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les to transfer\"/>
    </mc:Choice>
  </mc:AlternateContent>
  <xr:revisionPtr revIDLastSave="0" documentId="13_ncr:1_{AB47C04A-1D4D-4CE8-8412-CBFB0B716449}" xr6:coauthVersionLast="45" xr6:coauthVersionMax="45" xr10:uidLastSave="{00000000-0000-0000-0000-000000000000}"/>
  <bookViews>
    <workbookView xWindow="-120" yWindow="-120" windowWidth="29040" windowHeight="15840" activeTab="5" xr2:uid="{B3DE21B8-9C30-43E7-9E90-0BCEC74D3F19}"/>
  </bookViews>
  <sheets>
    <sheet name="Exp 1 Ingest_Egest" sheetId="1" r:id="rId1"/>
    <sheet name="Exp 2 TSA Pcli" sheetId="2" r:id="rId2"/>
    <sheet name="Exp 2 TSA Acer" sheetId="5" r:id="rId3"/>
    <sheet name="Exp 2 Calc" sheetId="3" r:id="rId4"/>
    <sheet name="Exp 2 BW" sheetId="4" r:id="rId5"/>
    <sheet name="Sup Data MP bioavai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6" l="1"/>
  <c r="D70" i="6"/>
  <c r="C70" i="6"/>
  <c r="E69" i="6"/>
  <c r="D69" i="6"/>
  <c r="C69" i="6"/>
  <c r="F68" i="6"/>
  <c r="F67" i="6"/>
  <c r="E67" i="6"/>
  <c r="F66" i="6"/>
  <c r="F65" i="6"/>
  <c r="F60" i="6"/>
  <c r="E60" i="6"/>
  <c r="D60" i="6"/>
  <c r="C60" i="6"/>
  <c r="E59" i="6"/>
  <c r="D59" i="6"/>
  <c r="C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E21" i="6"/>
  <c r="D21" i="6"/>
  <c r="C21" i="6"/>
  <c r="E20" i="6"/>
  <c r="D20" i="6"/>
  <c r="C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70" i="6" l="1"/>
  <c r="F69" i="6"/>
  <c r="F59" i="6"/>
  <c r="F20" i="6"/>
  <c r="F21" i="6"/>
  <c r="F243" i="5" l="1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T103" i="4" l="1"/>
  <c r="P103" i="4"/>
  <c r="L103" i="4"/>
  <c r="H103" i="4"/>
  <c r="F103" i="4"/>
  <c r="T102" i="4"/>
  <c r="P102" i="4"/>
  <c r="L102" i="4"/>
  <c r="H102" i="4"/>
  <c r="I102" i="4" s="1"/>
  <c r="J102" i="4" s="1"/>
  <c r="F102" i="4"/>
  <c r="T101" i="4"/>
  <c r="P101" i="4"/>
  <c r="L101" i="4"/>
  <c r="H101" i="4"/>
  <c r="M101" i="4" s="1"/>
  <c r="N101" i="4" s="1"/>
  <c r="F101" i="4"/>
  <c r="T100" i="4"/>
  <c r="P100" i="4"/>
  <c r="L100" i="4"/>
  <c r="H100" i="4"/>
  <c r="F100" i="4"/>
  <c r="T99" i="4"/>
  <c r="P99" i="4"/>
  <c r="U99" i="4" s="1"/>
  <c r="V99" i="4" s="1"/>
  <c r="L99" i="4"/>
  <c r="H99" i="4"/>
  <c r="F99" i="4"/>
  <c r="T98" i="4"/>
  <c r="P98" i="4"/>
  <c r="L98" i="4"/>
  <c r="H98" i="4"/>
  <c r="F98" i="4"/>
  <c r="T97" i="4"/>
  <c r="P97" i="4"/>
  <c r="L97" i="4"/>
  <c r="H97" i="4"/>
  <c r="F97" i="4"/>
  <c r="T96" i="4"/>
  <c r="P96" i="4"/>
  <c r="L96" i="4"/>
  <c r="H96" i="4"/>
  <c r="F96" i="4"/>
  <c r="T95" i="4"/>
  <c r="P95" i="4"/>
  <c r="L95" i="4"/>
  <c r="H95" i="4"/>
  <c r="F95" i="4"/>
  <c r="T94" i="4"/>
  <c r="P94" i="4"/>
  <c r="L94" i="4"/>
  <c r="H94" i="4"/>
  <c r="F94" i="4"/>
  <c r="T93" i="4"/>
  <c r="P93" i="4"/>
  <c r="L93" i="4"/>
  <c r="H93" i="4"/>
  <c r="M93" i="4" s="1"/>
  <c r="N93" i="4" s="1"/>
  <c r="F93" i="4"/>
  <c r="T92" i="4"/>
  <c r="P92" i="4"/>
  <c r="L92" i="4"/>
  <c r="H92" i="4"/>
  <c r="F92" i="4"/>
  <c r="T91" i="4"/>
  <c r="P91" i="4"/>
  <c r="L91" i="4"/>
  <c r="H91" i="4"/>
  <c r="F91" i="4"/>
  <c r="T90" i="4"/>
  <c r="P90" i="4"/>
  <c r="L90" i="4"/>
  <c r="H90" i="4"/>
  <c r="F90" i="4"/>
  <c r="T89" i="4"/>
  <c r="P89" i="4"/>
  <c r="L89" i="4"/>
  <c r="H89" i="4"/>
  <c r="F89" i="4"/>
  <c r="T88" i="4"/>
  <c r="P88" i="4"/>
  <c r="L88" i="4"/>
  <c r="H88" i="4"/>
  <c r="F88" i="4"/>
  <c r="U87" i="4"/>
  <c r="V87" i="4" s="1"/>
  <c r="T87" i="4"/>
  <c r="P87" i="4"/>
  <c r="L87" i="4"/>
  <c r="H87" i="4"/>
  <c r="F87" i="4"/>
  <c r="T86" i="4"/>
  <c r="P86" i="4"/>
  <c r="L86" i="4"/>
  <c r="M86" i="4" s="1"/>
  <c r="N86" i="4" s="1"/>
  <c r="H86" i="4"/>
  <c r="F86" i="4"/>
  <c r="T85" i="4"/>
  <c r="P85" i="4"/>
  <c r="L85" i="4"/>
  <c r="H85" i="4"/>
  <c r="F85" i="4"/>
  <c r="T84" i="4"/>
  <c r="P84" i="4"/>
  <c r="L84" i="4"/>
  <c r="H84" i="4"/>
  <c r="F84" i="4"/>
  <c r="T83" i="4"/>
  <c r="P83" i="4"/>
  <c r="L83" i="4"/>
  <c r="H83" i="4"/>
  <c r="F83" i="4"/>
  <c r="T82" i="4"/>
  <c r="P82" i="4"/>
  <c r="L82" i="4"/>
  <c r="H82" i="4"/>
  <c r="F82" i="4"/>
  <c r="T81" i="4"/>
  <c r="P81" i="4"/>
  <c r="L81" i="4"/>
  <c r="H81" i="4"/>
  <c r="F81" i="4"/>
  <c r="T80" i="4"/>
  <c r="P80" i="4"/>
  <c r="L80" i="4"/>
  <c r="H80" i="4"/>
  <c r="F80" i="4"/>
  <c r="T79" i="4"/>
  <c r="P79" i="4"/>
  <c r="L79" i="4"/>
  <c r="H79" i="4"/>
  <c r="F79" i="4"/>
  <c r="T78" i="4"/>
  <c r="P78" i="4"/>
  <c r="L78" i="4"/>
  <c r="H78" i="4"/>
  <c r="F78" i="4"/>
  <c r="T77" i="4"/>
  <c r="P77" i="4"/>
  <c r="L77" i="4"/>
  <c r="H77" i="4"/>
  <c r="F77" i="4"/>
  <c r="T76" i="4"/>
  <c r="P76" i="4"/>
  <c r="L76" i="4"/>
  <c r="H76" i="4"/>
  <c r="F76" i="4"/>
  <c r="T75" i="4"/>
  <c r="P75" i="4"/>
  <c r="L75" i="4"/>
  <c r="H75" i="4"/>
  <c r="F75" i="4"/>
  <c r="T74" i="4"/>
  <c r="P74" i="4"/>
  <c r="L74" i="4"/>
  <c r="H74" i="4"/>
  <c r="F74" i="4"/>
  <c r="T73" i="4"/>
  <c r="P73" i="4"/>
  <c r="Q73" i="4" s="1"/>
  <c r="R73" i="4" s="1"/>
  <c r="L73" i="4"/>
  <c r="H73" i="4"/>
  <c r="F73" i="4"/>
  <c r="T72" i="4"/>
  <c r="P72" i="4"/>
  <c r="L72" i="4"/>
  <c r="H72" i="4"/>
  <c r="F72" i="4"/>
  <c r="T71" i="4"/>
  <c r="P71" i="4"/>
  <c r="L71" i="4"/>
  <c r="H71" i="4"/>
  <c r="F71" i="4"/>
  <c r="T70" i="4"/>
  <c r="P70" i="4"/>
  <c r="L70" i="4"/>
  <c r="M70" i="4" s="1"/>
  <c r="N70" i="4" s="1"/>
  <c r="H70" i="4"/>
  <c r="F70" i="4"/>
  <c r="T69" i="4"/>
  <c r="P69" i="4"/>
  <c r="L69" i="4"/>
  <c r="H69" i="4"/>
  <c r="F69" i="4"/>
  <c r="T68" i="4"/>
  <c r="P68" i="4"/>
  <c r="L68" i="4"/>
  <c r="H68" i="4"/>
  <c r="F68" i="4"/>
  <c r="T67" i="4"/>
  <c r="P67" i="4"/>
  <c r="L67" i="4"/>
  <c r="H67" i="4"/>
  <c r="F67" i="4"/>
  <c r="T66" i="4"/>
  <c r="P66" i="4"/>
  <c r="L66" i="4"/>
  <c r="H66" i="4"/>
  <c r="F66" i="4"/>
  <c r="T65" i="4"/>
  <c r="P65" i="4"/>
  <c r="L65" i="4"/>
  <c r="H65" i="4"/>
  <c r="F65" i="4"/>
  <c r="T64" i="4"/>
  <c r="P64" i="4"/>
  <c r="L64" i="4"/>
  <c r="H64" i="4"/>
  <c r="F64" i="4"/>
  <c r="T63" i="4"/>
  <c r="P63" i="4"/>
  <c r="L63" i="4"/>
  <c r="H63" i="4"/>
  <c r="F63" i="4"/>
  <c r="T62" i="4"/>
  <c r="P62" i="4"/>
  <c r="L62" i="4"/>
  <c r="H62" i="4"/>
  <c r="F62" i="4"/>
  <c r="T61" i="4"/>
  <c r="P61" i="4"/>
  <c r="L61" i="4"/>
  <c r="H61" i="4"/>
  <c r="F61" i="4"/>
  <c r="T60" i="4"/>
  <c r="P60" i="4"/>
  <c r="L60" i="4"/>
  <c r="H60" i="4"/>
  <c r="F60" i="4"/>
  <c r="T59" i="4"/>
  <c r="P59" i="4"/>
  <c r="L59" i="4"/>
  <c r="H59" i="4"/>
  <c r="F59" i="4"/>
  <c r="T58" i="4"/>
  <c r="P58" i="4"/>
  <c r="L58" i="4"/>
  <c r="H58" i="4"/>
  <c r="F58" i="4"/>
  <c r="T57" i="4"/>
  <c r="P57" i="4"/>
  <c r="L57" i="4"/>
  <c r="H57" i="4"/>
  <c r="F57" i="4"/>
  <c r="T56" i="4"/>
  <c r="P56" i="4"/>
  <c r="L56" i="4"/>
  <c r="H56" i="4"/>
  <c r="F56" i="4"/>
  <c r="T55" i="4"/>
  <c r="P55" i="4"/>
  <c r="L55" i="4"/>
  <c r="H55" i="4"/>
  <c r="F55" i="4"/>
  <c r="T54" i="4"/>
  <c r="P54" i="4"/>
  <c r="L54" i="4"/>
  <c r="H54" i="4"/>
  <c r="F54" i="4"/>
  <c r="T53" i="4"/>
  <c r="P53" i="4"/>
  <c r="L53" i="4"/>
  <c r="H53" i="4"/>
  <c r="F53" i="4"/>
  <c r="T52" i="4"/>
  <c r="P52" i="4"/>
  <c r="L52" i="4"/>
  <c r="H52" i="4"/>
  <c r="F52" i="4"/>
  <c r="T51" i="4"/>
  <c r="P51" i="4"/>
  <c r="L51" i="4"/>
  <c r="H51" i="4"/>
  <c r="F51" i="4"/>
  <c r="T50" i="4"/>
  <c r="P50" i="4"/>
  <c r="L50" i="4"/>
  <c r="H50" i="4"/>
  <c r="F50" i="4"/>
  <c r="T49" i="4"/>
  <c r="P49" i="4"/>
  <c r="L49" i="4"/>
  <c r="H49" i="4"/>
  <c r="F49" i="4"/>
  <c r="T48" i="4"/>
  <c r="P48" i="4"/>
  <c r="L48" i="4"/>
  <c r="H48" i="4"/>
  <c r="F48" i="4"/>
  <c r="T47" i="4"/>
  <c r="P47" i="4"/>
  <c r="L47" i="4"/>
  <c r="H47" i="4"/>
  <c r="F47" i="4"/>
  <c r="T46" i="4"/>
  <c r="P46" i="4"/>
  <c r="Q46" i="4" s="1"/>
  <c r="R46" i="4" s="1"/>
  <c r="L46" i="4"/>
  <c r="H46" i="4"/>
  <c r="F46" i="4"/>
  <c r="T45" i="4"/>
  <c r="P45" i="4"/>
  <c r="L45" i="4"/>
  <c r="H45" i="4"/>
  <c r="F45" i="4"/>
  <c r="T44" i="4"/>
  <c r="P44" i="4"/>
  <c r="L44" i="4"/>
  <c r="H44" i="4"/>
  <c r="F44" i="4"/>
  <c r="T43" i="4"/>
  <c r="P43" i="4"/>
  <c r="L43" i="4"/>
  <c r="H43" i="4"/>
  <c r="F43" i="4"/>
  <c r="T42" i="4"/>
  <c r="P42" i="4"/>
  <c r="L42" i="4"/>
  <c r="H42" i="4"/>
  <c r="F42" i="4"/>
  <c r="T41" i="4"/>
  <c r="P41" i="4"/>
  <c r="L41" i="4"/>
  <c r="H41" i="4"/>
  <c r="F41" i="4"/>
  <c r="T40" i="4"/>
  <c r="P40" i="4"/>
  <c r="L40" i="4"/>
  <c r="H40" i="4"/>
  <c r="F40" i="4"/>
  <c r="T39" i="4"/>
  <c r="P39" i="4"/>
  <c r="L39" i="4"/>
  <c r="H39" i="4"/>
  <c r="F39" i="4"/>
  <c r="T38" i="4"/>
  <c r="P38" i="4"/>
  <c r="L38" i="4"/>
  <c r="H38" i="4"/>
  <c r="F38" i="4"/>
  <c r="T37" i="4"/>
  <c r="P37" i="4"/>
  <c r="L37" i="4"/>
  <c r="H37" i="4"/>
  <c r="F37" i="4"/>
  <c r="T36" i="4"/>
  <c r="P36" i="4"/>
  <c r="L36" i="4"/>
  <c r="H36" i="4"/>
  <c r="F36" i="4"/>
  <c r="T35" i="4"/>
  <c r="P35" i="4"/>
  <c r="L35" i="4"/>
  <c r="H35" i="4"/>
  <c r="F35" i="4"/>
  <c r="T34" i="4"/>
  <c r="P34" i="4"/>
  <c r="L34" i="4"/>
  <c r="Q34" i="4" s="1"/>
  <c r="R34" i="4" s="1"/>
  <c r="H34" i="4"/>
  <c r="F34" i="4"/>
  <c r="T33" i="4"/>
  <c r="P33" i="4"/>
  <c r="L33" i="4"/>
  <c r="H33" i="4"/>
  <c r="F33" i="4"/>
  <c r="T32" i="4"/>
  <c r="P32" i="4"/>
  <c r="L32" i="4"/>
  <c r="H32" i="4"/>
  <c r="F32" i="4"/>
  <c r="T31" i="4"/>
  <c r="P31" i="4"/>
  <c r="L31" i="4"/>
  <c r="H31" i="4"/>
  <c r="M31" i="4" s="1"/>
  <c r="N31" i="4" s="1"/>
  <c r="F31" i="4"/>
  <c r="T30" i="4"/>
  <c r="P30" i="4"/>
  <c r="L30" i="4"/>
  <c r="H30" i="4"/>
  <c r="F30" i="4"/>
  <c r="T29" i="4"/>
  <c r="P29" i="4"/>
  <c r="L29" i="4"/>
  <c r="H29" i="4"/>
  <c r="F29" i="4"/>
  <c r="T28" i="4"/>
  <c r="P28" i="4"/>
  <c r="L28" i="4"/>
  <c r="H28" i="4"/>
  <c r="F28" i="4"/>
  <c r="T27" i="4"/>
  <c r="P27" i="4"/>
  <c r="L27" i="4"/>
  <c r="H27" i="4"/>
  <c r="F27" i="4"/>
  <c r="T26" i="4"/>
  <c r="P26" i="4"/>
  <c r="L26" i="4"/>
  <c r="H26" i="4"/>
  <c r="F26" i="4"/>
  <c r="T25" i="4"/>
  <c r="U25" i="4" s="1"/>
  <c r="V25" i="4" s="1"/>
  <c r="P25" i="4"/>
  <c r="L25" i="4"/>
  <c r="H25" i="4"/>
  <c r="F25" i="4"/>
  <c r="T24" i="4"/>
  <c r="P24" i="4"/>
  <c r="L24" i="4"/>
  <c r="H24" i="4"/>
  <c r="F24" i="4"/>
  <c r="T23" i="4"/>
  <c r="P23" i="4"/>
  <c r="L23" i="4"/>
  <c r="H23" i="4"/>
  <c r="F23" i="4"/>
  <c r="T22" i="4"/>
  <c r="P22" i="4"/>
  <c r="L22" i="4"/>
  <c r="H22" i="4"/>
  <c r="F22" i="4"/>
  <c r="I22" i="4" s="1"/>
  <c r="J22" i="4" s="1"/>
  <c r="T21" i="4"/>
  <c r="P21" i="4"/>
  <c r="L21" i="4"/>
  <c r="H21" i="4"/>
  <c r="F21" i="4"/>
  <c r="T20" i="4"/>
  <c r="P20" i="4"/>
  <c r="L20" i="4"/>
  <c r="H20" i="4"/>
  <c r="F20" i="4"/>
  <c r="T19" i="4"/>
  <c r="P19" i="4"/>
  <c r="L19" i="4"/>
  <c r="H19" i="4"/>
  <c r="F19" i="4"/>
  <c r="T18" i="4"/>
  <c r="P18" i="4"/>
  <c r="L18" i="4"/>
  <c r="H18" i="4"/>
  <c r="F18" i="4"/>
  <c r="T17" i="4"/>
  <c r="P17" i="4"/>
  <c r="L17" i="4"/>
  <c r="H17" i="4"/>
  <c r="F17" i="4"/>
  <c r="T16" i="4"/>
  <c r="P16" i="4"/>
  <c r="L16" i="4"/>
  <c r="H16" i="4"/>
  <c r="F16" i="4"/>
  <c r="T15" i="4"/>
  <c r="P15" i="4"/>
  <c r="L15" i="4"/>
  <c r="H15" i="4"/>
  <c r="F15" i="4"/>
  <c r="T14" i="4"/>
  <c r="P14" i="4"/>
  <c r="L14" i="4"/>
  <c r="H14" i="4"/>
  <c r="F14" i="4"/>
  <c r="T13" i="4"/>
  <c r="P13" i="4"/>
  <c r="L13" i="4"/>
  <c r="H13" i="4"/>
  <c r="F13" i="4"/>
  <c r="T12" i="4"/>
  <c r="P12" i="4"/>
  <c r="L12" i="4"/>
  <c r="H12" i="4"/>
  <c r="F12" i="4"/>
  <c r="T11" i="4"/>
  <c r="P11" i="4"/>
  <c r="L11" i="4"/>
  <c r="H11" i="4"/>
  <c r="F11" i="4"/>
  <c r="T10" i="4"/>
  <c r="P10" i="4"/>
  <c r="L10" i="4"/>
  <c r="H10" i="4"/>
  <c r="F10" i="4"/>
  <c r="T9" i="4"/>
  <c r="P9" i="4"/>
  <c r="L9" i="4"/>
  <c r="H9" i="4"/>
  <c r="F9" i="4"/>
  <c r="T8" i="4"/>
  <c r="P8" i="4"/>
  <c r="L8" i="4"/>
  <c r="H8" i="4"/>
  <c r="F8" i="4"/>
  <c r="M56" i="4" l="1"/>
  <c r="N56" i="4" s="1"/>
  <c r="I52" i="4"/>
  <c r="J52" i="4" s="1"/>
  <c r="Q74" i="4"/>
  <c r="R74" i="4" s="1"/>
  <c r="U77" i="4"/>
  <c r="V77" i="4" s="1"/>
  <c r="Q101" i="4"/>
  <c r="R101" i="4" s="1"/>
  <c r="M20" i="4"/>
  <c r="N20" i="4" s="1"/>
  <c r="U26" i="4"/>
  <c r="V26" i="4" s="1"/>
  <c r="M28" i="4"/>
  <c r="N28" i="4" s="1"/>
  <c r="I33" i="4"/>
  <c r="J33" i="4" s="1"/>
  <c r="U62" i="4"/>
  <c r="V62" i="4" s="1"/>
  <c r="M37" i="4"/>
  <c r="N37" i="4" s="1"/>
  <c r="U53" i="4"/>
  <c r="V53" i="4" s="1"/>
  <c r="I76" i="4"/>
  <c r="J76" i="4" s="1"/>
  <c r="U96" i="4"/>
  <c r="V96" i="4" s="1"/>
  <c r="M45" i="4"/>
  <c r="N45" i="4" s="1"/>
  <c r="I64" i="4"/>
  <c r="J64" i="4" s="1"/>
  <c r="M94" i="4"/>
  <c r="N94" i="4" s="1"/>
  <c r="M53" i="4"/>
  <c r="N53" i="4" s="1"/>
  <c r="Q56" i="4"/>
  <c r="R56" i="4" s="1"/>
  <c r="I74" i="4"/>
  <c r="J74" i="4" s="1"/>
  <c r="M85" i="4"/>
  <c r="N85" i="4" s="1"/>
  <c r="I15" i="4"/>
  <c r="J15" i="4" s="1"/>
  <c r="U32" i="4"/>
  <c r="V32" i="4" s="1"/>
  <c r="I58" i="4"/>
  <c r="J58" i="4" s="1"/>
  <c r="M88" i="4"/>
  <c r="N88" i="4" s="1"/>
  <c r="Q23" i="4"/>
  <c r="R23" i="4" s="1"/>
  <c r="Q42" i="4"/>
  <c r="R42" i="4" s="1"/>
  <c r="I55" i="4"/>
  <c r="J55" i="4" s="1"/>
  <c r="U39" i="4"/>
  <c r="V39" i="4" s="1"/>
  <c r="Q71" i="4"/>
  <c r="R71" i="4" s="1"/>
  <c r="I27" i="4"/>
  <c r="J27" i="4" s="1"/>
  <c r="M30" i="4"/>
  <c r="N30" i="4" s="1"/>
  <c r="Q33" i="4"/>
  <c r="R33" i="4" s="1"/>
  <c r="I40" i="4"/>
  <c r="J40" i="4" s="1"/>
  <c r="M57" i="4"/>
  <c r="N57" i="4" s="1"/>
  <c r="I59" i="4"/>
  <c r="J59" i="4" s="1"/>
  <c r="M65" i="4"/>
  <c r="N65" i="4" s="1"/>
  <c r="U79" i="4"/>
  <c r="V79" i="4" s="1"/>
  <c r="Q32" i="4"/>
  <c r="R32" i="4" s="1"/>
  <c r="I34" i="4"/>
  <c r="J34" i="4" s="1"/>
  <c r="U49" i="4"/>
  <c r="V49" i="4" s="1"/>
  <c r="Q54" i="4"/>
  <c r="R54" i="4" s="1"/>
  <c r="M59" i="4"/>
  <c r="N59" i="4" s="1"/>
  <c r="I88" i="4"/>
  <c r="J88" i="4" s="1"/>
  <c r="M11" i="4"/>
  <c r="N11" i="4" s="1"/>
  <c r="U12" i="4"/>
  <c r="V12" i="4" s="1"/>
  <c r="M14" i="4"/>
  <c r="N14" i="4" s="1"/>
  <c r="M17" i="4"/>
  <c r="N17" i="4" s="1"/>
  <c r="I39" i="4"/>
  <c r="J39" i="4" s="1"/>
  <c r="U40" i="4"/>
  <c r="V40" i="4" s="1"/>
  <c r="M48" i="4"/>
  <c r="N48" i="4" s="1"/>
  <c r="I50" i="4"/>
  <c r="J50" i="4" s="1"/>
  <c r="U60" i="4"/>
  <c r="V60" i="4" s="1"/>
  <c r="M79" i="4"/>
  <c r="N79" i="4" s="1"/>
  <c r="U88" i="4"/>
  <c r="V88" i="4" s="1"/>
  <c r="Q45" i="4"/>
  <c r="R45" i="4" s="1"/>
  <c r="Q11" i="4"/>
  <c r="R11" i="4" s="1"/>
  <c r="M16" i="4"/>
  <c r="N16" i="4" s="1"/>
  <c r="U17" i="4"/>
  <c r="V17" i="4" s="1"/>
  <c r="Q19" i="4"/>
  <c r="R19" i="4" s="1"/>
  <c r="I41" i="4"/>
  <c r="J41" i="4" s="1"/>
  <c r="U42" i="4"/>
  <c r="V42" i="4" s="1"/>
  <c r="I47" i="4"/>
  <c r="J47" i="4" s="1"/>
  <c r="M50" i="4"/>
  <c r="N50" i="4" s="1"/>
  <c r="I67" i="4"/>
  <c r="J67" i="4" s="1"/>
  <c r="U74" i="4"/>
  <c r="V74" i="4" s="1"/>
  <c r="M76" i="4"/>
  <c r="N76" i="4" s="1"/>
  <c r="U93" i="4"/>
  <c r="V93" i="4" s="1"/>
  <c r="Q65" i="4"/>
  <c r="R65" i="4" s="1"/>
  <c r="U71" i="4"/>
  <c r="V71" i="4" s="1"/>
  <c r="Q95" i="4"/>
  <c r="R95" i="4" s="1"/>
  <c r="M97" i="4"/>
  <c r="N97" i="4" s="1"/>
  <c r="Q103" i="4"/>
  <c r="R103" i="4" s="1"/>
  <c r="U19" i="4"/>
  <c r="V19" i="4" s="1"/>
  <c r="U22" i="4"/>
  <c r="V22" i="4" s="1"/>
  <c r="U33" i="4"/>
  <c r="V33" i="4" s="1"/>
  <c r="U59" i="4"/>
  <c r="V59" i="4" s="1"/>
  <c r="M43" i="4"/>
  <c r="N43" i="4" s="1"/>
  <c r="M49" i="4"/>
  <c r="N49" i="4" s="1"/>
  <c r="Q64" i="4"/>
  <c r="R64" i="4" s="1"/>
  <c r="I69" i="4"/>
  <c r="J69" i="4" s="1"/>
  <c r="I80" i="4"/>
  <c r="J80" i="4" s="1"/>
  <c r="Q86" i="4"/>
  <c r="R86" i="4" s="1"/>
  <c r="I91" i="4"/>
  <c r="J91" i="4" s="1"/>
  <c r="M102" i="4"/>
  <c r="N102" i="4" s="1"/>
  <c r="U16" i="4"/>
  <c r="V16" i="4" s="1"/>
  <c r="Q12" i="4"/>
  <c r="R12" i="4" s="1"/>
  <c r="Q15" i="4"/>
  <c r="R15" i="4" s="1"/>
  <c r="M40" i="4"/>
  <c r="N40" i="4" s="1"/>
  <c r="Q49" i="4"/>
  <c r="R49" i="4" s="1"/>
  <c r="M51" i="4"/>
  <c r="N51" i="4" s="1"/>
  <c r="I66" i="4"/>
  <c r="J66" i="4" s="1"/>
  <c r="M69" i="4"/>
  <c r="N69" i="4" s="1"/>
  <c r="M72" i="4"/>
  <c r="N72" i="4" s="1"/>
  <c r="M80" i="4"/>
  <c r="N80" i="4" s="1"/>
  <c r="I85" i="4"/>
  <c r="J85" i="4" s="1"/>
  <c r="I96" i="4"/>
  <c r="J96" i="4" s="1"/>
  <c r="M99" i="4"/>
  <c r="N99" i="4" s="1"/>
  <c r="Q102" i="4"/>
  <c r="R102" i="4" s="1"/>
  <c r="Q27" i="4"/>
  <c r="R27" i="4" s="1"/>
  <c r="M35" i="4"/>
  <c r="N35" i="4" s="1"/>
  <c r="I44" i="4"/>
  <c r="J44" i="4" s="1"/>
  <c r="U67" i="4"/>
  <c r="V67" i="4" s="1"/>
  <c r="M9" i="4"/>
  <c r="N9" i="4" s="1"/>
  <c r="I14" i="4"/>
  <c r="J14" i="4" s="1"/>
  <c r="I17" i="4"/>
  <c r="J17" i="4" s="1"/>
  <c r="U18" i="4"/>
  <c r="V18" i="4" s="1"/>
  <c r="I23" i="4"/>
  <c r="J23" i="4" s="1"/>
  <c r="U27" i="4"/>
  <c r="V27" i="4" s="1"/>
  <c r="Q38" i="4"/>
  <c r="R38" i="4" s="1"/>
  <c r="Q41" i="4"/>
  <c r="R41" i="4" s="1"/>
  <c r="M55" i="4"/>
  <c r="N55" i="4" s="1"/>
  <c r="M66" i="4"/>
  <c r="N66" i="4" s="1"/>
  <c r="I72" i="4"/>
  <c r="J72" i="4" s="1"/>
  <c r="Q76" i="4"/>
  <c r="R76" i="4" s="1"/>
  <c r="Q79" i="4"/>
  <c r="R79" i="4" s="1"/>
  <c r="U80" i="4"/>
  <c r="V80" i="4" s="1"/>
  <c r="Q92" i="4"/>
  <c r="R92" i="4" s="1"/>
  <c r="Q96" i="4"/>
  <c r="R96" i="4" s="1"/>
  <c r="U45" i="4"/>
  <c r="V45" i="4" s="1"/>
  <c r="Q48" i="4"/>
  <c r="R48" i="4" s="1"/>
  <c r="M58" i="4"/>
  <c r="N58" i="4" s="1"/>
  <c r="Q59" i="4"/>
  <c r="R59" i="4" s="1"/>
  <c r="U102" i="4"/>
  <c r="V102" i="4" s="1"/>
  <c r="Q14" i="4"/>
  <c r="R14" i="4" s="1"/>
  <c r="Q17" i="4"/>
  <c r="R17" i="4" s="1"/>
  <c r="M25" i="4"/>
  <c r="N25" i="4" s="1"/>
  <c r="Q26" i="4"/>
  <c r="R26" i="4" s="1"/>
  <c r="U29" i="4"/>
  <c r="V29" i="4" s="1"/>
  <c r="Q40" i="4"/>
  <c r="R40" i="4" s="1"/>
  <c r="U41" i="4"/>
  <c r="V41" i="4" s="1"/>
  <c r="U44" i="4"/>
  <c r="V44" i="4" s="1"/>
  <c r="U51" i="4"/>
  <c r="V51" i="4" s="1"/>
  <c r="U58" i="4"/>
  <c r="V58" i="4" s="1"/>
  <c r="U66" i="4"/>
  <c r="V66" i="4" s="1"/>
  <c r="U69" i="4"/>
  <c r="V69" i="4" s="1"/>
  <c r="Q78" i="4"/>
  <c r="R78" i="4" s="1"/>
  <c r="I87" i="4"/>
  <c r="J87" i="4" s="1"/>
  <c r="M91" i="4"/>
  <c r="N91" i="4" s="1"/>
  <c r="I82" i="4"/>
  <c r="J82" i="4" s="1"/>
  <c r="M62" i="4"/>
  <c r="N62" i="4" s="1"/>
  <c r="I101" i="4"/>
  <c r="J101" i="4" s="1"/>
  <c r="Q8" i="4"/>
  <c r="R8" i="4" s="1"/>
  <c r="I21" i="4"/>
  <c r="J21" i="4" s="1"/>
  <c r="M22" i="4"/>
  <c r="N22" i="4" s="1"/>
  <c r="Q25" i="4"/>
  <c r="R25" i="4" s="1"/>
  <c r="I30" i="4"/>
  <c r="J30" i="4" s="1"/>
  <c r="M33" i="4"/>
  <c r="N33" i="4" s="1"/>
  <c r="U34" i="4"/>
  <c r="V34" i="4" s="1"/>
  <c r="U37" i="4"/>
  <c r="V37" i="4" s="1"/>
  <c r="U43" i="4"/>
  <c r="V43" i="4" s="1"/>
  <c r="U47" i="4"/>
  <c r="V47" i="4" s="1"/>
  <c r="I49" i="4"/>
  <c r="J49" i="4" s="1"/>
  <c r="U50" i="4"/>
  <c r="V50" i="4" s="1"/>
  <c r="Q53" i="4"/>
  <c r="R53" i="4" s="1"/>
  <c r="I56" i="4"/>
  <c r="J56" i="4" s="1"/>
  <c r="Q57" i="4"/>
  <c r="R57" i="4" s="1"/>
  <c r="I60" i="4"/>
  <c r="J60" i="4" s="1"/>
  <c r="U61" i="4"/>
  <c r="V61" i="4" s="1"/>
  <c r="M64" i="4"/>
  <c r="N64" i="4" s="1"/>
  <c r="U65" i="4"/>
  <c r="V65" i="4" s="1"/>
  <c r="U78" i="4"/>
  <c r="V78" i="4" s="1"/>
  <c r="I83" i="4"/>
  <c r="J83" i="4" s="1"/>
  <c r="U84" i="4"/>
  <c r="V84" i="4" s="1"/>
  <c r="Q87" i="4"/>
  <c r="R87" i="4" s="1"/>
  <c r="I90" i="4"/>
  <c r="J90" i="4" s="1"/>
  <c r="Q94" i="4"/>
  <c r="R94" i="4" s="1"/>
  <c r="U95" i="4"/>
  <c r="V95" i="4" s="1"/>
  <c r="Q21" i="4"/>
  <c r="R21" i="4" s="1"/>
  <c r="M92" i="4"/>
  <c r="N92" i="4" s="1"/>
  <c r="M24" i="4"/>
  <c r="N24" i="4" s="1"/>
  <c r="I48" i="4"/>
  <c r="J48" i="4" s="1"/>
  <c r="I92" i="4"/>
  <c r="J92" i="4" s="1"/>
  <c r="Q18" i="4"/>
  <c r="R18" i="4" s="1"/>
  <c r="I53" i="4"/>
  <c r="J53" i="4" s="1"/>
  <c r="M75" i="4"/>
  <c r="N75" i="4" s="1"/>
  <c r="U98" i="4"/>
  <c r="V98" i="4" s="1"/>
  <c r="M12" i="4"/>
  <c r="N12" i="4" s="1"/>
  <c r="M21" i="4"/>
  <c r="N21" i="4" s="1"/>
  <c r="I25" i="4"/>
  <c r="J25" i="4" s="1"/>
  <c r="I26" i="4"/>
  <c r="J26" i="4" s="1"/>
  <c r="I31" i="4"/>
  <c r="J31" i="4" s="1"/>
  <c r="M32" i="4"/>
  <c r="N32" i="4" s="1"/>
  <c r="M34" i="4"/>
  <c r="N34" i="4" s="1"/>
  <c r="M41" i="4"/>
  <c r="N41" i="4" s="1"/>
  <c r="I45" i="4"/>
  <c r="J45" i="4" s="1"/>
  <c r="I46" i="4"/>
  <c r="J46" i="4" s="1"/>
  <c r="M47" i="4"/>
  <c r="N47" i="4" s="1"/>
  <c r="Q50" i="4"/>
  <c r="R50" i="4" s="1"/>
  <c r="Q55" i="4"/>
  <c r="R55" i="4" s="1"/>
  <c r="U57" i="4"/>
  <c r="V57" i="4" s="1"/>
  <c r="M61" i="4"/>
  <c r="N61" i="4" s="1"/>
  <c r="U64" i="4"/>
  <c r="V64" i="4" s="1"/>
  <c r="I73" i="4"/>
  <c r="J73" i="4" s="1"/>
  <c r="I79" i="4"/>
  <c r="J79" i="4" s="1"/>
  <c r="Q89" i="4"/>
  <c r="R89" i="4" s="1"/>
  <c r="U90" i="4"/>
  <c r="V90" i="4" s="1"/>
  <c r="I93" i="4"/>
  <c r="J93" i="4" s="1"/>
  <c r="I94" i="4"/>
  <c r="J94" i="4" s="1"/>
  <c r="M95" i="4"/>
  <c r="N95" i="4" s="1"/>
  <c r="Q100" i="4"/>
  <c r="R100" i="4" s="1"/>
  <c r="U101" i="4"/>
  <c r="V101" i="4" s="1"/>
  <c r="U36" i="4"/>
  <c r="V36" i="4" s="1"/>
  <c r="I86" i="4"/>
  <c r="J86" i="4" s="1"/>
  <c r="M100" i="4"/>
  <c r="N100" i="4" s="1"/>
  <c r="U9" i="4"/>
  <c r="V9" i="4" s="1"/>
  <c r="I11" i="4"/>
  <c r="J11" i="4" s="1"/>
  <c r="U13" i="4"/>
  <c r="V13" i="4" s="1"/>
  <c r="M8" i="4"/>
  <c r="N8" i="4" s="1"/>
  <c r="I10" i="4"/>
  <c r="J10" i="4" s="1"/>
  <c r="Q16" i="4"/>
  <c r="R16" i="4" s="1"/>
  <c r="I20" i="4"/>
  <c r="J20" i="4" s="1"/>
  <c r="Q22" i="4"/>
  <c r="R22" i="4" s="1"/>
  <c r="I29" i="4"/>
  <c r="J29" i="4" s="1"/>
  <c r="Q31" i="4"/>
  <c r="R31" i="4" s="1"/>
  <c r="U35" i="4"/>
  <c r="V35" i="4" s="1"/>
  <c r="I37" i="4"/>
  <c r="J37" i="4" s="1"/>
  <c r="I38" i="4"/>
  <c r="J38" i="4" s="1"/>
  <c r="M39" i="4"/>
  <c r="N39" i="4" s="1"/>
  <c r="U48" i="4"/>
  <c r="V48" i="4" s="1"/>
  <c r="U55" i="4"/>
  <c r="V55" i="4" s="1"/>
  <c r="U56" i="4"/>
  <c r="V56" i="4" s="1"/>
  <c r="I65" i="4"/>
  <c r="J65" i="4" s="1"/>
  <c r="Q67" i="4"/>
  <c r="R67" i="4" s="1"/>
  <c r="U68" i="4"/>
  <c r="V68" i="4" s="1"/>
  <c r="U75" i="4"/>
  <c r="V75" i="4" s="1"/>
  <c r="U76" i="4"/>
  <c r="V76" i="4" s="1"/>
  <c r="M78" i="4"/>
  <c r="N78" i="4" s="1"/>
  <c r="U89" i="4"/>
  <c r="V89" i="4" s="1"/>
  <c r="Q97" i="4"/>
  <c r="R97" i="4" s="1"/>
  <c r="I99" i="4"/>
  <c r="J99" i="4" s="1"/>
  <c r="U100" i="4"/>
  <c r="V100" i="4" s="1"/>
  <c r="I103" i="4"/>
  <c r="J103" i="4" s="1"/>
  <c r="U14" i="4"/>
  <c r="V14" i="4" s="1"/>
  <c r="I57" i="4"/>
  <c r="J57" i="4" s="1"/>
  <c r="I71" i="4"/>
  <c r="J71" i="4" s="1"/>
  <c r="I84" i="4"/>
  <c r="J84" i="4" s="1"/>
  <c r="M96" i="4"/>
  <c r="N96" i="4" s="1"/>
  <c r="Q13" i="4"/>
  <c r="R13" i="4" s="1"/>
  <c r="M42" i="4"/>
  <c r="N42" i="4" s="1"/>
  <c r="U21" i="4"/>
  <c r="V21" i="4" s="1"/>
  <c r="Q9" i="4"/>
  <c r="R9" i="4" s="1"/>
  <c r="I54" i="4"/>
  <c r="J54" i="4" s="1"/>
  <c r="Q63" i="4"/>
  <c r="R63" i="4" s="1"/>
  <c r="M83" i="4"/>
  <c r="N83" i="4" s="1"/>
  <c r="U8" i="4"/>
  <c r="V8" i="4" s="1"/>
  <c r="I19" i="4"/>
  <c r="J19" i="4" s="1"/>
  <c r="M29" i="4"/>
  <c r="N29" i="4" s="1"/>
  <c r="U11" i="4"/>
  <c r="V11" i="4" s="1"/>
  <c r="Q24" i="4"/>
  <c r="R24" i="4" s="1"/>
  <c r="I28" i="4"/>
  <c r="J28" i="4" s="1"/>
  <c r="Q30" i="4"/>
  <c r="R30" i="4" s="1"/>
  <c r="U31" i="4"/>
  <c r="V31" i="4" s="1"/>
  <c r="I36" i="4"/>
  <c r="J36" i="4" s="1"/>
  <c r="Q37" i="4"/>
  <c r="R37" i="4" s="1"/>
  <c r="I62" i="4"/>
  <c r="J62" i="4" s="1"/>
  <c r="M71" i="4"/>
  <c r="N71" i="4" s="1"/>
  <c r="U73" i="4"/>
  <c r="V73" i="4" s="1"/>
  <c r="M77" i="4"/>
  <c r="N77" i="4" s="1"/>
  <c r="Q81" i="4"/>
  <c r="R81" i="4" s="1"/>
  <c r="U82" i="4"/>
  <c r="V82" i="4" s="1"/>
  <c r="M84" i="4"/>
  <c r="N84" i="4" s="1"/>
  <c r="Q85" i="4"/>
  <c r="R85" i="4" s="1"/>
  <c r="U86" i="4"/>
  <c r="V86" i="4" s="1"/>
  <c r="Q93" i="4"/>
  <c r="R93" i="4" s="1"/>
  <c r="I98" i="4"/>
  <c r="J98" i="4" s="1"/>
  <c r="I61" i="4"/>
  <c r="J61" i="4" s="1"/>
  <c r="Q68" i="4"/>
  <c r="R68" i="4" s="1"/>
  <c r="M10" i="4"/>
  <c r="N10" i="4" s="1"/>
  <c r="Q10" i="4"/>
  <c r="R10" i="4" s="1"/>
  <c r="U10" i="4"/>
  <c r="V10" i="4" s="1"/>
  <c r="I12" i="4"/>
  <c r="J12" i="4" s="1"/>
  <c r="I18" i="4"/>
  <c r="J18" i="4" s="1"/>
  <c r="U24" i="4"/>
  <c r="V24" i="4" s="1"/>
  <c r="Q29" i="4"/>
  <c r="R29" i="4" s="1"/>
  <c r="U30" i="4"/>
  <c r="V30" i="4" s="1"/>
  <c r="I32" i="4"/>
  <c r="J32" i="4" s="1"/>
  <c r="I42" i="4"/>
  <c r="J42" i="4" s="1"/>
  <c r="U52" i="4"/>
  <c r="V52" i="4" s="1"/>
  <c r="I63" i="4"/>
  <c r="J63" i="4" s="1"/>
  <c r="Q66" i="4"/>
  <c r="R66" i="4" s="1"/>
  <c r="I68" i="4"/>
  <c r="J68" i="4" s="1"/>
  <c r="Q69" i="4"/>
  <c r="R69" i="4" s="1"/>
  <c r="I70" i="4"/>
  <c r="J70" i="4" s="1"/>
  <c r="Q72" i="4"/>
  <c r="R72" i="4" s="1"/>
  <c r="I75" i="4"/>
  <c r="J75" i="4" s="1"/>
  <c r="Q80" i="4"/>
  <c r="R80" i="4" s="1"/>
  <c r="Q84" i="4"/>
  <c r="R84" i="4" s="1"/>
  <c r="U85" i="4"/>
  <c r="V85" i="4" s="1"/>
  <c r="M89" i="4"/>
  <c r="N89" i="4" s="1"/>
  <c r="Q90" i="4"/>
  <c r="R90" i="4" s="1"/>
  <c r="U91" i="4"/>
  <c r="V91" i="4" s="1"/>
  <c r="U94" i="4"/>
  <c r="V94" i="4" s="1"/>
  <c r="Q98" i="4"/>
  <c r="R98" i="4" s="1"/>
  <c r="I100" i="4"/>
  <c r="J100" i="4" s="1"/>
  <c r="I13" i="4"/>
  <c r="J13" i="4" s="1"/>
  <c r="I8" i="4"/>
  <c r="J8" i="4" s="1"/>
  <c r="I9" i="4"/>
  <c r="J9" i="4" s="1"/>
  <c r="M67" i="4"/>
  <c r="N67" i="4" s="1"/>
  <c r="M15" i="4"/>
  <c r="N15" i="4" s="1"/>
  <c r="I16" i="4"/>
  <c r="J16" i="4" s="1"/>
  <c r="M23" i="4"/>
  <c r="N23" i="4" s="1"/>
  <c r="I24" i="4"/>
  <c r="J24" i="4" s="1"/>
  <c r="M38" i="4"/>
  <c r="N38" i="4" s="1"/>
  <c r="M46" i="4"/>
  <c r="N46" i="4" s="1"/>
  <c r="M54" i="4"/>
  <c r="N54" i="4" s="1"/>
  <c r="Q58" i="4"/>
  <c r="R58" i="4" s="1"/>
  <c r="M74" i="4"/>
  <c r="N74" i="4" s="1"/>
  <c r="Q77" i="4"/>
  <c r="R77" i="4" s="1"/>
  <c r="Q60" i="4"/>
  <c r="R60" i="4" s="1"/>
  <c r="M18" i="4"/>
  <c r="N18" i="4" s="1"/>
  <c r="M26" i="4"/>
  <c r="N26" i="4" s="1"/>
  <c r="M68" i="4"/>
  <c r="N68" i="4" s="1"/>
  <c r="M73" i="4"/>
  <c r="N73" i="4" s="1"/>
  <c r="M13" i="4"/>
  <c r="N13" i="4" s="1"/>
  <c r="Q20" i="4"/>
  <c r="R20" i="4" s="1"/>
  <c r="Q28" i="4"/>
  <c r="R28" i="4" s="1"/>
  <c r="Q35" i="4"/>
  <c r="R35" i="4" s="1"/>
  <c r="M36" i="4"/>
  <c r="N36" i="4" s="1"/>
  <c r="Q43" i="4"/>
  <c r="R43" i="4" s="1"/>
  <c r="M44" i="4"/>
  <c r="N44" i="4" s="1"/>
  <c r="Q51" i="4"/>
  <c r="R51" i="4" s="1"/>
  <c r="M52" i="4"/>
  <c r="N52" i="4" s="1"/>
  <c r="Q61" i="4"/>
  <c r="R61" i="4" s="1"/>
  <c r="U63" i="4"/>
  <c r="V63" i="4" s="1"/>
  <c r="Q75" i="4"/>
  <c r="R75" i="4" s="1"/>
  <c r="Q70" i="4"/>
  <c r="R70" i="4" s="1"/>
  <c r="U70" i="4"/>
  <c r="V70" i="4" s="1"/>
  <c r="U15" i="4"/>
  <c r="V15" i="4" s="1"/>
  <c r="M27" i="4"/>
  <c r="N27" i="4" s="1"/>
  <c r="I43" i="4"/>
  <c r="J43" i="4" s="1"/>
  <c r="I51" i="4"/>
  <c r="J51" i="4" s="1"/>
  <c r="M60" i="4"/>
  <c r="N60" i="4" s="1"/>
  <c r="U72" i="4"/>
  <c r="V72" i="4" s="1"/>
  <c r="M81" i="4"/>
  <c r="N81" i="4" s="1"/>
  <c r="I81" i="4"/>
  <c r="J81" i="4" s="1"/>
  <c r="M19" i="4"/>
  <c r="N19" i="4" s="1"/>
  <c r="U23" i="4"/>
  <c r="V23" i="4" s="1"/>
  <c r="I35" i="4"/>
  <c r="J35" i="4" s="1"/>
  <c r="U20" i="4"/>
  <c r="V20" i="4" s="1"/>
  <c r="U28" i="4"/>
  <c r="V28" i="4" s="1"/>
  <c r="Q36" i="4"/>
  <c r="R36" i="4" s="1"/>
  <c r="U38" i="4"/>
  <c r="V38" i="4" s="1"/>
  <c r="Q39" i="4"/>
  <c r="R39" i="4" s="1"/>
  <c r="Q44" i="4"/>
  <c r="R44" i="4" s="1"/>
  <c r="U46" i="4"/>
  <c r="V46" i="4" s="1"/>
  <c r="Q47" i="4"/>
  <c r="R47" i="4" s="1"/>
  <c r="Q52" i="4"/>
  <c r="R52" i="4" s="1"/>
  <c r="U54" i="4"/>
  <c r="V54" i="4" s="1"/>
  <c r="Q62" i="4"/>
  <c r="R62" i="4" s="1"/>
  <c r="M63" i="4"/>
  <c r="N63" i="4" s="1"/>
  <c r="I78" i="4"/>
  <c r="J78" i="4" s="1"/>
  <c r="Q82" i="4"/>
  <c r="R82" i="4" s="1"/>
  <c r="M82" i="4"/>
  <c r="N82" i="4" s="1"/>
  <c r="U83" i="4"/>
  <c r="V83" i="4" s="1"/>
  <c r="Q83" i="4"/>
  <c r="R83" i="4" s="1"/>
  <c r="Q88" i="4"/>
  <c r="R88" i="4" s="1"/>
  <c r="I95" i="4"/>
  <c r="J95" i="4" s="1"/>
  <c r="U103" i="4"/>
  <c r="V103" i="4" s="1"/>
  <c r="U81" i="4"/>
  <c r="V81" i="4" s="1"/>
  <c r="I77" i="4"/>
  <c r="J77" i="4" s="1"/>
  <c r="M87" i="4"/>
  <c r="N87" i="4" s="1"/>
  <c r="U92" i="4"/>
  <c r="V92" i="4" s="1"/>
  <c r="U97" i="4"/>
  <c r="V97" i="4" s="1"/>
  <c r="M103" i="4"/>
  <c r="N103" i="4" s="1"/>
  <c r="I89" i="4"/>
  <c r="J89" i="4" s="1"/>
  <c r="M90" i="4"/>
  <c r="N90" i="4" s="1"/>
  <c r="Q91" i="4"/>
  <c r="R91" i="4" s="1"/>
  <c r="I97" i="4"/>
  <c r="J97" i="4" s="1"/>
  <c r="M98" i="4"/>
  <c r="N98" i="4" s="1"/>
  <c r="Q99" i="4"/>
  <c r="R99" i="4" s="1"/>
  <c r="D150" i="3" l="1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D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D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D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D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D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E24" i="3"/>
  <c r="D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G23" i="3" l="1"/>
  <c r="G44" i="3"/>
  <c r="G124" i="3"/>
  <c r="G40" i="3"/>
  <c r="G120" i="3"/>
  <c r="G32" i="3"/>
  <c r="G149" i="3"/>
  <c r="G103" i="3"/>
  <c r="G53" i="3"/>
  <c r="G61" i="3"/>
  <c r="G128" i="3"/>
  <c r="G74" i="3"/>
  <c r="G116" i="3"/>
  <c r="G57" i="3"/>
  <c r="G65" i="3"/>
  <c r="G78" i="3"/>
  <c r="G15" i="3"/>
  <c r="G95" i="3"/>
  <c r="G86" i="3"/>
  <c r="G141" i="3"/>
  <c r="G19" i="3"/>
  <c r="G99" i="3"/>
  <c r="G11" i="3"/>
  <c r="G36" i="3"/>
  <c r="G107" i="3"/>
  <c r="G137" i="3"/>
  <c r="G82" i="3"/>
  <c r="G145" i="3"/>
  <c r="H16" i="1" l="1"/>
  <c r="F16" i="1"/>
  <c r="H28" i="1"/>
  <c r="F28" i="1"/>
  <c r="F101" i="1"/>
  <c r="F100" i="1"/>
  <c r="F99" i="1"/>
  <c r="F98" i="1"/>
  <c r="F97" i="1"/>
  <c r="F96" i="1"/>
  <c r="F95" i="1"/>
  <c r="F94" i="1"/>
  <c r="F93" i="1"/>
  <c r="F92" i="1"/>
  <c r="F91" i="1"/>
  <c r="H89" i="1"/>
  <c r="F89" i="1"/>
  <c r="H84" i="1"/>
  <c r="H86" i="1"/>
  <c r="H87" i="1"/>
  <c r="H81" i="1"/>
  <c r="F88" i="1"/>
  <c r="F87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H65" i="1"/>
  <c r="F65" i="1"/>
  <c r="H56" i="1"/>
  <c r="H57" i="1"/>
  <c r="H58" i="1"/>
  <c r="H59" i="1"/>
  <c r="H60" i="1"/>
  <c r="H62" i="1"/>
  <c r="H63" i="1"/>
  <c r="H64" i="1"/>
  <c r="H55" i="1"/>
  <c r="F64" i="1"/>
  <c r="F63" i="1"/>
  <c r="F62" i="1"/>
  <c r="F61" i="1"/>
  <c r="F60" i="1"/>
  <c r="F59" i="1"/>
  <c r="F58" i="1"/>
  <c r="F57" i="1"/>
  <c r="F56" i="1"/>
  <c r="F55" i="1"/>
  <c r="H41" i="1"/>
  <c r="F41" i="1"/>
  <c r="H32" i="1"/>
  <c r="H33" i="1"/>
  <c r="H34" i="1"/>
  <c r="H35" i="1"/>
  <c r="H36" i="1"/>
  <c r="H37" i="1"/>
  <c r="H38" i="1"/>
  <c r="H39" i="1"/>
  <c r="H40" i="1"/>
  <c r="H31" i="1"/>
  <c r="F40" i="1"/>
  <c r="F39" i="1"/>
  <c r="F38" i="1"/>
  <c r="F37" i="1"/>
  <c r="F36" i="1"/>
  <c r="F35" i="1"/>
  <c r="F34" i="1"/>
  <c r="F33" i="1"/>
  <c r="F32" i="1"/>
  <c r="F31" i="1"/>
  <c r="H53" i="1"/>
  <c r="F53" i="1"/>
  <c r="H46" i="1"/>
  <c r="H47" i="1"/>
  <c r="H45" i="1"/>
  <c r="F52" i="1"/>
  <c r="F51" i="1"/>
  <c r="F50" i="1"/>
  <c r="F49" i="1"/>
  <c r="F48" i="1"/>
  <c r="F47" i="1"/>
  <c r="F46" i="1"/>
  <c r="F45" i="1"/>
  <c r="F44" i="1"/>
  <c r="F43" i="1"/>
  <c r="H7" i="1"/>
  <c r="H8" i="1"/>
  <c r="H9" i="1"/>
  <c r="H10" i="1"/>
  <c r="H11" i="1"/>
  <c r="H12" i="1"/>
  <c r="H13" i="1"/>
  <c r="H14" i="1"/>
  <c r="H15" i="1"/>
  <c r="H6" i="1"/>
  <c r="F15" i="1"/>
  <c r="F14" i="1"/>
  <c r="F13" i="1"/>
  <c r="F12" i="1"/>
  <c r="F11" i="1"/>
  <c r="F10" i="1"/>
  <c r="F9" i="1"/>
  <c r="F8" i="1"/>
  <c r="F7" i="1"/>
  <c r="F6" i="1"/>
  <c r="H19" i="1"/>
  <c r="H21" i="1"/>
  <c r="H22" i="1"/>
  <c r="H23" i="1"/>
  <c r="H24" i="1"/>
  <c r="H25" i="1"/>
  <c r="H26" i="1"/>
  <c r="H18" i="1"/>
  <c r="F27" i="1"/>
  <c r="F26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<sst xmlns="http://schemas.openxmlformats.org/spreadsheetml/2006/main" count="1339" uniqueCount="93">
  <si>
    <t xml:space="preserve">Experiment 1 - Ingestion &amp; Egestion of microplastics </t>
  </si>
  <si>
    <t>Zero hour</t>
  </si>
  <si>
    <t>48 hours</t>
  </si>
  <si>
    <t>Treatment</t>
  </si>
  <si>
    <t>Species</t>
  </si>
  <si>
    <t xml:space="preserve">Coral ID </t>
  </si>
  <si>
    <t>Chamber</t>
  </si>
  <si>
    <t># ingested</t>
  </si>
  <si>
    <t>% ingested</t>
  </si>
  <si>
    <t># released</t>
  </si>
  <si>
    <t>% released</t>
  </si>
  <si>
    <r>
      <t xml:space="preserve">425-500 </t>
    </r>
    <r>
      <rPr>
        <sz val="11"/>
        <color theme="1"/>
        <rFont val="Calibri"/>
        <family val="2"/>
      </rPr>
      <t>µm</t>
    </r>
  </si>
  <si>
    <r>
      <t xml:space="preserve">850-1000 </t>
    </r>
    <r>
      <rPr>
        <sz val="11"/>
        <color theme="1"/>
        <rFont val="Calibri"/>
        <family val="2"/>
      </rPr>
      <t>µm</t>
    </r>
  </si>
  <si>
    <t>1.7-2.0 mm</t>
  </si>
  <si>
    <t>2.4-2.8 mm</t>
  </si>
  <si>
    <t>Pcli</t>
  </si>
  <si>
    <t>Acer</t>
  </si>
  <si>
    <t>n/a</t>
  </si>
  <si>
    <t>AVG</t>
  </si>
  <si>
    <t>Experiment 2 - Tissue Surface Area (TSA)</t>
  </si>
  <si>
    <t>Experiment 2 - Calcification</t>
  </si>
  <si>
    <t>Acclimation</t>
  </si>
  <si>
    <t>Week 0</t>
  </si>
  <si>
    <t>ALK (µmol/kg)</t>
  </si>
  <si>
    <t>Calcification (µmol/kg)</t>
  </si>
  <si>
    <t>Calc AVG/spp/trtmt</t>
  </si>
  <si>
    <t>Control</t>
  </si>
  <si>
    <t>MP</t>
  </si>
  <si>
    <t>avg</t>
  </si>
  <si>
    <t>Week 1</t>
  </si>
  <si>
    <r>
      <t xml:space="preserve">NOTE: Calification (1 </t>
    </r>
    <r>
      <rPr>
        <sz val="11"/>
        <color theme="1"/>
        <rFont val="Calibri"/>
        <family val="2"/>
      </rPr>
      <t>µmol CaCO3/2 µmol TA)</t>
    </r>
  </si>
  <si>
    <t>Week 3</t>
  </si>
  <si>
    <t>Week 5</t>
  </si>
  <si>
    <t>Week 7</t>
  </si>
  <si>
    <t>Week 9</t>
  </si>
  <si>
    <t>Week 12</t>
  </si>
  <si>
    <t>Avg (g)</t>
  </si>
  <si>
    <t>stdev 0.087</t>
  </si>
  <si>
    <t>Trtmt</t>
  </si>
  <si>
    <t xml:space="preserve">Coral ID  </t>
  </si>
  <si>
    <t>9/16 corrected</t>
  </si>
  <si>
    <t>10/7 corr</t>
  </si>
  <si>
    <r>
      <t xml:space="preserve"> </t>
    </r>
    <r>
      <rPr>
        <b/>
        <sz val="11"/>
        <color theme="1"/>
        <rFont val="Calibri"/>
        <family val="2"/>
      </rPr>
      <t>Δ 3 wks (g)</t>
    </r>
  </si>
  <si>
    <r>
      <t xml:space="preserve"> </t>
    </r>
    <r>
      <rPr>
        <b/>
        <sz val="11"/>
        <color theme="1"/>
        <rFont val="Calibri"/>
        <family val="2"/>
      </rPr>
      <t>Δ 3 wks (%)</t>
    </r>
  </si>
  <si>
    <t>10/30 corr</t>
  </si>
  <si>
    <r>
      <t xml:space="preserve"> </t>
    </r>
    <r>
      <rPr>
        <b/>
        <sz val="11"/>
        <color theme="1"/>
        <rFont val="Calibri"/>
        <family val="2"/>
      </rPr>
      <t>Δ 6 wks (g)</t>
    </r>
  </si>
  <si>
    <r>
      <t xml:space="preserve"> </t>
    </r>
    <r>
      <rPr>
        <b/>
        <sz val="11"/>
        <color theme="1"/>
        <rFont val="Calibri"/>
        <family val="2"/>
      </rPr>
      <t>Δ 6 wks (%)</t>
    </r>
  </si>
  <si>
    <t>11/18 corr</t>
  </si>
  <si>
    <r>
      <t xml:space="preserve"> </t>
    </r>
    <r>
      <rPr>
        <b/>
        <sz val="11"/>
        <color theme="1"/>
        <rFont val="Calibri"/>
        <family val="2"/>
      </rPr>
      <t>Δ 9 wks (g)</t>
    </r>
  </si>
  <si>
    <r>
      <t xml:space="preserve"> </t>
    </r>
    <r>
      <rPr>
        <b/>
        <sz val="11"/>
        <color theme="1"/>
        <rFont val="Calibri"/>
        <family val="2"/>
      </rPr>
      <t>Δ 9 wks (%)</t>
    </r>
  </si>
  <si>
    <t>12/12/ corr</t>
  </si>
  <si>
    <r>
      <t xml:space="preserve"> </t>
    </r>
    <r>
      <rPr>
        <b/>
        <sz val="11"/>
        <color theme="1"/>
        <rFont val="Calibri"/>
        <family val="2"/>
      </rPr>
      <t>Δ 12 wks (g)</t>
    </r>
  </si>
  <si>
    <r>
      <t xml:space="preserve"> </t>
    </r>
    <r>
      <rPr>
        <b/>
        <sz val="11"/>
        <color theme="1"/>
        <rFont val="Calibri"/>
        <family val="2"/>
      </rPr>
      <t>Δ 12 wks (%)</t>
    </r>
  </si>
  <si>
    <t xml:space="preserve">Corrected values are subtracting the average of 20 bases' weight </t>
  </si>
  <si>
    <t>0-3 weeks</t>
  </si>
  <si>
    <t>4-6 weeks</t>
  </si>
  <si>
    <t>7-9 weeks</t>
  </si>
  <si>
    <t>9-12 weeks</t>
  </si>
  <si>
    <t>Experiment 2 - Buoyant Weight</t>
  </si>
  <si>
    <t>Coral ID</t>
  </si>
  <si>
    <t>Test Week</t>
  </si>
  <si>
    <t>2D SA/ coral</t>
  </si>
  <si>
    <t>Converted 3D SA</t>
  </si>
  <si>
    <t>P.cli</t>
  </si>
  <si>
    <t>∆ 3D SA (0-4)</t>
  </si>
  <si>
    <t>% ∆ 3D SA (0-4)</t>
  </si>
  <si>
    <t>∆ 3D SA (4-7)</t>
  </si>
  <si>
    <t>% ∆ 3D SA (4-7)</t>
  </si>
  <si>
    <t>∆ 3D SA (7-10)</t>
  </si>
  <si>
    <t>% ∆ 3D SA (7-10)</t>
  </si>
  <si>
    <t>∆ 3D SA (10-13)</t>
  </si>
  <si>
    <t>% ∆ 3D SA (10-13)</t>
  </si>
  <si>
    <t>∆ 3D SA (0-13)</t>
  </si>
  <si>
    <t>% ∆ 3D SA (0-13)</t>
  </si>
  <si>
    <t>2D SA -Top only</t>
  </si>
  <si>
    <t>2D SA-sides/ coral</t>
  </si>
  <si>
    <t>Total 2D SA</t>
  </si>
  <si>
    <t>A. cer</t>
  </si>
  <si>
    <t>3D SA (2 sides model+Top SA)</t>
  </si>
  <si>
    <t>Chamber #</t>
  </si>
  <si>
    <t>rep</t>
  </si>
  <si>
    <t>425 µm (#)</t>
  </si>
  <si>
    <t xml:space="preserve">212 µm (#) </t>
  </si>
  <si>
    <t>total</t>
  </si>
  <si>
    <t>2</t>
  </si>
  <si>
    <t>ST DEV</t>
  </si>
  <si>
    <r>
      <t xml:space="preserve">850 </t>
    </r>
    <r>
      <rPr>
        <b/>
        <sz val="11"/>
        <color theme="1"/>
        <rFont val="Calibri"/>
        <family val="2"/>
      </rPr>
      <t xml:space="preserve">µm (#) </t>
    </r>
  </si>
  <si>
    <t>1</t>
  </si>
  <si>
    <t>3</t>
  </si>
  <si>
    <t>4</t>
  </si>
  <si>
    <t>Cured MP bioavailability immediately after agitation</t>
  </si>
  <si>
    <t>Cured MP bioavailability 15 minutes after agitation</t>
  </si>
  <si>
    <t>Uncured MP bioavailability immediately after agitation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</si>
</sst>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Alignment="1">
      <alignment horizontal="center"/>
    </xf>
    <xf numFmtId="0" fontId="6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3" xfId="0" applyNumberFormat="1" applyFont="1" applyBorder="1"/>
    <xf numFmtId="14" fontId="2" fillId="0" borderId="13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/>
    <xf numFmtId="2" fontId="0" fillId="0" borderId="22" xfId="0" applyNumberFormat="1" applyFill="1" applyBorder="1" applyAlignment="1">
      <alignment horizontal="center"/>
    </xf>
    <xf numFmtId="165" fontId="0" fillId="0" borderId="23" xfId="0" applyNumberFormat="1" applyFill="1" applyBorder="1"/>
    <xf numFmtId="0" fontId="0" fillId="0" borderId="23" xfId="0" applyFill="1" applyBorder="1" applyAlignment="1">
      <alignment horizontal="right"/>
    </xf>
    <xf numFmtId="2" fontId="0" fillId="0" borderId="20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9" fontId="0" fillId="0" borderId="0" xfId="1" applyFont="1"/>
    <xf numFmtId="10" fontId="0" fillId="0" borderId="0" xfId="0" applyNumberFormat="1"/>
    <xf numFmtId="10" fontId="0" fillId="0" borderId="0" xfId="1" applyNumberFormat="1" applyFont="1" applyFill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0" fontId="0" fillId="0" borderId="0" xfId="1" applyNumberFormat="1" applyFont="1" applyFill="1" applyBorder="1"/>
    <xf numFmtId="0" fontId="0" fillId="0" borderId="0" xfId="0" applyBorder="1"/>
    <xf numFmtId="10" fontId="0" fillId="0" borderId="0" xfId="0" applyNumberFormat="1" applyBorder="1"/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626E-33BA-431C-847C-2EEBAD081B20}">
  <dimension ref="A1:I295"/>
  <sheetViews>
    <sheetView workbookViewId="0">
      <selection activeCell="L8" sqref="L8"/>
    </sheetView>
  </sheetViews>
  <sheetFormatPr defaultRowHeight="15" x14ac:dyDescent="0.25"/>
  <cols>
    <col min="1" max="1" width="12.7109375" customWidth="1"/>
    <col min="5" max="7" width="13.140625" customWidth="1"/>
    <col min="8" max="8" width="13.28515625" customWidth="1"/>
  </cols>
  <sheetData>
    <row r="1" spans="1:9" ht="18.75" x14ac:dyDescent="0.3">
      <c r="A1" s="2" t="s">
        <v>0</v>
      </c>
    </row>
    <row r="4" spans="1:9" x14ac:dyDescent="0.25">
      <c r="A4" s="7"/>
      <c r="B4" s="7"/>
      <c r="C4" s="7"/>
      <c r="D4" s="7"/>
      <c r="E4" s="64" t="s">
        <v>1</v>
      </c>
      <c r="F4" s="64"/>
      <c r="G4" s="64" t="s">
        <v>2</v>
      </c>
      <c r="H4" s="64"/>
      <c r="I4" s="7"/>
    </row>
    <row r="5" spans="1:9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7"/>
    </row>
    <row r="6" spans="1:9" x14ac:dyDescent="0.25">
      <c r="A6" t="s">
        <v>11</v>
      </c>
      <c r="B6" s="7" t="s">
        <v>15</v>
      </c>
      <c r="C6" s="9">
        <v>150</v>
      </c>
      <c r="D6" s="9">
        <v>81</v>
      </c>
      <c r="E6" s="16">
        <v>3</v>
      </c>
      <c r="F6" s="17">
        <f>E6/3*100</f>
        <v>100</v>
      </c>
      <c r="G6" s="7">
        <v>0</v>
      </c>
      <c r="H6" s="7">
        <f>G6/E6*100</f>
        <v>0</v>
      </c>
      <c r="I6" s="7"/>
    </row>
    <row r="7" spans="1:9" x14ac:dyDescent="0.25">
      <c r="A7" t="s">
        <v>11</v>
      </c>
      <c r="B7" s="7" t="s">
        <v>15</v>
      </c>
      <c r="C7" s="9">
        <v>134</v>
      </c>
      <c r="D7" s="9">
        <v>82</v>
      </c>
      <c r="E7" s="16">
        <v>3</v>
      </c>
      <c r="F7" s="17">
        <f t="shared" ref="F7:F15" si="0">E7/3*100</f>
        <v>100</v>
      </c>
      <c r="G7" s="7">
        <v>3</v>
      </c>
      <c r="H7" s="13">
        <f t="shared" ref="H7:H15" si="1">G7/E7*100</f>
        <v>100</v>
      </c>
      <c r="I7" s="7"/>
    </row>
    <row r="8" spans="1:9" x14ac:dyDescent="0.25">
      <c r="A8" t="s">
        <v>11</v>
      </c>
      <c r="B8" s="7" t="s">
        <v>15</v>
      </c>
      <c r="C8" s="9">
        <v>160</v>
      </c>
      <c r="D8" s="9">
        <v>83</v>
      </c>
      <c r="E8" s="16">
        <v>3</v>
      </c>
      <c r="F8" s="17">
        <f t="shared" si="0"/>
        <v>100</v>
      </c>
      <c r="G8" s="7">
        <v>3</v>
      </c>
      <c r="H8" s="13">
        <f t="shared" si="1"/>
        <v>100</v>
      </c>
      <c r="I8" s="7"/>
    </row>
    <row r="9" spans="1:9" x14ac:dyDescent="0.25">
      <c r="A9" t="s">
        <v>11</v>
      </c>
      <c r="B9" s="7" t="s">
        <v>15</v>
      </c>
      <c r="C9" s="9">
        <v>128</v>
      </c>
      <c r="D9" s="9">
        <v>84</v>
      </c>
      <c r="E9" s="16">
        <v>3</v>
      </c>
      <c r="F9" s="17">
        <f t="shared" si="0"/>
        <v>100</v>
      </c>
      <c r="G9" s="7">
        <v>3</v>
      </c>
      <c r="H9" s="13">
        <f t="shared" si="1"/>
        <v>100</v>
      </c>
      <c r="I9" s="7"/>
    </row>
    <row r="10" spans="1:9" x14ac:dyDescent="0.25">
      <c r="A10" t="s">
        <v>11</v>
      </c>
      <c r="B10" s="7" t="s">
        <v>15</v>
      </c>
      <c r="C10" s="9">
        <v>169</v>
      </c>
      <c r="D10" s="9">
        <v>85</v>
      </c>
      <c r="E10" s="16">
        <v>3</v>
      </c>
      <c r="F10" s="17">
        <f t="shared" si="0"/>
        <v>100</v>
      </c>
      <c r="G10" s="7">
        <v>3</v>
      </c>
      <c r="H10" s="13">
        <f t="shared" si="1"/>
        <v>100</v>
      </c>
      <c r="I10" s="7"/>
    </row>
    <row r="11" spans="1:9" x14ac:dyDescent="0.25">
      <c r="A11" t="s">
        <v>11</v>
      </c>
      <c r="B11" s="7" t="s">
        <v>15</v>
      </c>
      <c r="C11" s="9">
        <v>151</v>
      </c>
      <c r="D11" s="9">
        <v>86</v>
      </c>
      <c r="E11" s="16">
        <v>3</v>
      </c>
      <c r="F11" s="17">
        <f t="shared" si="0"/>
        <v>100</v>
      </c>
      <c r="G11" s="7">
        <v>3</v>
      </c>
      <c r="H11" s="13">
        <f t="shared" si="1"/>
        <v>100</v>
      </c>
      <c r="I11" s="7"/>
    </row>
    <row r="12" spans="1:9" x14ac:dyDescent="0.25">
      <c r="A12" t="s">
        <v>11</v>
      </c>
      <c r="B12" s="7" t="s">
        <v>15</v>
      </c>
      <c r="C12" s="9">
        <v>175</v>
      </c>
      <c r="D12" s="9">
        <v>87</v>
      </c>
      <c r="E12" s="16">
        <v>3</v>
      </c>
      <c r="F12" s="17">
        <f t="shared" si="0"/>
        <v>100</v>
      </c>
      <c r="G12" s="7">
        <v>1</v>
      </c>
      <c r="H12" s="13">
        <f t="shared" si="1"/>
        <v>33.333333333333329</v>
      </c>
      <c r="I12" s="7"/>
    </row>
    <row r="13" spans="1:9" x14ac:dyDescent="0.25">
      <c r="A13" t="s">
        <v>11</v>
      </c>
      <c r="B13" s="7" t="s">
        <v>15</v>
      </c>
      <c r="C13" s="9">
        <v>153</v>
      </c>
      <c r="D13" s="9">
        <v>88</v>
      </c>
      <c r="E13" s="16">
        <v>3</v>
      </c>
      <c r="F13" s="17">
        <f t="shared" si="0"/>
        <v>100</v>
      </c>
      <c r="G13" s="7">
        <v>1</v>
      </c>
      <c r="H13" s="13">
        <f t="shared" si="1"/>
        <v>33.333333333333329</v>
      </c>
      <c r="I13" s="7"/>
    </row>
    <row r="14" spans="1:9" x14ac:dyDescent="0.25">
      <c r="A14" t="s">
        <v>11</v>
      </c>
      <c r="B14" s="7" t="s">
        <v>15</v>
      </c>
      <c r="C14" s="9">
        <v>121</v>
      </c>
      <c r="D14" s="9">
        <v>89</v>
      </c>
      <c r="E14" s="16">
        <v>3</v>
      </c>
      <c r="F14" s="17">
        <f t="shared" si="0"/>
        <v>100</v>
      </c>
      <c r="G14" s="7">
        <v>0</v>
      </c>
      <c r="H14" s="7">
        <f t="shared" si="1"/>
        <v>0</v>
      </c>
      <c r="I14" s="7"/>
    </row>
    <row r="15" spans="1:9" x14ac:dyDescent="0.25">
      <c r="A15" s="8" t="s">
        <v>11</v>
      </c>
      <c r="B15" s="14" t="s">
        <v>15</v>
      </c>
      <c r="C15" s="11">
        <v>162</v>
      </c>
      <c r="D15" s="11">
        <v>90</v>
      </c>
      <c r="E15" s="18">
        <v>3</v>
      </c>
      <c r="F15" s="19">
        <f t="shared" si="0"/>
        <v>100</v>
      </c>
      <c r="G15" s="14">
        <v>3</v>
      </c>
      <c r="H15" s="20">
        <f t="shared" si="1"/>
        <v>100</v>
      </c>
      <c r="I15" s="7"/>
    </row>
    <row r="16" spans="1:9" x14ac:dyDescent="0.25">
      <c r="B16" s="7"/>
      <c r="C16" s="7"/>
      <c r="D16" s="7"/>
      <c r="E16" s="7" t="s">
        <v>18</v>
      </c>
      <c r="F16" s="13">
        <f>AVERAGE(F6:F15)</f>
        <v>100</v>
      </c>
      <c r="G16" s="7"/>
      <c r="H16" s="13">
        <f>AVERAGE(H6:H15)</f>
        <v>66.666666666666671</v>
      </c>
      <c r="I16" s="7"/>
    </row>
    <row r="17" spans="1:9" x14ac:dyDescent="0.25"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t="s">
        <v>11</v>
      </c>
      <c r="B18" s="7" t="s">
        <v>16</v>
      </c>
      <c r="C18" s="9">
        <v>106</v>
      </c>
      <c r="D18" s="9">
        <v>21</v>
      </c>
      <c r="E18" s="16">
        <v>2</v>
      </c>
      <c r="F18" s="17">
        <f>E18/3*100</f>
        <v>66.666666666666657</v>
      </c>
      <c r="G18" s="7">
        <v>2</v>
      </c>
      <c r="H18" s="13">
        <f>G18/E18*100</f>
        <v>100</v>
      </c>
      <c r="I18" s="7"/>
    </row>
    <row r="19" spans="1:9" x14ac:dyDescent="0.25">
      <c r="A19" t="s">
        <v>11</v>
      </c>
      <c r="B19" s="7" t="s">
        <v>16</v>
      </c>
      <c r="C19" s="9">
        <v>67</v>
      </c>
      <c r="D19" s="9">
        <v>22</v>
      </c>
      <c r="E19" s="16">
        <v>3</v>
      </c>
      <c r="F19" s="17">
        <f t="shared" ref="F19:F27" si="2">E19/3*100</f>
        <v>100</v>
      </c>
      <c r="G19" s="7">
        <v>3</v>
      </c>
      <c r="H19" s="13">
        <f t="shared" ref="H19:H26" si="3">G19/E19*100</f>
        <v>100</v>
      </c>
      <c r="I19" s="7"/>
    </row>
    <row r="20" spans="1:9" x14ac:dyDescent="0.25">
      <c r="A20" t="s">
        <v>11</v>
      </c>
      <c r="B20" s="7" t="s">
        <v>16</v>
      </c>
      <c r="C20" s="9">
        <v>73</v>
      </c>
      <c r="D20" s="9">
        <v>23</v>
      </c>
      <c r="E20" s="16">
        <v>0</v>
      </c>
      <c r="F20" s="17">
        <f t="shared" si="2"/>
        <v>0</v>
      </c>
      <c r="G20" s="7" t="s">
        <v>17</v>
      </c>
      <c r="H20" s="7" t="s">
        <v>17</v>
      </c>
      <c r="I20" s="7"/>
    </row>
    <row r="21" spans="1:9" x14ac:dyDescent="0.25">
      <c r="A21" t="s">
        <v>11</v>
      </c>
      <c r="B21" s="7" t="s">
        <v>16</v>
      </c>
      <c r="C21" s="9">
        <v>94</v>
      </c>
      <c r="D21" s="9">
        <v>24</v>
      </c>
      <c r="E21" s="16">
        <v>2</v>
      </c>
      <c r="F21" s="17">
        <f t="shared" si="2"/>
        <v>66.666666666666657</v>
      </c>
      <c r="G21" s="7">
        <v>2</v>
      </c>
      <c r="H21" s="13">
        <f t="shared" si="3"/>
        <v>100</v>
      </c>
      <c r="I21" s="7"/>
    </row>
    <row r="22" spans="1:9" x14ac:dyDescent="0.25">
      <c r="A22" t="s">
        <v>11</v>
      </c>
      <c r="B22" s="7" t="s">
        <v>16</v>
      </c>
      <c r="C22" s="9">
        <v>75</v>
      </c>
      <c r="D22" s="9">
        <v>25</v>
      </c>
      <c r="E22" s="16">
        <v>3</v>
      </c>
      <c r="F22" s="17">
        <f t="shared" si="2"/>
        <v>100</v>
      </c>
      <c r="G22" s="7">
        <v>1</v>
      </c>
      <c r="H22" s="13">
        <f t="shared" si="3"/>
        <v>33.333333333333329</v>
      </c>
      <c r="I22" s="7"/>
    </row>
    <row r="23" spans="1:9" x14ac:dyDescent="0.25">
      <c r="A23" t="s">
        <v>11</v>
      </c>
      <c r="B23" s="7" t="s">
        <v>16</v>
      </c>
      <c r="C23" s="9">
        <v>101</v>
      </c>
      <c r="D23" s="9">
        <v>26</v>
      </c>
      <c r="E23" s="16">
        <v>3</v>
      </c>
      <c r="F23" s="17">
        <f t="shared" si="2"/>
        <v>100</v>
      </c>
      <c r="G23" s="7">
        <v>3</v>
      </c>
      <c r="H23" s="13">
        <f t="shared" si="3"/>
        <v>100</v>
      </c>
      <c r="I23" s="7"/>
    </row>
    <row r="24" spans="1:9" x14ac:dyDescent="0.25">
      <c r="A24" t="s">
        <v>11</v>
      </c>
      <c r="B24" s="7" t="s">
        <v>16</v>
      </c>
      <c r="C24" s="9">
        <v>97</v>
      </c>
      <c r="D24" s="9">
        <v>27</v>
      </c>
      <c r="E24" s="16">
        <v>3</v>
      </c>
      <c r="F24" s="17">
        <f t="shared" si="2"/>
        <v>100</v>
      </c>
      <c r="G24" s="7">
        <v>1</v>
      </c>
      <c r="H24" s="13">
        <f t="shared" si="3"/>
        <v>33.333333333333329</v>
      </c>
      <c r="I24" s="7"/>
    </row>
    <row r="25" spans="1:9" x14ac:dyDescent="0.25">
      <c r="A25" t="s">
        <v>11</v>
      </c>
      <c r="B25" s="7" t="s">
        <v>16</v>
      </c>
      <c r="C25" s="9">
        <v>110</v>
      </c>
      <c r="D25" s="9">
        <v>28</v>
      </c>
      <c r="E25" s="16">
        <v>2</v>
      </c>
      <c r="F25" s="17">
        <f t="shared" si="2"/>
        <v>66.666666666666657</v>
      </c>
      <c r="G25" s="7">
        <v>2</v>
      </c>
      <c r="H25" s="13">
        <f t="shared" si="3"/>
        <v>100</v>
      </c>
      <c r="I25" s="7"/>
    </row>
    <row r="26" spans="1:9" x14ac:dyDescent="0.25">
      <c r="A26" t="s">
        <v>11</v>
      </c>
      <c r="B26" s="7" t="s">
        <v>16</v>
      </c>
      <c r="C26" s="9">
        <v>70</v>
      </c>
      <c r="D26" s="9">
        <v>29</v>
      </c>
      <c r="E26" s="16">
        <v>1</v>
      </c>
      <c r="F26" s="17">
        <f t="shared" si="2"/>
        <v>33.333333333333329</v>
      </c>
      <c r="G26" s="7">
        <v>1</v>
      </c>
      <c r="H26" s="13">
        <f t="shared" si="3"/>
        <v>100</v>
      </c>
      <c r="I26" s="7"/>
    </row>
    <row r="27" spans="1:9" x14ac:dyDescent="0.25">
      <c r="A27" s="8" t="s">
        <v>11</v>
      </c>
      <c r="B27" s="14" t="s">
        <v>16</v>
      </c>
      <c r="C27" s="11">
        <v>87</v>
      </c>
      <c r="D27" s="11">
        <v>30</v>
      </c>
      <c r="E27" s="18">
        <v>0</v>
      </c>
      <c r="F27" s="19">
        <f t="shared" si="2"/>
        <v>0</v>
      </c>
      <c r="G27" s="14" t="s">
        <v>17</v>
      </c>
      <c r="H27" s="14" t="s">
        <v>17</v>
      </c>
      <c r="I27" s="7"/>
    </row>
    <row r="28" spans="1:9" x14ac:dyDescent="0.25">
      <c r="B28" s="7"/>
      <c r="C28" s="7"/>
      <c r="D28" s="7"/>
      <c r="E28" s="7" t="s">
        <v>18</v>
      </c>
      <c r="F28" s="13">
        <f>AVERAGE(F18:F27)</f>
        <v>63.333333333333329</v>
      </c>
      <c r="G28" s="7"/>
      <c r="H28" s="13">
        <f>AVERAGE(H18:H27)</f>
        <v>83.333333333333329</v>
      </c>
      <c r="I28" s="7"/>
    </row>
    <row r="29" spans="1:9" x14ac:dyDescent="0.25">
      <c r="B29" s="7"/>
      <c r="C29" s="7"/>
      <c r="D29" s="7"/>
      <c r="E29" s="7"/>
      <c r="F29" s="7"/>
      <c r="G29" s="7"/>
      <c r="H29" s="7"/>
      <c r="I29" s="7"/>
    </row>
    <row r="30" spans="1:9" x14ac:dyDescent="0.25"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t="s">
        <v>12</v>
      </c>
      <c r="B31" s="7" t="s">
        <v>15</v>
      </c>
      <c r="C31" s="9">
        <v>147</v>
      </c>
      <c r="D31" s="9">
        <v>91</v>
      </c>
      <c r="E31" s="16">
        <v>3</v>
      </c>
      <c r="F31" s="17">
        <f t="shared" ref="F31:F40" si="4">E31/3*100</f>
        <v>100</v>
      </c>
      <c r="G31" s="7">
        <v>3</v>
      </c>
      <c r="H31" s="13">
        <f>G31/E31*100</f>
        <v>100</v>
      </c>
      <c r="I31" s="7"/>
    </row>
    <row r="32" spans="1:9" x14ac:dyDescent="0.25">
      <c r="A32" t="s">
        <v>12</v>
      </c>
      <c r="B32" s="7" t="s">
        <v>15</v>
      </c>
      <c r="C32" s="9">
        <v>173</v>
      </c>
      <c r="D32" s="9">
        <v>92</v>
      </c>
      <c r="E32" s="16">
        <v>3</v>
      </c>
      <c r="F32" s="17">
        <f t="shared" si="4"/>
        <v>100</v>
      </c>
      <c r="G32" s="7">
        <v>3</v>
      </c>
      <c r="H32" s="13">
        <f t="shared" ref="H32:H40" si="5">G32/E32*100</f>
        <v>100</v>
      </c>
      <c r="I32" s="7"/>
    </row>
    <row r="33" spans="1:9" x14ac:dyDescent="0.25">
      <c r="A33" t="s">
        <v>12</v>
      </c>
      <c r="B33" s="7" t="s">
        <v>15</v>
      </c>
      <c r="C33" s="9">
        <v>142</v>
      </c>
      <c r="D33" s="9">
        <v>93</v>
      </c>
      <c r="E33" s="16">
        <v>3</v>
      </c>
      <c r="F33" s="17">
        <f t="shared" si="4"/>
        <v>100</v>
      </c>
      <c r="G33" s="7">
        <v>1</v>
      </c>
      <c r="H33" s="13">
        <f t="shared" si="5"/>
        <v>33.333333333333329</v>
      </c>
      <c r="I33" s="7"/>
    </row>
    <row r="34" spans="1:9" x14ac:dyDescent="0.25">
      <c r="A34" t="s">
        <v>12</v>
      </c>
      <c r="B34" s="7" t="s">
        <v>15</v>
      </c>
      <c r="C34" s="9">
        <v>137</v>
      </c>
      <c r="D34" s="9">
        <v>94</v>
      </c>
      <c r="E34" s="16">
        <v>3</v>
      </c>
      <c r="F34" s="17">
        <f t="shared" si="4"/>
        <v>100</v>
      </c>
      <c r="G34" s="7">
        <v>2</v>
      </c>
      <c r="H34" s="13">
        <f t="shared" si="5"/>
        <v>66.666666666666657</v>
      </c>
      <c r="I34" s="7"/>
    </row>
    <row r="35" spans="1:9" x14ac:dyDescent="0.25">
      <c r="A35" t="s">
        <v>12</v>
      </c>
      <c r="B35" s="7" t="s">
        <v>15</v>
      </c>
      <c r="C35" s="9">
        <v>141</v>
      </c>
      <c r="D35" s="9">
        <v>95</v>
      </c>
      <c r="E35" s="16">
        <v>3</v>
      </c>
      <c r="F35" s="17">
        <f t="shared" si="4"/>
        <v>100</v>
      </c>
      <c r="G35" s="7">
        <v>2</v>
      </c>
      <c r="H35" s="13">
        <f t="shared" si="5"/>
        <v>66.666666666666657</v>
      </c>
      <c r="I35" s="7"/>
    </row>
    <row r="36" spans="1:9" x14ac:dyDescent="0.25">
      <c r="A36" t="s">
        <v>12</v>
      </c>
      <c r="B36" s="7" t="s">
        <v>15</v>
      </c>
      <c r="C36" s="9">
        <v>176</v>
      </c>
      <c r="D36" s="9">
        <v>96</v>
      </c>
      <c r="E36" s="16">
        <v>3</v>
      </c>
      <c r="F36" s="17">
        <f t="shared" si="4"/>
        <v>100</v>
      </c>
      <c r="G36" s="7">
        <v>3</v>
      </c>
      <c r="H36" s="13">
        <f t="shared" si="5"/>
        <v>100</v>
      </c>
      <c r="I36" s="7"/>
    </row>
    <row r="37" spans="1:9" x14ac:dyDescent="0.25">
      <c r="A37" t="s">
        <v>12</v>
      </c>
      <c r="B37" s="7" t="s">
        <v>15</v>
      </c>
      <c r="C37" s="9">
        <v>170</v>
      </c>
      <c r="D37" s="9">
        <v>97</v>
      </c>
      <c r="E37" s="16">
        <v>3</v>
      </c>
      <c r="F37" s="17">
        <f t="shared" si="4"/>
        <v>100</v>
      </c>
      <c r="G37" s="7">
        <v>3</v>
      </c>
      <c r="H37" s="13">
        <f t="shared" si="5"/>
        <v>100</v>
      </c>
      <c r="I37" s="7"/>
    </row>
    <row r="38" spans="1:9" x14ac:dyDescent="0.25">
      <c r="A38" t="s">
        <v>12</v>
      </c>
      <c r="B38" s="7" t="s">
        <v>15</v>
      </c>
      <c r="C38" s="9">
        <v>132</v>
      </c>
      <c r="D38" s="9">
        <v>98</v>
      </c>
      <c r="E38" s="16">
        <v>3</v>
      </c>
      <c r="F38" s="17">
        <f t="shared" si="4"/>
        <v>100</v>
      </c>
      <c r="G38" s="7">
        <v>2</v>
      </c>
      <c r="H38" s="13">
        <f t="shared" si="5"/>
        <v>66.666666666666657</v>
      </c>
      <c r="I38" s="7"/>
    </row>
    <row r="39" spans="1:9" x14ac:dyDescent="0.25">
      <c r="A39" t="s">
        <v>12</v>
      </c>
      <c r="B39" s="7" t="s">
        <v>15</v>
      </c>
      <c r="C39" s="9">
        <v>145</v>
      </c>
      <c r="D39" s="9">
        <v>99</v>
      </c>
      <c r="E39" s="16">
        <v>3</v>
      </c>
      <c r="F39" s="17">
        <f t="shared" si="4"/>
        <v>100</v>
      </c>
      <c r="G39" s="7">
        <v>2</v>
      </c>
      <c r="H39" s="13">
        <f t="shared" si="5"/>
        <v>66.666666666666657</v>
      </c>
      <c r="I39" s="7"/>
    </row>
    <row r="40" spans="1:9" x14ac:dyDescent="0.25">
      <c r="A40" s="8" t="s">
        <v>12</v>
      </c>
      <c r="B40" s="14" t="s">
        <v>15</v>
      </c>
      <c r="C40" s="11">
        <v>133</v>
      </c>
      <c r="D40" s="11">
        <v>100</v>
      </c>
      <c r="E40" s="18">
        <v>3</v>
      </c>
      <c r="F40" s="19">
        <f t="shared" si="4"/>
        <v>100</v>
      </c>
      <c r="G40" s="14">
        <v>3</v>
      </c>
      <c r="H40" s="20">
        <f t="shared" si="5"/>
        <v>100</v>
      </c>
      <c r="I40" s="7"/>
    </row>
    <row r="41" spans="1:9" x14ac:dyDescent="0.25">
      <c r="B41" s="7"/>
      <c r="C41" s="7"/>
      <c r="D41" s="7"/>
      <c r="E41" s="7" t="s">
        <v>18</v>
      </c>
      <c r="F41" s="13">
        <f>AVERAGE(F31:F40)</f>
        <v>100</v>
      </c>
      <c r="G41" s="7"/>
      <c r="H41" s="13">
        <f>AVERAGE(H31:H40)</f>
        <v>79.999999999999986</v>
      </c>
      <c r="I41" s="7"/>
    </row>
    <row r="42" spans="1:9" x14ac:dyDescent="0.25"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t="s">
        <v>12</v>
      </c>
      <c r="B43" s="7" t="s">
        <v>16</v>
      </c>
      <c r="C43" s="9">
        <v>108</v>
      </c>
      <c r="D43" s="9">
        <v>31</v>
      </c>
      <c r="E43" s="16">
        <v>0</v>
      </c>
      <c r="F43" s="17">
        <f>E43/3*100</f>
        <v>0</v>
      </c>
      <c r="G43" s="7" t="s">
        <v>17</v>
      </c>
      <c r="H43" s="7" t="s">
        <v>17</v>
      </c>
      <c r="I43" s="7"/>
    </row>
    <row r="44" spans="1:9" x14ac:dyDescent="0.25">
      <c r="A44" t="s">
        <v>12</v>
      </c>
      <c r="B44" s="7" t="s">
        <v>16</v>
      </c>
      <c r="C44" s="9">
        <v>76</v>
      </c>
      <c r="D44" s="9">
        <v>32</v>
      </c>
      <c r="E44" s="16">
        <v>0</v>
      </c>
      <c r="F44" s="17">
        <f t="shared" ref="F44:F52" si="6">E44/3*100</f>
        <v>0</v>
      </c>
      <c r="G44" s="7" t="s">
        <v>17</v>
      </c>
      <c r="H44" s="7" t="s">
        <v>17</v>
      </c>
      <c r="I44" s="7"/>
    </row>
    <row r="45" spans="1:9" x14ac:dyDescent="0.25">
      <c r="A45" t="s">
        <v>12</v>
      </c>
      <c r="B45" s="7" t="s">
        <v>16</v>
      </c>
      <c r="C45" s="9">
        <v>104</v>
      </c>
      <c r="D45" s="9">
        <v>33</v>
      </c>
      <c r="E45" s="16">
        <v>2</v>
      </c>
      <c r="F45" s="17">
        <f t="shared" si="6"/>
        <v>66.666666666666657</v>
      </c>
      <c r="G45" s="7">
        <v>2</v>
      </c>
      <c r="H45" s="13">
        <f>G45/E45*100</f>
        <v>100</v>
      </c>
      <c r="I45" s="7"/>
    </row>
    <row r="46" spans="1:9" x14ac:dyDescent="0.25">
      <c r="A46" t="s">
        <v>12</v>
      </c>
      <c r="B46" s="7" t="s">
        <v>16</v>
      </c>
      <c r="C46" s="9">
        <v>91</v>
      </c>
      <c r="D46" s="9">
        <v>34</v>
      </c>
      <c r="E46" s="16">
        <v>2</v>
      </c>
      <c r="F46" s="17">
        <f t="shared" si="6"/>
        <v>66.666666666666657</v>
      </c>
      <c r="G46" s="7">
        <v>2</v>
      </c>
      <c r="H46" s="13">
        <f t="shared" ref="H46:H47" si="7">G46/E46*100</f>
        <v>100</v>
      </c>
      <c r="I46" s="7"/>
    </row>
    <row r="47" spans="1:9" x14ac:dyDescent="0.25">
      <c r="A47" t="s">
        <v>12</v>
      </c>
      <c r="B47" s="7" t="s">
        <v>16</v>
      </c>
      <c r="C47" s="9">
        <v>113</v>
      </c>
      <c r="D47" s="9">
        <v>35</v>
      </c>
      <c r="E47" s="16">
        <v>1</v>
      </c>
      <c r="F47" s="17">
        <f t="shared" si="6"/>
        <v>33.333333333333329</v>
      </c>
      <c r="G47" s="7">
        <v>1</v>
      </c>
      <c r="H47" s="13">
        <f t="shared" si="7"/>
        <v>100</v>
      </c>
      <c r="I47" s="7"/>
    </row>
    <row r="48" spans="1:9" x14ac:dyDescent="0.25">
      <c r="A48" t="s">
        <v>12</v>
      </c>
      <c r="B48" s="7" t="s">
        <v>16</v>
      </c>
      <c r="C48" s="9">
        <v>62</v>
      </c>
      <c r="D48" s="9">
        <v>36</v>
      </c>
      <c r="E48" s="16">
        <v>0</v>
      </c>
      <c r="F48" s="17">
        <f t="shared" si="6"/>
        <v>0</v>
      </c>
      <c r="G48" s="7" t="s">
        <v>17</v>
      </c>
      <c r="H48" s="7" t="s">
        <v>17</v>
      </c>
      <c r="I48" s="7"/>
    </row>
    <row r="49" spans="1:9" x14ac:dyDescent="0.25">
      <c r="A49" t="s">
        <v>12</v>
      </c>
      <c r="B49" s="7" t="s">
        <v>16</v>
      </c>
      <c r="C49" s="9">
        <v>81</v>
      </c>
      <c r="D49" s="9">
        <v>37</v>
      </c>
      <c r="E49" s="16">
        <v>0</v>
      </c>
      <c r="F49" s="17">
        <f t="shared" si="6"/>
        <v>0</v>
      </c>
      <c r="G49" s="7" t="s">
        <v>17</v>
      </c>
      <c r="H49" s="7" t="s">
        <v>17</v>
      </c>
      <c r="I49" s="7"/>
    </row>
    <row r="50" spans="1:9" x14ac:dyDescent="0.25">
      <c r="A50" t="s">
        <v>12</v>
      </c>
      <c r="B50" s="7" t="s">
        <v>16</v>
      </c>
      <c r="C50" s="9">
        <v>85</v>
      </c>
      <c r="D50" s="9">
        <v>38</v>
      </c>
      <c r="E50" s="16">
        <v>0</v>
      </c>
      <c r="F50" s="17">
        <f t="shared" si="6"/>
        <v>0</v>
      </c>
      <c r="G50" s="7" t="s">
        <v>17</v>
      </c>
      <c r="H50" s="7" t="s">
        <v>17</v>
      </c>
      <c r="I50" s="7"/>
    </row>
    <row r="51" spans="1:9" x14ac:dyDescent="0.25">
      <c r="A51" t="s">
        <v>12</v>
      </c>
      <c r="B51" s="7" t="s">
        <v>16</v>
      </c>
      <c r="C51" s="9">
        <v>68</v>
      </c>
      <c r="D51" s="9">
        <v>39</v>
      </c>
      <c r="E51" s="16">
        <v>0</v>
      </c>
      <c r="F51" s="17">
        <f t="shared" si="6"/>
        <v>0</v>
      </c>
      <c r="G51" s="7" t="s">
        <v>17</v>
      </c>
      <c r="H51" s="15" t="s">
        <v>17</v>
      </c>
      <c r="I51" s="7"/>
    </row>
    <row r="52" spans="1:9" x14ac:dyDescent="0.25">
      <c r="A52" s="8" t="s">
        <v>12</v>
      </c>
      <c r="B52" s="14" t="s">
        <v>16</v>
      </c>
      <c r="C52" s="11">
        <v>84</v>
      </c>
      <c r="D52" s="11">
        <v>40</v>
      </c>
      <c r="E52" s="18">
        <v>0</v>
      </c>
      <c r="F52" s="19">
        <f t="shared" si="6"/>
        <v>0</v>
      </c>
      <c r="G52" s="14" t="s">
        <v>17</v>
      </c>
      <c r="H52" s="14" t="s">
        <v>17</v>
      </c>
      <c r="I52" s="7"/>
    </row>
    <row r="53" spans="1:9" x14ac:dyDescent="0.25">
      <c r="B53" s="7"/>
      <c r="C53" s="7"/>
      <c r="D53" s="7"/>
      <c r="E53" s="7" t="s">
        <v>18</v>
      </c>
      <c r="F53" s="13">
        <f>AVERAGE(F43:F52)</f>
        <v>16.666666666666664</v>
      </c>
      <c r="G53" s="7"/>
      <c r="H53" s="13">
        <f>AVERAGE(H45:H52)</f>
        <v>100</v>
      </c>
      <c r="I53" s="7"/>
    </row>
    <row r="54" spans="1:9" x14ac:dyDescent="0.25"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t="s">
        <v>13</v>
      </c>
      <c r="B55" s="7" t="s">
        <v>15</v>
      </c>
      <c r="C55" s="9">
        <v>127</v>
      </c>
      <c r="D55" s="9">
        <v>101</v>
      </c>
      <c r="E55" s="16">
        <v>3</v>
      </c>
      <c r="F55" s="17">
        <f>E55/3*100</f>
        <v>100</v>
      </c>
      <c r="G55" s="7">
        <v>3</v>
      </c>
      <c r="H55" s="13">
        <f>G55/E55*100</f>
        <v>100</v>
      </c>
      <c r="I55" s="7"/>
    </row>
    <row r="56" spans="1:9" x14ac:dyDescent="0.25">
      <c r="A56" t="s">
        <v>13</v>
      </c>
      <c r="B56" s="7" t="s">
        <v>15</v>
      </c>
      <c r="C56" s="9">
        <v>139</v>
      </c>
      <c r="D56" s="9">
        <v>102</v>
      </c>
      <c r="E56" s="16">
        <v>3</v>
      </c>
      <c r="F56" s="17">
        <f t="shared" ref="F56:F64" si="8">E56/3*100</f>
        <v>100</v>
      </c>
      <c r="G56" s="7">
        <v>2</v>
      </c>
      <c r="H56" s="13">
        <f t="shared" ref="H56:H64" si="9">G56/E56*100</f>
        <v>66.666666666666657</v>
      </c>
      <c r="I56" s="7"/>
    </row>
    <row r="57" spans="1:9" x14ac:dyDescent="0.25">
      <c r="A57" t="s">
        <v>13</v>
      </c>
      <c r="B57" s="7" t="s">
        <v>15</v>
      </c>
      <c r="C57" s="9">
        <v>125</v>
      </c>
      <c r="D57" s="9">
        <v>103</v>
      </c>
      <c r="E57" s="16">
        <v>1</v>
      </c>
      <c r="F57" s="17">
        <f t="shared" si="8"/>
        <v>33.333333333333329</v>
      </c>
      <c r="G57" s="7">
        <v>1</v>
      </c>
      <c r="H57" s="13">
        <f t="shared" si="9"/>
        <v>100</v>
      </c>
      <c r="I57" s="7"/>
    </row>
    <row r="58" spans="1:9" x14ac:dyDescent="0.25">
      <c r="A58" t="s">
        <v>13</v>
      </c>
      <c r="B58" s="7" t="s">
        <v>15</v>
      </c>
      <c r="C58" s="9">
        <v>165</v>
      </c>
      <c r="D58" s="9">
        <v>104</v>
      </c>
      <c r="E58" s="16">
        <v>1</v>
      </c>
      <c r="F58" s="17">
        <f t="shared" si="8"/>
        <v>33.333333333333329</v>
      </c>
      <c r="G58" s="7">
        <v>1</v>
      </c>
      <c r="H58" s="13">
        <f t="shared" si="9"/>
        <v>100</v>
      </c>
      <c r="I58" s="7"/>
    </row>
    <row r="59" spans="1:9" x14ac:dyDescent="0.25">
      <c r="A59" t="s">
        <v>13</v>
      </c>
      <c r="B59" s="7" t="s">
        <v>15</v>
      </c>
      <c r="C59" s="9">
        <v>155</v>
      </c>
      <c r="D59" s="9">
        <v>105</v>
      </c>
      <c r="E59" s="16">
        <v>1</v>
      </c>
      <c r="F59" s="17">
        <f t="shared" si="8"/>
        <v>33.333333333333329</v>
      </c>
      <c r="G59" s="7">
        <v>1</v>
      </c>
      <c r="H59" s="13">
        <f t="shared" si="9"/>
        <v>100</v>
      </c>
      <c r="I59" s="7"/>
    </row>
    <row r="60" spans="1:9" x14ac:dyDescent="0.25">
      <c r="A60" t="s">
        <v>13</v>
      </c>
      <c r="B60" s="7" t="s">
        <v>15</v>
      </c>
      <c r="C60" s="9">
        <v>131</v>
      </c>
      <c r="D60" s="9">
        <v>106</v>
      </c>
      <c r="E60" s="16">
        <v>3</v>
      </c>
      <c r="F60" s="17">
        <f t="shared" si="8"/>
        <v>100</v>
      </c>
      <c r="G60" s="7">
        <v>3</v>
      </c>
      <c r="H60" s="13">
        <f t="shared" si="9"/>
        <v>100</v>
      </c>
      <c r="I60" s="7"/>
    </row>
    <row r="61" spans="1:9" x14ac:dyDescent="0.25">
      <c r="A61" t="s">
        <v>13</v>
      </c>
      <c r="B61" s="7" t="s">
        <v>15</v>
      </c>
      <c r="C61" s="9">
        <v>154</v>
      </c>
      <c r="D61" s="9">
        <v>107</v>
      </c>
      <c r="E61" s="16">
        <v>0</v>
      </c>
      <c r="F61" s="17">
        <f t="shared" si="8"/>
        <v>0</v>
      </c>
      <c r="G61" s="7" t="s">
        <v>17</v>
      </c>
      <c r="H61" s="13" t="s">
        <v>17</v>
      </c>
      <c r="I61" s="7"/>
    </row>
    <row r="62" spans="1:9" x14ac:dyDescent="0.25">
      <c r="A62" t="s">
        <v>13</v>
      </c>
      <c r="B62" s="7" t="s">
        <v>15</v>
      </c>
      <c r="C62" s="9">
        <v>178</v>
      </c>
      <c r="D62" s="9">
        <v>108</v>
      </c>
      <c r="E62" s="16">
        <v>3</v>
      </c>
      <c r="F62" s="17">
        <f t="shared" si="8"/>
        <v>100</v>
      </c>
      <c r="G62" s="7">
        <v>2</v>
      </c>
      <c r="H62" s="13">
        <f t="shared" si="9"/>
        <v>66.666666666666657</v>
      </c>
      <c r="I62" s="7"/>
    </row>
    <row r="63" spans="1:9" x14ac:dyDescent="0.25">
      <c r="A63" t="s">
        <v>13</v>
      </c>
      <c r="B63" s="7" t="s">
        <v>15</v>
      </c>
      <c r="C63" s="9">
        <v>148</v>
      </c>
      <c r="D63" s="9">
        <v>109</v>
      </c>
      <c r="E63" s="16">
        <v>3</v>
      </c>
      <c r="F63" s="17">
        <f t="shared" si="8"/>
        <v>100</v>
      </c>
      <c r="G63" s="7">
        <v>1</v>
      </c>
      <c r="H63" s="13">
        <f t="shared" si="9"/>
        <v>33.333333333333329</v>
      </c>
      <c r="I63" s="7"/>
    </row>
    <row r="64" spans="1:9" x14ac:dyDescent="0.25">
      <c r="A64" s="8" t="s">
        <v>13</v>
      </c>
      <c r="B64" s="14" t="s">
        <v>15</v>
      </c>
      <c r="C64" s="11">
        <v>149</v>
      </c>
      <c r="D64" s="11">
        <v>110</v>
      </c>
      <c r="E64" s="18">
        <v>3</v>
      </c>
      <c r="F64" s="19">
        <f t="shared" si="8"/>
        <v>100</v>
      </c>
      <c r="G64" s="14">
        <v>3</v>
      </c>
      <c r="H64" s="20">
        <f t="shared" si="9"/>
        <v>100</v>
      </c>
      <c r="I64" s="7"/>
    </row>
    <row r="65" spans="1:9" x14ac:dyDescent="0.25">
      <c r="B65" s="7"/>
      <c r="C65" s="7"/>
      <c r="D65" s="7"/>
      <c r="E65" s="7" t="s">
        <v>18</v>
      </c>
      <c r="F65" s="13">
        <f>AVERAGE(F55:F64)</f>
        <v>70</v>
      </c>
      <c r="G65" s="7"/>
      <c r="H65" s="13">
        <f>AVERAGE(H55:H64)</f>
        <v>85.185185185185176</v>
      </c>
      <c r="I65" s="7"/>
    </row>
    <row r="66" spans="1:9" x14ac:dyDescent="0.25"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t="s">
        <v>13</v>
      </c>
      <c r="B67" s="7" t="s">
        <v>16</v>
      </c>
      <c r="C67" s="9">
        <v>103</v>
      </c>
      <c r="D67" s="9">
        <v>41</v>
      </c>
      <c r="E67" s="16">
        <v>0</v>
      </c>
      <c r="F67" s="16">
        <f>E67/3*100</f>
        <v>0</v>
      </c>
      <c r="G67" s="7" t="s">
        <v>17</v>
      </c>
      <c r="H67" s="7" t="s">
        <v>17</v>
      </c>
      <c r="I67" s="7"/>
    </row>
    <row r="68" spans="1:9" x14ac:dyDescent="0.25">
      <c r="A68" t="s">
        <v>13</v>
      </c>
      <c r="B68" s="7" t="s">
        <v>16</v>
      </c>
      <c r="C68" s="9">
        <v>112</v>
      </c>
      <c r="D68" s="9">
        <v>42</v>
      </c>
      <c r="E68" s="16">
        <v>0</v>
      </c>
      <c r="F68" s="16">
        <f t="shared" ref="F68:F76" si="10">E68/3*100</f>
        <v>0</v>
      </c>
      <c r="G68" s="7" t="s">
        <v>17</v>
      </c>
      <c r="H68" s="7" t="s">
        <v>17</v>
      </c>
      <c r="I68" s="7"/>
    </row>
    <row r="69" spans="1:9" x14ac:dyDescent="0.25">
      <c r="A69" t="s">
        <v>13</v>
      </c>
      <c r="B69" s="7" t="s">
        <v>16</v>
      </c>
      <c r="C69" s="9">
        <v>88</v>
      </c>
      <c r="D69" s="9">
        <v>43</v>
      </c>
      <c r="E69" s="16">
        <v>0</v>
      </c>
      <c r="F69" s="16">
        <f t="shared" si="10"/>
        <v>0</v>
      </c>
      <c r="G69" s="7" t="s">
        <v>17</v>
      </c>
      <c r="H69" s="7" t="s">
        <v>17</v>
      </c>
      <c r="I69" s="7"/>
    </row>
    <row r="70" spans="1:9" x14ac:dyDescent="0.25">
      <c r="A70" t="s">
        <v>13</v>
      </c>
      <c r="B70" s="7" t="s">
        <v>16</v>
      </c>
      <c r="C70" s="9">
        <v>99</v>
      </c>
      <c r="D70" s="9">
        <v>44</v>
      </c>
      <c r="E70" s="16">
        <v>0</v>
      </c>
      <c r="F70" s="16">
        <f t="shared" si="10"/>
        <v>0</v>
      </c>
      <c r="G70" s="7" t="s">
        <v>17</v>
      </c>
      <c r="H70" s="7" t="s">
        <v>17</v>
      </c>
      <c r="I70" s="7"/>
    </row>
    <row r="71" spans="1:9" x14ac:dyDescent="0.25">
      <c r="A71" t="s">
        <v>13</v>
      </c>
      <c r="B71" s="7" t="s">
        <v>16</v>
      </c>
      <c r="C71" s="9">
        <v>77</v>
      </c>
      <c r="D71" s="9">
        <v>45</v>
      </c>
      <c r="E71" s="16">
        <v>0</v>
      </c>
      <c r="F71" s="16">
        <f t="shared" si="10"/>
        <v>0</v>
      </c>
      <c r="G71" s="7" t="s">
        <v>17</v>
      </c>
      <c r="H71" s="7" t="s">
        <v>17</v>
      </c>
      <c r="I71" s="7"/>
    </row>
    <row r="72" spans="1:9" x14ac:dyDescent="0.25">
      <c r="A72" t="s">
        <v>13</v>
      </c>
      <c r="B72" s="7" t="s">
        <v>16</v>
      </c>
      <c r="C72" s="9">
        <v>93</v>
      </c>
      <c r="D72" s="9">
        <v>46</v>
      </c>
      <c r="E72" s="16">
        <v>0</v>
      </c>
      <c r="F72" s="16">
        <f t="shared" si="10"/>
        <v>0</v>
      </c>
      <c r="G72" s="7" t="s">
        <v>17</v>
      </c>
      <c r="H72" s="7" t="s">
        <v>17</v>
      </c>
      <c r="I72" s="7"/>
    </row>
    <row r="73" spans="1:9" x14ac:dyDescent="0.25">
      <c r="A73" t="s">
        <v>13</v>
      </c>
      <c r="B73" s="7" t="s">
        <v>16</v>
      </c>
      <c r="C73" s="9">
        <v>105</v>
      </c>
      <c r="D73" s="9">
        <v>47</v>
      </c>
      <c r="E73" s="16">
        <v>0</v>
      </c>
      <c r="F73" s="16">
        <f t="shared" si="10"/>
        <v>0</v>
      </c>
      <c r="G73" s="7" t="s">
        <v>17</v>
      </c>
      <c r="H73" s="7" t="s">
        <v>17</v>
      </c>
      <c r="I73" s="7"/>
    </row>
    <row r="74" spans="1:9" x14ac:dyDescent="0.25">
      <c r="A74" t="s">
        <v>13</v>
      </c>
      <c r="B74" s="7" t="s">
        <v>16</v>
      </c>
      <c r="C74" s="9">
        <v>98</v>
      </c>
      <c r="D74" s="9">
        <v>48</v>
      </c>
      <c r="E74" s="16">
        <v>0</v>
      </c>
      <c r="F74" s="16">
        <f t="shared" si="10"/>
        <v>0</v>
      </c>
      <c r="G74" s="7" t="s">
        <v>17</v>
      </c>
      <c r="H74" s="7" t="s">
        <v>17</v>
      </c>
      <c r="I74" s="7"/>
    </row>
    <row r="75" spans="1:9" x14ac:dyDescent="0.25">
      <c r="A75" t="s">
        <v>13</v>
      </c>
      <c r="B75" s="7" t="s">
        <v>16</v>
      </c>
      <c r="C75" s="9">
        <v>61</v>
      </c>
      <c r="D75" s="9">
        <v>49</v>
      </c>
      <c r="E75" s="16">
        <v>0</v>
      </c>
      <c r="F75" s="16">
        <f t="shared" si="10"/>
        <v>0</v>
      </c>
      <c r="G75" s="7" t="s">
        <v>17</v>
      </c>
      <c r="H75" s="7" t="s">
        <v>17</v>
      </c>
      <c r="I75" s="7"/>
    </row>
    <row r="76" spans="1:9" x14ac:dyDescent="0.25">
      <c r="A76" s="8" t="s">
        <v>13</v>
      </c>
      <c r="B76" s="14" t="s">
        <v>16</v>
      </c>
      <c r="C76" s="11">
        <v>65</v>
      </c>
      <c r="D76" s="11">
        <v>50</v>
      </c>
      <c r="E76" s="18">
        <v>0</v>
      </c>
      <c r="F76" s="18">
        <f t="shared" si="10"/>
        <v>0</v>
      </c>
      <c r="G76" s="14" t="s">
        <v>17</v>
      </c>
      <c r="H76" s="14" t="s">
        <v>17</v>
      </c>
      <c r="I76" s="7"/>
    </row>
    <row r="77" spans="1:9" x14ac:dyDescent="0.25">
      <c r="B77" s="7"/>
      <c r="C77" s="7"/>
      <c r="D77" s="7"/>
      <c r="E77" s="7" t="s">
        <v>18</v>
      </c>
      <c r="F77" s="7">
        <f>AVERAGE(F67:F76)</f>
        <v>0</v>
      </c>
      <c r="G77" s="7"/>
      <c r="H77" s="7"/>
      <c r="I77" s="7"/>
    </row>
    <row r="78" spans="1:9" x14ac:dyDescent="0.25"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 t="s">
        <v>14</v>
      </c>
      <c r="B79" s="10" t="s">
        <v>15</v>
      </c>
      <c r="C79" s="9">
        <v>140</v>
      </c>
      <c r="D79" s="9">
        <v>111</v>
      </c>
      <c r="E79" s="16">
        <v>0</v>
      </c>
      <c r="F79" s="17">
        <f>E79/3*100</f>
        <v>0</v>
      </c>
      <c r="G79" s="7" t="s">
        <v>17</v>
      </c>
      <c r="H79" s="7" t="s">
        <v>17</v>
      </c>
      <c r="I79" s="7"/>
    </row>
    <row r="80" spans="1:9" x14ac:dyDescent="0.25">
      <c r="A80" t="s">
        <v>14</v>
      </c>
      <c r="B80" s="10" t="s">
        <v>15</v>
      </c>
      <c r="C80" s="9">
        <v>123</v>
      </c>
      <c r="D80" s="9">
        <v>112</v>
      </c>
      <c r="E80" s="16">
        <v>0</v>
      </c>
      <c r="F80" s="17">
        <f t="shared" ref="F80:F88" si="11">E80/3*100</f>
        <v>0</v>
      </c>
      <c r="G80" s="7" t="s">
        <v>17</v>
      </c>
      <c r="H80" s="7" t="s">
        <v>17</v>
      </c>
      <c r="I80" s="7"/>
    </row>
    <row r="81" spans="1:9" x14ac:dyDescent="0.25">
      <c r="A81" t="s">
        <v>14</v>
      </c>
      <c r="B81" s="10" t="s">
        <v>15</v>
      </c>
      <c r="C81" s="9">
        <v>180</v>
      </c>
      <c r="D81" s="9">
        <v>113</v>
      </c>
      <c r="E81" s="16">
        <v>1</v>
      </c>
      <c r="F81" s="17">
        <f t="shared" si="11"/>
        <v>33.333333333333329</v>
      </c>
      <c r="G81" s="7">
        <v>1</v>
      </c>
      <c r="H81" s="13">
        <f>G81/E81*100</f>
        <v>100</v>
      </c>
      <c r="I81" s="7"/>
    </row>
    <row r="82" spans="1:9" x14ac:dyDescent="0.25">
      <c r="A82" t="s">
        <v>14</v>
      </c>
      <c r="B82" s="10" t="s">
        <v>15</v>
      </c>
      <c r="C82" s="9">
        <v>135</v>
      </c>
      <c r="D82" s="9">
        <v>114</v>
      </c>
      <c r="E82" s="16">
        <v>0</v>
      </c>
      <c r="F82" s="17">
        <f t="shared" si="11"/>
        <v>0</v>
      </c>
      <c r="G82" s="7" t="s">
        <v>17</v>
      </c>
      <c r="H82" s="7" t="s">
        <v>17</v>
      </c>
      <c r="I82" s="7"/>
    </row>
    <row r="83" spans="1:9" x14ac:dyDescent="0.25">
      <c r="A83" t="s">
        <v>14</v>
      </c>
      <c r="B83" s="10" t="s">
        <v>15</v>
      </c>
      <c r="C83" s="9">
        <v>166</v>
      </c>
      <c r="D83" s="9">
        <v>115</v>
      </c>
      <c r="E83" s="16">
        <v>0</v>
      </c>
      <c r="F83" s="17">
        <f t="shared" si="11"/>
        <v>0</v>
      </c>
      <c r="G83" s="7" t="s">
        <v>17</v>
      </c>
      <c r="H83" s="7" t="s">
        <v>17</v>
      </c>
      <c r="I83" s="7"/>
    </row>
    <row r="84" spans="1:9" x14ac:dyDescent="0.25">
      <c r="A84" t="s">
        <v>14</v>
      </c>
      <c r="B84" s="10" t="s">
        <v>15</v>
      </c>
      <c r="C84" s="9">
        <v>174</v>
      </c>
      <c r="D84" s="9">
        <v>116</v>
      </c>
      <c r="E84" s="16">
        <v>1</v>
      </c>
      <c r="F84" s="17">
        <f t="shared" si="11"/>
        <v>33.333333333333329</v>
      </c>
      <c r="G84" s="7">
        <v>1</v>
      </c>
      <c r="H84" s="13">
        <f t="shared" ref="H84:H87" si="12">G84/E84*100</f>
        <v>100</v>
      </c>
      <c r="I84" s="7"/>
    </row>
    <row r="85" spans="1:9" x14ac:dyDescent="0.25">
      <c r="A85" t="s">
        <v>14</v>
      </c>
      <c r="B85" s="10" t="s">
        <v>15</v>
      </c>
      <c r="C85" s="9">
        <v>171</v>
      </c>
      <c r="D85" s="9">
        <v>117</v>
      </c>
      <c r="E85" s="16">
        <v>0</v>
      </c>
      <c r="F85" s="17">
        <f t="shared" si="11"/>
        <v>0</v>
      </c>
      <c r="G85" s="7" t="s">
        <v>17</v>
      </c>
      <c r="H85" s="7" t="s">
        <v>17</v>
      </c>
      <c r="I85" s="7"/>
    </row>
    <row r="86" spans="1:9" x14ac:dyDescent="0.25">
      <c r="A86" t="s">
        <v>14</v>
      </c>
      <c r="B86" s="10" t="s">
        <v>15</v>
      </c>
      <c r="C86" s="9">
        <v>143</v>
      </c>
      <c r="D86" s="9">
        <v>118</v>
      </c>
      <c r="E86" s="16">
        <v>2</v>
      </c>
      <c r="F86" s="17">
        <f t="shared" si="11"/>
        <v>66.666666666666657</v>
      </c>
      <c r="G86" s="7">
        <v>2</v>
      </c>
      <c r="H86" s="13">
        <f t="shared" si="12"/>
        <v>100</v>
      </c>
      <c r="I86" s="7"/>
    </row>
    <row r="87" spans="1:9" x14ac:dyDescent="0.25">
      <c r="A87" t="s">
        <v>14</v>
      </c>
      <c r="B87" s="10" t="s">
        <v>15</v>
      </c>
      <c r="C87" s="9">
        <v>168</v>
      </c>
      <c r="D87" s="9">
        <v>119</v>
      </c>
      <c r="E87" s="16">
        <v>3</v>
      </c>
      <c r="F87" s="17">
        <f t="shared" si="11"/>
        <v>100</v>
      </c>
      <c r="G87" s="7">
        <v>3</v>
      </c>
      <c r="H87" s="13">
        <f t="shared" si="12"/>
        <v>100</v>
      </c>
      <c r="I87" s="7"/>
    </row>
    <row r="88" spans="1:9" x14ac:dyDescent="0.25">
      <c r="A88" s="8" t="s">
        <v>14</v>
      </c>
      <c r="B88" s="12" t="s">
        <v>15</v>
      </c>
      <c r="C88" s="11">
        <v>177</v>
      </c>
      <c r="D88" s="11">
        <v>120</v>
      </c>
      <c r="E88" s="18">
        <v>0</v>
      </c>
      <c r="F88" s="18">
        <f t="shared" si="11"/>
        <v>0</v>
      </c>
      <c r="G88" s="14" t="s">
        <v>17</v>
      </c>
      <c r="H88" s="14" t="s">
        <v>17</v>
      </c>
      <c r="I88" s="7"/>
    </row>
    <row r="89" spans="1:9" x14ac:dyDescent="0.25">
      <c r="B89" s="7"/>
      <c r="C89" s="7"/>
      <c r="D89" s="7"/>
      <c r="E89" s="7" t="s">
        <v>18</v>
      </c>
      <c r="F89" s="13">
        <f>AVERAGE(F79:F88)</f>
        <v>23.333333333333332</v>
      </c>
      <c r="G89" s="7"/>
      <c r="H89" s="13">
        <f>AVERAGE(H79:H88)</f>
        <v>100</v>
      </c>
      <c r="I89" s="7"/>
    </row>
    <row r="90" spans="1:9" x14ac:dyDescent="0.25"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 t="s">
        <v>14</v>
      </c>
      <c r="B91" s="10" t="s">
        <v>16</v>
      </c>
      <c r="C91" s="9">
        <v>120</v>
      </c>
      <c r="D91" s="9">
        <v>51</v>
      </c>
      <c r="E91" s="16">
        <v>0</v>
      </c>
      <c r="F91" s="16">
        <f>E91/3*100</f>
        <v>0</v>
      </c>
      <c r="G91" s="15" t="s">
        <v>17</v>
      </c>
      <c r="H91" s="15" t="s">
        <v>17</v>
      </c>
      <c r="I91" s="7"/>
    </row>
    <row r="92" spans="1:9" x14ac:dyDescent="0.25">
      <c r="A92" t="s">
        <v>14</v>
      </c>
      <c r="B92" s="10" t="s">
        <v>16</v>
      </c>
      <c r="C92" s="9">
        <v>116</v>
      </c>
      <c r="D92" s="9">
        <v>52</v>
      </c>
      <c r="E92" s="16">
        <v>0</v>
      </c>
      <c r="F92" s="16">
        <f t="shared" ref="F92:F100" si="13">E92/3*100</f>
        <v>0</v>
      </c>
      <c r="G92" s="15" t="s">
        <v>17</v>
      </c>
      <c r="H92" s="15" t="s">
        <v>17</v>
      </c>
      <c r="I92" s="7"/>
    </row>
    <row r="93" spans="1:9" x14ac:dyDescent="0.25">
      <c r="A93" t="s">
        <v>14</v>
      </c>
      <c r="B93" s="10" t="s">
        <v>16</v>
      </c>
      <c r="C93" s="9">
        <v>89</v>
      </c>
      <c r="D93" s="9">
        <v>53</v>
      </c>
      <c r="E93" s="16">
        <v>0</v>
      </c>
      <c r="F93" s="16">
        <f t="shared" si="13"/>
        <v>0</v>
      </c>
      <c r="G93" s="15" t="s">
        <v>17</v>
      </c>
      <c r="H93" s="15" t="s">
        <v>17</v>
      </c>
      <c r="I93" s="7"/>
    </row>
    <row r="94" spans="1:9" x14ac:dyDescent="0.25">
      <c r="A94" t="s">
        <v>14</v>
      </c>
      <c r="B94" s="10" t="s">
        <v>16</v>
      </c>
      <c r="C94" s="9">
        <v>115</v>
      </c>
      <c r="D94" s="9">
        <v>54</v>
      </c>
      <c r="E94" s="16">
        <v>0</v>
      </c>
      <c r="F94" s="16">
        <f t="shared" si="13"/>
        <v>0</v>
      </c>
      <c r="G94" s="15" t="s">
        <v>17</v>
      </c>
      <c r="H94" s="15" t="s">
        <v>17</v>
      </c>
      <c r="I94" s="7"/>
    </row>
    <row r="95" spans="1:9" x14ac:dyDescent="0.25">
      <c r="A95" t="s">
        <v>14</v>
      </c>
      <c r="B95" s="10" t="s">
        <v>16</v>
      </c>
      <c r="C95" s="9">
        <v>95</v>
      </c>
      <c r="D95" s="9">
        <v>55</v>
      </c>
      <c r="E95" s="16">
        <v>0</v>
      </c>
      <c r="F95" s="16">
        <f t="shared" si="13"/>
        <v>0</v>
      </c>
      <c r="G95" s="15" t="s">
        <v>17</v>
      </c>
      <c r="H95" s="15" t="s">
        <v>17</v>
      </c>
      <c r="I95" s="7"/>
    </row>
    <row r="96" spans="1:9" x14ac:dyDescent="0.25">
      <c r="A96" t="s">
        <v>14</v>
      </c>
      <c r="B96" s="10" t="s">
        <v>16</v>
      </c>
      <c r="C96" s="9">
        <v>118</v>
      </c>
      <c r="D96" s="9">
        <v>56</v>
      </c>
      <c r="E96" s="16">
        <v>0</v>
      </c>
      <c r="F96" s="16">
        <f t="shared" si="13"/>
        <v>0</v>
      </c>
      <c r="G96" s="15" t="s">
        <v>17</v>
      </c>
      <c r="H96" s="15" t="s">
        <v>17</v>
      </c>
      <c r="I96" s="7"/>
    </row>
    <row r="97" spans="1:9" x14ac:dyDescent="0.25">
      <c r="A97" t="s">
        <v>14</v>
      </c>
      <c r="B97" s="10" t="s">
        <v>16</v>
      </c>
      <c r="C97" s="9">
        <v>64</v>
      </c>
      <c r="D97" s="9">
        <v>57</v>
      </c>
      <c r="E97" s="16">
        <v>0</v>
      </c>
      <c r="F97" s="16">
        <f t="shared" si="13"/>
        <v>0</v>
      </c>
      <c r="G97" s="15" t="s">
        <v>17</v>
      </c>
      <c r="H97" s="15" t="s">
        <v>17</v>
      </c>
      <c r="I97" s="7"/>
    </row>
    <row r="98" spans="1:9" x14ac:dyDescent="0.25">
      <c r="A98" t="s">
        <v>14</v>
      </c>
      <c r="B98" s="10" t="s">
        <v>16</v>
      </c>
      <c r="C98" s="9">
        <v>119</v>
      </c>
      <c r="D98" s="9">
        <v>58</v>
      </c>
      <c r="E98" s="16">
        <v>0</v>
      </c>
      <c r="F98" s="16">
        <f t="shared" si="13"/>
        <v>0</v>
      </c>
      <c r="G98" s="15" t="s">
        <v>17</v>
      </c>
      <c r="H98" s="15" t="s">
        <v>17</v>
      </c>
      <c r="I98" s="7"/>
    </row>
    <row r="99" spans="1:9" x14ac:dyDescent="0.25">
      <c r="A99" t="s">
        <v>14</v>
      </c>
      <c r="B99" s="10" t="s">
        <v>16</v>
      </c>
      <c r="C99" s="9">
        <v>63</v>
      </c>
      <c r="D99" s="9">
        <v>59</v>
      </c>
      <c r="E99" s="16">
        <v>0</v>
      </c>
      <c r="F99" s="16">
        <f t="shared" si="13"/>
        <v>0</v>
      </c>
      <c r="G99" s="15" t="s">
        <v>17</v>
      </c>
      <c r="H99" s="15" t="s">
        <v>17</v>
      </c>
      <c r="I99" s="7"/>
    </row>
    <row r="100" spans="1:9" x14ac:dyDescent="0.25">
      <c r="A100" s="8" t="s">
        <v>14</v>
      </c>
      <c r="B100" s="12" t="s">
        <v>16</v>
      </c>
      <c r="C100" s="11">
        <v>114</v>
      </c>
      <c r="D100" s="11">
        <v>60</v>
      </c>
      <c r="E100" s="18">
        <v>0</v>
      </c>
      <c r="F100" s="18">
        <f t="shared" si="13"/>
        <v>0</v>
      </c>
      <c r="G100" s="14" t="s">
        <v>17</v>
      </c>
      <c r="H100" s="14" t="s">
        <v>17</v>
      </c>
      <c r="I100" s="7"/>
    </row>
    <row r="101" spans="1:9" x14ac:dyDescent="0.25">
      <c r="A101" s="7"/>
      <c r="B101" s="7"/>
      <c r="C101" s="7"/>
      <c r="D101" s="7"/>
      <c r="E101" s="7" t="s">
        <v>18</v>
      </c>
      <c r="F101" s="7">
        <f>AVERAGE(F91:F100)</f>
        <v>0</v>
      </c>
      <c r="G101" s="7"/>
      <c r="H101" s="7"/>
      <c r="I101" s="7"/>
    </row>
    <row r="102" spans="1:9" x14ac:dyDescent="0.25">
      <c r="A102" s="7"/>
      <c r="B102" s="7"/>
      <c r="C102" s="7"/>
      <c r="D102" s="7"/>
      <c r="E102" s="7"/>
      <c r="F102" s="7"/>
      <c r="G102" s="7"/>
      <c r="H102" s="7"/>
      <c r="I102" s="7"/>
    </row>
    <row r="103" spans="1:9" x14ac:dyDescent="0.25">
      <c r="A103" s="7"/>
      <c r="B103" s="7"/>
      <c r="C103" s="7"/>
      <c r="D103" s="7"/>
      <c r="E103" s="7"/>
      <c r="F103" s="7"/>
      <c r="G103" s="7"/>
      <c r="H103" s="7"/>
      <c r="I103" s="7"/>
    </row>
    <row r="104" spans="1:9" x14ac:dyDescent="0.25">
      <c r="A104" s="7"/>
      <c r="B104" s="7"/>
      <c r="C104" s="7"/>
      <c r="D104" s="7"/>
      <c r="E104" s="7"/>
      <c r="F104" s="7"/>
      <c r="G104" s="7"/>
      <c r="H104" s="7"/>
      <c r="I104" s="7"/>
    </row>
    <row r="105" spans="1:9" x14ac:dyDescent="0.25">
      <c r="A105" s="7"/>
      <c r="B105" s="7"/>
      <c r="C105" s="7"/>
      <c r="D105" s="7"/>
      <c r="E105" s="7"/>
      <c r="F105" s="7"/>
      <c r="G105" s="7"/>
      <c r="H105" s="7"/>
      <c r="I105" s="7"/>
    </row>
    <row r="106" spans="1:9" x14ac:dyDescent="0.25">
      <c r="A106" s="7"/>
      <c r="B106" s="7"/>
      <c r="C106" s="7"/>
      <c r="D106" s="7"/>
      <c r="E106" s="7"/>
      <c r="F106" s="7"/>
      <c r="G106" s="7"/>
      <c r="H106" s="7"/>
      <c r="I106" s="7"/>
    </row>
    <row r="107" spans="1:9" x14ac:dyDescent="0.25">
      <c r="A107" s="7"/>
      <c r="B107" s="7"/>
      <c r="C107" s="7"/>
      <c r="D107" s="7"/>
      <c r="E107" s="7"/>
      <c r="F107" s="7"/>
      <c r="G107" s="7"/>
      <c r="H107" s="7"/>
      <c r="I107" s="7"/>
    </row>
    <row r="108" spans="1:9" x14ac:dyDescent="0.25">
      <c r="A108" s="7"/>
      <c r="B108" s="7"/>
      <c r="C108" s="7"/>
      <c r="D108" s="7"/>
      <c r="E108" s="7"/>
      <c r="F108" s="7"/>
      <c r="G108" s="7"/>
      <c r="H108" s="7"/>
      <c r="I108" s="7"/>
    </row>
    <row r="109" spans="1:9" x14ac:dyDescent="0.25">
      <c r="A109" s="7"/>
      <c r="B109" s="7"/>
      <c r="C109" s="7"/>
      <c r="D109" s="7"/>
      <c r="E109" s="7"/>
      <c r="F109" s="7"/>
      <c r="G109" s="7"/>
      <c r="H109" s="7"/>
      <c r="I109" s="7"/>
    </row>
    <row r="110" spans="1:9" x14ac:dyDescent="0.25">
      <c r="A110" s="7"/>
      <c r="B110" s="7"/>
      <c r="C110" s="7"/>
      <c r="D110" s="7"/>
      <c r="E110" s="7"/>
      <c r="F110" s="7"/>
      <c r="G110" s="7"/>
      <c r="H110" s="7"/>
      <c r="I110" s="7"/>
    </row>
    <row r="111" spans="1:9" x14ac:dyDescent="0.25">
      <c r="A111" s="7"/>
      <c r="B111" s="7"/>
      <c r="C111" s="7"/>
      <c r="D111" s="7"/>
      <c r="E111" s="7"/>
      <c r="F111" s="7"/>
      <c r="G111" s="7"/>
      <c r="H111" s="7"/>
      <c r="I111" s="7"/>
    </row>
    <row r="112" spans="1:9" x14ac:dyDescent="0.25">
      <c r="A112" s="7"/>
      <c r="B112" s="7"/>
      <c r="C112" s="7"/>
      <c r="D112" s="7"/>
      <c r="E112" s="7"/>
      <c r="F112" s="7"/>
      <c r="G112" s="7"/>
      <c r="H112" s="7"/>
      <c r="I112" s="7"/>
    </row>
    <row r="113" spans="1:9" x14ac:dyDescent="0.25">
      <c r="A113" s="7"/>
      <c r="B113" s="7"/>
      <c r="C113" s="7"/>
      <c r="D113" s="7"/>
      <c r="E113" s="7"/>
      <c r="F113" s="7"/>
      <c r="G113" s="7"/>
      <c r="H113" s="7"/>
      <c r="I113" s="7"/>
    </row>
    <row r="114" spans="1:9" x14ac:dyDescent="0.25">
      <c r="A114" s="7"/>
      <c r="B114" s="7"/>
      <c r="C114" s="7"/>
      <c r="D114" s="7"/>
      <c r="E114" s="7"/>
      <c r="F114" s="7"/>
      <c r="G114" s="7"/>
      <c r="H114" s="7"/>
      <c r="I114" s="7"/>
    </row>
    <row r="115" spans="1:9" x14ac:dyDescent="0.25">
      <c r="A115" s="7"/>
      <c r="B115" s="7"/>
      <c r="C115" s="7"/>
      <c r="D115" s="7"/>
      <c r="E115" s="7"/>
      <c r="F115" s="7"/>
      <c r="G115" s="7"/>
      <c r="H115" s="7"/>
      <c r="I115" s="7"/>
    </row>
    <row r="116" spans="1:9" x14ac:dyDescent="0.25">
      <c r="A116" s="7"/>
      <c r="B116" s="7"/>
      <c r="C116" s="7"/>
      <c r="D116" s="7"/>
      <c r="E116" s="7"/>
      <c r="F116" s="7"/>
      <c r="G116" s="7"/>
      <c r="H116" s="7"/>
      <c r="I116" s="7"/>
    </row>
    <row r="117" spans="1:9" x14ac:dyDescent="0.25">
      <c r="A117" s="7"/>
      <c r="B117" s="7"/>
      <c r="C117" s="7"/>
      <c r="D117" s="7"/>
      <c r="E117" s="7"/>
      <c r="F117" s="7"/>
      <c r="G117" s="7"/>
      <c r="H117" s="7"/>
      <c r="I117" s="7"/>
    </row>
    <row r="118" spans="1:9" x14ac:dyDescent="0.25">
      <c r="A118" s="7"/>
      <c r="B118" s="7"/>
      <c r="C118" s="7"/>
      <c r="D118" s="7"/>
      <c r="E118" s="7"/>
      <c r="F118" s="7"/>
      <c r="G118" s="7"/>
      <c r="H118" s="7"/>
      <c r="I118" s="7"/>
    </row>
    <row r="119" spans="1:9" x14ac:dyDescent="0.25">
      <c r="A119" s="7"/>
      <c r="B119" s="7"/>
      <c r="C119" s="7"/>
      <c r="D119" s="7"/>
      <c r="E119" s="7"/>
      <c r="F119" s="7"/>
      <c r="G119" s="7"/>
      <c r="H119" s="7"/>
      <c r="I119" s="7"/>
    </row>
    <row r="120" spans="1:9" x14ac:dyDescent="0.25">
      <c r="A120" s="7"/>
      <c r="B120" s="7"/>
      <c r="C120" s="7"/>
      <c r="D120" s="7"/>
      <c r="E120" s="7"/>
      <c r="F120" s="7"/>
      <c r="G120" s="7"/>
      <c r="H120" s="7"/>
      <c r="I120" s="7"/>
    </row>
    <row r="121" spans="1:9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9" x14ac:dyDescent="0.25">
      <c r="A122" s="7"/>
      <c r="B122" s="7"/>
      <c r="C122" s="7"/>
      <c r="D122" s="7"/>
      <c r="E122" s="7"/>
      <c r="F122" s="7"/>
      <c r="G122" s="7"/>
      <c r="H122" s="7"/>
      <c r="I122" s="7"/>
    </row>
    <row r="123" spans="1:9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9" x14ac:dyDescent="0.25">
      <c r="A124" s="7"/>
      <c r="B124" s="7"/>
      <c r="C124" s="7"/>
      <c r="D124" s="7"/>
      <c r="E124" s="7"/>
      <c r="F124" s="7"/>
      <c r="G124" s="7"/>
      <c r="H124" s="7"/>
      <c r="I124" s="7"/>
    </row>
    <row r="125" spans="1:9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9" x14ac:dyDescent="0.25">
      <c r="A126" s="7"/>
      <c r="B126" s="7"/>
      <c r="C126" s="7"/>
      <c r="D126" s="7"/>
      <c r="E126" s="7"/>
      <c r="F126" s="7"/>
      <c r="G126" s="7"/>
      <c r="H126" s="7"/>
      <c r="I126" s="7"/>
    </row>
    <row r="127" spans="1:9" x14ac:dyDescent="0.25">
      <c r="A127" s="7"/>
      <c r="B127" s="7"/>
      <c r="C127" s="7"/>
      <c r="D127" s="7"/>
      <c r="E127" s="7"/>
      <c r="F127" s="7"/>
      <c r="G127" s="7"/>
      <c r="H127" s="7"/>
      <c r="I127" s="7"/>
    </row>
    <row r="128" spans="1:9" x14ac:dyDescent="0.25">
      <c r="A128" s="7"/>
      <c r="B128" s="7"/>
      <c r="C128" s="7"/>
      <c r="D128" s="7"/>
      <c r="E128" s="7"/>
      <c r="F128" s="7"/>
      <c r="G128" s="7"/>
      <c r="H128" s="7"/>
      <c r="I128" s="7"/>
    </row>
    <row r="129" spans="1:9" x14ac:dyDescent="0.25">
      <c r="A129" s="7"/>
      <c r="B129" s="7"/>
      <c r="C129" s="7"/>
      <c r="D129" s="7"/>
      <c r="E129" s="7"/>
      <c r="F129" s="7"/>
      <c r="G129" s="7"/>
      <c r="H129" s="7"/>
      <c r="I129" s="7"/>
    </row>
    <row r="130" spans="1:9" x14ac:dyDescent="0.25">
      <c r="A130" s="7"/>
      <c r="B130" s="7"/>
      <c r="C130" s="7"/>
      <c r="D130" s="7"/>
      <c r="E130" s="7"/>
      <c r="F130" s="7"/>
      <c r="G130" s="7"/>
      <c r="H130" s="7"/>
      <c r="I130" s="7"/>
    </row>
    <row r="131" spans="1:9" x14ac:dyDescent="0.25">
      <c r="A131" s="7"/>
      <c r="B131" s="7"/>
      <c r="C131" s="7"/>
      <c r="D131" s="7"/>
      <c r="E131" s="7"/>
      <c r="F131" s="7"/>
      <c r="G131" s="7"/>
      <c r="H131" s="7"/>
      <c r="I131" s="7"/>
    </row>
    <row r="132" spans="1:9" x14ac:dyDescent="0.25">
      <c r="A132" s="7"/>
      <c r="B132" s="7"/>
      <c r="C132" s="7"/>
      <c r="D132" s="7"/>
      <c r="E132" s="7"/>
      <c r="F132" s="7"/>
      <c r="G132" s="7"/>
      <c r="H132" s="7"/>
      <c r="I132" s="7"/>
    </row>
    <row r="133" spans="1:9" x14ac:dyDescent="0.25">
      <c r="A133" s="7"/>
      <c r="B133" s="7"/>
      <c r="C133" s="7"/>
      <c r="D133" s="7"/>
      <c r="E133" s="7"/>
      <c r="F133" s="7"/>
      <c r="G133" s="7"/>
      <c r="H133" s="7"/>
      <c r="I133" s="7"/>
    </row>
    <row r="134" spans="1:9" x14ac:dyDescent="0.25">
      <c r="A134" s="7"/>
      <c r="B134" s="7"/>
      <c r="C134" s="7"/>
      <c r="D134" s="7"/>
      <c r="E134" s="7"/>
      <c r="F134" s="7"/>
      <c r="G134" s="7"/>
      <c r="H134" s="7"/>
      <c r="I134" s="7"/>
    </row>
    <row r="135" spans="1:9" x14ac:dyDescent="0.25">
      <c r="A135" s="7"/>
      <c r="B135" s="7"/>
      <c r="C135" s="7"/>
      <c r="D135" s="7"/>
      <c r="E135" s="7"/>
      <c r="F135" s="7"/>
      <c r="G135" s="7"/>
      <c r="H135" s="7"/>
      <c r="I135" s="7"/>
    </row>
    <row r="136" spans="1:9" x14ac:dyDescent="0.25">
      <c r="A136" s="7"/>
      <c r="B136" s="7"/>
      <c r="C136" s="7"/>
      <c r="D136" s="7"/>
      <c r="E136" s="7"/>
      <c r="F136" s="7"/>
      <c r="G136" s="7"/>
      <c r="H136" s="7"/>
      <c r="I136" s="7"/>
    </row>
    <row r="137" spans="1:9" x14ac:dyDescent="0.25">
      <c r="A137" s="7"/>
      <c r="B137" s="7"/>
      <c r="C137" s="7"/>
      <c r="D137" s="7"/>
      <c r="E137" s="7"/>
      <c r="F137" s="7"/>
      <c r="G137" s="7"/>
      <c r="H137" s="7"/>
      <c r="I137" s="7"/>
    </row>
    <row r="138" spans="1:9" x14ac:dyDescent="0.25">
      <c r="A138" s="7"/>
      <c r="B138" s="7"/>
      <c r="C138" s="7"/>
      <c r="D138" s="7"/>
      <c r="E138" s="7"/>
      <c r="F138" s="7"/>
      <c r="G138" s="7"/>
      <c r="H138" s="7"/>
      <c r="I138" s="7"/>
    </row>
    <row r="139" spans="1:9" x14ac:dyDescent="0.25">
      <c r="A139" s="7"/>
      <c r="B139" s="7"/>
      <c r="C139" s="7"/>
      <c r="D139" s="7"/>
      <c r="E139" s="7"/>
      <c r="F139" s="7"/>
      <c r="G139" s="7"/>
      <c r="H139" s="7"/>
      <c r="I139" s="7"/>
    </row>
    <row r="140" spans="1:9" x14ac:dyDescent="0.25">
      <c r="A140" s="7"/>
      <c r="B140" s="7"/>
      <c r="C140" s="7"/>
      <c r="D140" s="7"/>
      <c r="E140" s="7"/>
      <c r="F140" s="7"/>
      <c r="G140" s="7"/>
      <c r="H140" s="7"/>
      <c r="I140" s="7"/>
    </row>
    <row r="141" spans="1:9" x14ac:dyDescent="0.25">
      <c r="A141" s="7"/>
      <c r="B141" s="7"/>
      <c r="C141" s="7"/>
      <c r="D141" s="7"/>
      <c r="E141" s="7"/>
      <c r="F141" s="7"/>
      <c r="G141" s="7"/>
      <c r="H141" s="7"/>
      <c r="I141" s="7"/>
    </row>
    <row r="142" spans="1:9" x14ac:dyDescent="0.25">
      <c r="A142" s="7"/>
      <c r="B142" s="7"/>
      <c r="C142" s="7"/>
      <c r="D142" s="7"/>
      <c r="E142" s="7"/>
      <c r="F142" s="7"/>
      <c r="G142" s="7"/>
      <c r="H142" s="7"/>
      <c r="I142" s="7"/>
    </row>
    <row r="143" spans="1:9" x14ac:dyDescent="0.25">
      <c r="A143" s="7"/>
      <c r="B143" s="7"/>
      <c r="C143" s="7"/>
      <c r="D143" s="7"/>
      <c r="E143" s="7"/>
      <c r="F143" s="7"/>
      <c r="G143" s="7"/>
      <c r="H143" s="7"/>
      <c r="I143" s="7"/>
    </row>
    <row r="144" spans="1:9" x14ac:dyDescent="0.25">
      <c r="A144" s="7"/>
      <c r="B144" s="7"/>
      <c r="C144" s="7"/>
      <c r="D144" s="7"/>
      <c r="E144" s="7"/>
      <c r="F144" s="7"/>
      <c r="G144" s="7"/>
      <c r="H144" s="7"/>
      <c r="I144" s="7"/>
    </row>
    <row r="145" spans="1:9" x14ac:dyDescent="0.25">
      <c r="A145" s="7"/>
      <c r="B145" s="7"/>
      <c r="C145" s="7"/>
      <c r="D145" s="7"/>
      <c r="E145" s="7"/>
      <c r="F145" s="7"/>
      <c r="G145" s="7"/>
      <c r="H145" s="7"/>
      <c r="I145" s="7"/>
    </row>
    <row r="146" spans="1:9" x14ac:dyDescent="0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x14ac:dyDescent="0.25">
      <c r="A147" s="7"/>
      <c r="B147" s="7"/>
      <c r="C147" s="7"/>
      <c r="D147" s="7"/>
      <c r="E147" s="7"/>
      <c r="F147" s="7"/>
      <c r="G147" s="7"/>
      <c r="H147" s="7"/>
      <c r="I147" s="7"/>
    </row>
    <row r="148" spans="1:9" x14ac:dyDescent="0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x14ac:dyDescent="0.25">
      <c r="A149" s="7"/>
      <c r="B149" s="7"/>
      <c r="C149" s="7"/>
      <c r="D149" s="7"/>
      <c r="E149" s="7"/>
      <c r="F149" s="7"/>
      <c r="G149" s="7"/>
      <c r="H149" s="7"/>
      <c r="I149" s="7"/>
    </row>
    <row r="150" spans="1:9" x14ac:dyDescent="0.25">
      <c r="A150" s="7"/>
      <c r="B150" s="7"/>
      <c r="C150" s="7"/>
      <c r="D150" s="7"/>
      <c r="E150" s="7"/>
      <c r="F150" s="7"/>
      <c r="G150" s="7"/>
      <c r="H150" s="7"/>
      <c r="I150" s="7"/>
    </row>
    <row r="151" spans="1:9" x14ac:dyDescent="0.25">
      <c r="A151" s="7"/>
      <c r="B151" s="7"/>
      <c r="C151" s="7"/>
      <c r="D151" s="7"/>
      <c r="E151" s="7"/>
      <c r="F151" s="7"/>
      <c r="G151" s="7"/>
      <c r="H151" s="7"/>
      <c r="I151" s="7"/>
    </row>
    <row r="152" spans="1:9" x14ac:dyDescent="0.25">
      <c r="A152" s="7"/>
      <c r="B152" s="7"/>
      <c r="C152" s="7"/>
      <c r="D152" s="7"/>
      <c r="E152" s="7"/>
      <c r="F152" s="7"/>
      <c r="G152" s="7"/>
      <c r="H152" s="7"/>
      <c r="I152" s="7"/>
    </row>
    <row r="153" spans="1:9" x14ac:dyDescent="0.25">
      <c r="A153" s="7"/>
      <c r="B153" s="7"/>
      <c r="C153" s="7"/>
      <c r="D153" s="7"/>
      <c r="E153" s="7"/>
      <c r="F153" s="7"/>
      <c r="G153" s="7"/>
      <c r="H153" s="7"/>
      <c r="I153" s="7"/>
    </row>
    <row r="154" spans="1:9" x14ac:dyDescent="0.25">
      <c r="A154" s="7"/>
      <c r="B154" s="7"/>
      <c r="C154" s="7"/>
      <c r="D154" s="7"/>
      <c r="E154" s="7"/>
      <c r="F154" s="7"/>
      <c r="G154" s="7"/>
      <c r="H154" s="7"/>
      <c r="I154" s="7"/>
    </row>
    <row r="155" spans="1:9" x14ac:dyDescent="0.25">
      <c r="A155" s="7"/>
      <c r="B155" s="7"/>
      <c r="C155" s="7"/>
      <c r="D155" s="7"/>
      <c r="E155" s="7"/>
      <c r="F155" s="7"/>
      <c r="G155" s="7"/>
      <c r="H155" s="7"/>
      <c r="I155" s="7"/>
    </row>
    <row r="156" spans="1:9" x14ac:dyDescent="0.25">
      <c r="A156" s="7"/>
      <c r="B156" s="7"/>
      <c r="C156" s="7"/>
      <c r="D156" s="7"/>
      <c r="E156" s="7"/>
      <c r="F156" s="7"/>
      <c r="G156" s="7"/>
      <c r="H156" s="7"/>
      <c r="I156" s="7"/>
    </row>
    <row r="157" spans="1:9" x14ac:dyDescent="0.25">
      <c r="A157" s="7"/>
      <c r="B157" s="7"/>
      <c r="C157" s="7"/>
      <c r="D157" s="7"/>
      <c r="E157" s="7"/>
      <c r="F157" s="7"/>
      <c r="G157" s="7"/>
      <c r="H157" s="7"/>
      <c r="I157" s="7"/>
    </row>
    <row r="158" spans="1:9" x14ac:dyDescent="0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x14ac:dyDescent="0.25">
      <c r="A159" s="7"/>
      <c r="B159" s="7"/>
      <c r="C159" s="7"/>
      <c r="D159" s="7"/>
      <c r="E159" s="7"/>
      <c r="F159" s="7"/>
      <c r="G159" s="7"/>
      <c r="H159" s="7"/>
      <c r="I159" s="7"/>
    </row>
    <row r="160" spans="1:9" x14ac:dyDescent="0.25">
      <c r="A160" s="7"/>
      <c r="B160" s="7"/>
      <c r="C160" s="7"/>
      <c r="D160" s="7"/>
      <c r="E160" s="7"/>
      <c r="F160" s="7"/>
      <c r="G160" s="7"/>
      <c r="H160" s="7"/>
      <c r="I160" s="7"/>
    </row>
    <row r="161" spans="1:9" x14ac:dyDescent="0.25">
      <c r="A161" s="7"/>
      <c r="B161" s="7"/>
      <c r="C161" s="7"/>
      <c r="D161" s="7"/>
      <c r="E161" s="7"/>
      <c r="F161" s="7"/>
      <c r="G161" s="7"/>
      <c r="H161" s="7"/>
      <c r="I161" s="7"/>
    </row>
    <row r="162" spans="1:9" x14ac:dyDescent="0.25">
      <c r="A162" s="7"/>
      <c r="B162" s="7"/>
      <c r="C162" s="7"/>
      <c r="D162" s="7"/>
      <c r="E162" s="7"/>
      <c r="F162" s="7"/>
      <c r="G162" s="7"/>
      <c r="H162" s="7"/>
      <c r="I162" s="7"/>
    </row>
    <row r="163" spans="1:9" x14ac:dyDescent="0.2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25">
      <c r="A211" s="7"/>
      <c r="B211" s="7"/>
      <c r="C211" s="7"/>
      <c r="D211" s="7"/>
      <c r="E211" s="7"/>
      <c r="F211" s="7"/>
      <c r="G211" s="7"/>
      <c r="H211" s="7"/>
      <c r="I211" s="7"/>
    </row>
    <row r="212" spans="1:9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x14ac:dyDescent="0.25">
      <c r="A213" s="7"/>
      <c r="B213" s="7"/>
      <c r="C213" s="7"/>
      <c r="D213" s="7"/>
      <c r="E213" s="7"/>
      <c r="F213" s="7"/>
      <c r="G213" s="7"/>
      <c r="H213" s="7"/>
      <c r="I213" s="7"/>
    </row>
    <row r="214" spans="1:9" x14ac:dyDescent="0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x14ac:dyDescent="0.25">
      <c r="A215" s="7"/>
      <c r="B215" s="7"/>
      <c r="C215" s="7"/>
      <c r="D215" s="7"/>
      <c r="E215" s="7"/>
      <c r="F215" s="7"/>
      <c r="G215" s="7"/>
      <c r="H215" s="7"/>
      <c r="I215" s="7"/>
    </row>
    <row r="216" spans="1:9" x14ac:dyDescent="0.25">
      <c r="A216" s="7"/>
      <c r="B216" s="7"/>
      <c r="C216" s="7"/>
      <c r="D216" s="7"/>
      <c r="E216" s="7"/>
      <c r="F216" s="7"/>
      <c r="G216" s="7"/>
      <c r="H216" s="7"/>
      <c r="I216" s="7"/>
    </row>
    <row r="217" spans="1:9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x14ac:dyDescent="0.25">
      <c r="A218" s="7"/>
      <c r="B218" s="7"/>
      <c r="C218" s="7"/>
      <c r="D218" s="7"/>
      <c r="E218" s="7"/>
      <c r="F218" s="7"/>
      <c r="G218" s="7"/>
      <c r="H218" s="7"/>
      <c r="I218" s="7"/>
    </row>
    <row r="219" spans="1:9" x14ac:dyDescent="0.25">
      <c r="A219" s="7"/>
      <c r="B219" s="7"/>
      <c r="C219" s="7"/>
      <c r="D219" s="7"/>
      <c r="E219" s="7"/>
      <c r="F219" s="7"/>
      <c r="G219" s="7"/>
      <c r="H219" s="7"/>
      <c r="I219" s="7"/>
    </row>
    <row r="220" spans="1:9" x14ac:dyDescent="0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x14ac:dyDescent="0.25">
      <c r="A221" s="7"/>
      <c r="B221" s="7"/>
      <c r="C221" s="7"/>
      <c r="D221" s="7"/>
      <c r="E221" s="7"/>
      <c r="F221" s="7"/>
      <c r="G221" s="7"/>
      <c r="H221" s="7"/>
      <c r="I221" s="7"/>
    </row>
    <row r="222" spans="1:9" x14ac:dyDescent="0.25">
      <c r="A222" s="7"/>
      <c r="B222" s="7"/>
      <c r="C222" s="7"/>
      <c r="D222" s="7"/>
      <c r="E222" s="7"/>
      <c r="F222" s="7"/>
      <c r="G222" s="7"/>
      <c r="H222" s="7"/>
      <c r="I222" s="7"/>
    </row>
    <row r="223" spans="1:9" x14ac:dyDescent="0.25">
      <c r="A223" s="7"/>
      <c r="B223" s="7"/>
      <c r="C223" s="7"/>
      <c r="D223" s="7"/>
      <c r="E223" s="7"/>
      <c r="F223" s="7"/>
      <c r="G223" s="7"/>
      <c r="H223" s="7"/>
      <c r="I223" s="7"/>
    </row>
    <row r="224" spans="1:9" x14ac:dyDescent="0.25">
      <c r="A224" s="7"/>
      <c r="B224" s="7"/>
      <c r="C224" s="7"/>
      <c r="D224" s="7"/>
      <c r="E224" s="7"/>
      <c r="F224" s="7"/>
      <c r="G224" s="7"/>
      <c r="H224" s="7"/>
      <c r="I224" s="7"/>
    </row>
    <row r="225" spans="1:9" x14ac:dyDescent="0.25">
      <c r="A225" s="7"/>
      <c r="B225" s="7"/>
      <c r="C225" s="7"/>
      <c r="D225" s="7"/>
      <c r="E225" s="7"/>
      <c r="F225" s="7"/>
      <c r="G225" s="7"/>
      <c r="H225" s="7"/>
      <c r="I225" s="7"/>
    </row>
    <row r="226" spans="1:9" x14ac:dyDescent="0.25">
      <c r="A226" s="7"/>
      <c r="B226" s="7"/>
      <c r="C226" s="7"/>
      <c r="D226" s="7"/>
      <c r="E226" s="7"/>
      <c r="F226" s="7"/>
      <c r="G226" s="7"/>
      <c r="H226" s="7"/>
      <c r="I226" s="7"/>
    </row>
    <row r="227" spans="1:9" x14ac:dyDescent="0.25">
      <c r="A227" s="7"/>
      <c r="B227" s="7"/>
      <c r="C227" s="7"/>
      <c r="D227" s="7"/>
      <c r="E227" s="7"/>
      <c r="F227" s="7"/>
      <c r="G227" s="7"/>
      <c r="H227" s="7"/>
      <c r="I227" s="7"/>
    </row>
    <row r="228" spans="1:9" x14ac:dyDescent="0.25">
      <c r="A228" s="7"/>
      <c r="B228" s="7"/>
      <c r="C228" s="7"/>
      <c r="D228" s="7"/>
      <c r="E228" s="7"/>
      <c r="F228" s="7"/>
      <c r="G228" s="7"/>
      <c r="H228" s="7"/>
      <c r="I228" s="7"/>
    </row>
    <row r="229" spans="1:9" x14ac:dyDescent="0.25">
      <c r="A229" s="7"/>
      <c r="B229" s="7"/>
      <c r="C229" s="7"/>
      <c r="D229" s="7"/>
      <c r="E229" s="7"/>
      <c r="F229" s="7"/>
      <c r="G229" s="7"/>
      <c r="H229" s="7"/>
      <c r="I229" s="7"/>
    </row>
    <row r="230" spans="1:9" x14ac:dyDescent="0.25">
      <c r="A230" s="7"/>
      <c r="B230" s="7"/>
      <c r="C230" s="7"/>
      <c r="D230" s="7"/>
      <c r="E230" s="7"/>
      <c r="F230" s="7"/>
      <c r="G230" s="7"/>
      <c r="H230" s="7"/>
      <c r="I230" s="7"/>
    </row>
    <row r="231" spans="1:9" x14ac:dyDescent="0.25">
      <c r="A231" s="7"/>
      <c r="B231" s="7"/>
      <c r="C231" s="7"/>
      <c r="D231" s="7"/>
      <c r="E231" s="7"/>
      <c r="F231" s="7"/>
      <c r="G231" s="7"/>
      <c r="H231" s="7"/>
      <c r="I231" s="7"/>
    </row>
    <row r="232" spans="1:9" x14ac:dyDescent="0.25">
      <c r="A232" s="7"/>
      <c r="B232" s="7"/>
      <c r="C232" s="7"/>
      <c r="D232" s="7"/>
      <c r="E232" s="7"/>
      <c r="F232" s="7"/>
      <c r="G232" s="7"/>
      <c r="H232" s="7"/>
      <c r="I232" s="7"/>
    </row>
    <row r="233" spans="1:9" x14ac:dyDescent="0.25">
      <c r="A233" s="7"/>
      <c r="B233" s="7"/>
      <c r="C233" s="7"/>
      <c r="D233" s="7"/>
      <c r="E233" s="7"/>
      <c r="F233" s="7"/>
      <c r="G233" s="7"/>
      <c r="H233" s="7"/>
      <c r="I233" s="7"/>
    </row>
    <row r="234" spans="1:9" x14ac:dyDescent="0.25">
      <c r="A234" s="7"/>
      <c r="B234" s="7"/>
      <c r="C234" s="7"/>
      <c r="D234" s="7"/>
      <c r="E234" s="7"/>
      <c r="F234" s="7"/>
      <c r="G234" s="7"/>
      <c r="H234" s="7"/>
      <c r="I234" s="7"/>
    </row>
    <row r="235" spans="1:9" x14ac:dyDescent="0.25">
      <c r="A235" s="7"/>
      <c r="B235" s="7"/>
      <c r="C235" s="7"/>
      <c r="D235" s="7"/>
      <c r="E235" s="7"/>
      <c r="F235" s="7"/>
      <c r="G235" s="7"/>
      <c r="H235" s="7"/>
      <c r="I235" s="7"/>
    </row>
    <row r="236" spans="1:9" x14ac:dyDescent="0.25">
      <c r="A236" s="7"/>
      <c r="B236" s="7"/>
      <c r="C236" s="7"/>
      <c r="D236" s="7"/>
      <c r="E236" s="7"/>
      <c r="F236" s="7"/>
      <c r="G236" s="7"/>
      <c r="H236" s="7"/>
      <c r="I236" s="7"/>
    </row>
    <row r="237" spans="1:9" x14ac:dyDescent="0.25">
      <c r="A237" s="7"/>
      <c r="B237" s="7"/>
      <c r="C237" s="7"/>
      <c r="D237" s="7"/>
      <c r="E237" s="7"/>
      <c r="F237" s="7"/>
      <c r="G237" s="7"/>
      <c r="H237" s="7"/>
      <c r="I237" s="7"/>
    </row>
    <row r="238" spans="1:9" x14ac:dyDescent="0.25">
      <c r="A238" s="7"/>
      <c r="B238" s="7"/>
      <c r="C238" s="7"/>
      <c r="D238" s="7"/>
      <c r="E238" s="7"/>
      <c r="F238" s="7"/>
      <c r="G238" s="7"/>
      <c r="H238" s="7"/>
      <c r="I238" s="7"/>
    </row>
    <row r="239" spans="1:9" x14ac:dyDescent="0.25">
      <c r="A239" s="7"/>
      <c r="B239" s="7"/>
      <c r="C239" s="7"/>
      <c r="D239" s="7"/>
      <c r="E239" s="7"/>
      <c r="F239" s="7"/>
      <c r="G239" s="7"/>
      <c r="H239" s="7"/>
      <c r="I239" s="7"/>
    </row>
    <row r="240" spans="1:9" x14ac:dyDescent="0.25">
      <c r="A240" s="7"/>
      <c r="B240" s="7"/>
      <c r="C240" s="7"/>
      <c r="D240" s="7"/>
      <c r="E240" s="7"/>
      <c r="F240" s="7"/>
      <c r="G240" s="7"/>
      <c r="H240" s="7"/>
      <c r="I240" s="7"/>
    </row>
    <row r="241" spans="1:9" x14ac:dyDescent="0.25">
      <c r="A241" s="7"/>
      <c r="B241" s="7"/>
      <c r="C241" s="7"/>
      <c r="D241" s="7"/>
      <c r="E241" s="7"/>
      <c r="F241" s="7"/>
      <c r="G241" s="7"/>
      <c r="H241" s="7"/>
      <c r="I241" s="7"/>
    </row>
    <row r="242" spans="1:9" x14ac:dyDescent="0.25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25">
      <c r="A243" s="7"/>
      <c r="B243" s="7"/>
      <c r="C243" s="7"/>
      <c r="D243" s="7"/>
      <c r="E243" s="7"/>
      <c r="F243" s="7"/>
      <c r="G243" s="7"/>
      <c r="H243" s="7"/>
      <c r="I243" s="7"/>
    </row>
    <row r="244" spans="1:9" x14ac:dyDescent="0.25">
      <c r="A244" s="7"/>
      <c r="B244" s="7"/>
      <c r="C244" s="7"/>
      <c r="D244" s="7"/>
      <c r="E244" s="7"/>
      <c r="F244" s="7"/>
      <c r="G244" s="7"/>
      <c r="H244" s="7"/>
      <c r="I244" s="7"/>
    </row>
    <row r="245" spans="1:9" x14ac:dyDescent="0.25">
      <c r="A245" s="7"/>
      <c r="B245" s="7"/>
      <c r="C245" s="7"/>
      <c r="D245" s="7"/>
      <c r="E245" s="7"/>
      <c r="F245" s="7"/>
      <c r="G245" s="7"/>
      <c r="H245" s="7"/>
      <c r="I245" s="7"/>
    </row>
    <row r="246" spans="1:9" x14ac:dyDescent="0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x14ac:dyDescent="0.25">
      <c r="A247" s="7"/>
      <c r="B247" s="7"/>
      <c r="C247" s="7"/>
      <c r="D247" s="7"/>
      <c r="E247" s="7"/>
      <c r="F247" s="7"/>
      <c r="G247" s="7"/>
      <c r="H247" s="7"/>
      <c r="I247" s="7"/>
    </row>
    <row r="248" spans="1:9" x14ac:dyDescent="0.25">
      <c r="A248" s="7"/>
      <c r="B248" s="7"/>
      <c r="C248" s="7"/>
      <c r="D248" s="7"/>
      <c r="E248" s="7"/>
      <c r="F248" s="7"/>
      <c r="G248" s="7"/>
      <c r="H248" s="7"/>
      <c r="I248" s="7"/>
    </row>
    <row r="249" spans="1:9" x14ac:dyDescent="0.25">
      <c r="A249" s="7"/>
      <c r="B249" s="7"/>
      <c r="C249" s="7"/>
      <c r="D249" s="7"/>
      <c r="E249" s="7"/>
      <c r="F249" s="7"/>
      <c r="G249" s="7"/>
      <c r="H249" s="7"/>
      <c r="I249" s="7"/>
    </row>
    <row r="250" spans="1:9" x14ac:dyDescent="0.25">
      <c r="A250" s="7"/>
      <c r="B250" s="7"/>
      <c r="C250" s="7"/>
      <c r="D250" s="7"/>
      <c r="E250" s="7"/>
      <c r="F250" s="7"/>
      <c r="G250" s="7"/>
      <c r="H250" s="7"/>
      <c r="I250" s="7"/>
    </row>
    <row r="251" spans="1:9" x14ac:dyDescent="0.25">
      <c r="A251" s="7"/>
      <c r="B251" s="7"/>
      <c r="C251" s="7"/>
      <c r="D251" s="7"/>
      <c r="E251" s="7"/>
      <c r="F251" s="7"/>
      <c r="G251" s="7"/>
      <c r="H251" s="7"/>
      <c r="I251" s="7"/>
    </row>
    <row r="252" spans="1:9" x14ac:dyDescent="0.25">
      <c r="A252" s="7"/>
      <c r="B252" s="7"/>
      <c r="C252" s="7"/>
      <c r="D252" s="7"/>
      <c r="E252" s="7"/>
      <c r="F252" s="7"/>
      <c r="G252" s="7"/>
      <c r="H252" s="7"/>
      <c r="I252" s="7"/>
    </row>
    <row r="253" spans="1:9" x14ac:dyDescent="0.25">
      <c r="A253" s="7"/>
      <c r="B253" s="7"/>
      <c r="C253" s="7"/>
      <c r="D253" s="7"/>
      <c r="E253" s="7"/>
      <c r="F253" s="7"/>
      <c r="G253" s="7"/>
      <c r="H253" s="7"/>
      <c r="I253" s="7"/>
    </row>
    <row r="254" spans="1:9" x14ac:dyDescent="0.25">
      <c r="A254" s="7"/>
      <c r="B254" s="7"/>
      <c r="C254" s="7"/>
      <c r="D254" s="7"/>
      <c r="E254" s="7"/>
      <c r="F254" s="7"/>
      <c r="G254" s="7"/>
      <c r="H254" s="7"/>
      <c r="I254" s="7"/>
    </row>
    <row r="255" spans="1:9" x14ac:dyDescent="0.25">
      <c r="A255" s="7"/>
      <c r="B255" s="7"/>
      <c r="C255" s="7"/>
      <c r="D255" s="7"/>
      <c r="E255" s="7"/>
      <c r="F255" s="7"/>
      <c r="G255" s="7"/>
      <c r="H255" s="7"/>
      <c r="I255" s="7"/>
    </row>
    <row r="256" spans="1:9" x14ac:dyDescent="0.25">
      <c r="A256" s="7"/>
      <c r="B256" s="7"/>
      <c r="C256" s="7"/>
      <c r="D256" s="7"/>
      <c r="E256" s="7"/>
      <c r="F256" s="7"/>
      <c r="G256" s="7"/>
      <c r="H256" s="7"/>
      <c r="I256" s="7"/>
    </row>
    <row r="257" spans="1:9" x14ac:dyDescent="0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x14ac:dyDescent="0.25">
      <c r="A258" s="7"/>
      <c r="B258" s="7"/>
      <c r="C258" s="7"/>
      <c r="D258" s="7"/>
      <c r="E258" s="7"/>
      <c r="F258" s="7"/>
      <c r="G258" s="7"/>
      <c r="H258" s="7"/>
      <c r="I258" s="7"/>
    </row>
    <row r="259" spans="1:9" x14ac:dyDescent="0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x14ac:dyDescent="0.25">
      <c r="A260" s="7"/>
      <c r="B260" s="7"/>
      <c r="C260" s="7"/>
      <c r="D260" s="7"/>
      <c r="E260" s="7"/>
      <c r="F260" s="7"/>
      <c r="G260" s="7"/>
      <c r="H260" s="7"/>
      <c r="I260" s="7"/>
    </row>
    <row r="261" spans="1:9" x14ac:dyDescent="0.25">
      <c r="A261" s="7"/>
      <c r="B261" s="7"/>
      <c r="C261" s="7"/>
      <c r="D261" s="7"/>
      <c r="E261" s="7"/>
      <c r="F261" s="7"/>
      <c r="G261" s="7"/>
      <c r="H261" s="7"/>
      <c r="I261" s="7"/>
    </row>
    <row r="262" spans="1:9" x14ac:dyDescent="0.25">
      <c r="A262" s="7"/>
      <c r="B262" s="7"/>
      <c r="C262" s="7"/>
      <c r="D262" s="7"/>
      <c r="E262" s="7"/>
      <c r="F262" s="7"/>
      <c r="G262" s="7"/>
      <c r="H262" s="7"/>
      <c r="I262" s="7"/>
    </row>
    <row r="263" spans="1:9" x14ac:dyDescent="0.25">
      <c r="A263" s="7"/>
      <c r="B263" s="7"/>
      <c r="C263" s="7"/>
      <c r="D263" s="7"/>
      <c r="E263" s="7"/>
      <c r="F263" s="7"/>
      <c r="G263" s="7"/>
      <c r="H263" s="7"/>
      <c r="I263" s="7"/>
    </row>
    <row r="264" spans="1:9" x14ac:dyDescent="0.25">
      <c r="A264" s="7"/>
      <c r="B264" s="7"/>
      <c r="C264" s="7"/>
      <c r="D264" s="7"/>
      <c r="E264" s="7"/>
      <c r="F264" s="7"/>
      <c r="G264" s="7"/>
      <c r="H264" s="7"/>
      <c r="I264" s="7"/>
    </row>
    <row r="265" spans="1:9" x14ac:dyDescent="0.25">
      <c r="A265" s="7"/>
      <c r="B265" s="7"/>
      <c r="C265" s="7"/>
      <c r="D265" s="7"/>
      <c r="E265" s="7"/>
      <c r="F265" s="7"/>
      <c r="G265" s="7"/>
      <c r="H265" s="7"/>
      <c r="I265" s="7"/>
    </row>
    <row r="266" spans="1:9" x14ac:dyDescent="0.25">
      <c r="A266" s="7"/>
      <c r="B266" s="7"/>
      <c r="C266" s="7"/>
      <c r="D266" s="7"/>
      <c r="E266" s="7"/>
      <c r="F266" s="7"/>
      <c r="G266" s="7"/>
      <c r="H266" s="7"/>
      <c r="I266" s="7"/>
    </row>
    <row r="267" spans="1:9" x14ac:dyDescent="0.25">
      <c r="A267" s="7"/>
      <c r="B267" s="7"/>
      <c r="C267" s="7"/>
      <c r="D267" s="7"/>
      <c r="E267" s="7"/>
      <c r="F267" s="7"/>
      <c r="G267" s="7"/>
      <c r="H267" s="7"/>
      <c r="I267" s="7"/>
    </row>
    <row r="268" spans="1:9" x14ac:dyDescent="0.25">
      <c r="A268" s="7"/>
      <c r="B268" s="7"/>
      <c r="C268" s="7"/>
      <c r="D268" s="7"/>
      <c r="E268" s="7"/>
      <c r="F268" s="7"/>
      <c r="G268" s="7"/>
      <c r="H268" s="7"/>
      <c r="I268" s="7"/>
    </row>
    <row r="269" spans="1:9" x14ac:dyDescent="0.25">
      <c r="A269" s="7"/>
      <c r="B269" s="7"/>
      <c r="C269" s="7"/>
      <c r="D269" s="7"/>
      <c r="E269" s="7"/>
      <c r="F269" s="7"/>
      <c r="G269" s="7"/>
      <c r="H269" s="7"/>
      <c r="I269" s="7"/>
    </row>
    <row r="270" spans="1:9" x14ac:dyDescent="0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x14ac:dyDescent="0.25">
      <c r="A271" s="7"/>
      <c r="B271" s="7"/>
      <c r="C271" s="7"/>
      <c r="D271" s="7"/>
      <c r="E271" s="7"/>
      <c r="F271" s="7"/>
      <c r="G271" s="7"/>
      <c r="H271" s="7"/>
      <c r="I271" s="7"/>
    </row>
    <row r="272" spans="1:9" x14ac:dyDescent="0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x14ac:dyDescent="0.25">
      <c r="A273" s="7"/>
      <c r="B273" s="7"/>
      <c r="C273" s="7"/>
      <c r="D273" s="7"/>
      <c r="E273" s="7"/>
      <c r="F273" s="7"/>
      <c r="G273" s="7"/>
      <c r="H273" s="7"/>
      <c r="I273" s="7"/>
    </row>
    <row r="274" spans="1:9" x14ac:dyDescent="0.25">
      <c r="A274" s="7"/>
      <c r="B274" s="7"/>
      <c r="C274" s="7"/>
      <c r="D274" s="7"/>
      <c r="E274" s="7"/>
      <c r="F274" s="7"/>
      <c r="G274" s="7"/>
      <c r="H274" s="7"/>
      <c r="I274" s="7"/>
    </row>
    <row r="275" spans="1:9" x14ac:dyDescent="0.25">
      <c r="A275" s="7"/>
      <c r="B275" s="7"/>
      <c r="C275" s="7"/>
      <c r="D275" s="7"/>
      <c r="E275" s="7"/>
      <c r="F275" s="7"/>
      <c r="G275" s="7"/>
      <c r="H275" s="7"/>
      <c r="I275" s="7"/>
    </row>
    <row r="276" spans="1:9" x14ac:dyDescent="0.25">
      <c r="A276" s="7"/>
      <c r="B276" s="7"/>
      <c r="C276" s="7"/>
      <c r="D276" s="7"/>
      <c r="E276" s="7"/>
      <c r="F276" s="7"/>
      <c r="G276" s="7"/>
      <c r="H276" s="7"/>
      <c r="I276" s="7"/>
    </row>
    <row r="277" spans="1:9" x14ac:dyDescent="0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x14ac:dyDescent="0.25">
      <c r="A278" s="7"/>
      <c r="B278" s="7"/>
      <c r="C278" s="7"/>
      <c r="D278" s="7"/>
      <c r="E278" s="7"/>
      <c r="F278" s="7"/>
      <c r="G278" s="7"/>
      <c r="H278" s="7"/>
      <c r="I278" s="7"/>
    </row>
    <row r="279" spans="1:9" x14ac:dyDescent="0.25">
      <c r="A279" s="7"/>
      <c r="B279" s="7"/>
      <c r="C279" s="7"/>
      <c r="D279" s="7"/>
      <c r="E279" s="7"/>
      <c r="F279" s="7"/>
      <c r="G279" s="7"/>
      <c r="H279" s="7"/>
      <c r="I279" s="7"/>
    </row>
    <row r="280" spans="1:9" x14ac:dyDescent="0.25">
      <c r="A280" s="7"/>
      <c r="B280" s="7"/>
      <c r="C280" s="7"/>
      <c r="D280" s="7"/>
      <c r="E280" s="7"/>
      <c r="F280" s="7"/>
      <c r="G280" s="7"/>
      <c r="H280" s="7"/>
      <c r="I280" s="7"/>
    </row>
    <row r="281" spans="1:9" x14ac:dyDescent="0.25">
      <c r="A281" s="7"/>
      <c r="B281" s="7"/>
      <c r="C281" s="7"/>
      <c r="D281" s="7"/>
      <c r="E281" s="7"/>
      <c r="F281" s="7"/>
      <c r="G281" s="7"/>
      <c r="H281" s="7"/>
      <c r="I281" s="7"/>
    </row>
    <row r="282" spans="1:9" x14ac:dyDescent="0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x14ac:dyDescent="0.25">
      <c r="A283" s="7"/>
      <c r="B283" s="7"/>
      <c r="C283" s="7"/>
      <c r="D283" s="7"/>
      <c r="E283" s="7"/>
      <c r="F283" s="7"/>
      <c r="G283" s="7"/>
      <c r="H283" s="7"/>
      <c r="I283" s="7"/>
    </row>
    <row r="284" spans="1:9" x14ac:dyDescent="0.25">
      <c r="A284" s="7"/>
      <c r="B284" s="7"/>
      <c r="C284" s="7"/>
      <c r="D284" s="7"/>
      <c r="E284" s="7"/>
      <c r="F284" s="7"/>
      <c r="G284" s="7"/>
      <c r="H284" s="7"/>
      <c r="I284" s="7"/>
    </row>
    <row r="285" spans="1:9" x14ac:dyDescent="0.25">
      <c r="A285" s="7"/>
      <c r="B285" s="7"/>
      <c r="C285" s="7"/>
      <c r="D285" s="7"/>
      <c r="E285" s="7"/>
      <c r="F285" s="7"/>
      <c r="G285" s="7"/>
      <c r="H285" s="7"/>
      <c r="I285" s="7"/>
    </row>
    <row r="286" spans="1:9" x14ac:dyDescent="0.25">
      <c r="A286" s="7"/>
      <c r="B286" s="7"/>
      <c r="C286" s="7"/>
      <c r="D286" s="7"/>
      <c r="E286" s="7"/>
      <c r="F286" s="7"/>
      <c r="G286" s="7"/>
      <c r="H286" s="7"/>
      <c r="I286" s="7"/>
    </row>
    <row r="287" spans="1:9" x14ac:dyDescent="0.25">
      <c r="A287" s="7"/>
      <c r="B287" s="7"/>
      <c r="C287" s="7"/>
      <c r="D287" s="7"/>
      <c r="E287" s="7"/>
      <c r="F287" s="7"/>
      <c r="G287" s="7"/>
      <c r="H287" s="7"/>
      <c r="I287" s="7"/>
    </row>
    <row r="288" spans="1:9" x14ac:dyDescent="0.25">
      <c r="A288" s="7"/>
      <c r="B288" s="7"/>
      <c r="C288" s="7"/>
      <c r="D288" s="7"/>
      <c r="E288" s="7"/>
      <c r="F288" s="7"/>
      <c r="G288" s="7"/>
      <c r="H288" s="7"/>
      <c r="I288" s="7"/>
    </row>
    <row r="289" spans="1:9" x14ac:dyDescent="0.25">
      <c r="A289" s="7"/>
      <c r="B289" s="7"/>
      <c r="C289" s="7"/>
      <c r="D289" s="7"/>
      <c r="E289" s="7"/>
      <c r="F289" s="7"/>
      <c r="G289" s="7"/>
      <c r="H289" s="7"/>
      <c r="I289" s="7"/>
    </row>
    <row r="290" spans="1:9" x14ac:dyDescent="0.25">
      <c r="A290" s="7"/>
      <c r="B290" s="7"/>
      <c r="C290" s="7"/>
      <c r="D290" s="7"/>
      <c r="E290" s="7"/>
      <c r="F290" s="7"/>
      <c r="G290" s="7"/>
      <c r="H290" s="7"/>
      <c r="I290" s="7"/>
    </row>
    <row r="291" spans="1:9" x14ac:dyDescent="0.25">
      <c r="A291" s="7"/>
      <c r="B291" s="7"/>
      <c r="C291" s="7"/>
      <c r="D291" s="7"/>
      <c r="E291" s="7"/>
      <c r="F291" s="7"/>
      <c r="G291" s="7"/>
      <c r="H291" s="7"/>
      <c r="I291" s="7"/>
    </row>
    <row r="292" spans="1:9" x14ac:dyDescent="0.25">
      <c r="A292" s="7"/>
      <c r="B292" s="7"/>
      <c r="C292" s="7"/>
      <c r="D292" s="7"/>
      <c r="E292" s="7"/>
      <c r="F292" s="7"/>
      <c r="G292" s="7"/>
      <c r="H292" s="7"/>
      <c r="I292" s="7"/>
    </row>
    <row r="293" spans="1:9" x14ac:dyDescent="0.25">
      <c r="A293" s="7"/>
      <c r="B293" s="7"/>
      <c r="C293" s="7"/>
      <c r="D293" s="7"/>
      <c r="E293" s="7"/>
      <c r="F293" s="7"/>
      <c r="G293" s="7"/>
      <c r="H293" s="7"/>
      <c r="I293" s="7"/>
    </row>
    <row r="294" spans="1:9" x14ac:dyDescent="0.25">
      <c r="A294" s="7"/>
      <c r="B294" s="7"/>
      <c r="C294" s="7"/>
      <c r="D294" s="7"/>
      <c r="E294" s="7"/>
      <c r="F294" s="7"/>
      <c r="G294" s="7"/>
      <c r="H294" s="7"/>
      <c r="I294" s="7"/>
    </row>
    <row r="295" spans="1:9" x14ac:dyDescent="0.25">
      <c r="A295" s="7"/>
      <c r="B295" s="7"/>
      <c r="C295" s="7"/>
      <c r="D295" s="7"/>
      <c r="E295" s="7"/>
      <c r="F295" s="7"/>
      <c r="G295" s="7"/>
      <c r="H295" s="7"/>
      <c r="I295" s="7"/>
    </row>
  </sheetData>
  <mergeCells count="2">
    <mergeCell ref="E4:F4"/>
    <mergeCell ref="G4:H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6E71-6783-4E49-8584-4103DFC407B9}">
  <dimension ref="A1:P243"/>
  <sheetViews>
    <sheetView workbookViewId="0"/>
  </sheetViews>
  <sheetFormatPr defaultRowHeight="15" x14ac:dyDescent="0.25"/>
  <cols>
    <col min="3" max="3" width="14" customWidth="1"/>
    <col min="4" max="4" width="13.28515625" customWidth="1"/>
    <col min="5" max="5" width="11.85546875" customWidth="1"/>
    <col min="6" max="6" width="12.7109375" customWidth="1"/>
    <col min="8" max="8" width="13.42578125" customWidth="1"/>
    <col min="15" max="15" width="15.5703125" customWidth="1"/>
  </cols>
  <sheetData>
    <row r="1" spans="1:15" ht="18.75" x14ac:dyDescent="0.3">
      <c r="A1" s="2" t="s">
        <v>19</v>
      </c>
    </row>
    <row r="3" spans="1:15" s="4" customFormat="1" x14ac:dyDescent="0.25">
      <c r="A3" s="4" t="s">
        <v>4</v>
      </c>
      <c r="B3" s="4" t="s">
        <v>59</v>
      </c>
      <c r="C3" s="4" t="s">
        <v>60</v>
      </c>
      <c r="D3" s="4" t="s">
        <v>61</v>
      </c>
      <c r="E3" t="s">
        <v>62</v>
      </c>
      <c r="F3" t="s">
        <v>64</v>
      </c>
      <c r="G3" s="72" t="s">
        <v>65</v>
      </c>
      <c r="H3" t="s">
        <v>66</v>
      </c>
      <c r="I3" s="73" t="s">
        <v>67</v>
      </c>
      <c r="J3" t="s">
        <v>68</v>
      </c>
      <c r="K3" s="74" t="s">
        <v>69</v>
      </c>
      <c r="L3" t="s">
        <v>70</v>
      </c>
      <c r="M3" s="75" t="s">
        <v>71</v>
      </c>
      <c r="N3" t="s">
        <v>72</v>
      </c>
      <c r="O3" s="76" t="s">
        <v>73</v>
      </c>
    </row>
    <row r="4" spans="1:15" x14ac:dyDescent="0.25">
      <c r="A4" t="s">
        <v>63</v>
      </c>
      <c r="B4">
        <v>229</v>
      </c>
      <c r="C4">
        <v>0</v>
      </c>
      <c r="D4">
        <v>338.95299914517511</v>
      </c>
      <c r="E4">
        <v>742.11539846131518</v>
      </c>
      <c r="F4">
        <v>193.37419422267396</v>
      </c>
      <c r="G4" s="63">
        <v>0.26057159657866086</v>
      </c>
    </row>
    <row r="5" spans="1:15" x14ac:dyDescent="0.25">
      <c r="A5" t="s">
        <v>63</v>
      </c>
      <c r="B5">
        <v>229</v>
      </c>
      <c r="C5">
        <v>4</v>
      </c>
      <c r="D5">
        <v>446.3831070466606</v>
      </c>
      <c r="E5">
        <v>935.48959268398914</v>
      </c>
      <c r="H5">
        <v>-16.862360865147366</v>
      </c>
      <c r="I5" s="63">
        <v>-1.8025172056450142E-2</v>
      </c>
    </row>
    <row r="6" spans="1:15" x14ac:dyDescent="0.25">
      <c r="A6" t="s">
        <v>63</v>
      </c>
      <c r="B6">
        <v>229</v>
      </c>
      <c r="C6">
        <v>7</v>
      </c>
      <c r="D6">
        <v>437.01512878824542</v>
      </c>
      <c r="E6">
        <v>918.62723181884178</v>
      </c>
      <c r="J6">
        <v>83.152718246479935</v>
      </c>
      <c r="K6" s="63">
        <v>9.0518455545718135E-2</v>
      </c>
    </row>
    <row r="7" spans="1:15" x14ac:dyDescent="0.25">
      <c r="A7" t="s">
        <v>63</v>
      </c>
      <c r="B7">
        <v>229</v>
      </c>
      <c r="C7">
        <v>10</v>
      </c>
      <c r="D7">
        <v>483.21108336962317</v>
      </c>
      <c r="E7">
        <v>1001.7799500653217</v>
      </c>
      <c r="L7">
        <v>41.735879808390223</v>
      </c>
      <c r="M7" s="63">
        <v>4.1661724019999409E-2</v>
      </c>
    </row>
    <row r="8" spans="1:15" x14ac:dyDescent="0.25">
      <c r="A8" t="s">
        <v>63</v>
      </c>
      <c r="B8">
        <v>229</v>
      </c>
      <c r="C8">
        <v>13</v>
      </c>
      <c r="D8">
        <v>506.39768326317323</v>
      </c>
      <c r="E8">
        <v>1043.5158298737119</v>
      </c>
      <c r="N8">
        <v>301.40043141239676</v>
      </c>
      <c r="O8" s="63">
        <v>0.40613687849263524</v>
      </c>
    </row>
    <row r="9" spans="1:15" x14ac:dyDescent="0.25">
      <c r="A9" t="s">
        <v>63</v>
      </c>
      <c r="B9">
        <v>230</v>
      </c>
      <c r="C9">
        <v>0</v>
      </c>
      <c r="D9">
        <v>267.78160168449</v>
      </c>
      <c r="E9">
        <v>614.00688303208199</v>
      </c>
      <c r="F9">
        <v>326.44477365708212</v>
      </c>
      <c r="G9" s="63">
        <v>0.53166305244826595</v>
      </c>
      <c r="O9" s="62"/>
    </row>
    <row r="10" spans="1:15" x14ac:dyDescent="0.25">
      <c r="A10" t="s">
        <v>63</v>
      </c>
      <c r="B10">
        <v>230</v>
      </c>
      <c r="C10">
        <v>4</v>
      </c>
      <c r="D10">
        <v>449.13980927175783</v>
      </c>
      <c r="E10">
        <v>940.45165668916411</v>
      </c>
      <c r="H10">
        <v>81.381436066937908</v>
      </c>
      <c r="I10" s="63">
        <v>8.6534417253768425E-2</v>
      </c>
      <c r="O10" s="62"/>
    </row>
    <row r="11" spans="1:15" x14ac:dyDescent="0.25">
      <c r="A11" t="s">
        <v>63</v>
      </c>
      <c r="B11">
        <v>230</v>
      </c>
      <c r="C11">
        <v>7</v>
      </c>
      <c r="D11">
        <v>494.35171819783443</v>
      </c>
      <c r="E11">
        <v>1021.833092756102</v>
      </c>
      <c r="J11">
        <v>20.604609779493217</v>
      </c>
      <c r="K11" s="63">
        <v>2.0164359449269923E-2</v>
      </c>
      <c r="O11" s="62"/>
    </row>
    <row r="12" spans="1:15" x14ac:dyDescent="0.25">
      <c r="A12" t="s">
        <v>63</v>
      </c>
      <c r="B12">
        <v>230</v>
      </c>
      <c r="C12">
        <v>10</v>
      </c>
      <c r="D12">
        <v>505.79872363088623</v>
      </c>
      <c r="E12">
        <v>1042.4377025355952</v>
      </c>
      <c r="L12">
        <v>-11.06767722586892</v>
      </c>
      <c r="M12" s="63">
        <v>-1.0617111410061457E-2</v>
      </c>
      <c r="O12" s="62"/>
    </row>
    <row r="13" spans="1:15" x14ac:dyDescent="0.25">
      <c r="A13" t="s">
        <v>63</v>
      </c>
      <c r="B13">
        <v>230</v>
      </c>
      <c r="C13">
        <v>13</v>
      </c>
      <c r="D13">
        <v>499.65001406095899</v>
      </c>
      <c r="E13">
        <v>1031.3700253097263</v>
      </c>
      <c r="N13">
        <v>417.36314227764433</v>
      </c>
      <c r="O13" s="63">
        <v>0.67973691144409698</v>
      </c>
    </row>
    <row r="14" spans="1:15" x14ac:dyDescent="0.25">
      <c r="A14" t="s">
        <v>63</v>
      </c>
      <c r="B14">
        <v>231</v>
      </c>
      <c r="C14">
        <v>0</v>
      </c>
      <c r="D14">
        <v>460.2924033875824</v>
      </c>
      <c r="E14">
        <v>960.52632609764828</v>
      </c>
      <c r="F14">
        <v>276.81408615887858</v>
      </c>
      <c r="G14" s="63">
        <v>0.28819000441507664</v>
      </c>
      <c r="O14" s="62"/>
    </row>
    <row r="15" spans="1:15" x14ac:dyDescent="0.25">
      <c r="A15" t="s">
        <v>63</v>
      </c>
      <c r="B15">
        <v>231</v>
      </c>
      <c r="C15">
        <v>4</v>
      </c>
      <c r="D15">
        <v>614.0780068091816</v>
      </c>
      <c r="E15">
        <v>1237.3404122565269</v>
      </c>
      <c r="H15">
        <v>-21.597516449809518</v>
      </c>
      <c r="I15" s="63">
        <v>-1.745478951133772E-2</v>
      </c>
      <c r="O15" s="62"/>
    </row>
    <row r="16" spans="1:15" x14ac:dyDescent="0.25">
      <c r="A16" t="s">
        <v>63</v>
      </c>
      <c r="B16">
        <v>231</v>
      </c>
      <c r="C16">
        <v>7</v>
      </c>
      <c r="D16">
        <v>602.0793865592874</v>
      </c>
      <c r="E16">
        <v>1215.7428958067173</v>
      </c>
      <c r="J16">
        <v>66.85665107778641</v>
      </c>
      <c r="K16" s="63">
        <v>5.499242587259625E-2</v>
      </c>
      <c r="O16" s="62"/>
    </row>
    <row r="17" spans="1:15" x14ac:dyDescent="0.25">
      <c r="A17" t="s">
        <v>63</v>
      </c>
      <c r="B17">
        <v>231</v>
      </c>
      <c r="C17">
        <v>10</v>
      </c>
      <c r="D17">
        <v>639.22197049139095</v>
      </c>
      <c r="E17">
        <v>1282.5995468845038</v>
      </c>
      <c r="L17">
        <v>51.68763055808563</v>
      </c>
      <c r="M17" s="63">
        <v>4.0299118055699752E-2</v>
      </c>
      <c r="O17" s="62"/>
    </row>
    <row r="18" spans="1:15" x14ac:dyDescent="0.25">
      <c r="A18" t="s">
        <v>63</v>
      </c>
      <c r="B18">
        <v>231</v>
      </c>
      <c r="C18">
        <v>13</v>
      </c>
      <c r="D18">
        <v>667.93732080143855</v>
      </c>
      <c r="E18">
        <v>1334.2871774425894</v>
      </c>
      <c r="N18">
        <v>373.7608513449411</v>
      </c>
      <c r="O18" s="63">
        <v>0.38912088215575269</v>
      </c>
    </row>
    <row r="19" spans="1:15" x14ac:dyDescent="0.25">
      <c r="A19" t="s">
        <v>63</v>
      </c>
      <c r="B19">
        <v>232</v>
      </c>
      <c r="C19">
        <v>0</v>
      </c>
      <c r="D19">
        <v>357.63241745196871</v>
      </c>
      <c r="E19">
        <v>775.73835141354368</v>
      </c>
      <c r="F19">
        <v>310.53023997370144</v>
      </c>
      <c r="G19" s="63">
        <v>0.40030280752247965</v>
      </c>
      <c r="O19" s="62"/>
    </row>
    <row r="20" spans="1:15" x14ac:dyDescent="0.25">
      <c r="A20" t="s">
        <v>63</v>
      </c>
      <c r="B20">
        <v>232</v>
      </c>
      <c r="C20">
        <v>4</v>
      </c>
      <c r="D20">
        <v>530.1492174373584</v>
      </c>
      <c r="E20">
        <v>1086.2685913872451</v>
      </c>
      <c r="H20">
        <v>37.050190006574667</v>
      </c>
      <c r="I20" s="63">
        <v>3.4107761469250292E-2</v>
      </c>
      <c r="O20" s="62"/>
    </row>
    <row r="21" spans="1:15" x14ac:dyDescent="0.25">
      <c r="A21" t="s">
        <v>63</v>
      </c>
      <c r="B21">
        <v>232</v>
      </c>
      <c r="C21">
        <v>7</v>
      </c>
      <c r="D21">
        <v>550.7326563298999</v>
      </c>
      <c r="E21">
        <v>1123.3187813938198</v>
      </c>
      <c r="J21">
        <v>8.6369796186718304</v>
      </c>
      <c r="K21" s="63">
        <v>7.6888054946922732E-3</v>
      </c>
      <c r="O21" s="62"/>
    </row>
    <row r="22" spans="1:15" x14ac:dyDescent="0.25">
      <c r="A22" t="s">
        <v>63</v>
      </c>
      <c r="B22">
        <v>232</v>
      </c>
      <c r="C22">
        <v>10</v>
      </c>
      <c r="D22">
        <v>555.53097834027312</v>
      </c>
      <c r="E22">
        <v>1131.9557610124916</v>
      </c>
      <c r="L22">
        <v>24.545460880999372</v>
      </c>
      <c r="M22" s="63">
        <v>2.1684116752976622E-2</v>
      </c>
      <c r="O22" s="62"/>
    </row>
    <row r="23" spans="1:15" x14ac:dyDescent="0.25">
      <c r="A23" t="s">
        <v>63</v>
      </c>
      <c r="B23">
        <v>232</v>
      </c>
      <c r="C23">
        <v>13</v>
      </c>
      <c r="D23">
        <v>569.16734549638386</v>
      </c>
      <c r="E23">
        <v>1156.501221893491</v>
      </c>
      <c r="N23">
        <v>380.76287047994731</v>
      </c>
      <c r="O23" s="63">
        <v>0.49083930140378457</v>
      </c>
    </row>
    <row r="24" spans="1:15" x14ac:dyDescent="0.25">
      <c r="A24" t="s">
        <v>63</v>
      </c>
      <c r="B24">
        <v>233</v>
      </c>
      <c r="C24">
        <v>0</v>
      </c>
      <c r="D24">
        <v>319.27197960179933</v>
      </c>
      <c r="E24">
        <v>706.68956328323884</v>
      </c>
      <c r="F24">
        <v>297.56092371141199</v>
      </c>
      <c r="G24" s="63">
        <v>0.42106313602391571</v>
      </c>
      <c r="O24" s="62"/>
    </row>
    <row r="25" spans="1:15" x14ac:dyDescent="0.25">
      <c r="A25" t="s">
        <v>63</v>
      </c>
      <c r="B25">
        <v>233</v>
      </c>
      <c r="C25">
        <v>4</v>
      </c>
      <c r="D25">
        <v>484.58360388591711</v>
      </c>
      <c r="E25">
        <v>1004.2504869946508</v>
      </c>
      <c r="H25">
        <v>2.5286685337448489</v>
      </c>
      <c r="I25" s="63">
        <v>2.5179659522119981E-3</v>
      </c>
      <c r="O25" s="62"/>
    </row>
    <row r="26" spans="1:15" x14ac:dyDescent="0.25">
      <c r="A26" t="s">
        <v>63</v>
      </c>
      <c r="B26">
        <v>233</v>
      </c>
      <c r="C26">
        <v>7</v>
      </c>
      <c r="D26">
        <v>485.98841973799762</v>
      </c>
      <c r="E26">
        <v>1006.7791555283957</v>
      </c>
      <c r="J26">
        <v>48.574671354635939</v>
      </c>
      <c r="K26" s="63">
        <v>4.8247593415004821E-2</v>
      </c>
      <c r="O26" s="62"/>
    </row>
    <row r="27" spans="1:15" x14ac:dyDescent="0.25">
      <c r="A27" t="s">
        <v>63</v>
      </c>
      <c r="B27">
        <v>233</v>
      </c>
      <c r="C27">
        <v>10</v>
      </c>
      <c r="D27">
        <v>512.97434826835081</v>
      </c>
      <c r="E27">
        <v>1055.3538268830316</v>
      </c>
      <c r="L27">
        <v>60.471969207688744</v>
      </c>
      <c r="M27" s="63">
        <v>5.7300184703258816E-2</v>
      </c>
      <c r="O27" s="62"/>
    </row>
    <row r="28" spans="1:15" x14ac:dyDescent="0.25">
      <c r="A28" t="s">
        <v>63</v>
      </c>
      <c r="B28">
        <v>233</v>
      </c>
      <c r="C28">
        <v>13</v>
      </c>
      <c r="D28">
        <v>546.56988671706688</v>
      </c>
      <c r="E28">
        <v>1115.8257960907204</v>
      </c>
      <c r="N28">
        <v>409.13623280748152</v>
      </c>
      <c r="O28" s="63">
        <v>0.57894760877273788</v>
      </c>
    </row>
    <row r="29" spans="1:15" x14ac:dyDescent="0.25">
      <c r="A29" t="s">
        <v>63</v>
      </c>
      <c r="B29">
        <v>234</v>
      </c>
      <c r="C29">
        <v>0</v>
      </c>
      <c r="D29">
        <v>422.04701912439748</v>
      </c>
      <c r="E29">
        <v>891.68463442391544</v>
      </c>
      <c r="F29">
        <v>281.34436042064431</v>
      </c>
      <c r="G29" s="63">
        <v>0.31552002755145658</v>
      </c>
      <c r="O29" s="62"/>
    </row>
    <row r="30" spans="1:15" x14ac:dyDescent="0.25">
      <c r="A30" t="s">
        <v>63</v>
      </c>
      <c r="B30">
        <v>234</v>
      </c>
      <c r="C30">
        <v>4</v>
      </c>
      <c r="D30">
        <v>578.3494415803109</v>
      </c>
      <c r="E30">
        <v>1173.0289948445597</v>
      </c>
      <c r="H30">
        <v>53.469378921772886</v>
      </c>
      <c r="I30" s="63">
        <v>4.5582316512865234E-2</v>
      </c>
      <c r="O30" s="62"/>
    </row>
    <row r="31" spans="1:15" x14ac:dyDescent="0.25">
      <c r="A31" t="s">
        <v>63</v>
      </c>
      <c r="B31">
        <v>234</v>
      </c>
      <c r="C31">
        <v>7</v>
      </c>
      <c r="D31">
        <v>608.05465209240697</v>
      </c>
      <c r="E31">
        <v>1226.4983737663326</v>
      </c>
      <c r="J31">
        <v>28.288047648957445</v>
      </c>
      <c r="K31" s="63">
        <v>2.3064072691829567E-2</v>
      </c>
      <c r="O31" s="62"/>
    </row>
    <row r="32" spans="1:15" x14ac:dyDescent="0.25">
      <c r="A32" t="s">
        <v>63</v>
      </c>
      <c r="B32">
        <v>234</v>
      </c>
      <c r="C32">
        <v>10</v>
      </c>
      <c r="D32">
        <v>623.77023411960556</v>
      </c>
      <c r="E32">
        <v>1254.7864214152901</v>
      </c>
      <c r="L32">
        <v>78.566067064259414</v>
      </c>
      <c r="M32" s="63">
        <v>6.261309950712067E-2</v>
      </c>
      <c r="O32" s="62"/>
    </row>
    <row r="33" spans="1:15" x14ac:dyDescent="0.25">
      <c r="A33" t="s">
        <v>63</v>
      </c>
      <c r="B33">
        <v>234</v>
      </c>
      <c r="C33">
        <v>13</v>
      </c>
      <c r="D33">
        <v>667.41804915530531</v>
      </c>
      <c r="E33">
        <v>1333.3524884795495</v>
      </c>
      <c r="N33">
        <v>441.66785405563405</v>
      </c>
      <c r="O33" s="63">
        <v>0.49531845341372216</v>
      </c>
    </row>
    <row r="34" spans="1:15" x14ac:dyDescent="0.25">
      <c r="A34" t="s">
        <v>63</v>
      </c>
      <c r="B34">
        <v>235</v>
      </c>
      <c r="C34">
        <v>0</v>
      </c>
      <c r="D34">
        <v>214.7928336324552</v>
      </c>
      <c r="E34">
        <v>518.62710053841943</v>
      </c>
      <c r="F34">
        <v>273.19292395865898</v>
      </c>
      <c r="G34" s="63">
        <v>0.52676175941257253</v>
      </c>
      <c r="O34" s="62"/>
    </row>
    <row r="35" spans="1:15" x14ac:dyDescent="0.25">
      <c r="A35" t="s">
        <v>63</v>
      </c>
      <c r="B35">
        <v>235</v>
      </c>
      <c r="C35">
        <v>4</v>
      </c>
      <c r="D35">
        <v>366.56668027615467</v>
      </c>
      <c r="E35">
        <v>791.82002449707841</v>
      </c>
      <c r="H35">
        <v>78.726898882141427</v>
      </c>
      <c r="I35" s="63">
        <v>9.9425243674715766E-2</v>
      </c>
      <c r="O35" s="62"/>
    </row>
    <row r="36" spans="1:15" x14ac:dyDescent="0.25">
      <c r="A36" t="s">
        <v>63</v>
      </c>
      <c r="B36">
        <v>235</v>
      </c>
      <c r="C36">
        <v>7</v>
      </c>
      <c r="D36">
        <v>410.3038463217888</v>
      </c>
      <c r="E36">
        <v>870.54692337921983</v>
      </c>
      <c r="J36">
        <v>33.815085782802271</v>
      </c>
      <c r="K36" s="63">
        <v>3.8843495823914422E-2</v>
      </c>
      <c r="O36" s="62"/>
    </row>
    <row r="37" spans="1:15" x14ac:dyDescent="0.25">
      <c r="A37" t="s">
        <v>63</v>
      </c>
      <c r="B37">
        <v>235</v>
      </c>
      <c r="C37">
        <v>10</v>
      </c>
      <c r="D37">
        <v>429.09000509001226</v>
      </c>
      <c r="E37">
        <v>904.3620091620221</v>
      </c>
      <c r="L37">
        <v>-30.187031464690108</v>
      </c>
      <c r="M37" s="63">
        <v>-3.337936706636016E-2</v>
      </c>
      <c r="O37" s="62"/>
    </row>
    <row r="38" spans="1:15" x14ac:dyDescent="0.25">
      <c r="A38" t="s">
        <v>63</v>
      </c>
      <c r="B38">
        <v>235</v>
      </c>
      <c r="C38">
        <v>13</v>
      </c>
      <c r="D38">
        <v>412.31943205407333</v>
      </c>
      <c r="E38">
        <v>874.174977697332</v>
      </c>
      <c r="N38">
        <v>355.54787715891257</v>
      </c>
      <c r="O38" s="63">
        <v>0.6855559163603212</v>
      </c>
    </row>
    <row r="39" spans="1:15" x14ac:dyDescent="0.25">
      <c r="A39" t="s">
        <v>63</v>
      </c>
      <c r="B39">
        <v>236</v>
      </c>
      <c r="C39">
        <v>0</v>
      </c>
      <c r="D39">
        <v>323.89731567338185</v>
      </c>
      <c r="E39">
        <v>715.01516821208736</v>
      </c>
      <c r="F39">
        <v>122.84863273563076</v>
      </c>
      <c r="G39" s="63">
        <v>0.17181262467874175</v>
      </c>
      <c r="O39" s="62"/>
    </row>
    <row r="40" spans="1:15" x14ac:dyDescent="0.25">
      <c r="A40" t="s">
        <v>63</v>
      </c>
      <c r="B40">
        <v>236</v>
      </c>
      <c r="C40">
        <v>4</v>
      </c>
      <c r="D40">
        <v>392.14655608206562</v>
      </c>
      <c r="E40">
        <v>837.86380094771812</v>
      </c>
      <c r="H40">
        <v>17.863841879063557</v>
      </c>
      <c r="I40" s="63">
        <v>2.132069897142894E-2</v>
      </c>
      <c r="O40" s="62"/>
    </row>
    <row r="41" spans="1:15" x14ac:dyDescent="0.25">
      <c r="A41" t="s">
        <v>63</v>
      </c>
      <c r="B41">
        <v>236</v>
      </c>
      <c r="C41">
        <v>7</v>
      </c>
      <c r="D41">
        <v>402.07091268154539</v>
      </c>
      <c r="E41">
        <v>855.72764282678168</v>
      </c>
      <c r="J41">
        <v>10.434197824341595</v>
      </c>
      <c r="K41" s="63">
        <v>1.2193363054012862E-2</v>
      </c>
      <c r="O41" s="62"/>
    </row>
    <row r="42" spans="1:15" x14ac:dyDescent="0.25">
      <c r="A42" t="s">
        <v>63</v>
      </c>
      <c r="B42">
        <v>236</v>
      </c>
      <c r="C42">
        <v>10</v>
      </c>
      <c r="D42">
        <v>407.86768925062404</v>
      </c>
      <c r="E42">
        <v>866.16184065112327</v>
      </c>
      <c r="L42">
        <v>-8.5375038176350699</v>
      </c>
      <c r="M42" s="63">
        <v>-9.8567073922549379E-3</v>
      </c>
      <c r="O42" s="62"/>
    </row>
    <row r="43" spans="1:15" x14ac:dyDescent="0.25">
      <c r="A43" t="s">
        <v>63</v>
      </c>
      <c r="B43">
        <v>236</v>
      </c>
      <c r="C43">
        <v>13</v>
      </c>
      <c r="D43">
        <v>403.12463157416011</v>
      </c>
      <c r="E43">
        <v>857.6243368334882</v>
      </c>
      <c r="N43">
        <v>142.60916862140084</v>
      </c>
      <c r="O43" s="63">
        <v>0.19944915151660139</v>
      </c>
    </row>
    <row r="44" spans="1:15" x14ac:dyDescent="0.25">
      <c r="A44" t="s">
        <v>63</v>
      </c>
      <c r="B44">
        <v>237</v>
      </c>
      <c r="C44">
        <v>0</v>
      </c>
      <c r="D44">
        <v>353.13195348519588</v>
      </c>
      <c r="E44">
        <v>767.63751627335262</v>
      </c>
      <c r="F44">
        <v>213.9012886512777</v>
      </c>
      <c r="G44" s="63">
        <v>0.27864882072166508</v>
      </c>
      <c r="O44" s="62"/>
    </row>
    <row r="45" spans="1:15" x14ac:dyDescent="0.25">
      <c r="A45" t="s">
        <v>63</v>
      </c>
      <c r="B45">
        <v>237</v>
      </c>
      <c r="C45">
        <v>4</v>
      </c>
      <c r="D45">
        <v>471.9660027359057</v>
      </c>
      <c r="E45">
        <v>981.53880492463031</v>
      </c>
      <c r="H45">
        <v>-95.325972601291369</v>
      </c>
      <c r="I45" s="63">
        <v>-9.7118903626648961E-2</v>
      </c>
      <c r="O45" s="62"/>
    </row>
    <row r="46" spans="1:15" x14ac:dyDescent="0.25">
      <c r="A46" t="s">
        <v>63</v>
      </c>
      <c r="B46">
        <v>237</v>
      </c>
      <c r="C46">
        <v>7</v>
      </c>
      <c r="D46">
        <v>419.00712906852164</v>
      </c>
      <c r="E46">
        <v>886.21283232333894</v>
      </c>
      <c r="J46">
        <v>72.91778966567756</v>
      </c>
      <c r="K46" s="63">
        <v>8.2280223221901122E-2</v>
      </c>
      <c r="O46" s="62"/>
    </row>
    <row r="47" spans="1:15" x14ac:dyDescent="0.25">
      <c r="A47" t="s">
        <v>63</v>
      </c>
      <c r="B47">
        <v>237</v>
      </c>
      <c r="C47">
        <v>10</v>
      </c>
      <c r="D47">
        <v>459.51701221612029</v>
      </c>
      <c r="E47">
        <v>959.1306219890165</v>
      </c>
      <c r="L47">
        <v>147.51123769998901</v>
      </c>
      <c r="M47" s="63">
        <v>0.15379681799136452</v>
      </c>
      <c r="O47" s="62"/>
    </row>
    <row r="48" spans="1:15" x14ac:dyDescent="0.25">
      <c r="A48" t="s">
        <v>63</v>
      </c>
      <c r="B48">
        <v>237</v>
      </c>
      <c r="C48">
        <v>13</v>
      </c>
      <c r="D48">
        <v>541.46769982722526</v>
      </c>
      <c r="E48">
        <v>1106.6418596890055</v>
      </c>
      <c r="N48">
        <v>339.0043434156529</v>
      </c>
      <c r="O48" s="63">
        <v>0.4416203432336348</v>
      </c>
    </row>
    <row r="49" spans="1:15" x14ac:dyDescent="0.25">
      <c r="A49" t="s">
        <v>63</v>
      </c>
      <c r="B49">
        <v>238</v>
      </c>
      <c r="C49">
        <v>0</v>
      </c>
      <c r="D49">
        <v>227.99413950556971</v>
      </c>
      <c r="E49">
        <v>542.38945111002545</v>
      </c>
      <c r="F49">
        <v>157.92525553743758</v>
      </c>
      <c r="G49" s="63">
        <v>0.29116579464116815</v>
      </c>
      <c r="O49" s="62"/>
    </row>
    <row r="50" spans="1:15" x14ac:dyDescent="0.25">
      <c r="A50" t="s">
        <v>63</v>
      </c>
      <c r="B50">
        <v>238</v>
      </c>
      <c r="C50">
        <v>4</v>
      </c>
      <c r="D50">
        <v>315.73039258192392</v>
      </c>
      <c r="E50">
        <v>700.31470664746303</v>
      </c>
      <c r="H50">
        <v>-37.029723873636613</v>
      </c>
      <c r="I50" s="63">
        <v>-5.2875833567603912E-2</v>
      </c>
      <c r="O50" s="62"/>
    </row>
    <row r="51" spans="1:15" x14ac:dyDescent="0.25">
      <c r="A51" t="s">
        <v>63</v>
      </c>
      <c r="B51">
        <v>238</v>
      </c>
      <c r="C51">
        <v>7</v>
      </c>
      <c r="D51">
        <v>295.15832376323687</v>
      </c>
      <c r="E51">
        <v>663.28498277382641</v>
      </c>
      <c r="J51">
        <v>-106.48984163340924</v>
      </c>
      <c r="K51" s="63">
        <v>-0.16054915217298266</v>
      </c>
      <c r="O51" s="62"/>
    </row>
    <row r="52" spans="1:15" x14ac:dyDescent="0.25">
      <c r="A52" t="s">
        <v>63</v>
      </c>
      <c r="B52">
        <v>238</v>
      </c>
      <c r="C52">
        <v>10</v>
      </c>
      <c r="D52">
        <v>235.99730063356509</v>
      </c>
      <c r="E52">
        <v>556.79514114041717</v>
      </c>
      <c r="L52">
        <v>89.279136026495962</v>
      </c>
      <c r="M52" s="63">
        <v>0.16034467514144635</v>
      </c>
      <c r="O52" s="62"/>
    </row>
    <row r="53" spans="1:15" x14ac:dyDescent="0.25">
      <c r="A53" t="s">
        <v>63</v>
      </c>
      <c r="B53">
        <v>238</v>
      </c>
      <c r="C53">
        <v>13</v>
      </c>
      <c r="D53">
        <v>285.59682064828507</v>
      </c>
      <c r="E53">
        <v>646.07427716691313</v>
      </c>
      <c r="N53">
        <v>103.68482605688769</v>
      </c>
      <c r="O53" s="63">
        <v>0.19116305791842342</v>
      </c>
    </row>
    <row r="54" spans="1:15" x14ac:dyDescent="0.25">
      <c r="A54" t="s">
        <v>63</v>
      </c>
      <c r="B54">
        <v>239</v>
      </c>
      <c r="C54">
        <v>0</v>
      </c>
      <c r="D54">
        <v>472.28694667832087</v>
      </c>
      <c r="E54">
        <v>982.11650402097757</v>
      </c>
      <c r="F54">
        <v>273.51287464638267</v>
      </c>
      <c r="G54" s="63">
        <v>0.27849330861111421</v>
      </c>
      <c r="O54" s="62"/>
    </row>
    <row r="55" spans="1:15" x14ac:dyDescent="0.25">
      <c r="A55" t="s">
        <v>63</v>
      </c>
      <c r="B55">
        <v>239</v>
      </c>
      <c r="C55">
        <v>4</v>
      </c>
      <c r="D55">
        <v>624.23854370408901</v>
      </c>
      <c r="E55">
        <v>1255.6293786673602</v>
      </c>
      <c r="H55">
        <v>-114.91138279641996</v>
      </c>
      <c r="I55" s="63">
        <v>-9.1516959342237678E-2</v>
      </c>
      <c r="O55" s="62"/>
    </row>
    <row r="56" spans="1:15" x14ac:dyDescent="0.25">
      <c r="A56" t="s">
        <v>63</v>
      </c>
      <c r="B56">
        <v>239</v>
      </c>
      <c r="C56">
        <v>7</v>
      </c>
      <c r="D56">
        <v>560.39888659496683</v>
      </c>
      <c r="E56">
        <v>1140.7179958709403</v>
      </c>
      <c r="J56">
        <v>19.061616348319831</v>
      </c>
      <c r="K56" s="63">
        <v>1.671019166640415E-2</v>
      </c>
      <c r="O56" s="62"/>
    </row>
    <row r="57" spans="1:15" x14ac:dyDescent="0.25">
      <c r="A57" t="s">
        <v>63</v>
      </c>
      <c r="B57">
        <v>239</v>
      </c>
      <c r="C57">
        <v>10</v>
      </c>
      <c r="D57">
        <v>570.98867345514452</v>
      </c>
      <c r="E57">
        <v>1159.7796122192601</v>
      </c>
      <c r="L57">
        <v>6.1985786385380379</v>
      </c>
      <c r="M57" s="63">
        <v>5.3446176956645592E-3</v>
      </c>
      <c r="O57" s="62"/>
    </row>
    <row r="58" spans="1:15" x14ac:dyDescent="0.25">
      <c r="A58" t="s">
        <v>63</v>
      </c>
      <c r="B58">
        <v>239</v>
      </c>
      <c r="C58">
        <v>13</v>
      </c>
      <c r="D58">
        <v>574.43232825433233</v>
      </c>
      <c r="E58">
        <v>1165.9781908577982</v>
      </c>
      <c r="N58">
        <v>183.86168683682058</v>
      </c>
      <c r="O58" s="63">
        <v>0.18720964985727739</v>
      </c>
    </row>
    <row r="59" spans="1:15" x14ac:dyDescent="0.25">
      <c r="A59" t="s">
        <v>63</v>
      </c>
      <c r="B59">
        <v>240</v>
      </c>
      <c r="C59">
        <v>0</v>
      </c>
      <c r="D59">
        <v>260.65579484535783</v>
      </c>
      <c r="E59">
        <v>601.18043072164414</v>
      </c>
      <c r="F59">
        <v>222.64692844378919</v>
      </c>
      <c r="G59" s="63">
        <v>0.37034959400878797</v>
      </c>
      <c r="O59" s="62"/>
    </row>
    <row r="60" spans="1:15" x14ac:dyDescent="0.25">
      <c r="A60" t="s">
        <v>63</v>
      </c>
      <c r="B60">
        <v>240</v>
      </c>
      <c r="C60">
        <v>4</v>
      </c>
      <c r="D60">
        <v>384.34853286968519</v>
      </c>
      <c r="E60">
        <v>823.82735916543334</v>
      </c>
      <c r="H60">
        <v>-22.695238081446632</v>
      </c>
      <c r="I60" s="63">
        <v>-2.7548536509442612E-2</v>
      </c>
      <c r="O60" s="62"/>
    </row>
    <row r="61" spans="1:15" x14ac:dyDescent="0.25">
      <c r="A61" t="s">
        <v>63</v>
      </c>
      <c r="B61">
        <v>240</v>
      </c>
      <c r="C61">
        <v>7</v>
      </c>
      <c r="D61">
        <v>371.74006726888149</v>
      </c>
      <c r="E61">
        <v>801.1321210839867</v>
      </c>
      <c r="J61">
        <v>28.857772654736323</v>
      </c>
      <c r="K61" s="63">
        <v>3.6021240311385566E-2</v>
      </c>
      <c r="O61" s="62"/>
    </row>
    <row r="62" spans="1:15" x14ac:dyDescent="0.25">
      <c r="A62" t="s">
        <v>63</v>
      </c>
      <c r="B62">
        <v>240</v>
      </c>
      <c r="C62">
        <v>10</v>
      </c>
      <c r="D62">
        <v>387.77216318817943</v>
      </c>
      <c r="E62">
        <v>829.98989373872303</v>
      </c>
      <c r="L62">
        <v>-22.315645807327996</v>
      </c>
      <c r="M62" s="63">
        <v>-2.6886647627486483E-2</v>
      </c>
      <c r="O62" s="62"/>
    </row>
    <row r="63" spans="1:15" x14ac:dyDescent="0.25">
      <c r="A63" t="s">
        <v>63</v>
      </c>
      <c r="B63">
        <v>240</v>
      </c>
      <c r="C63">
        <v>13</v>
      </c>
      <c r="D63">
        <v>375.37458218410836</v>
      </c>
      <c r="E63">
        <v>807.67424793139503</v>
      </c>
      <c r="N63">
        <v>206.49381720975089</v>
      </c>
      <c r="O63" s="63">
        <v>0.34348060358831062</v>
      </c>
    </row>
    <row r="64" spans="1:15" x14ac:dyDescent="0.25">
      <c r="A64" t="s">
        <v>63</v>
      </c>
      <c r="B64">
        <v>241</v>
      </c>
      <c r="C64">
        <v>0</v>
      </c>
      <c r="D64">
        <v>363.17166388471355</v>
      </c>
      <c r="E64">
        <v>785.70899499248446</v>
      </c>
      <c r="F64">
        <v>390.48949232653979</v>
      </c>
      <c r="G64" s="63">
        <v>0.49698997315192367</v>
      </c>
      <c r="O64" s="62"/>
    </row>
    <row r="65" spans="1:15" x14ac:dyDescent="0.25">
      <c r="A65" t="s">
        <v>63</v>
      </c>
      <c r="B65">
        <v>241</v>
      </c>
      <c r="C65">
        <v>4</v>
      </c>
      <c r="D65">
        <v>580.11027073279126</v>
      </c>
      <c r="E65">
        <v>1176.1984873190243</v>
      </c>
      <c r="H65">
        <v>106.73988751191064</v>
      </c>
      <c r="I65" s="63">
        <v>9.0749893544931265E-2</v>
      </c>
      <c r="O65" s="62"/>
    </row>
    <row r="66" spans="1:15" x14ac:dyDescent="0.25">
      <c r="A66" t="s">
        <v>63</v>
      </c>
      <c r="B66">
        <v>241</v>
      </c>
      <c r="C66">
        <v>7</v>
      </c>
      <c r="D66">
        <v>639.41020823940823</v>
      </c>
      <c r="E66">
        <v>1282.9383748309349</v>
      </c>
      <c r="J66">
        <v>23.889493774635639</v>
      </c>
      <c r="K66" s="63">
        <v>1.8620920726440806E-2</v>
      </c>
      <c r="O66" s="62"/>
    </row>
    <row r="67" spans="1:15" x14ac:dyDescent="0.25">
      <c r="A67" t="s">
        <v>63</v>
      </c>
      <c r="B67">
        <v>241</v>
      </c>
      <c r="C67">
        <v>10</v>
      </c>
      <c r="D67">
        <v>652.68214922531695</v>
      </c>
      <c r="E67">
        <v>1306.8278686055705</v>
      </c>
      <c r="L67">
        <v>77.485002939634796</v>
      </c>
      <c r="M67" s="63">
        <v>5.929243230963073E-2</v>
      </c>
      <c r="O67" s="62"/>
    </row>
    <row r="68" spans="1:15" x14ac:dyDescent="0.25">
      <c r="A68" t="s">
        <v>63</v>
      </c>
      <c r="B68">
        <v>241</v>
      </c>
      <c r="C68">
        <v>13</v>
      </c>
      <c r="D68">
        <v>695.72937308066957</v>
      </c>
      <c r="E68">
        <v>1384.3128715452053</v>
      </c>
      <c r="N68">
        <v>598.60387655272086</v>
      </c>
      <c r="O68" s="63">
        <v>0.76186460937544276</v>
      </c>
    </row>
    <row r="69" spans="1:15" x14ac:dyDescent="0.25">
      <c r="A69" t="s">
        <v>63</v>
      </c>
      <c r="B69">
        <v>242</v>
      </c>
      <c r="C69">
        <v>0</v>
      </c>
      <c r="D69">
        <v>228.41440748842228</v>
      </c>
      <c r="E69">
        <v>543.14593347916013</v>
      </c>
      <c r="F69">
        <v>174.71153706359337</v>
      </c>
      <c r="G69" s="63">
        <v>0.3216659212460013</v>
      </c>
      <c r="O69" s="62"/>
    </row>
    <row r="70" spans="1:15" x14ac:dyDescent="0.25">
      <c r="A70" t="s">
        <v>63</v>
      </c>
      <c r="B70">
        <v>242</v>
      </c>
      <c r="C70">
        <v>4</v>
      </c>
      <c r="D70">
        <v>325.47637252375193</v>
      </c>
      <c r="E70">
        <v>717.8574705427535</v>
      </c>
      <c r="H70">
        <v>-88.128636805202291</v>
      </c>
      <c r="I70" s="63">
        <v>-0.12276620418614645</v>
      </c>
      <c r="O70" s="62"/>
    </row>
    <row r="71" spans="1:15" x14ac:dyDescent="0.25">
      <c r="A71" t="s">
        <v>63</v>
      </c>
      <c r="B71">
        <v>242</v>
      </c>
      <c r="C71">
        <v>7</v>
      </c>
      <c r="D71">
        <v>276.51601874308403</v>
      </c>
      <c r="E71">
        <v>629.72883373755121</v>
      </c>
      <c r="J71">
        <v>-7.4621764328810514</v>
      </c>
      <c r="K71" s="63">
        <v>-1.1849824929552175E-2</v>
      </c>
      <c r="O71" s="62"/>
    </row>
    <row r="72" spans="1:15" x14ac:dyDescent="0.25">
      <c r="A72" t="s">
        <v>63</v>
      </c>
      <c r="B72">
        <v>242</v>
      </c>
      <c r="C72">
        <v>10</v>
      </c>
      <c r="D72">
        <v>272.37036516926116</v>
      </c>
      <c r="E72">
        <v>622.26665730467016</v>
      </c>
      <c r="L72">
        <v>-60.615192537717803</v>
      </c>
      <c r="M72" s="63">
        <v>-9.741031730716658E-2</v>
      </c>
      <c r="O72" s="62"/>
    </row>
    <row r="73" spans="1:15" x14ac:dyDescent="0.25">
      <c r="A73" t="s">
        <v>63</v>
      </c>
      <c r="B73">
        <v>242</v>
      </c>
      <c r="C73">
        <v>13</v>
      </c>
      <c r="D73">
        <v>238.69525820386238</v>
      </c>
      <c r="E73">
        <v>561.65146476695236</v>
      </c>
      <c r="N73">
        <v>18.505531287792223</v>
      </c>
      <c r="O73" s="63">
        <v>3.4071011393298517E-2</v>
      </c>
    </row>
    <row r="74" spans="1:15" x14ac:dyDescent="0.25">
      <c r="A74" t="s">
        <v>63</v>
      </c>
      <c r="B74">
        <v>243</v>
      </c>
      <c r="C74">
        <v>0</v>
      </c>
      <c r="D74">
        <v>335.04692249762252</v>
      </c>
      <c r="E74">
        <v>735.08446049572058</v>
      </c>
      <c r="F74">
        <v>256.5412917138359</v>
      </c>
      <c r="G74" s="63">
        <v>0.3489956671656908</v>
      </c>
      <c r="O74" s="62"/>
    </row>
    <row r="75" spans="1:15" x14ac:dyDescent="0.25">
      <c r="A75" t="s">
        <v>63</v>
      </c>
      <c r="B75">
        <v>243</v>
      </c>
      <c r="C75">
        <v>4</v>
      </c>
      <c r="D75">
        <v>477.56986233864251</v>
      </c>
      <c r="E75">
        <v>991.62575220955648</v>
      </c>
      <c r="H75">
        <v>-37.959226880778488</v>
      </c>
      <c r="I75" s="63">
        <v>-3.8279791338816205E-2</v>
      </c>
      <c r="O75" s="62"/>
    </row>
    <row r="76" spans="1:15" x14ac:dyDescent="0.25">
      <c r="A76" t="s">
        <v>63</v>
      </c>
      <c r="B76">
        <v>243</v>
      </c>
      <c r="C76">
        <v>7</v>
      </c>
      <c r="D76">
        <v>456.48140296043221</v>
      </c>
      <c r="E76">
        <v>953.66652532877799</v>
      </c>
      <c r="J76">
        <v>53.044627074596633</v>
      </c>
      <c r="K76" s="63">
        <v>5.5621777283531494E-2</v>
      </c>
      <c r="O76" s="62"/>
    </row>
    <row r="77" spans="1:15" x14ac:dyDescent="0.25">
      <c r="A77" t="s">
        <v>63</v>
      </c>
      <c r="B77">
        <v>243</v>
      </c>
      <c r="C77">
        <v>10</v>
      </c>
      <c r="D77">
        <v>485.95064022409701</v>
      </c>
      <c r="E77">
        <v>1006.7111524033746</v>
      </c>
      <c r="L77">
        <v>67.091374799561208</v>
      </c>
      <c r="M77" s="63">
        <v>6.6644115980428381E-2</v>
      </c>
      <c r="O77" s="62"/>
    </row>
    <row r="78" spans="1:15" x14ac:dyDescent="0.25">
      <c r="A78" t="s">
        <v>63</v>
      </c>
      <c r="B78">
        <v>243</v>
      </c>
      <c r="C78">
        <v>13</v>
      </c>
      <c r="D78">
        <v>523.22362622385322</v>
      </c>
      <c r="E78">
        <v>1073.8025272029358</v>
      </c>
      <c r="N78">
        <v>338.71806670721526</v>
      </c>
      <c r="O78" s="63">
        <v>0.46078795690877916</v>
      </c>
    </row>
    <row r="79" spans="1:15" x14ac:dyDescent="0.25">
      <c r="A79" t="s">
        <v>63</v>
      </c>
      <c r="B79">
        <v>244</v>
      </c>
      <c r="C79">
        <v>0</v>
      </c>
      <c r="D79">
        <v>278.65047327659772</v>
      </c>
      <c r="E79">
        <v>633.57085189787585</v>
      </c>
      <c r="F79">
        <v>79.317546657509411</v>
      </c>
      <c r="G79" s="63">
        <v>0.12519128116439054</v>
      </c>
      <c r="O79" s="62"/>
    </row>
    <row r="80" spans="1:15" x14ac:dyDescent="0.25">
      <c r="A80" t="s">
        <v>63</v>
      </c>
      <c r="B80">
        <v>244</v>
      </c>
      <c r="C80">
        <v>4</v>
      </c>
      <c r="D80">
        <v>322.715776975214</v>
      </c>
      <c r="E80">
        <v>712.88839855538527</v>
      </c>
      <c r="H80">
        <v>-74.435293244592231</v>
      </c>
      <c r="I80" s="63">
        <v>-0.10441366894934713</v>
      </c>
      <c r="O80" s="62"/>
    </row>
    <row r="81" spans="1:15" x14ac:dyDescent="0.25">
      <c r="A81" t="s">
        <v>63</v>
      </c>
      <c r="B81">
        <v>244</v>
      </c>
      <c r="C81">
        <v>7</v>
      </c>
      <c r="D81">
        <v>281.3628362837739</v>
      </c>
      <c r="E81">
        <v>638.45310531079303</v>
      </c>
      <c r="J81">
        <v>79.465716006879688</v>
      </c>
      <c r="K81" s="63">
        <v>0.12446601848415557</v>
      </c>
      <c r="O81" s="62"/>
    </row>
    <row r="82" spans="1:15" x14ac:dyDescent="0.25">
      <c r="A82" t="s">
        <v>63</v>
      </c>
      <c r="B82">
        <v>244</v>
      </c>
      <c r="C82">
        <v>10</v>
      </c>
      <c r="D82">
        <v>325.51045628759596</v>
      </c>
      <c r="E82">
        <v>717.91882131767272</v>
      </c>
      <c r="L82">
        <v>1.3379252141166944</v>
      </c>
      <c r="M82" s="63">
        <v>1.8636162953090687E-3</v>
      </c>
      <c r="O82" s="62"/>
    </row>
    <row r="83" spans="1:15" x14ac:dyDescent="0.25">
      <c r="A83" t="s">
        <v>63</v>
      </c>
      <c r="B83">
        <v>244</v>
      </c>
      <c r="C83">
        <v>13</v>
      </c>
      <c r="D83">
        <v>326.25374807321634</v>
      </c>
      <c r="E83">
        <v>719.25674653178942</v>
      </c>
      <c r="N83">
        <v>85.685894633913563</v>
      </c>
      <c r="O83" s="63">
        <v>0.13524279782953955</v>
      </c>
    </row>
    <row r="84" spans="1:15" x14ac:dyDescent="0.25">
      <c r="A84" t="s">
        <v>63</v>
      </c>
      <c r="B84">
        <v>245</v>
      </c>
      <c r="C84">
        <v>0</v>
      </c>
      <c r="D84">
        <v>394.84996765126118</v>
      </c>
      <c r="E84">
        <v>842.72994177227019</v>
      </c>
      <c r="F84">
        <v>271.96300292888964</v>
      </c>
      <c r="G84" s="63">
        <v>0.32271667286076072</v>
      </c>
      <c r="O84" s="62"/>
    </row>
    <row r="85" spans="1:15" x14ac:dyDescent="0.25">
      <c r="A85" t="s">
        <v>63</v>
      </c>
      <c r="B85">
        <v>245</v>
      </c>
      <c r="C85">
        <v>4</v>
      </c>
      <c r="D85">
        <v>545.94052483397775</v>
      </c>
      <c r="E85">
        <v>1114.6929447011598</v>
      </c>
      <c r="H85">
        <v>-208.59903644192389</v>
      </c>
      <c r="I85" s="63">
        <v>-0.18713587220007713</v>
      </c>
      <c r="O85" s="62"/>
    </row>
    <row r="86" spans="1:15" x14ac:dyDescent="0.25">
      <c r="A86" t="s">
        <v>63</v>
      </c>
      <c r="B86">
        <v>245</v>
      </c>
      <c r="C86">
        <v>7</v>
      </c>
      <c r="D86">
        <v>430.0521712551311</v>
      </c>
      <c r="E86">
        <v>906.09390825923595</v>
      </c>
      <c r="J86">
        <v>57.187567971247972</v>
      </c>
      <c r="K86" s="63">
        <v>6.3114394048973621E-2</v>
      </c>
      <c r="O86" s="62"/>
    </row>
    <row r="87" spans="1:15" x14ac:dyDescent="0.25">
      <c r="A87" t="s">
        <v>63</v>
      </c>
      <c r="B87">
        <v>245</v>
      </c>
      <c r="C87">
        <v>10</v>
      </c>
      <c r="D87">
        <v>461.82304235026885</v>
      </c>
      <c r="E87">
        <v>963.28147623048392</v>
      </c>
      <c r="L87">
        <v>18.726252071226895</v>
      </c>
      <c r="M87" s="63">
        <v>1.94400624670024E-2</v>
      </c>
      <c r="O87" s="62"/>
    </row>
    <row r="88" spans="1:15" x14ac:dyDescent="0.25">
      <c r="A88" t="s">
        <v>63</v>
      </c>
      <c r="B88">
        <v>245</v>
      </c>
      <c r="C88">
        <v>13</v>
      </c>
      <c r="D88">
        <v>472.22651572317267</v>
      </c>
      <c r="E88">
        <v>982.00772830171081</v>
      </c>
      <c r="N88">
        <v>139.27778652944062</v>
      </c>
      <c r="O88" s="63">
        <v>0.16526977341820551</v>
      </c>
    </row>
    <row r="89" spans="1:15" x14ac:dyDescent="0.25">
      <c r="A89" t="s">
        <v>63</v>
      </c>
      <c r="B89">
        <v>246</v>
      </c>
      <c r="C89">
        <v>0</v>
      </c>
      <c r="D89">
        <v>341.37234873107275</v>
      </c>
      <c r="E89">
        <v>746.47022771593095</v>
      </c>
      <c r="F89">
        <v>85.46439800383871</v>
      </c>
      <c r="G89" s="63">
        <v>0.1144913686180692</v>
      </c>
      <c r="O89" s="62"/>
    </row>
    <row r="90" spans="1:15" x14ac:dyDescent="0.25">
      <c r="A90" t="s">
        <v>63</v>
      </c>
      <c r="B90">
        <v>246</v>
      </c>
      <c r="C90">
        <v>4</v>
      </c>
      <c r="D90">
        <v>388.85256984431646</v>
      </c>
      <c r="E90">
        <v>831.93462571976966</v>
      </c>
      <c r="H90">
        <v>-16.465589558541183</v>
      </c>
      <c r="I90" s="63">
        <v>-1.9791927213385973E-2</v>
      </c>
      <c r="O90" s="62"/>
    </row>
    <row r="91" spans="1:15" x14ac:dyDescent="0.25">
      <c r="A91" t="s">
        <v>63</v>
      </c>
      <c r="B91">
        <v>246</v>
      </c>
      <c r="C91">
        <v>7</v>
      </c>
      <c r="D91">
        <v>379.70502008957135</v>
      </c>
      <c r="E91">
        <v>815.46903616122847</v>
      </c>
      <c r="J91">
        <v>-61.59734326295586</v>
      </c>
      <c r="K91" s="63">
        <v>-7.5536090926176247E-2</v>
      </c>
      <c r="O91" s="62"/>
    </row>
    <row r="92" spans="1:15" x14ac:dyDescent="0.25">
      <c r="A92" t="s">
        <v>63</v>
      </c>
      <c r="B92">
        <v>246</v>
      </c>
      <c r="C92">
        <v>10</v>
      </c>
      <c r="D92">
        <v>345.48427383237367</v>
      </c>
      <c r="E92">
        <v>753.87169289827261</v>
      </c>
      <c r="L92">
        <v>26.662922994241853</v>
      </c>
      <c r="M92" s="63">
        <v>3.5367985355353758E-2</v>
      </c>
      <c r="O92" s="62"/>
    </row>
    <row r="93" spans="1:15" x14ac:dyDescent="0.25">
      <c r="A93" t="s">
        <v>63</v>
      </c>
      <c r="B93">
        <v>246</v>
      </c>
      <c r="C93">
        <v>13</v>
      </c>
      <c r="D93">
        <v>360.29700882917467</v>
      </c>
      <c r="E93">
        <v>780.53461589251447</v>
      </c>
      <c r="N93">
        <v>34.06438817658352</v>
      </c>
      <c r="O93" s="63">
        <v>4.563395419106616E-2</v>
      </c>
    </row>
    <row r="94" spans="1:15" x14ac:dyDescent="0.25">
      <c r="A94" t="s">
        <v>63</v>
      </c>
      <c r="B94">
        <v>247</v>
      </c>
      <c r="C94">
        <v>0</v>
      </c>
      <c r="D94">
        <v>425.45288344788372</v>
      </c>
      <c r="E94">
        <v>897.81519020619066</v>
      </c>
      <c r="F94">
        <v>162.88238276216839</v>
      </c>
      <c r="G94" s="63">
        <v>0.18142083642487838</v>
      </c>
      <c r="O94" s="62"/>
    </row>
    <row r="95" spans="1:15" x14ac:dyDescent="0.25">
      <c r="A95" t="s">
        <v>63</v>
      </c>
      <c r="B95">
        <v>247</v>
      </c>
      <c r="C95">
        <v>4</v>
      </c>
      <c r="D95">
        <v>515.94309609353286</v>
      </c>
      <c r="E95">
        <v>1060.6975729683591</v>
      </c>
      <c r="H95">
        <v>-88.322577755563657</v>
      </c>
      <c r="I95" s="63">
        <v>-8.3268388658977677E-2</v>
      </c>
      <c r="O95" s="62"/>
    </row>
    <row r="96" spans="1:15" x14ac:dyDescent="0.25">
      <c r="A96" t="s">
        <v>63</v>
      </c>
      <c r="B96">
        <v>247</v>
      </c>
      <c r="C96">
        <v>7</v>
      </c>
      <c r="D96">
        <v>466.87499734044189</v>
      </c>
      <c r="E96">
        <v>972.3749952127954</v>
      </c>
      <c r="J96">
        <v>88.882119871605596</v>
      </c>
      <c r="K96" s="63">
        <v>9.1407245465165987E-2</v>
      </c>
      <c r="O96" s="62"/>
    </row>
    <row r="97" spans="1:15" x14ac:dyDescent="0.25">
      <c r="A97" t="s">
        <v>63</v>
      </c>
      <c r="B97">
        <v>247</v>
      </c>
      <c r="C97">
        <v>10</v>
      </c>
      <c r="D97">
        <v>516.25395282466718</v>
      </c>
      <c r="E97">
        <v>1061.257115084401</v>
      </c>
      <c r="L97">
        <v>-8.5845540434843315</v>
      </c>
      <c r="M97" s="63">
        <v>-8.0890426282810915E-3</v>
      </c>
      <c r="O97" s="62"/>
    </row>
    <row r="98" spans="1:15" x14ac:dyDescent="0.25">
      <c r="A98" t="s">
        <v>63</v>
      </c>
      <c r="B98">
        <v>247</v>
      </c>
      <c r="C98">
        <v>13</v>
      </c>
      <c r="D98">
        <v>511.48475613384267</v>
      </c>
      <c r="E98">
        <v>1052.6725610409167</v>
      </c>
      <c r="N98">
        <v>154.857370834726</v>
      </c>
      <c r="O98" s="63">
        <v>0.17248245799802264</v>
      </c>
    </row>
    <row r="99" spans="1:15" x14ac:dyDescent="0.25">
      <c r="A99" t="s">
        <v>63</v>
      </c>
      <c r="B99">
        <v>248</v>
      </c>
      <c r="C99">
        <v>0</v>
      </c>
      <c r="D99">
        <v>283.2532681541179</v>
      </c>
      <c r="E99">
        <v>641.85588267741218</v>
      </c>
      <c r="F99">
        <v>260.71967937477518</v>
      </c>
      <c r="G99" s="63">
        <v>0.40619660333596919</v>
      </c>
      <c r="O99" s="62"/>
    </row>
    <row r="100" spans="1:15" x14ac:dyDescent="0.25">
      <c r="A100" t="s">
        <v>63</v>
      </c>
      <c r="B100">
        <v>248</v>
      </c>
      <c r="C100">
        <v>4</v>
      </c>
      <c r="D100">
        <v>428.09753447343741</v>
      </c>
      <c r="E100">
        <v>902.57556205218737</v>
      </c>
      <c r="H100">
        <v>64.380125823046455</v>
      </c>
      <c r="I100" s="63">
        <v>7.1329347402964552E-2</v>
      </c>
      <c r="O100" s="62"/>
    </row>
    <row r="101" spans="1:15" x14ac:dyDescent="0.25">
      <c r="A101" t="s">
        <v>63</v>
      </c>
      <c r="B101">
        <v>248</v>
      </c>
      <c r="C101">
        <v>7</v>
      </c>
      <c r="D101">
        <v>463.86427104179654</v>
      </c>
      <c r="E101">
        <v>966.95568787523382</v>
      </c>
      <c r="J101">
        <v>-51.02290711042474</v>
      </c>
      <c r="K101" s="63">
        <v>-5.2766541166474029E-2</v>
      </c>
      <c r="O101" s="62"/>
    </row>
    <row r="102" spans="1:15" x14ac:dyDescent="0.25">
      <c r="A102" t="s">
        <v>63</v>
      </c>
      <c r="B102">
        <v>248</v>
      </c>
      <c r="C102">
        <v>10</v>
      </c>
      <c r="D102">
        <v>435.51821153600503</v>
      </c>
      <c r="E102">
        <v>915.93278076480908</v>
      </c>
      <c r="L102">
        <v>80.913104873828615</v>
      </c>
      <c r="M102" s="63">
        <v>8.8339566585078119E-2</v>
      </c>
      <c r="O102" s="62"/>
    </row>
    <row r="103" spans="1:15" x14ac:dyDescent="0.25">
      <c r="A103" t="s">
        <v>63</v>
      </c>
      <c r="B103">
        <v>248</v>
      </c>
      <c r="C103">
        <v>13</v>
      </c>
      <c r="D103">
        <v>480.46993646590983</v>
      </c>
      <c r="E103">
        <v>996.8458856386377</v>
      </c>
      <c r="N103">
        <v>354.99000296122551</v>
      </c>
      <c r="O103" s="63">
        <v>0.55306808357108805</v>
      </c>
    </row>
    <row r="104" spans="1:15" x14ac:dyDescent="0.25">
      <c r="A104" t="s">
        <v>63</v>
      </c>
      <c r="B104">
        <v>249</v>
      </c>
      <c r="C104">
        <v>0</v>
      </c>
      <c r="D104">
        <v>322.02621943891154</v>
      </c>
      <c r="E104">
        <v>711.64719499004082</v>
      </c>
      <c r="F104">
        <v>242.26109363748867</v>
      </c>
      <c r="G104" s="63">
        <v>0.34042302891516213</v>
      </c>
      <c r="O104" s="62"/>
    </row>
    <row r="105" spans="1:15" x14ac:dyDescent="0.25">
      <c r="A105" t="s">
        <v>63</v>
      </c>
      <c r="B105">
        <v>249</v>
      </c>
      <c r="C105">
        <v>4</v>
      </c>
      <c r="D105">
        <v>456.61571590418305</v>
      </c>
      <c r="E105">
        <v>953.90828862752949</v>
      </c>
      <c r="H105">
        <v>-208.229735568156</v>
      </c>
      <c r="I105" s="63">
        <v>-0.21829114816452028</v>
      </c>
      <c r="O105" s="62"/>
    </row>
    <row r="106" spans="1:15" x14ac:dyDescent="0.25">
      <c r="A106" t="s">
        <v>63</v>
      </c>
      <c r="B106">
        <v>249</v>
      </c>
      <c r="C106">
        <v>7</v>
      </c>
      <c r="D106">
        <v>340.93252947742968</v>
      </c>
      <c r="E106">
        <v>745.67855305937348</v>
      </c>
      <c r="J106">
        <v>260.0962468944922</v>
      </c>
      <c r="K106" s="63">
        <v>0.34880478435026474</v>
      </c>
      <c r="O106" s="62"/>
    </row>
    <row r="107" spans="1:15" x14ac:dyDescent="0.25">
      <c r="A107" t="s">
        <v>63</v>
      </c>
      <c r="B107">
        <v>249</v>
      </c>
      <c r="C107">
        <v>10</v>
      </c>
      <c r="D107">
        <v>485.43044441881426</v>
      </c>
      <c r="E107">
        <v>1005.7747999538657</v>
      </c>
      <c r="L107">
        <v>26.348885446117833</v>
      </c>
      <c r="M107" s="63">
        <v>2.6197599549448287E-2</v>
      </c>
      <c r="O107" s="62"/>
    </row>
    <row r="108" spans="1:15" x14ac:dyDescent="0.25">
      <c r="A108" t="s">
        <v>63</v>
      </c>
      <c r="B108">
        <v>249</v>
      </c>
      <c r="C108">
        <v>13</v>
      </c>
      <c r="D108">
        <v>500.06871411110188</v>
      </c>
      <c r="E108">
        <v>1032.1236853999835</v>
      </c>
      <c r="N108">
        <v>320.4764904099427</v>
      </c>
      <c r="O108" s="63">
        <v>0.45033057484956096</v>
      </c>
    </row>
    <row r="109" spans="1:15" x14ac:dyDescent="0.25">
      <c r="A109" t="s">
        <v>63</v>
      </c>
      <c r="B109">
        <v>250</v>
      </c>
      <c r="C109">
        <v>0</v>
      </c>
      <c r="D109">
        <v>271.58521785841538</v>
      </c>
      <c r="E109">
        <v>620.85339214514761</v>
      </c>
      <c r="F109">
        <v>131.07595747015739</v>
      </c>
      <c r="G109" s="63">
        <v>0.21112223775933481</v>
      </c>
      <c r="O109" s="62"/>
    </row>
    <row r="110" spans="1:15" x14ac:dyDescent="0.25">
      <c r="A110" t="s">
        <v>63</v>
      </c>
      <c r="B110">
        <v>250</v>
      </c>
      <c r="C110">
        <v>4</v>
      </c>
      <c r="D110">
        <v>344.40519423072499</v>
      </c>
      <c r="E110">
        <v>751.929349615305</v>
      </c>
      <c r="H110">
        <v>-119.36824680233622</v>
      </c>
      <c r="I110" s="63">
        <v>-0.15874928523990489</v>
      </c>
      <c r="O110" s="62"/>
    </row>
    <row r="111" spans="1:15" x14ac:dyDescent="0.25">
      <c r="A111" t="s">
        <v>63</v>
      </c>
      <c r="B111">
        <v>250</v>
      </c>
      <c r="C111">
        <v>7</v>
      </c>
      <c r="D111">
        <v>278.0895015627604</v>
      </c>
      <c r="E111">
        <v>632.56110281296878</v>
      </c>
      <c r="J111">
        <v>-16.532781083486952</v>
      </c>
      <c r="K111" s="63">
        <v>-2.613625942215933E-2</v>
      </c>
      <c r="O111" s="62"/>
    </row>
    <row r="112" spans="1:15" x14ac:dyDescent="0.25">
      <c r="A112" t="s">
        <v>63</v>
      </c>
      <c r="B112">
        <v>250</v>
      </c>
      <c r="C112">
        <v>10</v>
      </c>
      <c r="D112">
        <v>268.90462318304549</v>
      </c>
      <c r="E112">
        <v>616.02832172948183</v>
      </c>
      <c r="L112">
        <v>-16.534317730115845</v>
      </c>
      <c r="M112" s="63">
        <v>-2.6840190859563441E-2</v>
      </c>
      <c r="O112" s="62"/>
    </row>
    <row r="113" spans="1:15" x14ac:dyDescent="0.25">
      <c r="A113" t="s">
        <v>63</v>
      </c>
      <c r="B113">
        <v>250</v>
      </c>
      <c r="C113">
        <v>13</v>
      </c>
      <c r="D113">
        <v>259.71889111075888</v>
      </c>
      <c r="E113">
        <v>599.49400399936599</v>
      </c>
      <c r="N113">
        <v>-21.359388145781622</v>
      </c>
      <c r="O113" s="63">
        <v>-3.4403272038156262E-2</v>
      </c>
    </row>
    <row r="114" spans="1:15" x14ac:dyDescent="0.25">
      <c r="A114" t="s">
        <v>63</v>
      </c>
      <c r="B114">
        <v>251</v>
      </c>
      <c r="C114">
        <v>0</v>
      </c>
      <c r="D114">
        <v>457.55640500564414</v>
      </c>
      <c r="E114">
        <v>955.60152901015942</v>
      </c>
      <c r="F114">
        <v>525.33662872758089</v>
      </c>
      <c r="G114" s="63">
        <v>0.54974444135908851</v>
      </c>
      <c r="O114" s="62"/>
    </row>
    <row r="115" spans="1:15" x14ac:dyDescent="0.25">
      <c r="A115" t="s">
        <v>63</v>
      </c>
      <c r="B115">
        <v>251</v>
      </c>
      <c r="C115">
        <v>4</v>
      </c>
      <c r="D115">
        <v>749.41008763207788</v>
      </c>
      <c r="E115">
        <v>1480.9381577377403</v>
      </c>
      <c r="H115">
        <v>60.457495612899038</v>
      </c>
      <c r="I115" s="63">
        <v>4.0823781396282635E-2</v>
      </c>
      <c r="O115" s="62"/>
    </row>
    <row r="116" spans="1:15" x14ac:dyDescent="0.25">
      <c r="A116" t="s">
        <v>63</v>
      </c>
      <c r="B116">
        <v>251</v>
      </c>
      <c r="C116">
        <v>7</v>
      </c>
      <c r="D116">
        <v>782.99758519479963</v>
      </c>
      <c r="E116">
        <v>1541.3956533506393</v>
      </c>
      <c r="J116">
        <v>198.06721154993443</v>
      </c>
      <c r="K116" s="63">
        <v>0.12849861819668551</v>
      </c>
      <c r="O116" s="62"/>
    </row>
    <row r="117" spans="1:15" x14ac:dyDescent="0.25">
      <c r="A117" t="s">
        <v>63</v>
      </c>
      <c r="B117">
        <v>251</v>
      </c>
      <c r="C117">
        <v>10</v>
      </c>
      <c r="D117">
        <v>893.03492494476313</v>
      </c>
      <c r="E117">
        <v>1739.4628649005738</v>
      </c>
      <c r="L117">
        <v>66.136342656589704</v>
      </c>
      <c r="M117" s="63">
        <v>3.8021129390635199E-2</v>
      </c>
      <c r="O117" s="62"/>
    </row>
    <row r="118" spans="1:15" x14ac:dyDescent="0.25">
      <c r="A118" t="s">
        <v>63</v>
      </c>
      <c r="B118">
        <v>251</v>
      </c>
      <c r="C118">
        <v>13</v>
      </c>
      <c r="D118">
        <v>929.77733753175744</v>
      </c>
      <c r="E118">
        <v>1805.5992075571635</v>
      </c>
      <c r="N118">
        <v>849.99767854700406</v>
      </c>
      <c r="O118" s="63">
        <v>0.88948965938497082</v>
      </c>
    </row>
    <row r="119" spans="1:15" x14ac:dyDescent="0.25">
      <c r="A119" t="s">
        <v>63</v>
      </c>
      <c r="B119">
        <v>252</v>
      </c>
      <c r="C119">
        <v>0</v>
      </c>
      <c r="D119">
        <v>570.66313141394755</v>
      </c>
      <c r="E119">
        <v>1159.1936365451056</v>
      </c>
      <c r="F119">
        <v>558.02341251439543</v>
      </c>
      <c r="G119" s="63">
        <v>0.48138929935601149</v>
      </c>
      <c r="O119" s="62"/>
    </row>
    <row r="120" spans="1:15" x14ac:dyDescent="0.25">
      <c r="A120" t="s">
        <v>63</v>
      </c>
      <c r="B120">
        <v>252</v>
      </c>
      <c r="C120">
        <v>4</v>
      </c>
      <c r="D120">
        <v>880.67613836638941</v>
      </c>
      <c r="E120">
        <v>1717.2170490595011</v>
      </c>
      <c r="H120">
        <v>255.32655324376174</v>
      </c>
      <c r="I120" s="63">
        <v>0.1486862440502795</v>
      </c>
      <c r="O120" s="62"/>
    </row>
    <row r="121" spans="1:15" x14ac:dyDescent="0.25">
      <c r="A121" t="s">
        <v>63</v>
      </c>
      <c r="B121">
        <v>252</v>
      </c>
      <c r="C121">
        <v>7</v>
      </c>
      <c r="D121">
        <v>1022.5242235018127</v>
      </c>
      <c r="E121">
        <v>1972.5436023032628</v>
      </c>
      <c r="J121">
        <v>80.394371132437982</v>
      </c>
      <c r="K121" s="63">
        <v>4.0756701671164373E-2</v>
      </c>
      <c r="O121" s="62"/>
    </row>
    <row r="122" spans="1:15" x14ac:dyDescent="0.25">
      <c r="A122" t="s">
        <v>63</v>
      </c>
      <c r="B122">
        <v>252</v>
      </c>
      <c r="C122">
        <v>10</v>
      </c>
      <c r="D122">
        <v>1067.1877630198337</v>
      </c>
      <c r="E122">
        <v>2052.9379734357008</v>
      </c>
      <c r="L122">
        <v>-33.067411900192155</v>
      </c>
      <c r="M122" s="63">
        <v>-1.6107360440535904E-2</v>
      </c>
      <c r="O122" s="62"/>
    </row>
    <row r="123" spans="1:15" x14ac:dyDescent="0.25">
      <c r="A123" t="s">
        <v>63</v>
      </c>
      <c r="B123">
        <v>252</v>
      </c>
      <c r="C123">
        <v>13</v>
      </c>
      <c r="D123">
        <v>1048.8169786308381</v>
      </c>
      <c r="E123">
        <v>2019.8705615355086</v>
      </c>
      <c r="N123">
        <v>860.67692499040299</v>
      </c>
      <c r="O123" s="63">
        <v>0.7424789938940568</v>
      </c>
    </row>
    <row r="124" spans="1:15" x14ac:dyDescent="0.25">
      <c r="A124" t="s">
        <v>63</v>
      </c>
      <c r="B124">
        <v>253</v>
      </c>
      <c r="C124">
        <v>0</v>
      </c>
      <c r="D124">
        <v>195.03704075547637</v>
      </c>
      <c r="E124">
        <v>483.06667335985748</v>
      </c>
      <c r="F124">
        <v>390.68028358093358</v>
      </c>
      <c r="G124" s="63">
        <v>0.80875023081937747</v>
      </c>
      <c r="O124" s="62"/>
    </row>
    <row r="125" spans="1:15" x14ac:dyDescent="0.25">
      <c r="A125" t="s">
        <v>63</v>
      </c>
      <c r="B125">
        <v>253</v>
      </c>
      <c r="C125">
        <v>4</v>
      </c>
      <c r="D125">
        <v>412.08164274488388</v>
      </c>
      <c r="E125">
        <v>873.74695694079105</v>
      </c>
      <c r="H125">
        <v>77.847721111949227</v>
      </c>
      <c r="I125" s="63">
        <v>8.9096414578099109E-2</v>
      </c>
      <c r="O125" s="62"/>
    </row>
    <row r="126" spans="1:15" x14ac:dyDescent="0.25">
      <c r="A126" t="s">
        <v>63</v>
      </c>
      <c r="B126">
        <v>253</v>
      </c>
      <c r="C126">
        <v>7</v>
      </c>
      <c r="D126">
        <v>455.33037669596683</v>
      </c>
      <c r="E126">
        <v>951.59467805274028</v>
      </c>
      <c r="J126">
        <v>163.97533023725452</v>
      </c>
      <c r="K126" s="63">
        <v>0.17231635907506254</v>
      </c>
      <c r="O126" s="62"/>
    </row>
    <row r="127" spans="1:15" x14ac:dyDescent="0.25">
      <c r="A127" t="s">
        <v>63</v>
      </c>
      <c r="B127">
        <v>253</v>
      </c>
      <c r="C127">
        <v>10</v>
      </c>
      <c r="D127">
        <v>546.42778238333051</v>
      </c>
      <c r="E127">
        <v>1115.5700082899948</v>
      </c>
      <c r="L127">
        <v>136.14096691747022</v>
      </c>
      <c r="M127" s="63">
        <v>0.12203713429527777</v>
      </c>
      <c r="O127" s="62"/>
    </row>
    <row r="128" spans="1:15" x14ac:dyDescent="0.25">
      <c r="A128" t="s">
        <v>63</v>
      </c>
      <c r="B128">
        <v>253</v>
      </c>
      <c r="C128">
        <v>13</v>
      </c>
      <c r="D128">
        <v>622.06165289303613</v>
      </c>
      <c r="E128">
        <v>1251.710975207465</v>
      </c>
      <c r="N128">
        <v>768.64430184760749</v>
      </c>
      <c r="O128" s="63">
        <v>1.5911764239529949</v>
      </c>
    </row>
    <row r="129" spans="1:15" x14ac:dyDescent="0.25">
      <c r="A129" t="s">
        <v>63</v>
      </c>
      <c r="B129">
        <v>254</v>
      </c>
      <c r="C129">
        <v>0</v>
      </c>
      <c r="D129">
        <v>328.87141160208216</v>
      </c>
      <c r="E129">
        <v>723.96854088374789</v>
      </c>
      <c r="F129">
        <v>380.44744912616011</v>
      </c>
      <c r="G129" s="63">
        <v>0.52550273615722054</v>
      </c>
      <c r="O129" s="62"/>
    </row>
    <row r="130" spans="1:15" x14ac:dyDescent="0.25">
      <c r="A130" t="s">
        <v>63</v>
      </c>
      <c r="B130">
        <v>254</v>
      </c>
      <c r="C130">
        <v>4</v>
      </c>
      <c r="D130">
        <v>540.23110556106008</v>
      </c>
      <c r="E130">
        <v>1104.415990009908</v>
      </c>
      <c r="H130">
        <v>88.641378562341515</v>
      </c>
      <c r="I130" s="63">
        <v>8.0260861273428588E-2</v>
      </c>
      <c r="O130" s="62"/>
    </row>
    <row r="131" spans="1:15" x14ac:dyDescent="0.25">
      <c r="A131" t="s">
        <v>63</v>
      </c>
      <c r="B131">
        <v>254</v>
      </c>
      <c r="C131">
        <v>7</v>
      </c>
      <c r="D131">
        <v>589.47631587347189</v>
      </c>
      <c r="E131">
        <v>1193.0573685722495</v>
      </c>
      <c r="J131">
        <v>120.97495646922948</v>
      </c>
      <c r="K131" s="63">
        <v>0.10139911093630151</v>
      </c>
      <c r="O131" s="62"/>
    </row>
    <row r="132" spans="1:15" x14ac:dyDescent="0.25">
      <c r="A132" t="s">
        <v>63</v>
      </c>
      <c r="B132">
        <v>254</v>
      </c>
      <c r="C132">
        <v>10</v>
      </c>
      <c r="D132">
        <v>656.68462502304385</v>
      </c>
      <c r="E132">
        <v>1314.032325041479</v>
      </c>
      <c r="L132">
        <v>24.454475608111352</v>
      </c>
      <c r="M132" s="63">
        <v>1.8610254209187296E-2</v>
      </c>
      <c r="O132" s="62"/>
    </row>
    <row r="133" spans="1:15" x14ac:dyDescent="0.25">
      <c r="A133" t="s">
        <v>63</v>
      </c>
      <c r="B133">
        <v>254</v>
      </c>
      <c r="C133">
        <v>13</v>
      </c>
      <c r="D133">
        <v>670.270444805328</v>
      </c>
      <c r="E133">
        <v>1338.4868006495904</v>
      </c>
      <c r="N133">
        <v>614.51825976584246</v>
      </c>
      <c r="O133" s="63">
        <v>0.84881900947753952</v>
      </c>
    </row>
    <row r="134" spans="1:15" x14ac:dyDescent="0.25">
      <c r="A134" t="s">
        <v>63</v>
      </c>
      <c r="B134">
        <v>255</v>
      </c>
      <c r="C134">
        <v>0</v>
      </c>
      <c r="D134">
        <v>202.79313635895443</v>
      </c>
      <c r="E134">
        <v>497.02764544611796</v>
      </c>
      <c r="F134">
        <v>295.7300938192385</v>
      </c>
      <c r="G134" s="63">
        <v>0.59499727334844632</v>
      </c>
      <c r="O134" s="62"/>
    </row>
    <row r="135" spans="1:15" x14ac:dyDescent="0.25">
      <c r="A135" t="s">
        <v>63</v>
      </c>
      <c r="B135">
        <v>255</v>
      </c>
      <c r="C135">
        <v>4</v>
      </c>
      <c r="D135">
        <v>367.08763292519802</v>
      </c>
      <c r="E135">
        <v>792.75773926535646</v>
      </c>
      <c r="H135">
        <v>87.786068138933956</v>
      </c>
      <c r="I135" s="63">
        <v>0.11073505030715278</v>
      </c>
      <c r="O135" s="62"/>
    </row>
    <row r="136" spans="1:15" x14ac:dyDescent="0.25">
      <c r="A136" t="s">
        <v>63</v>
      </c>
      <c r="B136">
        <v>255</v>
      </c>
      <c r="C136">
        <v>7</v>
      </c>
      <c r="D136">
        <v>415.85767078016136</v>
      </c>
      <c r="E136">
        <v>880.54380740429042</v>
      </c>
      <c r="J136">
        <v>79.213773084989612</v>
      </c>
      <c r="K136" s="63">
        <v>8.9960059248499855E-2</v>
      </c>
      <c r="O136" s="62"/>
    </row>
    <row r="137" spans="1:15" x14ac:dyDescent="0.25">
      <c r="A137" t="s">
        <v>63</v>
      </c>
      <c r="B137">
        <v>255</v>
      </c>
      <c r="C137">
        <v>10</v>
      </c>
      <c r="D137">
        <v>459.86532249404445</v>
      </c>
      <c r="E137">
        <v>959.75758048928003</v>
      </c>
      <c r="L137">
        <v>17.64172687885025</v>
      </c>
      <c r="M137" s="63">
        <v>1.8381440519445107E-2</v>
      </c>
      <c r="O137" s="62"/>
    </row>
    <row r="138" spans="1:15" x14ac:dyDescent="0.25">
      <c r="A138" t="s">
        <v>63</v>
      </c>
      <c r="B138">
        <v>255</v>
      </c>
      <c r="C138">
        <v>13</v>
      </c>
      <c r="D138">
        <v>469.66628187118346</v>
      </c>
      <c r="E138">
        <v>977.39930736813028</v>
      </c>
      <c r="N138">
        <v>480.37166192201232</v>
      </c>
      <c r="O138" s="63">
        <v>0.96648881872726478</v>
      </c>
    </row>
    <row r="139" spans="1:15" x14ac:dyDescent="0.25">
      <c r="A139" t="s">
        <v>63</v>
      </c>
      <c r="B139">
        <v>256</v>
      </c>
      <c r="C139">
        <v>0</v>
      </c>
      <c r="D139">
        <v>237.7142776729408</v>
      </c>
      <c r="E139">
        <v>559.88569981129342</v>
      </c>
      <c r="F139">
        <v>366.12338830018882</v>
      </c>
      <c r="G139" s="63">
        <v>0.65392523585365514</v>
      </c>
      <c r="O139" s="62"/>
    </row>
    <row r="140" spans="1:15" x14ac:dyDescent="0.25">
      <c r="A140" t="s">
        <v>63</v>
      </c>
      <c r="B140">
        <v>256</v>
      </c>
      <c r="C140">
        <v>4</v>
      </c>
      <c r="D140">
        <v>441.11616006193458</v>
      </c>
      <c r="E140">
        <v>926.00908811148224</v>
      </c>
      <c r="H140">
        <v>173.145800551604</v>
      </c>
      <c r="I140" s="63">
        <v>0.18698067089678386</v>
      </c>
      <c r="O140" s="62"/>
    </row>
    <row r="141" spans="1:15" x14ac:dyDescent="0.25">
      <c r="A141" t="s">
        <v>63</v>
      </c>
      <c r="B141">
        <v>256</v>
      </c>
      <c r="C141">
        <v>7</v>
      </c>
      <c r="D141">
        <v>537.3082714794923</v>
      </c>
      <c r="E141">
        <v>1099.1548886630862</v>
      </c>
      <c r="J141">
        <v>37.804938888082461</v>
      </c>
      <c r="K141" s="63">
        <v>3.4394551011882421E-2</v>
      </c>
      <c r="O141" s="62"/>
    </row>
    <row r="142" spans="1:15" x14ac:dyDescent="0.25">
      <c r="A142" t="s">
        <v>63</v>
      </c>
      <c r="B142">
        <v>256</v>
      </c>
      <c r="C142">
        <v>10</v>
      </c>
      <c r="D142">
        <v>558.31101530620481</v>
      </c>
      <c r="E142">
        <v>1136.9598275511687</v>
      </c>
      <c r="L142">
        <v>-10.282498475831062</v>
      </c>
      <c r="M142" s="63">
        <v>-9.0438538166981094E-3</v>
      </c>
      <c r="O142" s="62"/>
    </row>
    <row r="143" spans="1:15" x14ac:dyDescent="0.25">
      <c r="A143" t="s">
        <v>63</v>
      </c>
      <c r="B143">
        <v>256</v>
      </c>
      <c r="C143">
        <v>13</v>
      </c>
      <c r="D143">
        <v>552.59851615296543</v>
      </c>
      <c r="E143">
        <v>1126.6773290753376</v>
      </c>
      <c r="N143">
        <v>566.79162926404422</v>
      </c>
      <c r="O143" s="63">
        <v>1.0123345344506538</v>
      </c>
    </row>
    <row r="144" spans="1:15" x14ac:dyDescent="0.25">
      <c r="A144" t="s">
        <v>63</v>
      </c>
      <c r="B144">
        <v>257</v>
      </c>
      <c r="C144">
        <v>0</v>
      </c>
      <c r="D144">
        <v>856.8119501056949</v>
      </c>
      <c r="E144">
        <v>1674.2615101902509</v>
      </c>
      <c r="F144">
        <v>591.94203214193681</v>
      </c>
      <c r="G144" s="63">
        <v>0.3535541064159522</v>
      </c>
      <c r="O144" s="62"/>
    </row>
    <row r="145" spans="1:15" x14ac:dyDescent="0.25">
      <c r="A145" t="s">
        <v>63</v>
      </c>
      <c r="B145">
        <v>257</v>
      </c>
      <c r="C145">
        <v>4</v>
      </c>
      <c r="D145">
        <v>1185.668634628993</v>
      </c>
      <c r="E145">
        <v>2266.2035423321877</v>
      </c>
      <c r="H145">
        <v>136.72767716729231</v>
      </c>
      <c r="I145" s="63">
        <v>6.0333361330193486E-2</v>
      </c>
      <c r="O145" s="62"/>
    </row>
    <row r="146" spans="1:15" x14ac:dyDescent="0.25">
      <c r="A146" t="s">
        <v>63</v>
      </c>
      <c r="B146">
        <v>257</v>
      </c>
      <c r="C146">
        <v>7</v>
      </c>
      <c r="D146">
        <v>1261.6284552774889</v>
      </c>
      <c r="E146">
        <v>2402.93121949948</v>
      </c>
      <c r="J146">
        <v>48.057841873720463</v>
      </c>
      <c r="K146" s="63">
        <v>1.9999674349285245E-2</v>
      </c>
      <c r="O146" s="62"/>
    </row>
    <row r="147" spans="1:15" x14ac:dyDescent="0.25">
      <c r="A147" t="s">
        <v>63</v>
      </c>
      <c r="B147">
        <v>257</v>
      </c>
      <c r="C147">
        <v>10</v>
      </c>
      <c r="D147">
        <v>1288.3272563184446</v>
      </c>
      <c r="E147">
        <v>2450.9890613732005</v>
      </c>
      <c r="L147">
        <v>46.564292272091279</v>
      </c>
      <c r="M147" s="63">
        <v>1.8998164049742021E-2</v>
      </c>
      <c r="O147" s="62"/>
    </row>
    <row r="148" spans="1:15" x14ac:dyDescent="0.25">
      <c r="A148" t="s">
        <v>63</v>
      </c>
      <c r="B148">
        <v>257</v>
      </c>
      <c r="C148">
        <v>13</v>
      </c>
      <c r="D148">
        <v>1314.1963075807175</v>
      </c>
      <c r="E148">
        <v>2497.5533536452917</v>
      </c>
      <c r="N148">
        <v>823.29184345504086</v>
      </c>
      <c r="O148" s="63">
        <v>0.49173431894847058</v>
      </c>
    </row>
    <row r="149" spans="1:15" x14ac:dyDescent="0.25">
      <c r="A149" t="s">
        <v>63</v>
      </c>
      <c r="B149">
        <v>258</v>
      </c>
      <c r="C149">
        <v>0</v>
      </c>
      <c r="D149">
        <v>241.23386367675951</v>
      </c>
      <c r="E149">
        <v>566.22095461816707</v>
      </c>
      <c r="F149">
        <v>314.53997636512997</v>
      </c>
      <c r="G149" s="63">
        <v>0.55550748131043826</v>
      </c>
      <c r="O149" s="62"/>
    </row>
    <row r="150" spans="1:15" x14ac:dyDescent="0.25">
      <c r="A150" t="s">
        <v>63</v>
      </c>
      <c r="B150">
        <v>258</v>
      </c>
      <c r="C150">
        <v>4</v>
      </c>
      <c r="D150">
        <v>415.97829499072054</v>
      </c>
      <c r="E150">
        <v>880.76093098329704</v>
      </c>
      <c r="H150">
        <v>232.48651169493712</v>
      </c>
      <c r="I150" s="63">
        <v>0.2639609722872075</v>
      </c>
      <c r="O150" s="62"/>
    </row>
    <row r="151" spans="1:15" x14ac:dyDescent="0.25">
      <c r="A151" t="s">
        <v>63</v>
      </c>
      <c r="B151">
        <v>258</v>
      </c>
      <c r="C151">
        <v>7</v>
      </c>
      <c r="D151">
        <v>545.13746815457455</v>
      </c>
      <c r="E151">
        <v>1113.2474426782342</v>
      </c>
      <c r="J151">
        <v>82.763966046491532</v>
      </c>
      <c r="K151" s="63">
        <v>7.4344627145407322E-2</v>
      </c>
      <c r="O151" s="62"/>
    </row>
    <row r="152" spans="1:15" x14ac:dyDescent="0.25">
      <c r="A152" t="s">
        <v>63</v>
      </c>
      <c r="B152">
        <v>258</v>
      </c>
      <c r="C152">
        <v>10</v>
      </c>
      <c r="D152">
        <v>591.11744929151428</v>
      </c>
      <c r="E152">
        <v>1196.0114087247257</v>
      </c>
      <c r="L152">
        <v>142.013097176786</v>
      </c>
      <c r="M152" s="63">
        <v>0.11873891514815121</v>
      </c>
      <c r="O152" s="62"/>
    </row>
    <row r="153" spans="1:15" x14ac:dyDescent="0.25">
      <c r="A153" t="s">
        <v>63</v>
      </c>
      <c r="B153">
        <v>258</v>
      </c>
      <c r="C153">
        <v>13</v>
      </c>
      <c r="D153">
        <v>670.01361438972867</v>
      </c>
      <c r="E153">
        <v>1338.0245059015117</v>
      </c>
      <c r="N153">
        <v>771.80355128334463</v>
      </c>
      <c r="O153" s="63">
        <v>1.363078397202401</v>
      </c>
    </row>
    <row r="154" spans="1:15" x14ac:dyDescent="0.25">
      <c r="A154" t="s">
        <v>63</v>
      </c>
      <c r="B154">
        <v>259</v>
      </c>
      <c r="C154">
        <v>0</v>
      </c>
      <c r="D154">
        <v>206.58794704395979</v>
      </c>
      <c r="E154">
        <v>503.85830467912763</v>
      </c>
      <c r="F154">
        <v>382.6080587898831</v>
      </c>
      <c r="G154" s="63">
        <v>0.75935646041110627</v>
      </c>
      <c r="O154" s="62"/>
    </row>
    <row r="155" spans="1:15" x14ac:dyDescent="0.25">
      <c r="A155" t="s">
        <v>63</v>
      </c>
      <c r="B155">
        <v>259</v>
      </c>
      <c r="C155">
        <v>4</v>
      </c>
      <c r="D155">
        <v>419.14797970500592</v>
      </c>
      <c r="E155">
        <v>886.46636346901073</v>
      </c>
      <c r="H155">
        <v>163.55302627859101</v>
      </c>
      <c r="I155" s="63">
        <v>0.18449997994121131</v>
      </c>
      <c r="O155" s="62"/>
    </row>
    <row r="156" spans="1:15" x14ac:dyDescent="0.25">
      <c r="A156" t="s">
        <v>63</v>
      </c>
      <c r="B156">
        <v>259</v>
      </c>
      <c r="C156">
        <v>7</v>
      </c>
      <c r="D156">
        <v>510.01077208200098</v>
      </c>
      <c r="E156">
        <v>1050.0193897476017</v>
      </c>
      <c r="J156">
        <v>44.225287144726281</v>
      </c>
      <c r="K156" s="63">
        <v>4.2118543311240118E-2</v>
      </c>
      <c r="O156" s="62"/>
    </row>
    <row r="157" spans="1:15" x14ac:dyDescent="0.25">
      <c r="A157" t="s">
        <v>63</v>
      </c>
      <c r="B157">
        <v>259</v>
      </c>
      <c r="C157">
        <v>10</v>
      </c>
      <c r="D157">
        <v>534.58037605129334</v>
      </c>
      <c r="E157">
        <v>1094.244676892328</v>
      </c>
      <c r="L157">
        <v>77.521850941151115</v>
      </c>
      <c r="M157" s="63">
        <v>7.0845079330259464E-2</v>
      </c>
      <c r="O157" s="62"/>
    </row>
    <row r="158" spans="1:15" x14ac:dyDescent="0.25">
      <c r="A158" t="s">
        <v>63</v>
      </c>
      <c r="B158">
        <v>259</v>
      </c>
      <c r="C158">
        <v>13</v>
      </c>
      <c r="D158">
        <v>577.64807101859947</v>
      </c>
      <c r="E158">
        <v>1171.7665278334791</v>
      </c>
      <c r="N158">
        <v>667.9082231543515</v>
      </c>
      <c r="O158" s="63">
        <v>1.3255874061254103</v>
      </c>
    </row>
    <row r="159" spans="1:15" x14ac:dyDescent="0.25">
      <c r="A159" t="s">
        <v>63</v>
      </c>
      <c r="B159">
        <v>260</v>
      </c>
      <c r="C159">
        <v>0</v>
      </c>
      <c r="D159">
        <v>275.41412984126526</v>
      </c>
      <c r="E159">
        <v>627.74543371427751</v>
      </c>
      <c r="F159">
        <v>336.03227975615721</v>
      </c>
      <c r="G159" s="77">
        <v>0.53530023749898681</v>
      </c>
      <c r="O159" s="62"/>
    </row>
    <row r="160" spans="1:15" x14ac:dyDescent="0.25">
      <c r="A160" t="s">
        <v>63</v>
      </c>
      <c r="B160">
        <v>260</v>
      </c>
      <c r="C160">
        <v>4</v>
      </c>
      <c r="D160">
        <v>462.09872970579704</v>
      </c>
      <c r="E160">
        <v>963.77771347043472</v>
      </c>
      <c r="H160">
        <v>180.45427286745735</v>
      </c>
      <c r="I160" s="77">
        <v>0.18723640352469412</v>
      </c>
      <c r="O160" s="62"/>
    </row>
    <row r="161" spans="1:16" x14ac:dyDescent="0.25">
      <c r="A161" t="s">
        <v>63</v>
      </c>
      <c r="B161">
        <v>260</v>
      </c>
      <c r="C161">
        <v>7</v>
      </c>
      <c r="D161">
        <v>562.35110352105119</v>
      </c>
      <c r="E161">
        <v>1144.2319863378921</v>
      </c>
      <c r="J161">
        <v>121.96213809105211</v>
      </c>
      <c r="K161" s="77">
        <v>0.10658864596277477</v>
      </c>
      <c r="O161" s="62"/>
    </row>
    <row r="162" spans="1:16" x14ac:dyDescent="0.25">
      <c r="A162" t="s">
        <v>63</v>
      </c>
      <c r="B162">
        <v>260</v>
      </c>
      <c r="C162">
        <v>10</v>
      </c>
      <c r="D162">
        <v>630.10784690496894</v>
      </c>
      <c r="E162">
        <v>1266.1941244289442</v>
      </c>
      <c r="L162">
        <v>134.18305235700177</v>
      </c>
      <c r="M162" s="77">
        <v>0.10597352314955542</v>
      </c>
      <c r="O162" s="62"/>
    </row>
    <row r="163" spans="1:16" x14ac:dyDescent="0.25">
      <c r="A163" t="s">
        <v>63</v>
      </c>
      <c r="B163">
        <v>260</v>
      </c>
      <c r="C163">
        <v>13</v>
      </c>
      <c r="D163">
        <v>704.65398710330328</v>
      </c>
      <c r="E163" s="78">
        <v>1400.3771767859459</v>
      </c>
      <c r="F163" s="78"/>
      <c r="G163" s="78"/>
      <c r="H163" s="78"/>
      <c r="I163" s="78"/>
      <c r="J163" s="78"/>
      <c r="K163" s="78"/>
      <c r="L163" s="78"/>
      <c r="M163" s="78"/>
      <c r="N163" s="78">
        <v>772.63174307166844</v>
      </c>
      <c r="O163" s="77">
        <v>1.2308042425734902</v>
      </c>
      <c r="P163" s="78"/>
    </row>
    <row r="164" spans="1:16" x14ac:dyDescent="0.25">
      <c r="A164" t="s">
        <v>63</v>
      </c>
      <c r="B164">
        <v>261</v>
      </c>
      <c r="C164">
        <v>0</v>
      </c>
      <c r="D164">
        <v>267.70597220009881</v>
      </c>
      <c r="E164" s="78">
        <v>613.87074996017782</v>
      </c>
      <c r="F164" s="78">
        <v>361.49905440433281</v>
      </c>
      <c r="G164" s="77">
        <v>0.58888463805741431</v>
      </c>
      <c r="H164" s="78"/>
      <c r="I164" s="78"/>
      <c r="J164" s="78"/>
      <c r="K164" s="78"/>
      <c r="L164" s="78"/>
      <c r="M164" s="78"/>
      <c r="N164" s="78"/>
      <c r="O164" s="79"/>
      <c r="P164" s="78"/>
    </row>
    <row r="165" spans="1:16" x14ac:dyDescent="0.25">
      <c r="A165" t="s">
        <v>63</v>
      </c>
      <c r="B165">
        <v>261</v>
      </c>
      <c r="C165">
        <v>4</v>
      </c>
      <c r="D165">
        <v>468.5387802025059</v>
      </c>
      <c r="E165" s="78">
        <v>975.36980436451063</v>
      </c>
      <c r="F165" s="78"/>
      <c r="G165" s="79"/>
      <c r="H165" s="78">
        <v>106.13861013365772</v>
      </c>
      <c r="I165" s="77">
        <v>0.10881883943783859</v>
      </c>
      <c r="J165" s="78"/>
      <c r="K165" s="78"/>
      <c r="L165" s="78"/>
      <c r="M165" s="78"/>
      <c r="N165" s="78"/>
      <c r="O165" s="79"/>
      <c r="P165" s="78"/>
    </row>
    <row r="166" spans="1:16" x14ac:dyDescent="0.25">
      <c r="A166" t="s">
        <v>63</v>
      </c>
      <c r="B166">
        <v>261</v>
      </c>
      <c r="C166">
        <v>7</v>
      </c>
      <c r="D166">
        <v>527.50467472120465</v>
      </c>
      <c r="E166">
        <v>1081.5084144981683</v>
      </c>
      <c r="J166">
        <v>37.909149253515352</v>
      </c>
      <c r="K166" s="63">
        <v>3.5052107542876222E-2</v>
      </c>
      <c r="O166" s="62"/>
    </row>
    <row r="167" spans="1:16" x14ac:dyDescent="0.25">
      <c r="A167" t="s">
        <v>63</v>
      </c>
      <c r="B167">
        <v>261</v>
      </c>
      <c r="C167">
        <v>10</v>
      </c>
      <c r="D167">
        <v>548.56531319537976</v>
      </c>
      <c r="E167">
        <v>1119.4175637516837</v>
      </c>
      <c r="L167">
        <v>132.91269502005571</v>
      </c>
      <c r="M167" s="63">
        <v>0.11873379454097903</v>
      </c>
      <c r="O167" s="62"/>
    </row>
    <row r="168" spans="1:16" x14ac:dyDescent="0.25">
      <c r="A168" t="s">
        <v>63</v>
      </c>
      <c r="B168">
        <v>261</v>
      </c>
      <c r="C168">
        <v>13</v>
      </c>
      <c r="D168">
        <v>622.40569931763298</v>
      </c>
      <c r="E168">
        <v>1252.3302587717394</v>
      </c>
      <c r="N168">
        <v>638.45950881156159</v>
      </c>
      <c r="O168" s="63">
        <v>1.040055270352886</v>
      </c>
    </row>
    <row r="169" spans="1:16" x14ac:dyDescent="0.25">
      <c r="A169" t="s">
        <v>63</v>
      </c>
      <c r="B169">
        <v>262</v>
      </c>
      <c r="C169">
        <v>0</v>
      </c>
      <c r="D169">
        <v>209.40228512916849</v>
      </c>
      <c r="E169">
        <v>508.92411323250332</v>
      </c>
      <c r="F169">
        <v>348.70999367416169</v>
      </c>
      <c r="G169" s="63">
        <v>0.68519055121849304</v>
      </c>
      <c r="O169" s="62"/>
    </row>
    <row r="170" spans="1:16" x14ac:dyDescent="0.25">
      <c r="A170" t="s">
        <v>63</v>
      </c>
      <c r="B170">
        <v>262</v>
      </c>
      <c r="C170">
        <v>4</v>
      </c>
      <c r="D170">
        <v>403.13005939259165</v>
      </c>
      <c r="E170">
        <v>857.63410690666501</v>
      </c>
      <c r="H170">
        <v>252.68197308643403</v>
      </c>
      <c r="I170" s="63">
        <v>0.29462677737690884</v>
      </c>
      <c r="O170" s="62"/>
    </row>
    <row r="171" spans="1:16" x14ac:dyDescent="0.25">
      <c r="A171" t="s">
        <v>63</v>
      </c>
      <c r="B171">
        <v>262</v>
      </c>
      <c r="C171">
        <v>7</v>
      </c>
      <c r="D171">
        <v>543.50893332949943</v>
      </c>
      <c r="E171">
        <v>1110.316079993099</v>
      </c>
      <c r="J171">
        <v>145.97128817068256</v>
      </c>
      <c r="K171" s="63">
        <v>0.13146822855307094</v>
      </c>
      <c r="O171" s="62"/>
    </row>
    <row r="172" spans="1:16" x14ac:dyDescent="0.25">
      <c r="A172" t="s">
        <v>63</v>
      </c>
      <c r="B172">
        <v>262</v>
      </c>
      <c r="C172">
        <v>10</v>
      </c>
      <c r="D172">
        <v>624.60409342432308</v>
      </c>
      <c r="E172">
        <v>1256.2873681637816</v>
      </c>
      <c r="L172">
        <v>114.34219477830811</v>
      </c>
      <c r="M172" s="63">
        <v>9.1015955167513374E-2</v>
      </c>
      <c r="O172" s="62"/>
    </row>
    <row r="173" spans="1:16" x14ac:dyDescent="0.25">
      <c r="A173" t="s">
        <v>63</v>
      </c>
      <c r="B173">
        <v>262</v>
      </c>
      <c r="C173">
        <v>13</v>
      </c>
      <c r="D173">
        <v>688.12753496782761</v>
      </c>
      <c r="E173">
        <v>1370.6295629420897</v>
      </c>
      <c r="N173">
        <v>861.70544970958645</v>
      </c>
      <c r="O173" s="63">
        <v>1.6931904527697512</v>
      </c>
    </row>
    <row r="174" spans="1:16" x14ac:dyDescent="0.25">
      <c r="A174" t="s">
        <v>63</v>
      </c>
      <c r="B174">
        <v>263</v>
      </c>
      <c r="C174">
        <v>0</v>
      </c>
      <c r="D174">
        <v>278.24064887419883</v>
      </c>
      <c r="E174">
        <v>632.83316797355792</v>
      </c>
      <c r="F174">
        <v>299.26249530501502</v>
      </c>
      <c r="G174" s="63">
        <v>0.47289318962737947</v>
      </c>
      <c r="O174" s="62"/>
    </row>
    <row r="175" spans="1:16" x14ac:dyDescent="0.25">
      <c r="A175" t="s">
        <v>63</v>
      </c>
      <c r="B175">
        <v>263</v>
      </c>
      <c r="C175">
        <v>4</v>
      </c>
      <c r="D175">
        <v>444.49759071031832</v>
      </c>
      <c r="E175">
        <v>932.09566327857294</v>
      </c>
      <c r="H175">
        <v>79.577872608447024</v>
      </c>
      <c r="I175" s="63">
        <v>8.5375220316483535E-2</v>
      </c>
      <c r="O175" s="62"/>
    </row>
    <row r="176" spans="1:16" x14ac:dyDescent="0.25">
      <c r="A176" t="s">
        <v>63</v>
      </c>
      <c r="B176">
        <v>263</v>
      </c>
      <c r="C176">
        <v>7</v>
      </c>
      <c r="D176">
        <v>488.70751993723331</v>
      </c>
      <c r="E176">
        <v>1011.67353588702</v>
      </c>
      <c r="J176">
        <v>94.691522157439181</v>
      </c>
      <c r="K176" s="63">
        <v>9.3598892131160766E-2</v>
      </c>
      <c r="O176" s="62"/>
    </row>
    <row r="177" spans="1:15" x14ac:dyDescent="0.25">
      <c r="A177" t="s">
        <v>63</v>
      </c>
      <c r="B177">
        <v>263</v>
      </c>
      <c r="C177">
        <v>10</v>
      </c>
      <c r="D177">
        <v>541.31392113581069</v>
      </c>
      <c r="E177">
        <v>1106.3650580444591</v>
      </c>
      <c r="L177">
        <v>82.452917824763063</v>
      </c>
      <c r="M177" s="63">
        <v>7.4525959786276713E-2</v>
      </c>
      <c r="O177" s="62"/>
    </row>
    <row r="178" spans="1:15" x14ac:dyDescent="0.25">
      <c r="A178" t="s">
        <v>63</v>
      </c>
      <c r="B178">
        <v>263</v>
      </c>
      <c r="C178">
        <v>13</v>
      </c>
      <c r="D178">
        <v>587.12109770512347</v>
      </c>
      <c r="E178">
        <v>1188.8179758692222</v>
      </c>
      <c r="N178">
        <v>555.98480789566429</v>
      </c>
      <c r="O178" s="63">
        <v>0.87856458231483747</v>
      </c>
    </row>
    <row r="179" spans="1:15" x14ac:dyDescent="0.25">
      <c r="A179" t="s">
        <v>63</v>
      </c>
      <c r="B179">
        <v>264</v>
      </c>
      <c r="C179">
        <v>0</v>
      </c>
      <c r="D179">
        <v>187.45012888231</v>
      </c>
      <c r="E179">
        <v>469.41023198815799</v>
      </c>
      <c r="F179">
        <v>259.67559968696162</v>
      </c>
      <c r="G179" s="63">
        <v>0.55319543970552509</v>
      </c>
      <c r="O179" s="62"/>
    </row>
    <row r="180" spans="1:15" x14ac:dyDescent="0.25">
      <c r="A180" t="s">
        <v>63</v>
      </c>
      <c r="B180">
        <v>264</v>
      </c>
      <c r="C180">
        <v>4</v>
      </c>
      <c r="D180">
        <v>331.714350930622</v>
      </c>
      <c r="E180">
        <v>729.08583167511961</v>
      </c>
      <c r="H180">
        <v>167.81671145866198</v>
      </c>
      <c r="I180" s="63">
        <v>0.23017414982964729</v>
      </c>
      <c r="O180" s="62"/>
    </row>
    <row r="181" spans="1:15" x14ac:dyDescent="0.25">
      <c r="A181" t="s">
        <v>63</v>
      </c>
      <c r="B181">
        <v>264</v>
      </c>
      <c r="C181">
        <v>7</v>
      </c>
      <c r="D181">
        <v>424.94585729654534</v>
      </c>
      <c r="E181">
        <v>896.90254313378159</v>
      </c>
      <c r="J181">
        <v>136.68126713824654</v>
      </c>
      <c r="K181" s="63">
        <v>0.15239255165971718</v>
      </c>
      <c r="O181" s="62"/>
    </row>
    <row r="182" spans="1:15" x14ac:dyDescent="0.25">
      <c r="A182" t="s">
        <v>63</v>
      </c>
      <c r="B182">
        <v>264</v>
      </c>
      <c r="C182">
        <v>10</v>
      </c>
      <c r="D182">
        <v>500.87989459557116</v>
      </c>
      <c r="E182">
        <v>1033.5838102720281</v>
      </c>
      <c r="L182">
        <v>133.9273659880123</v>
      </c>
      <c r="M182" s="63">
        <v>0.12957571960493852</v>
      </c>
      <c r="O182" s="62"/>
    </row>
    <row r="183" spans="1:15" x14ac:dyDescent="0.25">
      <c r="A183" t="s">
        <v>63</v>
      </c>
      <c r="B183">
        <v>264</v>
      </c>
      <c r="C183">
        <v>13</v>
      </c>
      <c r="D183">
        <v>575.28398681113356</v>
      </c>
      <c r="E183">
        <v>1167.5111762600404</v>
      </c>
      <c r="N183">
        <v>698.10094427188244</v>
      </c>
      <c r="O183" s="63">
        <v>1.4871873186809736</v>
      </c>
    </row>
    <row r="184" spans="1:15" x14ac:dyDescent="0.25">
      <c r="A184" t="s">
        <v>63</v>
      </c>
      <c r="B184">
        <v>265</v>
      </c>
      <c r="C184">
        <v>0</v>
      </c>
      <c r="D184">
        <v>333.29194417494091</v>
      </c>
      <c r="E184">
        <v>731.92549951489366</v>
      </c>
      <c r="F184">
        <v>439.03425807666133</v>
      </c>
      <c r="G184" s="63">
        <v>0.59983462574762725</v>
      </c>
      <c r="O184" s="62"/>
    </row>
    <row r="185" spans="1:15" x14ac:dyDescent="0.25">
      <c r="A185" t="s">
        <v>63</v>
      </c>
      <c r="B185">
        <v>265</v>
      </c>
      <c r="C185">
        <v>4</v>
      </c>
      <c r="D185">
        <v>577.19986532864164</v>
      </c>
      <c r="E185">
        <v>1170.959757591555</v>
      </c>
      <c r="H185">
        <v>182.24305950157122</v>
      </c>
      <c r="I185" s="63">
        <v>0.15563562993523455</v>
      </c>
      <c r="O185" s="62"/>
    </row>
    <row r="186" spans="1:15" x14ac:dyDescent="0.25">
      <c r="A186" t="s">
        <v>63</v>
      </c>
      <c r="B186">
        <v>265</v>
      </c>
      <c r="C186">
        <v>7</v>
      </c>
      <c r="D186">
        <v>678.4460094961812</v>
      </c>
      <c r="E186">
        <v>1353.2028170931262</v>
      </c>
      <c r="J186">
        <v>152.76952083061815</v>
      </c>
      <c r="K186" s="63">
        <v>0.11289477002330589</v>
      </c>
      <c r="O186" s="62"/>
    </row>
    <row r="187" spans="1:15" x14ac:dyDescent="0.25">
      <c r="A187" t="s">
        <v>63</v>
      </c>
      <c r="B187">
        <v>265</v>
      </c>
      <c r="C187">
        <v>10</v>
      </c>
      <c r="D187">
        <v>763.31796551319133</v>
      </c>
      <c r="E187">
        <v>1505.9723379237444</v>
      </c>
      <c r="L187">
        <v>33.72638284315849</v>
      </c>
      <c r="M187" s="63">
        <v>2.239508787369655E-2</v>
      </c>
      <c r="O187" s="62"/>
    </row>
    <row r="188" spans="1:15" x14ac:dyDescent="0.25">
      <c r="A188" t="s">
        <v>63</v>
      </c>
      <c r="B188">
        <v>265</v>
      </c>
      <c r="C188">
        <v>13</v>
      </c>
      <c r="D188">
        <v>782.0548448705016</v>
      </c>
      <c r="E188">
        <v>1539.6987207669029</v>
      </c>
      <c r="N188">
        <v>807.77322125200919</v>
      </c>
      <c r="O188" s="63">
        <v>1.1036276530704094</v>
      </c>
    </row>
    <row r="189" spans="1:15" x14ac:dyDescent="0.25">
      <c r="A189" t="s">
        <v>63</v>
      </c>
      <c r="B189">
        <v>266</v>
      </c>
      <c r="C189">
        <v>0</v>
      </c>
      <c r="D189">
        <v>461.28991082480252</v>
      </c>
      <c r="E189">
        <v>962.32183948464456</v>
      </c>
      <c r="F189">
        <v>360.84752107682777</v>
      </c>
      <c r="G189" s="63">
        <v>0.3749759241358106</v>
      </c>
      <c r="O189" s="62"/>
    </row>
    <row r="190" spans="1:15" x14ac:dyDescent="0.25">
      <c r="A190" t="s">
        <v>63</v>
      </c>
      <c r="B190">
        <v>266</v>
      </c>
      <c r="C190">
        <v>4</v>
      </c>
      <c r="D190">
        <v>661.76075586748459</v>
      </c>
      <c r="E190">
        <v>1323.1693605614723</v>
      </c>
      <c r="H190">
        <v>158.73094755652892</v>
      </c>
      <c r="I190" s="63">
        <v>0.11996268375589743</v>
      </c>
      <c r="O190" s="62"/>
    </row>
    <row r="191" spans="1:15" x14ac:dyDescent="0.25">
      <c r="A191" t="s">
        <v>63</v>
      </c>
      <c r="B191">
        <v>266</v>
      </c>
      <c r="C191">
        <v>7</v>
      </c>
      <c r="D191">
        <v>749.94461562111178</v>
      </c>
      <c r="E191">
        <v>1481.9003081180012</v>
      </c>
      <c r="J191">
        <v>106.70452060124808</v>
      </c>
      <c r="K191" s="63">
        <v>7.200519496265019E-2</v>
      </c>
      <c r="O191" s="62"/>
    </row>
    <row r="192" spans="1:15" x14ac:dyDescent="0.25">
      <c r="A192" t="s">
        <v>63</v>
      </c>
      <c r="B192">
        <v>266</v>
      </c>
      <c r="C192">
        <v>10</v>
      </c>
      <c r="D192">
        <v>809.22490484402738</v>
      </c>
      <c r="E192">
        <v>1588.6048287192493</v>
      </c>
      <c r="L192">
        <v>15.366590093530704</v>
      </c>
      <c r="M192" s="63">
        <v>9.6730098107025257E-3</v>
      </c>
      <c r="O192" s="62"/>
    </row>
    <row r="193" spans="1:15" x14ac:dyDescent="0.25">
      <c r="A193" t="s">
        <v>63</v>
      </c>
      <c r="B193">
        <v>266</v>
      </c>
      <c r="C193">
        <v>13</v>
      </c>
      <c r="D193">
        <v>817.76189934043327</v>
      </c>
      <c r="E193">
        <v>1603.97141881278</v>
      </c>
      <c r="N193">
        <v>641.64957932813547</v>
      </c>
      <c r="O193" s="63">
        <v>0.66677233436971584</v>
      </c>
    </row>
    <row r="194" spans="1:15" x14ac:dyDescent="0.25">
      <c r="A194" t="s">
        <v>63</v>
      </c>
      <c r="B194">
        <v>267</v>
      </c>
      <c r="C194">
        <v>0</v>
      </c>
      <c r="D194">
        <v>362.59984215593698</v>
      </c>
      <c r="E194">
        <v>784.67971588068656</v>
      </c>
      <c r="F194">
        <v>311.80981983771937</v>
      </c>
      <c r="G194" s="63">
        <v>0.39737209147525765</v>
      </c>
      <c r="O194" s="62"/>
    </row>
    <row r="195" spans="1:15" x14ac:dyDescent="0.25">
      <c r="A195" t="s">
        <v>63</v>
      </c>
      <c r="B195">
        <v>267</v>
      </c>
      <c r="C195">
        <v>4</v>
      </c>
      <c r="D195">
        <v>535.82751984355889</v>
      </c>
      <c r="E195">
        <v>1096.4895357184059</v>
      </c>
      <c r="H195">
        <v>206.12315767884866</v>
      </c>
      <c r="I195" s="63">
        <v>0.18798460994322158</v>
      </c>
      <c r="O195" s="62"/>
    </row>
    <row r="196" spans="1:15" x14ac:dyDescent="0.25">
      <c r="A196" t="s">
        <v>63</v>
      </c>
      <c r="B196">
        <v>267</v>
      </c>
      <c r="C196">
        <v>7</v>
      </c>
      <c r="D196">
        <v>650.34038522069693</v>
      </c>
      <c r="E196">
        <v>1302.6126933972546</v>
      </c>
      <c r="J196">
        <v>36.237457859587266</v>
      </c>
      <c r="K196" s="63">
        <v>2.7819057839117815E-2</v>
      </c>
      <c r="O196" s="62"/>
    </row>
    <row r="197" spans="1:15" x14ac:dyDescent="0.25">
      <c r="A197" t="s">
        <v>63</v>
      </c>
      <c r="B197">
        <v>267</v>
      </c>
      <c r="C197">
        <v>10</v>
      </c>
      <c r="D197">
        <v>670.47230625380098</v>
      </c>
      <c r="E197">
        <v>1338.8501512568419</v>
      </c>
      <c r="L197">
        <v>85.485636368297719</v>
      </c>
      <c r="M197" s="63">
        <v>6.3850040490377749E-2</v>
      </c>
      <c r="O197" s="62"/>
    </row>
    <row r="198" spans="1:15" x14ac:dyDescent="0.25">
      <c r="A198" t="s">
        <v>63</v>
      </c>
      <c r="B198">
        <v>267</v>
      </c>
      <c r="C198">
        <v>13</v>
      </c>
      <c r="D198">
        <v>717.96432645841082</v>
      </c>
      <c r="E198">
        <v>1424.3357876251396</v>
      </c>
      <c r="N198">
        <v>639.65607174445302</v>
      </c>
      <c r="O198" s="63">
        <v>0.81518109720286824</v>
      </c>
    </row>
    <row r="199" spans="1:15" x14ac:dyDescent="0.25">
      <c r="A199" t="s">
        <v>63</v>
      </c>
      <c r="B199">
        <v>268</v>
      </c>
      <c r="C199">
        <v>0</v>
      </c>
      <c r="D199">
        <v>575.64740242603455</v>
      </c>
      <c r="E199">
        <v>1168.1653243668623</v>
      </c>
      <c r="F199">
        <v>318.47377621977375</v>
      </c>
      <c r="G199" s="63">
        <v>0.27262731530948703</v>
      </c>
      <c r="O199" s="62"/>
    </row>
    <row r="200" spans="1:15" x14ac:dyDescent="0.25">
      <c r="A200" t="s">
        <v>63</v>
      </c>
      <c r="B200">
        <v>268</v>
      </c>
      <c r="C200">
        <v>4</v>
      </c>
      <c r="D200">
        <v>752.57727810368669</v>
      </c>
      <c r="E200">
        <v>1486.639100586636</v>
      </c>
      <c r="H200">
        <v>235.04374760337646</v>
      </c>
      <c r="I200" s="63">
        <v>0.15810410711693706</v>
      </c>
      <c r="O200" s="62"/>
    </row>
    <row r="201" spans="1:15" x14ac:dyDescent="0.25">
      <c r="A201" t="s">
        <v>63</v>
      </c>
      <c r="B201">
        <v>268</v>
      </c>
      <c r="C201">
        <v>7</v>
      </c>
      <c r="D201">
        <v>883.15713788334028</v>
      </c>
      <c r="E201">
        <v>1721.6828481900125</v>
      </c>
      <c r="J201">
        <v>87.675460867077391</v>
      </c>
      <c r="K201" s="63">
        <v>5.0924280833284541E-2</v>
      </c>
      <c r="O201" s="62"/>
    </row>
    <row r="202" spans="1:15" x14ac:dyDescent="0.25">
      <c r="A202" t="s">
        <v>63</v>
      </c>
      <c r="B202">
        <v>268</v>
      </c>
      <c r="C202">
        <v>10</v>
      </c>
      <c r="D202">
        <v>931.86572725393876</v>
      </c>
      <c r="E202">
        <v>1809.3583090570899</v>
      </c>
      <c r="L202">
        <v>-26.346780369151702</v>
      </c>
      <c r="M202" s="63">
        <v>-1.4561394632156518E-2</v>
      </c>
      <c r="O202" s="62"/>
    </row>
    <row r="203" spans="1:15" x14ac:dyDescent="0.25">
      <c r="A203" t="s">
        <v>63</v>
      </c>
      <c r="B203">
        <v>268</v>
      </c>
      <c r="C203">
        <v>13</v>
      </c>
      <c r="D203">
        <v>917.22862704885449</v>
      </c>
      <c r="E203">
        <v>1783.0115286879382</v>
      </c>
      <c r="N203">
        <v>614.8462043210759</v>
      </c>
      <c r="O203" s="63">
        <v>0.52633492151833772</v>
      </c>
    </row>
    <row r="204" spans="1:15" x14ac:dyDescent="0.25">
      <c r="A204" t="s">
        <v>63</v>
      </c>
      <c r="B204">
        <v>269</v>
      </c>
      <c r="C204">
        <v>0</v>
      </c>
      <c r="D204">
        <v>195.99435934572818</v>
      </c>
      <c r="E204">
        <v>484.78984682231072</v>
      </c>
      <c r="F204">
        <v>378.83566159222943</v>
      </c>
      <c r="G204" s="63">
        <v>0.7814430604836563</v>
      </c>
      <c r="O204" s="62"/>
    </row>
    <row r="205" spans="1:15" x14ac:dyDescent="0.25">
      <c r="A205" t="s">
        <v>63</v>
      </c>
      <c r="B205">
        <v>269</v>
      </c>
      <c r="C205">
        <v>4</v>
      </c>
      <c r="D205">
        <v>406.45861578585561</v>
      </c>
      <c r="E205">
        <v>863.62550841454015</v>
      </c>
      <c r="H205">
        <v>224.03527400387281</v>
      </c>
      <c r="I205" s="63">
        <v>0.25941252524506941</v>
      </c>
      <c r="O205" s="62"/>
    </row>
    <row r="206" spans="1:15" x14ac:dyDescent="0.25">
      <c r="A206" t="s">
        <v>63</v>
      </c>
      <c r="B206">
        <v>269</v>
      </c>
      <c r="C206">
        <v>7</v>
      </c>
      <c r="D206">
        <v>530.92265689911824</v>
      </c>
      <c r="E206">
        <v>1087.660782418413</v>
      </c>
      <c r="J206">
        <v>90.409610050219499</v>
      </c>
      <c r="K206" s="63">
        <v>8.3122984216819698E-2</v>
      </c>
      <c r="O206" s="62"/>
    </row>
    <row r="207" spans="1:15" x14ac:dyDescent="0.25">
      <c r="A207" t="s">
        <v>63</v>
      </c>
      <c r="B207">
        <v>269</v>
      </c>
      <c r="C207">
        <v>10</v>
      </c>
      <c r="D207">
        <v>581.15021803812908</v>
      </c>
      <c r="E207">
        <v>1178.0703924686325</v>
      </c>
      <c r="L207">
        <v>48.934705373026191</v>
      </c>
      <c r="M207" s="63">
        <v>4.1538014778967576E-2</v>
      </c>
      <c r="O207" s="62"/>
    </row>
    <row r="208" spans="1:15" x14ac:dyDescent="0.25">
      <c r="A208" t="s">
        <v>63</v>
      </c>
      <c r="B208">
        <v>269</v>
      </c>
      <c r="C208">
        <v>13</v>
      </c>
      <c r="D208">
        <v>608.3361654675881</v>
      </c>
      <c r="E208">
        <v>1227.0050978416587</v>
      </c>
      <c r="N208">
        <v>742.21525101934799</v>
      </c>
      <c r="O208" s="63">
        <v>1.5310041162875077</v>
      </c>
    </row>
    <row r="209" spans="1:15" x14ac:dyDescent="0.25">
      <c r="A209" t="s">
        <v>63</v>
      </c>
      <c r="B209">
        <v>270</v>
      </c>
      <c r="C209">
        <v>0</v>
      </c>
      <c r="D209">
        <v>229.39116919525853</v>
      </c>
      <c r="E209">
        <v>544.90410455146537</v>
      </c>
      <c r="F209">
        <v>334.87418541477223</v>
      </c>
      <c r="G209" s="63">
        <v>0.61455618083556551</v>
      </c>
      <c r="O209" s="62"/>
    </row>
    <row r="210" spans="1:15" x14ac:dyDescent="0.25">
      <c r="A210" t="s">
        <v>63</v>
      </c>
      <c r="B210">
        <v>270</v>
      </c>
      <c r="C210">
        <v>4</v>
      </c>
      <c r="D210">
        <v>415.43238331457644</v>
      </c>
      <c r="E210">
        <v>879.77828996623759</v>
      </c>
      <c r="H210">
        <v>195.96409772441064</v>
      </c>
      <c r="I210" s="63">
        <v>0.22274259317302653</v>
      </c>
      <c r="O210" s="62"/>
    </row>
    <row r="211" spans="1:15" x14ac:dyDescent="0.25">
      <c r="A211" t="s">
        <v>63</v>
      </c>
      <c r="B211">
        <v>270</v>
      </c>
      <c r="C211">
        <v>7</v>
      </c>
      <c r="D211">
        <v>524.30132649480458</v>
      </c>
      <c r="E211">
        <v>1075.7423876906482</v>
      </c>
      <c r="J211">
        <v>60.470946006029862</v>
      </c>
      <c r="K211" s="63">
        <v>5.6213222327183711E-2</v>
      </c>
      <c r="O211" s="62"/>
    </row>
    <row r="212" spans="1:15" x14ac:dyDescent="0.25">
      <c r="A212" t="s">
        <v>63</v>
      </c>
      <c r="B212">
        <v>270</v>
      </c>
      <c r="C212">
        <v>10</v>
      </c>
      <c r="D212">
        <v>557.89629649815447</v>
      </c>
      <c r="E212">
        <v>1136.2133336966781</v>
      </c>
      <c r="K212" s="62"/>
      <c r="L212">
        <v>29.064922994839435</v>
      </c>
      <c r="M212" s="63">
        <v>2.5580515676819689E-2</v>
      </c>
      <c r="O212" s="62"/>
    </row>
    <row r="213" spans="1:15" x14ac:dyDescent="0.25">
      <c r="A213" t="s">
        <v>63</v>
      </c>
      <c r="B213">
        <v>270</v>
      </c>
      <c r="C213">
        <v>13</v>
      </c>
      <c r="D213">
        <v>574.04347593973193</v>
      </c>
      <c r="E213">
        <v>1165.2782566915175</v>
      </c>
      <c r="N213">
        <v>620.37415214005216</v>
      </c>
      <c r="O213" s="63">
        <v>1.138501521567193</v>
      </c>
    </row>
    <row r="214" spans="1:15" x14ac:dyDescent="0.25">
      <c r="A214" t="s">
        <v>63</v>
      </c>
      <c r="B214">
        <v>271</v>
      </c>
      <c r="C214">
        <v>0</v>
      </c>
      <c r="D214">
        <v>237.39366576048076</v>
      </c>
      <c r="E214">
        <v>559.30859836886543</v>
      </c>
      <c r="F214">
        <v>202.29203376734858</v>
      </c>
      <c r="G214" s="63">
        <v>0.3616823241360872</v>
      </c>
      <c r="O214" s="62"/>
    </row>
    <row r="215" spans="1:15" x14ac:dyDescent="0.25">
      <c r="A215" t="s">
        <v>63</v>
      </c>
      <c r="B215">
        <v>271</v>
      </c>
      <c r="C215">
        <v>4</v>
      </c>
      <c r="D215">
        <v>349.77812896456334</v>
      </c>
      <c r="E215">
        <v>761.60063213621402</v>
      </c>
      <c r="H215">
        <v>-68.219754185148076</v>
      </c>
      <c r="I215" s="63">
        <v>-8.9574182723297452E-2</v>
      </c>
      <c r="O215" s="62"/>
    </row>
    <row r="216" spans="1:15" x14ac:dyDescent="0.25">
      <c r="A216" t="s">
        <v>63</v>
      </c>
      <c r="B216">
        <v>271</v>
      </c>
      <c r="C216">
        <v>7</v>
      </c>
      <c r="D216">
        <v>311.87826552836998</v>
      </c>
      <c r="E216">
        <v>693.38087795106594</v>
      </c>
      <c r="J216">
        <v>33.19457747889544</v>
      </c>
      <c r="K216" s="63">
        <v>4.7873511564070111E-2</v>
      </c>
      <c r="O216" s="62"/>
    </row>
    <row r="217" spans="1:15" x14ac:dyDescent="0.25">
      <c r="A217" t="s">
        <v>63</v>
      </c>
      <c r="B217">
        <v>271</v>
      </c>
      <c r="C217">
        <v>10</v>
      </c>
      <c r="D217">
        <v>330.31969746108962</v>
      </c>
      <c r="E217">
        <v>726.57545542996138</v>
      </c>
      <c r="L217">
        <v>-15.389150951495367</v>
      </c>
      <c r="M217" s="63">
        <v>-2.1180389230721561E-2</v>
      </c>
      <c r="O217" s="62"/>
    </row>
    <row r="218" spans="1:15" x14ac:dyDescent="0.25">
      <c r="A218" t="s">
        <v>63</v>
      </c>
      <c r="B218">
        <v>271</v>
      </c>
      <c r="C218">
        <v>13</v>
      </c>
      <c r="D218">
        <v>321.77016915470335</v>
      </c>
      <c r="E218">
        <v>711.18630447846601</v>
      </c>
      <c r="N218">
        <v>151.87770610960058</v>
      </c>
      <c r="O218" s="63">
        <v>0.27154545192497981</v>
      </c>
    </row>
    <row r="219" spans="1:15" x14ac:dyDescent="0.25">
      <c r="A219" t="s">
        <v>63</v>
      </c>
      <c r="B219">
        <v>272</v>
      </c>
      <c r="C219">
        <v>0</v>
      </c>
      <c r="D219">
        <v>377.62968766972733</v>
      </c>
      <c r="E219">
        <v>811.7334378055092</v>
      </c>
      <c r="F219">
        <v>170.20223790902287</v>
      </c>
      <c r="G219" s="63">
        <v>0.20967750000438348</v>
      </c>
      <c r="O219" s="62"/>
    </row>
    <row r="220" spans="1:15" x14ac:dyDescent="0.25">
      <c r="A220" t="s">
        <v>63</v>
      </c>
      <c r="B220">
        <v>272</v>
      </c>
      <c r="C220">
        <v>4</v>
      </c>
      <c r="D220">
        <v>472.18648650807336</v>
      </c>
      <c r="E220">
        <v>981.93567571453207</v>
      </c>
      <c r="H220">
        <v>-102.5651733854736</v>
      </c>
      <c r="I220" s="63">
        <v>-0.1044520287042624</v>
      </c>
      <c r="O220" s="62"/>
    </row>
    <row r="221" spans="1:15" x14ac:dyDescent="0.25">
      <c r="A221" t="s">
        <v>63</v>
      </c>
      <c r="B221">
        <v>272</v>
      </c>
      <c r="C221">
        <v>7</v>
      </c>
      <c r="D221">
        <v>415.20583462725472</v>
      </c>
      <c r="E221">
        <v>879.37050232905847</v>
      </c>
      <c r="J221">
        <v>68.171922479728664</v>
      </c>
      <c r="K221" s="63">
        <v>7.7523549288009752E-2</v>
      </c>
      <c r="O221" s="62"/>
    </row>
    <row r="222" spans="1:15" x14ac:dyDescent="0.25">
      <c r="A222" t="s">
        <v>63</v>
      </c>
      <c r="B222">
        <v>272</v>
      </c>
      <c r="C222">
        <v>10</v>
      </c>
      <c r="D222">
        <v>453.0791248937706</v>
      </c>
      <c r="E222">
        <v>947.54242480878713</v>
      </c>
      <c r="L222">
        <v>0.45513658059689988</v>
      </c>
      <c r="M222" s="63">
        <v>4.8033372298738589E-4</v>
      </c>
      <c r="O222" s="62"/>
    </row>
    <row r="223" spans="1:15" x14ac:dyDescent="0.25">
      <c r="A223" t="s">
        <v>63</v>
      </c>
      <c r="B223">
        <v>272</v>
      </c>
      <c r="C223">
        <v>13</v>
      </c>
      <c r="D223">
        <v>453.33197854965778</v>
      </c>
      <c r="E223">
        <v>947.99756138938403</v>
      </c>
      <c r="N223">
        <v>136.26412358387483</v>
      </c>
      <c r="O223" s="63">
        <v>0.16786806756693401</v>
      </c>
    </row>
    <row r="224" spans="1:15" x14ac:dyDescent="0.25">
      <c r="A224" t="s">
        <v>63</v>
      </c>
      <c r="B224">
        <v>273</v>
      </c>
      <c r="C224">
        <v>0</v>
      </c>
      <c r="D224">
        <v>465.86597373668917</v>
      </c>
      <c r="E224">
        <v>970.55875272604055</v>
      </c>
      <c r="F224">
        <v>243.28652836385447</v>
      </c>
      <c r="G224" s="63">
        <v>0.25066646164441619</v>
      </c>
      <c r="O224" s="62"/>
    </row>
    <row r="225" spans="1:15" x14ac:dyDescent="0.25">
      <c r="A225" t="s">
        <v>63</v>
      </c>
      <c r="B225">
        <v>273</v>
      </c>
      <c r="C225">
        <v>4</v>
      </c>
      <c r="D225">
        <v>601.02515616105279</v>
      </c>
      <c r="E225">
        <v>1213.845281089895</v>
      </c>
      <c r="H225">
        <v>-59.324432563622167</v>
      </c>
      <c r="I225" s="63">
        <v>-4.887314181454458E-2</v>
      </c>
      <c r="O225" s="62"/>
    </row>
    <row r="226" spans="1:15" x14ac:dyDescent="0.25">
      <c r="A226" t="s">
        <v>63</v>
      </c>
      <c r="B226">
        <v>273</v>
      </c>
      <c r="C226">
        <v>7</v>
      </c>
      <c r="D226">
        <v>568.06713807015149</v>
      </c>
      <c r="E226">
        <v>1154.5208485262729</v>
      </c>
      <c r="J226">
        <v>-7.0954555854507362</v>
      </c>
      <c r="K226" s="63">
        <v>-6.1458011732815135E-3</v>
      </c>
      <c r="O226" s="62"/>
    </row>
    <row r="227" spans="1:15" x14ac:dyDescent="0.25">
      <c r="A227" t="s">
        <v>63</v>
      </c>
      <c r="B227">
        <v>273</v>
      </c>
      <c r="C227">
        <v>10</v>
      </c>
      <c r="D227">
        <v>564.12521830045671</v>
      </c>
      <c r="E227">
        <v>1147.4253929408221</v>
      </c>
      <c r="L227">
        <v>-30.069547991346099</v>
      </c>
      <c r="M227" s="63">
        <v>-2.6206102964375411E-2</v>
      </c>
      <c r="O227" s="62"/>
    </row>
    <row r="228" spans="1:15" x14ac:dyDescent="0.25">
      <c r="A228" t="s">
        <v>63</v>
      </c>
      <c r="B228">
        <v>273</v>
      </c>
      <c r="C228">
        <v>13</v>
      </c>
      <c r="D228">
        <v>547.41991386081997</v>
      </c>
      <c r="E228">
        <v>1117.355844949476</v>
      </c>
      <c r="N228">
        <v>146.79709222343547</v>
      </c>
      <c r="O228" s="63">
        <v>0.15125008332686879</v>
      </c>
    </row>
    <row r="229" spans="1:15" x14ac:dyDescent="0.25">
      <c r="A229" t="s">
        <v>63</v>
      </c>
      <c r="B229">
        <v>274</v>
      </c>
      <c r="C229">
        <v>0</v>
      </c>
      <c r="D229">
        <v>310.81650103893031</v>
      </c>
      <c r="E229">
        <v>691.46970187007457</v>
      </c>
      <c r="F229">
        <v>111.02243621423247</v>
      </c>
      <c r="G229" s="63">
        <v>0.16056008804720312</v>
      </c>
      <c r="O229" s="62"/>
    </row>
    <row r="230" spans="1:15" x14ac:dyDescent="0.25">
      <c r="A230" t="s">
        <v>63</v>
      </c>
      <c r="B230">
        <v>274</v>
      </c>
      <c r="C230">
        <v>4</v>
      </c>
      <c r="D230">
        <v>372.49563226905946</v>
      </c>
      <c r="E230">
        <v>802.49213808430704</v>
      </c>
      <c r="H230">
        <v>-130.35709210006883</v>
      </c>
      <c r="I230" s="63">
        <v>-0.16244033544210743</v>
      </c>
      <c r="O230" s="62"/>
    </row>
    <row r="231" spans="1:15" x14ac:dyDescent="0.25">
      <c r="A231" t="s">
        <v>63</v>
      </c>
      <c r="B231">
        <v>274</v>
      </c>
      <c r="C231">
        <v>7</v>
      </c>
      <c r="D231">
        <v>300.075025546799</v>
      </c>
      <c r="E231">
        <v>672.13504598423822</v>
      </c>
      <c r="J231">
        <v>50.510977731639287</v>
      </c>
      <c r="K231" s="63">
        <v>7.5150043184660523E-2</v>
      </c>
      <c r="O231" s="62"/>
    </row>
    <row r="232" spans="1:15" x14ac:dyDescent="0.25">
      <c r="A232" t="s">
        <v>63</v>
      </c>
      <c r="B232">
        <v>274</v>
      </c>
      <c r="C232">
        <v>10</v>
      </c>
      <c r="D232">
        <v>328.13667984215414</v>
      </c>
      <c r="E232">
        <v>722.6460237158775</v>
      </c>
      <c r="L232">
        <v>10.417658824733508</v>
      </c>
      <c r="M232" s="63">
        <v>1.4415991346863642E-2</v>
      </c>
      <c r="O232" s="62"/>
    </row>
    <row r="233" spans="1:15" x14ac:dyDescent="0.25">
      <c r="A233" t="s">
        <v>63</v>
      </c>
      <c r="B233">
        <v>274</v>
      </c>
      <c r="C233">
        <v>13</v>
      </c>
      <c r="D233">
        <v>333.92426807811722</v>
      </c>
      <c r="E233">
        <v>733.06368254061101</v>
      </c>
      <c r="N233">
        <v>41.593980670536439</v>
      </c>
      <c r="O233" s="63">
        <v>6.0153005342165874E-2</v>
      </c>
    </row>
    <row r="234" spans="1:15" x14ac:dyDescent="0.25">
      <c r="A234" t="s">
        <v>63</v>
      </c>
      <c r="B234">
        <v>275</v>
      </c>
      <c r="C234">
        <v>0</v>
      </c>
      <c r="D234">
        <v>338.46546445466589</v>
      </c>
      <c r="E234">
        <v>741.23783601839864</v>
      </c>
      <c r="F234">
        <v>91.831572150055536</v>
      </c>
      <c r="G234" s="63">
        <v>0.12388948281881301</v>
      </c>
      <c r="O234" s="62"/>
    </row>
    <row r="235" spans="1:15" x14ac:dyDescent="0.25">
      <c r="A235" t="s">
        <v>63</v>
      </c>
      <c r="B235">
        <v>275</v>
      </c>
      <c r="C235">
        <v>4</v>
      </c>
      <c r="D235">
        <v>389.48300453803006</v>
      </c>
      <c r="E235">
        <v>833.06940816845417</v>
      </c>
      <c r="H235">
        <v>-168.99654215976341</v>
      </c>
      <c r="I235" s="63">
        <v>-0.20286009845363423</v>
      </c>
      <c r="O235" s="62"/>
    </row>
    <row r="236" spans="1:15" x14ac:dyDescent="0.25">
      <c r="A236" t="s">
        <v>63</v>
      </c>
      <c r="B236">
        <v>275</v>
      </c>
      <c r="C236">
        <v>7</v>
      </c>
      <c r="D236">
        <v>295.59603667149486</v>
      </c>
      <c r="E236">
        <v>664.07286600869077</v>
      </c>
      <c r="J236">
        <v>69.531637157914247</v>
      </c>
      <c r="K236" s="63">
        <v>0.10470483092589464</v>
      </c>
      <c r="O236" s="62"/>
    </row>
    <row r="237" spans="1:15" x14ac:dyDescent="0.25">
      <c r="A237" t="s">
        <v>63</v>
      </c>
      <c r="B237">
        <v>275</v>
      </c>
      <c r="C237">
        <v>10</v>
      </c>
      <c r="D237">
        <v>334.2247239814472</v>
      </c>
      <c r="E237">
        <v>733.60450316660501</v>
      </c>
      <c r="L237">
        <v>19.145231890255104</v>
      </c>
      <c r="M237" s="63">
        <v>2.6097484145223591E-2</v>
      </c>
      <c r="O237" s="62"/>
    </row>
    <row r="238" spans="1:15" x14ac:dyDescent="0.25">
      <c r="A238" t="s">
        <v>63</v>
      </c>
      <c r="B238">
        <v>275</v>
      </c>
      <c r="C238">
        <v>13</v>
      </c>
      <c r="D238">
        <v>344.86096392047784</v>
      </c>
      <c r="E238">
        <v>752.74973505686012</v>
      </c>
      <c r="N238">
        <v>11.511899038461479</v>
      </c>
      <c r="O238" s="63">
        <v>1.5530641420435715E-2</v>
      </c>
    </row>
    <row r="239" spans="1:15" x14ac:dyDescent="0.25">
      <c r="A239" t="s">
        <v>63</v>
      </c>
      <c r="B239">
        <v>276</v>
      </c>
      <c r="C239">
        <v>0</v>
      </c>
      <c r="D239">
        <v>258.42089959603538</v>
      </c>
      <c r="E239">
        <v>597.15761927286371</v>
      </c>
      <c r="F239">
        <v>247.02042897453896</v>
      </c>
      <c r="G239" s="63">
        <v>0.41366034862843482</v>
      </c>
      <c r="O239" s="62"/>
    </row>
    <row r="240" spans="1:15" x14ac:dyDescent="0.25">
      <c r="A240" t="s">
        <v>63</v>
      </c>
      <c r="B240">
        <v>276</v>
      </c>
      <c r="C240">
        <v>4</v>
      </c>
      <c r="D240">
        <v>395.654471248557</v>
      </c>
      <c r="E240">
        <v>844.17804824740267</v>
      </c>
      <c r="H240">
        <v>113.53987310182845</v>
      </c>
      <c r="I240" s="63">
        <v>0.13449754271335115</v>
      </c>
      <c r="O240" s="62"/>
    </row>
    <row r="241" spans="1:15" x14ac:dyDescent="0.25">
      <c r="A241" t="s">
        <v>63</v>
      </c>
      <c r="B241">
        <v>276</v>
      </c>
      <c r="C241">
        <v>7</v>
      </c>
      <c r="D241">
        <v>458.73217852735058</v>
      </c>
      <c r="E241">
        <v>957.71792134923112</v>
      </c>
      <c r="J241">
        <v>17.375330212529889</v>
      </c>
      <c r="K241" s="63">
        <v>1.8142429858732892E-2</v>
      </c>
      <c r="O241" s="62"/>
    </row>
    <row r="242" spans="1:15" x14ac:dyDescent="0.25">
      <c r="A242" t="s">
        <v>63</v>
      </c>
      <c r="B242">
        <v>276</v>
      </c>
      <c r="C242">
        <v>10</v>
      </c>
      <c r="D242">
        <v>468.38513975653387</v>
      </c>
      <c r="E242">
        <v>975.09325156176101</v>
      </c>
      <c r="L242">
        <v>42.126049030321838</v>
      </c>
      <c r="M242" s="63">
        <v>4.3202072173969541E-2</v>
      </c>
      <c r="O242" s="62"/>
    </row>
    <row r="243" spans="1:15" x14ac:dyDescent="0.25">
      <c r="A243" t="s">
        <v>63</v>
      </c>
      <c r="B243">
        <v>276</v>
      </c>
      <c r="C243">
        <v>13</v>
      </c>
      <c r="D243">
        <v>491.7885003289349</v>
      </c>
      <c r="E243">
        <v>1017.2193005920828</v>
      </c>
      <c r="N243">
        <v>420.06168131921913</v>
      </c>
      <c r="O243" s="63">
        <v>0.70343518656048032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BE64F-4EA1-43C2-AF00-AC18B786459B}">
  <dimension ref="A1:Q243"/>
  <sheetViews>
    <sheetView workbookViewId="0">
      <selection activeCell="V8" sqref="V8"/>
    </sheetView>
  </sheetViews>
  <sheetFormatPr defaultRowHeight="15" x14ac:dyDescent="0.25"/>
  <cols>
    <col min="3" max="4" width="10" customWidth="1"/>
    <col min="5" max="5" width="15.5703125" customWidth="1"/>
    <col min="6" max="6" width="12.140625" customWidth="1"/>
    <col min="7" max="7" width="15.28515625" customWidth="1"/>
    <col min="15" max="15" width="10.7109375" customWidth="1"/>
  </cols>
  <sheetData>
    <row r="1" spans="1:17" ht="18.75" x14ac:dyDescent="0.3">
      <c r="A1" s="2" t="s">
        <v>19</v>
      </c>
      <c r="I1" s="4"/>
    </row>
    <row r="3" spans="1:17" s="4" customFormat="1" ht="45" x14ac:dyDescent="0.25">
      <c r="A3" s="80" t="s">
        <v>4</v>
      </c>
      <c r="B3" s="80" t="s">
        <v>59</v>
      </c>
      <c r="C3" s="80" t="s">
        <v>60</v>
      </c>
      <c r="D3" s="80" t="s">
        <v>74</v>
      </c>
      <c r="E3" s="80" t="s">
        <v>75</v>
      </c>
      <c r="F3" s="80" t="s">
        <v>76</v>
      </c>
      <c r="G3" s="80" t="s">
        <v>78</v>
      </c>
      <c r="H3" s="80" t="s">
        <v>64</v>
      </c>
      <c r="I3" s="80" t="s">
        <v>65</v>
      </c>
      <c r="J3" s="80" t="s">
        <v>66</v>
      </c>
      <c r="K3" s="80" t="s">
        <v>67</v>
      </c>
      <c r="L3" s="80" t="s">
        <v>68</v>
      </c>
      <c r="M3" s="80" t="s">
        <v>69</v>
      </c>
      <c r="N3" s="80" t="s">
        <v>70</v>
      </c>
      <c r="O3" s="80" t="s">
        <v>71</v>
      </c>
      <c r="P3" s="80" t="s">
        <v>72</v>
      </c>
      <c r="Q3" s="80" t="s">
        <v>73</v>
      </c>
    </row>
    <row r="4" spans="1:17" x14ac:dyDescent="0.25">
      <c r="A4" t="s">
        <v>77</v>
      </c>
      <c r="B4">
        <v>181</v>
      </c>
      <c r="C4">
        <v>0</v>
      </c>
      <c r="D4">
        <v>184.68998773407696</v>
      </c>
      <c r="E4">
        <v>575.67924306006796</v>
      </c>
      <c r="F4">
        <f>D4+E4</f>
        <v>760.36923079414487</v>
      </c>
      <c r="G4">
        <v>1352.9126252421993</v>
      </c>
      <c r="H4">
        <v>135.65261722139303</v>
      </c>
      <c r="I4" s="61">
        <v>0.10026709389093653</v>
      </c>
    </row>
    <row r="5" spans="1:17" x14ac:dyDescent="0.25">
      <c r="A5" t="s">
        <v>77</v>
      </c>
      <c r="B5">
        <v>181</v>
      </c>
      <c r="C5">
        <v>4</v>
      </c>
      <c r="D5">
        <v>232.38836841222297</v>
      </c>
      <c r="E5">
        <v>624.54270780631634</v>
      </c>
      <c r="F5">
        <f t="shared" ref="F5:F68" si="0">D5+E5</f>
        <v>856.93107621853937</v>
      </c>
      <c r="G5">
        <v>1488.5652424635923</v>
      </c>
      <c r="J5">
        <v>103.63003913293187</v>
      </c>
      <c r="K5" s="61">
        <v>6.9617398133939357E-2</v>
      </c>
    </row>
    <row r="6" spans="1:17" x14ac:dyDescent="0.25">
      <c r="A6" t="s">
        <v>77</v>
      </c>
      <c r="B6">
        <v>181</v>
      </c>
      <c r="C6">
        <v>7</v>
      </c>
      <c r="D6">
        <v>285.95546607069679</v>
      </c>
      <c r="E6">
        <v>652.35545306990412</v>
      </c>
      <c r="F6">
        <f t="shared" si="0"/>
        <v>938.31091914060084</v>
      </c>
      <c r="G6">
        <v>1592.1952815965242</v>
      </c>
      <c r="L6">
        <v>173.83671388693369</v>
      </c>
      <c r="M6" s="61">
        <v>0.10918052320355098</v>
      </c>
    </row>
    <row r="7" spans="1:17" x14ac:dyDescent="0.25">
      <c r="A7" t="s">
        <v>77</v>
      </c>
      <c r="B7">
        <v>181</v>
      </c>
      <c r="C7">
        <v>10</v>
      </c>
      <c r="D7">
        <v>354.85851852539395</v>
      </c>
      <c r="E7">
        <v>710.65193164336881</v>
      </c>
      <c r="F7">
        <f t="shared" si="0"/>
        <v>1065.5104501687629</v>
      </c>
      <c r="G7">
        <v>1766.0319954834579</v>
      </c>
      <c r="N7">
        <v>203.80142116550883</v>
      </c>
      <c r="O7" s="61">
        <v>0.11540075247035228</v>
      </c>
    </row>
    <row r="8" spans="1:17" x14ac:dyDescent="0.25">
      <c r="A8" t="s">
        <v>77</v>
      </c>
      <c r="B8">
        <v>181</v>
      </c>
      <c r="C8">
        <v>13</v>
      </c>
      <c r="D8">
        <v>400.08481156957055</v>
      </c>
      <c r="E8">
        <v>798.74922504410893</v>
      </c>
      <c r="F8">
        <f t="shared" si="0"/>
        <v>1198.8340366136795</v>
      </c>
      <c r="G8">
        <v>1969.8334166489667</v>
      </c>
      <c r="P8">
        <v>616.92079140676742</v>
      </c>
      <c r="Q8" s="61">
        <v>0.45599455566934771</v>
      </c>
    </row>
    <row r="9" spans="1:17" x14ac:dyDescent="0.25">
      <c r="A9" t="s">
        <v>77</v>
      </c>
      <c r="B9">
        <v>182</v>
      </c>
      <c r="C9">
        <v>0</v>
      </c>
      <c r="D9">
        <v>204.56356583885548</v>
      </c>
      <c r="E9">
        <v>554.2881080958</v>
      </c>
      <c r="F9">
        <f t="shared" si="0"/>
        <v>758.85167393465554</v>
      </c>
      <c r="G9">
        <v>1334.2821604112955</v>
      </c>
      <c r="H9">
        <v>99.450790153495063</v>
      </c>
      <c r="I9" s="61">
        <v>7.4535051958454668E-2</v>
      </c>
    </row>
    <row r="10" spans="1:17" x14ac:dyDescent="0.25">
      <c r="A10" t="s">
        <v>77</v>
      </c>
      <c r="B10">
        <v>182</v>
      </c>
      <c r="C10">
        <v>4</v>
      </c>
      <c r="D10">
        <v>218.78259766280959</v>
      </c>
      <c r="E10">
        <v>601.63908494554494</v>
      </c>
      <c r="F10">
        <f t="shared" si="0"/>
        <v>820.42168260835456</v>
      </c>
      <c r="G10">
        <v>1433.7329505647906</v>
      </c>
      <c r="J10">
        <v>148.9393331385445</v>
      </c>
      <c r="K10" s="61">
        <v>0.10388220001491408</v>
      </c>
    </row>
    <row r="11" spans="1:17" x14ac:dyDescent="0.25">
      <c r="A11" t="s">
        <v>77</v>
      </c>
      <c r="B11">
        <v>182</v>
      </c>
      <c r="C11">
        <v>7</v>
      </c>
      <c r="D11">
        <v>300.03487247026123</v>
      </c>
      <c r="E11">
        <v>639.24300624059651</v>
      </c>
      <c r="F11">
        <f t="shared" si="0"/>
        <v>939.27787871085775</v>
      </c>
      <c r="G11">
        <v>1582.6722837033351</v>
      </c>
      <c r="L11">
        <v>146.82742952039212</v>
      </c>
      <c r="M11" s="61">
        <v>9.2771846093637839E-2</v>
      </c>
    </row>
    <row r="12" spans="1:17" x14ac:dyDescent="0.25">
      <c r="A12" t="s">
        <v>77</v>
      </c>
      <c r="B12">
        <v>182</v>
      </c>
      <c r="C12">
        <v>10</v>
      </c>
      <c r="D12">
        <v>383.23299764571914</v>
      </c>
      <c r="E12">
        <v>674.59261976556013</v>
      </c>
      <c r="F12">
        <f t="shared" si="0"/>
        <v>1057.8256174112794</v>
      </c>
      <c r="G12">
        <v>1729.4997132237272</v>
      </c>
      <c r="N12">
        <v>147.47325995737174</v>
      </c>
      <c r="O12" s="61">
        <v>8.5269317381086299E-2</v>
      </c>
    </row>
    <row r="13" spans="1:17" x14ac:dyDescent="0.25">
      <c r="A13" t="s">
        <v>77</v>
      </c>
      <c r="B13">
        <v>182</v>
      </c>
      <c r="C13">
        <v>13</v>
      </c>
      <c r="D13">
        <v>478.79917843464716</v>
      </c>
      <c r="E13">
        <v>703.42988597025089</v>
      </c>
      <c r="F13">
        <f t="shared" si="0"/>
        <v>1182.2290644048981</v>
      </c>
      <c r="G13">
        <v>1876.972973181099</v>
      </c>
      <c r="P13">
        <v>542.69081276980341</v>
      </c>
      <c r="Q13" s="61">
        <v>0.40672867319347034</v>
      </c>
    </row>
    <row r="14" spans="1:17" x14ac:dyDescent="0.25">
      <c r="A14" t="s">
        <v>77</v>
      </c>
      <c r="B14">
        <v>183</v>
      </c>
      <c r="C14">
        <v>0</v>
      </c>
      <c r="D14">
        <v>78.350835681780723</v>
      </c>
      <c r="E14">
        <v>353.63383719740943</v>
      </c>
      <c r="F14">
        <f t="shared" si="0"/>
        <v>431.98467287919016</v>
      </c>
      <c r="G14">
        <v>846.89174263711777</v>
      </c>
      <c r="H14">
        <v>88.230700109254371</v>
      </c>
      <c r="I14" s="61">
        <v>0.10418179286353024</v>
      </c>
    </row>
    <row r="15" spans="1:17" x14ac:dyDescent="0.25">
      <c r="A15" t="s">
        <v>77</v>
      </c>
      <c r="B15">
        <v>183</v>
      </c>
      <c r="C15">
        <v>4</v>
      </c>
      <c r="D15">
        <v>97.756017702005366</v>
      </c>
      <c r="E15">
        <v>391.87023613575934</v>
      </c>
      <c r="F15">
        <f t="shared" si="0"/>
        <v>489.62625383776469</v>
      </c>
      <c r="G15">
        <v>935.12244274637214</v>
      </c>
      <c r="J15">
        <v>82.66455491750844</v>
      </c>
      <c r="K15" s="61">
        <v>8.8399712314389478E-2</v>
      </c>
    </row>
    <row r="16" spans="1:17" x14ac:dyDescent="0.25">
      <c r="A16" t="s">
        <v>77</v>
      </c>
      <c r="B16">
        <v>183</v>
      </c>
      <c r="C16">
        <v>7</v>
      </c>
      <c r="D16">
        <v>129.11144413183655</v>
      </c>
      <c r="E16">
        <v>420.37530751780224</v>
      </c>
      <c r="F16">
        <f t="shared" si="0"/>
        <v>549.48675164963879</v>
      </c>
      <c r="G16">
        <v>1017.7869976638806</v>
      </c>
      <c r="L16">
        <v>65.573457124016159</v>
      </c>
      <c r="M16" s="61">
        <v>6.4427485588366196E-2</v>
      </c>
    </row>
    <row r="17" spans="1:17" x14ac:dyDescent="0.25">
      <c r="A17" t="s">
        <v>77</v>
      </c>
      <c r="B17">
        <v>183</v>
      </c>
      <c r="C17">
        <v>10</v>
      </c>
      <c r="D17">
        <v>175.00336189574139</v>
      </c>
      <c r="E17">
        <v>431.30949605119736</v>
      </c>
      <c r="F17">
        <f t="shared" si="0"/>
        <v>606.31285794693872</v>
      </c>
      <c r="G17">
        <v>1083.3604547878967</v>
      </c>
      <c r="N17">
        <v>118.23636140413123</v>
      </c>
      <c r="O17" s="61">
        <v>0.10913852437717035</v>
      </c>
    </row>
    <row r="18" spans="1:17" x14ac:dyDescent="0.25">
      <c r="A18" t="s">
        <v>77</v>
      </c>
      <c r="B18">
        <v>183</v>
      </c>
      <c r="C18">
        <v>13</v>
      </c>
      <c r="D18">
        <v>237.19186931745722</v>
      </c>
      <c r="E18">
        <v>462.4471927080948</v>
      </c>
      <c r="F18">
        <f t="shared" si="0"/>
        <v>699.63906202555199</v>
      </c>
      <c r="G18">
        <v>1201.596816192028</v>
      </c>
      <c r="P18">
        <v>354.7050735549102</v>
      </c>
      <c r="Q18" s="61">
        <v>0.41883165899150437</v>
      </c>
    </row>
    <row r="19" spans="1:17" x14ac:dyDescent="0.25">
      <c r="A19" t="s">
        <v>77</v>
      </c>
      <c r="B19">
        <v>184</v>
      </c>
      <c r="C19">
        <v>0</v>
      </c>
      <c r="D19">
        <v>116.5126401211419</v>
      </c>
      <c r="E19">
        <v>421.26473027321117</v>
      </c>
      <c r="F19">
        <f t="shared" si="0"/>
        <v>537.77737039435306</v>
      </c>
      <c r="G19">
        <v>1006.7891546129221</v>
      </c>
      <c r="H19">
        <v>100.98656610304386</v>
      </c>
      <c r="I19" s="61">
        <v>0.10030557603877838</v>
      </c>
    </row>
    <row r="20" spans="1:17" x14ac:dyDescent="0.25">
      <c r="A20" t="s">
        <v>77</v>
      </c>
      <c r="B20">
        <v>184</v>
      </c>
      <c r="C20">
        <v>4</v>
      </c>
      <c r="D20">
        <v>130.96378974186987</v>
      </c>
      <c r="E20">
        <v>469.33996165227552</v>
      </c>
      <c r="F20">
        <f t="shared" si="0"/>
        <v>600.30375139414537</v>
      </c>
      <c r="G20">
        <v>1107.7757207159659</v>
      </c>
      <c r="J20">
        <v>80.15192692061737</v>
      </c>
      <c r="K20" s="61">
        <v>7.2353929971325268E-2</v>
      </c>
    </row>
    <row r="21" spans="1:17" x14ac:dyDescent="0.25">
      <c r="A21" t="s">
        <v>77</v>
      </c>
      <c r="B21">
        <v>184</v>
      </c>
      <c r="C21">
        <v>7</v>
      </c>
      <c r="D21">
        <v>150.75776622332918</v>
      </c>
      <c r="E21">
        <v>502.87215634069673</v>
      </c>
      <c r="F21">
        <f t="shared" si="0"/>
        <v>653.62992256402595</v>
      </c>
      <c r="G21">
        <v>1187.9276476365833</v>
      </c>
      <c r="L21">
        <v>82.25828417088087</v>
      </c>
      <c r="M21" s="61">
        <v>6.9245197158712593E-2</v>
      </c>
    </row>
    <row r="22" spans="1:17" x14ac:dyDescent="0.25">
      <c r="A22" t="s">
        <v>77</v>
      </c>
      <c r="B22">
        <v>184</v>
      </c>
      <c r="C22">
        <v>10</v>
      </c>
      <c r="D22">
        <v>183.96151891747795</v>
      </c>
      <c r="E22">
        <v>530.12467382777015</v>
      </c>
      <c r="F22">
        <f t="shared" si="0"/>
        <v>714.08619274524813</v>
      </c>
      <c r="G22">
        <v>1270.1859318074642</v>
      </c>
      <c r="N22">
        <v>127.82191007325764</v>
      </c>
      <c r="O22" s="61">
        <v>0.10063244039505942</v>
      </c>
    </row>
    <row r="23" spans="1:17" x14ac:dyDescent="0.25">
      <c r="A23" t="s">
        <v>77</v>
      </c>
      <c r="B23">
        <v>184</v>
      </c>
      <c r="C23">
        <v>13</v>
      </c>
      <c r="D23">
        <v>236.05876058604039</v>
      </c>
      <c r="E23">
        <v>572.19393405260087</v>
      </c>
      <c r="F23">
        <f t="shared" si="0"/>
        <v>808.25269463864129</v>
      </c>
      <c r="G23">
        <v>1398.0078418807218</v>
      </c>
      <c r="P23">
        <v>391.21868726779974</v>
      </c>
      <c r="Q23" s="61">
        <v>0.38858055380841949</v>
      </c>
    </row>
    <row r="24" spans="1:17" x14ac:dyDescent="0.25">
      <c r="A24" t="s">
        <v>77</v>
      </c>
      <c r="B24">
        <v>185</v>
      </c>
      <c r="C24">
        <v>0</v>
      </c>
      <c r="D24">
        <v>70.219450976311094</v>
      </c>
      <c r="E24">
        <v>309.10518916938986</v>
      </c>
      <c r="F24">
        <f t="shared" si="0"/>
        <v>379.32464014570098</v>
      </c>
      <c r="G24">
        <v>758.60879148121285</v>
      </c>
      <c r="H24">
        <v>35.842812611698719</v>
      </c>
      <c r="I24" s="61">
        <v>4.724808493415196E-2</v>
      </c>
    </row>
    <row r="25" spans="1:17" x14ac:dyDescent="0.25">
      <c r="A25" t="s">
        <v>77</v>
      </c>
      <c r="B25">
        <v>185</v>
      </c>
      <c r="C25">
        <v>4</v>
      </c>
      <c r="D25">
        <v>85.326869184055454</v>
      </c>
      <c r="E25">
        <v>320.6248527271423</v>
      </c>
      <c r="F25">
        <f t="shared" si="0"/>
        <v>405.95172191119775</v>
      </c>
      <c r="G25">
        <v>794.45160409291157</v>
      </c>
      <c r="J25">
        <v>95.172373699436548</v>
      </c>
      <c r="K25" s="61">
        <v>0.11979631384608053</v>
      </c>
    </row>
    <row r="26" spans="1:17" x14ac:dyDescent="0.25">
      <c r="A26" t="s">
        <v>77</v>
      </c>
      <c r="B26">
        <v>185</v>
      </c>
      <c r="C26">
        <v>7</v>
      </c>
      <c r="D26">
        <v>113.69629753870407</v>
      </c>
      <c r="E26">
        <v>357.73760014091334</v>
      </c>
      <c r="F26">
        <f t="shared" si="0"/>
        <v>471.43389767961742</v>
      </c>
      <c r="G26">
        <v>889.62397779234811</v>
      </c>
      <c r="L26">
        <v>112.91963584326072</v>
      </c>
      <c r="M26" s="61">
        <v>0.12692962269685801</v>
      </c>
    </row>
    <row r="27" spans="1:17" x14ac:dyDescent="0.25">
      <c r="A27" t="s">
        <v>77</v>
      </c>
      <c r="B27">
        <v>185</v>
      </c>
      <c r="C27">
        <v>10</v>
      </c>
      <c r="D27">
        <v>153.85624634658305</v>
      </c>
      <c r="E27">
        <v>398.15964849390321</v>
      </c>
      <c r="F27">
        <f t="shared" si="0"/>
        <v>552.01589484048623</v>
      </c>
      <c r="G27">
        <v>1002.5436136356088</v>
      </c>
      <c r="N27">
        <v>112.53479312986246</v>
      </c>
      <c r="O27" s="61">
        <v>0.11224927434505119</v>
      </c>
    </row>
    <row r="28" spans="1:17" x14ac:dyDescent="0.25">
      <c r="A28" t="s">
        <v>77</v>
      </c>
      <c r="B28">
        <v>185</v>
      </c>
      <c r="C28">
        <v>13</v>
      </c>
      <c r="D28">
        <v>227.69954299075351</v>
      </c>
      <c r="E28">
        <v>419.6549243192876</v>
      </c>
      <c r="F28">
        <f t="shared" si="0"/>
        <v>647.35446731004117</v>
      </c>
      <c r="G28">
        <v>1115.0784067654713</v>
      </c>
      <c r="P28">
        <v>356.46961528425845</v>
      </c>
      <c r="Q28" s="61">
        <v>0.46989913547961631</v>
      </c>
    </row>
    <row r="29" spans="1:17" x14ac:dyDescent="0.25">
      <c r="A29" t="s">
        <v>77</v>
      </c>
      <c r="B29">
        <v>186</v>
      </c>
      <c r="C29">
        <v>0</v>
      </c>
      <c r="D29">
        <v>126.94296705007808</v>
      </c>
      <c r="E29">
        <v>378.14452584539396</v>
      </c>
      <c r="F29">
        <f t="shared" si="0"/>
        <v>505.08749289547205</v>
      </c>
      <c r="G29">
        <v>939.60311357178728</v>
      </c>
      <c r="H29">
        <v>55.947043381828962</v>
      </c>
      <c r="I29" s="61">
        <v>5.9543271593846751E-2</v>
      </c>
    </row>
    <row r="30" spans="1:17" x14ac:dyDescent="0.25">
      <c r="A30" t="s">
        <v>77</v>
      </c>
      <c r="B30">
        <v>186</v>
      </c>
      <c r="C30">
        <v>4</v>
      </c>
      <c r="D30">
        <v>141.55177637840711</v>
      </c>
      <c r="E30">
        <v>401.11021143067171</v>
      </c>
      <c r="F30">
        <f t="shared" si="0"/>
        <v>542.66198780907882</v>
      </c>
      <c r="G30">
        <v>995.55015695361624</v>
      </c>
      <c r="J30">
        <v>80.222756627526564</v>
      </c>
      <c r="K30" s="61">
        <v>8.0581330902511447E-2</v>
      </c>
    </row>
    <row r="31" spans="1:17" x14ac:dyDescent="0.25">
      <c r="A31" t="s">
        <v>77</v>
      </c>
      <c r="B31">
        <v>186</v>
      </c>
      <c r="C31">
        <v>7</v>
      </c>
      <c r="D31">
        <v>162.32708840571507</v>
      </c>
      <c r="E31">
        <v>434.13656954190424</v>
      </c>
      <c r="F31">
        <f t="shared" si="0"/>
        <v>596.46365794761937</v>
      </c>
      <c r="G31">
        <v>1075.7729135811428</v>
      </c>
      <c r="L31">
        <v>47.801152914727254</v>
      </c>
      <c r="M31" s="61">
        <v>4.443424101058828E-2</v>
      </c>
    </row>
    <row r="32" spans="1:17" x14ac:dyDescent="0.25">
      <c r="A32" t="s">
        <v>77</v>
      </c>
      <c r="B32">
        <v>186</v>
      </c>
      <c r="C32">
        <v>10</v>
      </c>
      <c r="D32">
        <v>198.62866711290147</v>
      </c>
      <c r="E32">
        <v>440.52522187942702</v>
      </c>
      <c r="F32">
        <f t="shared" si="0"/>
        <v>639.15388899232846</v>
      </c>
      <c r="G32">
        <v>1123.5740664958701</v>
      </c>
      <c r="N32">
        <v>122.64964788144471</v>
      </c>
      <c r="O32" s="61">
        <v>0.10916026948179436</v>
      </c>
    </row>
    <row r="33" spans="1:17" x14ac:dyDescent="0.25">
      <c r="A33" t="s">
        <v>77</v>
      </c>
      <c r="B33">
        <v>186</v>
      </c>
      <c r="C33">
        <v>13</v>
      </c>
      <c r="D33">
        <v>277.81882851238004</v>
      </c>
      <c r="E33">
        <v>464.66938103607481</v>
      </c>
      <c r="F33">
        <f t="shared" si="0"/>
        <v>742.48820954845485</v>
      </c>
      <c r="G33">
        <v>1246.2237143773148</v>
      </c>
      <c r="P33">
        <v>306.62060080552749</v>
      </c>
      <c r="Q33" s="61">
        <v>0.32632991140264156</v>
      </c>
    </row>
    <row r="34" spans="1:17" x14ac:dyDescent="0.25">
      <c r="A34" t="s">
        <v>77</v>
      </c>
      <c r="B34">
        <v>187</v>
      </c>
      <c r="C34">
        <v>0</v>
      </c>
      <c r="D34">
        <v>171.7413167121089</v>
      </c>
      <c r="E34">
        <v>528.44245298945748</v>
      </c>
      <c r="F34">
        <f t="shared" si="0"/>
        <v>700.18376970156635</v>
      </c>
      <c r="G34">
        <v>1254.9377320931326</v>
      </c>
      <c r="H34">
        <v>160.95557864510852</v>
      </c>
      <c r="I34" s="61">
        <v>0.12825782071007452</v>
      </c>
    </row>
    <row r="35" spans="1:17" x14ac:dyDescent="0.25">
      <c r="A35" t="s">
        <v>77</v>
      </c>
      <c r="B35">
        <v>187</v>
      </c>
      <c r="C35">
        <v>4</v>
      </c>
      <c r="D35">
        <v>216.80225906202887</v>
      </c>
      <c r="E35">
        <v>592.82836204234002</v>
      </c>
      <c r="F35">
        <f t="shared" si="0"/>
        <v>809.63062110436886</v>
      </c>
      <c r="G35">
        <v>1415.8933107382411</v>
      </c>
      <c r="J35">
        <v>91.268677684710838</v>
      </c>
      <c r="K35" s="61">
        <v>6.4460137633621364E-2</v>
      </c>
    </row>
    <row r="36" spans="1:17" x14ac:dyDescent="0.25">
      <c r="A36" t="s">
        <v>77</v>
      </c>
      <c r="B36">
        <v>187</v>
      </c>
      <c r="C36">
        <v>7</v>
      </c>
      <c r="D36">
        <v>241.11848838887587</v>
      </c>
      <c r="E36">
        <v>630.02416668559772</v>
      </c>
      <c r="F36">
        <f t="shared" si="0"/>
        <v>871.14265507447362</v>
      </c>
      <c r="G36">
        <v>1507.1619884229519</v>
      </c>
      <c r="L36">
        <v>7.5098919726997337E-2</v>
      </c>
      <c r="M36" s="61">
        <v>4.9828034613305594E-5</v>
      </c>
    </row>
    <row r="37" spans="1:17" x14ac:dyDescent="0.25">
      <c r="A37" t="s">
        <v>77</v>
      </c>
      <c r="B37">
        <v>187</v>
      </c>
      <c r="C37">
        <v>10</v>
      </c>
      <c r="D37">
        <v>241.11194372549198</v>
      </c>
      <c r="E37">
        <v>630.06952423177052</v>
      </c>
      <c r="F37">
        <f t="shared" si="0"/>
        <v>871.1814679572625</v>
      </c>
      <c r="G37">
        <v>1507.2370873426789</v>
      </c>
      <c r="N37">
        <v>240.32009639501712</v>
      </c>
      <c r="O37" s="61">
        <v>0.15944412356433674</v>
      </c>
    </row>
    <row r="38" spans="1:17" x14ac:dyDescent="0.25">
      <c r="A38" t="s">
        <v>77</v>
      </c>
      <c r="B38">
        <v>187</v>
      </c>
      <c r="C38">
        <v>13</v>
      </c>
      <c r="D38">
        <v>373.67036075831635</v>
      </c>
      <c r="E38">
        <v>689.93712387743312</v>
      </c>
      <c r="F38">
        <f t="shared" si="0"/>
        <v>1063.6074846357494</v>
      </c>
      <c r="G38">
        <v>1747.5571837376961</v>
      </c>
      <c r="P38">
        <v>492.61945164456347</v>
      </c>
      <c r="Q38" s="61">
        <v>0.39254493593312784</v>
      </c>
    </row>
    <row r="39" spans="1:17" x14ac:dyDescent="0.25">
      <c r="A39" t="s">
        <v>77</v>
      </c>
      <c r="B39">
        <v>188</v>
      </c>
      <c r="C39">
        <v>0</v>
      </c>
      <c r="D39">
        <v>111.99878256338492</v>
      </c>
      <c r="E39">
        <v>521.08887013888898</v>
      </c>
      <c r="F39">
        <f t="shared" si="0"/>
        <v>633.08765270227389</v>
      </c>
      <c r="G39">
        <v>1181.9587488133852</v>
      </c>
      <c r="H39">
        <v>135.13830356394874</v>
      </c>
      <c r="I39" s="61">
        <v>0.11433419626498757</v>
      </c>
    </row>
    <row r="40" spans="1:17" x14ac:dyDescent="0.25">
      <c r="A40" t="s">
        <v>77</v>
      </c>
      <c r="B40">
        <v>188</v>
      </c>
      <c r="C40">
        <v>4</v>
      </c>
      <c r="D40">
        <v>151.36438737733374</v>
      </c>
      <c r="E40">
        <v>574.29592500000012</v>
      </c>
      <c r="F40">
        <f t="shared" si="0"/>
        <v>725.66031237733387</v>
      </c>
      <c r="G40">
        <v>1317.097052377334</v>
      </c>
      <c r="J40">
        <v>122.15726369598474</v>
      </c>
      <c r="K40" s="61">
        <v>9.2747351818526433E-2</v>
      </c>
    </row>
    <row r="41" spans="1:17" x14ac:dyDescent="0.25">
      <c r="A41" t="s">
        <v>77</v>
      </c>
      <c r="B41">
        <v>188</v>
      </c>
      <c r="C41">
        <v>7</v>
      </c>
      <c r="D41">
        <v>225.49509888581852</v>
      </c>
      <c r="E41">
        <v>600.97734288194454</v>
      </c>
      <c r="F41">
        <f t="shared" si="0"/>
        <v>826.47244176776303</v>
      </c>
      <c r="G41">
        <v>1439.2543160733187</v>
      </c>
      <c r="L41">
        <v>151.50930546786981</v>
      </c>
      <c r="M41" s="61">
        <v>0.10526930770736115</v>
      </c>
    </row>
    <row r="42" spans="1:17" x14ac:dyDescent="0.25">
      <c r="A42" t="s">
        <v>77</v>
      </c>
      <c r="B42">
        <v>188</v>
      </c>
      <c r="C42">
        <v>10</v>
      </c>
      <c r="D42">
        <v>295.15274216618837</v>
      </c>
      <c r="E42">
        <v>646.4504885416668</v>
      </c>
      <c r="F42">
        <f t="shared" si="0"/>
        <v>941.60323070785512</v>
      </c>
      <c r="G42">
        <v>1590.7636215411885</v>
      </c>
      <c r="N42">
        <v>208.22386185498385</v>
      </c>
      <c r="O42" s="61">
        <v>0.13089553912054461</v>
      </c>
    </row>
    <row r="43" spans="1:17" x14ac:dyDescent="0.25">
      <c r="A43" t="s">
        <v>77</v>
      </c>
      <c r="B43">
        <v>188</v>
      </c>
      <c r="C43">
        <v>13</v>
      </c>
      <c r="D43">
        <v>409.02483714617205</v>
      </c>
      <c r="E43">
        <v>698.86813680555565</v>
      </c>
      <c r="F43">
        <f t="shared" si="0"/>
        <v>1107.8929739517278</v>
      </c>
      <c r="G43">
        <v>1798.9874833961724</v>
      </c>
      <c r="P43">
        <v>617.02873458278714</v>
      </c>
      <c r="Q43" s="61">
        <v>0.52203914493821924</v>
      </c>
    </row>
    <row r="44" spans="1:17" x14ac:dyDescent="0.25">
      <c r="A44" t="s">
        <v>77</v>
      </c>
      <c r="B44">
        <v>189</v>
      </c>
      <c r="C44">
        <v>0</v>
      </c>
      <c r="D44">
        <v>115.59716890814893</v>
      </c>
      <c r="E44">
        <v>442.08460600378021</v>
      </c>
      <c r="F44">
        <f t="shared" si="0"/>
        <v>557.6817749119291</v>
      </c>
      <c r="G44">
        <v>1043.3494597149534</v>
      </c>
      <c r="H44">
        <v>126.51572266218</v>
      </c>
      <c r="I44" s="61">
        <v>0.12125920177956916</v>
      </c>
    </row>
    <row r="45" spans="1:17" x14ac:dyDescent="0.25">
      <c r="A45" t="s">
        <v>77</v>
      </c>
      <c r="B45">
        <v>189</v>
      </c>
      <c r="C45">
        <v>4</v>
      </c>
      <c r="D45">
        <v>148.41297257418324</v>
      </c>
      <c r="E45">
        <v>494.14011655719446</v>
      </c>
      <c r="F45">
        <f t="shared" si="0"/>
        <v>642.55308913137765</v>
      </c>
      <c r="G45">
        <v>1169.8651823771334</v>
      </c>
      <c r="J45">
        <v>100.31626938769568</v>
      </c>
      <c r="K45" s="61">
        <v>8.5750282082808743E-2</v>
      </c>
    </row>
    <row r="46" spans="1:17" x14ac:dyDescent="0.25">
      <c r="A46" t="s">
        <v>77</v>
      </c>
      <c r="B46">
        <v>189</v>
      </c>
      <c r="C46">
        <v>7</v>
      </c>
      <c r="D46">
        <v>188.30084135776229</v>
      </c>
      <c r="E46">
        <v>527.71145022614814</v>
      </c>
      <c r="F46">
        <f t="shared" si="0"/>
        <v>716.01229158391038</v>
      </c>
      <c r="G46">
        <v>1270.181451764829</v>
      </c>
      <c r="L46">
        <v>160.2255559155326</v>
      </c>
      <c r="M46" s="61">
        <v>0.12614383220043901</v>
      </c>
    </row>
    <row r="47" spans="1:17" x14ac:dyDescent="0.25">
      <c r="A47" t="s">
        <v>77</v>
      </c>
      <c r="B47">
        <v>189</v>
      </c>
      <c r="C47">
        <v>10</v>
      </c>
      <c r="D47">
        <v>274.11271088579969</v>
      </c>
      <c r="E47">
        <v>569.05238710808987</v>
      </c>
      <c r="F47">
        <f t="shared" si="0"/>
        <v>843.1650979938895</v>
      </c>
      <c r="G47">
        <v>1430.4070076803616</v>
      </c>
      <c r="N47">
        <v>152.35482989377829</v>
      </c>
      <c r="O47" s="61">
        <v>0.10651152369621462</v>
      </c>
    </row>
    <row r="48" spans="1:17" x14ac:dyDescent="0.25">
      <c r="A48" t="s">
        <v>77</v>
      </c>
      <c r="B48">
        <v>189</v>
      </c>
      <c r="C48">
        <v>13</v>
      </c>
      <c r="D48">
        <v>344.78449728970639</v>
      </c>
      <c r="E48">
        <v>614.43185571357412</v>
      </c>
      <c r="F48">
        <f t="shared" si="0"/>
        <v>959.21635300328057</v>
      </c>
      <c r="G48">
        <v>1582.7618375741399</v>
      </c>
      <c r="P48">
        <v>539.41237785918656</v>
      </c>
      <c r="Q48" s="61">
        <v>0.51700067780411352</v>
      </c>
    </row>
    <row r="49" spans="1:17" x14ac:dyDescent="0.25">
      <c r="A49" t="s">
        <v>77</v>
      </c>
      <c r="B49">
        <v>190</v>
      </c>
      <c r="C49">
        <v>0</v>
      </c>
      <c r="D49">
        <v>88.173047994944923</v>
      </c>
      <c r="E49">
        <v>455.1167928858228</v>
      </c>
      <c r="F49">
        <f t="shared" si="0"/>
        <v>543.28984088076777</v>
      </c>
      <c r="G49">
        <v>1039.3832751894261</v>
      </c>
      <c r="H49">
        <v>88.406671332676979</v>
      </c>
      <c r="I49" s="61">
        <v>8.5056853850727004E-2</v>
      </c>
    </row>
    <row r="50" spans="1:17" x14ac:dyDescent="0.25">
      <c r="A50" t="s">
        <v>77</v>
      </c>
      <c r="B50">
        <v>190</v>
      </c>
      <c r="C50">
        <v>4</v>
      </c>
      <c r="D50">
        <v>109.6641265529903</v>
      </c>
      <c r="E50">
        <v>492.2921222050627</v>
      </c>
      <c r="F50">
        <f t="shared" si="0"/>
        <v>601.95624875805299</v>
      </c>
      <c r="G50">
        <v>1127.789946522103</v>
      </c>
      <c r="J50">
        <v>154.95298521211726</v>
      </c>
      <c r="K50" s="61">
        <v>0.13739525315859019</v>
      </c>
    </row>
    <row r="51" spans="1:17" x14ac:dyDescent="0.25">
      <c r="A51" t="s">
        <v>77</v>
      </c>
      <c r="B51">
        <v>190</v>
      </c>
      <c r="C51">
        <v>7</v>
      </c>
      <c r="D51">
        <v>161.32967779381067</v>
      </c>
      <c r="E51">
        <v>549.67402996689407</v>
      </c>
      <c r="F51">
        <f t="shared" si="0"/>
        <v>711.00370776070474</v>
      </c>
      <c r="G51">
        <v>1282.7429317342203</v>
      </c>
      <c r="L51">
        <v>148.90357373587744</v>
      </c>
      <c r="M51" s="61">
        <v>0.11608216272497046</v>
      </c>
    </row>
    <row r="52" spans="1:17" x14ac:dyDescent="0.25">
      <c r="A52" t="s">
        <v>77</v>
      </c>
      <c r="B52">
        <v>190</v>
      </c>
      <c r="C52">
        <v>10</v>
      </c>
      <c r="D52">
        <v>257.19862773345153</v>
      </c>
      <c r="E52">
        <v>579.13770985369229</v>
      </c>
      <c r="F52">
        <f t="shared" si="0"/>
        <v>836.33633758714382</v>
      </c>
      <c r="G52">
        <v>1431.6465054700977</v>
      </c>
      <c r="N52">
        <v>171.73650707760225</v>
      </c>
      <c r="O52" s="61">
        <v>0.11995734032208641</v>
      </c>
    </row>
    <row r="53" spans="1:17" x14ac:dyDescent="0.25">
      <c r="A53" t="s">
        <v>77</v>
      </c>
      <c r="B53">
        <v>190</v>
      </c>
      <c r="C53">
        <v>13</v>
      </c>
      <c r="D53">
        <v>374.01291080365678</v>
      </c>
      <c r="E53">
        <v>609.65005652446848</v>
      </c>
      <c r="F53">
        <f t="shared" si="0"/>
        <v>983.66296732812521</v>
      </c>
      <c r="G53">
        <v>1603.3830125477</v>
      </c>
      <c r="P53">
        <v>563.99973735827393</v>
      </c>
      <c r="Q53" s="61">
        <v>0.54262922140582437</v>
      </c>
    </row>
    <row r="54" spans="1:17" x14ac:dyDescent="0.25">
      <c r="A54" t="s">
        <v>77</v>
      </c>
      <c r="B54">
        <v>191</v>
      </c>
      <c r="C54">
        <v>0</v>
      </c>
      <c r="D54">
        <v>94.595532393114226</v>
      </c>
      <c r="E54">
        <v>408.82192411677914</v>
      </c>
      <c r="F54">
        <f t="shared" si="0"/>
        <v>503.41745650989338</v>
      </c>
      <c r="G54">
        <v>962.47499580331669</v>
      </c>
      <c r="H54">
        <v>91.923396748158439</v>
      </c>
      <c r="I54" s="61">
        <v>9.5507308916047029E-2</v>
      </c>
    </row>
    <row r="55" spans="1:17" x14ac:dyDescent="0.25">
      <c r="A55" t="s">
        <v>77</v>
      </c>
      <c r="B55">
        <v>191</v>
      </c>
      <c r="C55">
        <v>4</v>
      </c>
      <c r="D55">
        <v>108.47369150103958</v>
      </c>
      <c r="E55">
        <v>452.18038947246413</v>
      </c>
      <c r="F55">
        <f t="shared" si="0"/>
        <v>560.65408097350371</v>
      </c>
      <c r="G55">
        <v>1054.3983925514751</v>
      </c>
      <c r="J55">
        <v>75.47767448888294</v>
      </c>
      <c r="K55" s="61">
        <v>7.1583639563636919E-2</v>
      </c>
    </row>
    <row r="56" spans="1:17" x14ac:dyDescent="0.25">
      <c r="A56" t="s">
        <v>77</v>
      </c>
      <c r="B56">
        <v>191</v>
      </c>
      <c r="C56">
        <v>7</v>
      </c>
      <c r="D56">
        <v>158.41795976625775</v>
      </c>
      <c r="E56">
        <v>466.36561515227788</v>
      </c>
      <c r="F56">
        <f t="shared" si="0"/>
        <v>624.78357491853558</v>
      </c>
      <c r="G56">
        <v>1129.8760670403581</v>
      </c>
      <c r="L56">
        <v>165.41374543679649</v>
      </c>
      <c r="M56" s="61">
        <v>0.1463999019556966</v>
      </c>
    </row>
    <row r="57" spans="1:17" x14ac:dyDescent="0.25">
      <c r="A57" t="s">
        <v>77</v>
      </c>
      <c r="B57">
        <v>191</v>
      </c>
      <c r="C57">
        <v>10</v>
      </c>
      <c r="D57">
        <v>266.77793438153452</v>
      </c>
      <c r="E57">
        <v>498.06215449756672</v>
      </c>
      <c r="F57">
        <f t="shared" si="0"/>
        <v>764.84008887910124</v>
      </c>
      <c r="G57">
        <v>1295.2898124771546</v>
      </c>
      <c r="N57">
        <v>172.21902650436368</v>
      </c>
      <c r="O57" s="61">
        <v>0.13295791014908578</v>
      </c>
    </row>
    <row r="58" spans="1:17" x14ac:dyDescent="0.25">
      <c r="A58" t="s">
        <v>77</v>
      </c>
      <c r="B58">
        <v>191</v>
      </c>
      <c r="C58">
        <v>13</v>
      </c>
      <c r="D58">
        <v>391.51032111973188</v>
      </c>
      <c r="E58">
        <v>524.4436210343257</v>
      </c>
      <c r="F58">
        <f t="shared" si="0"/>
        <v>915.95394215405759</v>
      </c>
      <c r="G58">
        <v>1467.5088389815182</v>
      </c>
      <c r="P58">
        <v>505.03384317820155</v>
      </c>
      <c r="Q58" s="61">
        <v>0.52472411790467544</v>
      </c>
    </row>
    <row r="59" spans="1:17" x14ac:dyDescent="0.25">
      <c r="A59" t="s">
        <v>77</v>
      </c>
      <c r="B59">
        <v>192</v>
      </c>
      <c r="C59">
        <v>0</v>
      </c>
      <c r="D59">
        <v>118.96414109529638</v>
      </c>
      <c r="E59">
        <v>693.18921254044403</v>
      </c>
      <c r="F59">
        <f t="shared" si="0"/>
        <v>812.15335363574036</v>
      </c>
      <c r="G59">
        <v>1498.7047236680955</v>
      </c>
      <c r="H59">
        <v>156.97794802482736</v>
      </c>
      <c r="I59" s="61">
        <v>0.10474241226158425</v>
      </c>
    </row>
    <row r="60" spans="1:17" x14ac:dyDescent="0.25">
      <c r="A60" t="s">
        <v>77</v>
      </c>
      <c r="B60">
        <v>192</v>
      </c>
      <c r="C60">
        <v>4</v>
      </c>
      <c r="D60">
        <v>223.78852692894148</v>
      </c>
      <c r="E60">
        <v>722.16341375776733</v>
      </c>
      <c r="F60">
        <f t="shared" si="0"/>
        <v>945.95194068670878</v>
      </c>
      <c r="G60">
        <v>1655.6826716929229</v>
      </c>
      <c r="J60">
        <v>98.270650348601748</v>
      </c>
      <c r="K60" s="61">
        <v>5.9353553690406603E-2</v>
      </c>
    </row>
    <row r="61" spans="1:17" x14ac:dyDescent="0.25">
      <c r="A61" t="s">
        <v>77</v>
      </c>
      <c r="B61">
        <v>192</v>
      </c>
      <c r="C61">
        <v>7</v>
      </c>
      <c r="D61">
        <v>273.25400735044042</v>
      </c>
      <c r="E61">
        <v>749.2773970506023</v>
      </c>
      <c r="F61">
        <f t="shared" si="0"/>
        <v>1022.5314044010427</v>
      </c>
      <c r="G61">
        <v>1753.9533220415246</v>
      </c>
      <c r="L61">
        <v>98.890778332662876</v>
      </c>
      <c r="M61" s="61">
        <v>5.6381647726838222E-2</v>
      </c>
    </row>
    <row r="62" spans="1:17" x14ac:dyDescent="0.25">
      <c r="A62" t="s">
        <v>77</v>
      </c>
      <c r="B62">
        <v>192</v>
      </c>
      <c r="C62">
        <v>10</v>
      </c>
      <c r="D62">
        <v>349.02023620747315</v>
      </c>
      <c r="E62">
        <v>762.12436898150804</v>
      </c>
      <c r="F62">
        <f t="shared" si="0"/>
        <v>1111.1446051889811</v>
      </c>
      <c r="G62">
        <v>1852.8441003741875</v>
      </c>
      <c r="N62">
        <v>169.16541581796173</v>
      </c>
      <c r="O62" s="61">
        <v>9.1300404488320552E-2</v>
      </c>
    </row>
    <row r="63" spans="1:17" x14ac:dyDescent="0.25">
      <c r="A63" t="s">
        <v>77</v>
      </c>
      <c r="B63">
        <v>192</v>
      </c>
      <c r="C63">
        <v>13</v>
      </c>
      <c r="D63">
        <v>449.83352127475649</v>
      </c>
      <c r="E63">
        <v>800.09777495410708</v>
      </c>
      <c r="F63">
        <f t="shared" si="0"/>
        <v>1249.9312962288636</v>
      </c>
      <c r="G63">
        <v>2022.0095161921492</v>
      </c>
      <c r="P63">
        <v>523.30479252405371</v>
      </c>
      <c r="Q63" s="61">
        <v>0.34917137729656295</v>
      </c>
    </row>
    <row r="64" spans="1:17" x14ac:dyDescent="0.25">
      <c r="A64" t="s">
        <v>77</v>
      </c>
      <c r="B64">
        <v>193</v>
      </c>
      <c r="C64">
        <v>0</v>
      </c>
      <c r="D64">
        <v>95.856170864197523</v>
      </c>
      <c r="E64">
        <v>457.294265285996</v>
      </c>
      <c r="F64">
        <f t="shared" si="0"/>
        <v>553.15043615019351</v>
      </c>
      <c r="G64">
        <v>1050.9858483789903</v>
      </c>
      <c r="H64">
        <v>102.72830923486003</v>
      </c>
      <c r="I64" s="61">
        <v>9.7744712160782329E-2</v>
      </c>
    </row>
    <row r="65" spans="1:17" x14ac:dyDescent="0.25">
      <c r="A65" t="s">
        <v>77</v>
      </c>
      <c r="B65">
        <v>193</v>
      </c>
      <c r="C65">
        <v>4</v>
      </c>
      <c r="D65">
        <v>113.97290251851851</v>
      </c>
      <c r="E65">
        <v>504.3006972751844</v>
      </c>
      <c r="F65">
        <f t="shared" si="0"/>
        <v>618.27359979370294</v>
      </c>
      <c r="G65">
        <v>1153.7141576138504</v>
      </c>
      <c r="J65">
        <v>149.53651123646728</v>
      </c>
      <c r="K65" s="61">
        <v>0.12961313705792049</v>
      </c>
    </row>
    <row r="66" spans="1:17" x14ac:dyDescent="0.25">
      <c r="A66" t="s">
        <v>77</v>
      </c>
      <c r="B66">
        <v>193</v>
      </c>
      <c r="C66">
        <v>7</v>
      </c>
      <c r="D66">
        <v>161.76307614814812</v>
      </c>
      <c r="E66">
        <v>560.82644039009415</v>
      </c>
      <c r="F66">
        <f t="shared" si="0"/>
        <v>722.58951653824226</v>
      </c>
      <c r="G66">
        <v>1303.2506688503177</v>
      </c>
      <c r="L66">
        <v>148.38357057111557</v>
      </c>
      <c r="M66" s="61">
        <v>0.11385650828172172</v>
      </c>
    </row>
    <row r="67" spans="1:17" x14ac:dyDescent="0.25">
      <c r="A67" t="s">
        <v>77</v>
      </c>
      <c r="B67">
        <v>193</v>
      </c>
      <c r="C67">
        <v>10</v>
      </c>
      <c r="D67">
        <v>222.38651555555552</v>
      </c>
      <c r="E67">
        <v>609.5820688143765</v>
      </c>
      <c r="F67">
        <f t="shared" si="0"/>
        <v>831.96858436993205</v>
      </c>
      <c r="G67">
        <v>1451.6342394214332</v>
      </c>
      <c r="N67">
        <v>124.7185027192636</v>
      </c>
      <c r="O67" s="61">
        <v>8.5915927946816475E-2</v>
      </c>
    </row>
    <row r="68" spans="1:17" x14ac:dyDescent="0.25">
      <c r="A68" t="s">
        <v>77</v>
      </c>
      <c r="B68">
        <v>193</v>
      </c>
      <c r="C68">
        <v>13</v>
      </c>
      <c r="D68">
        <v>299.67288711111109</v>
      </c>
      <c r="E68">
        <v>635.93325279421424</v>
      </c>
      <c r="F68">
        <f t="shared" si="0"/>
        <v>935.60613990532534</v>
      </c>
      <c r="G68">
        <v>1576.3527421406968</v>
      </c>
      <c r="P68">
        <v>525.36689376170648</v>
      </c>
      <c r="Q68" s="61">
        <v>0.49988008361103714</v>
      </c>
    </row>
    <row r="69" spans="1:17" x14ac:dyDescent="0.25">
      <c r="A69" t="s">
        <v>77</v>
      </c>
      <c r="B69">
        <v>194</v>
      </c>
      <c r="C69">
        <v>0</v>
      </c>
      <c r="D69">
        <v>142.11762993446123</v>
      </c>
      <c r="E69">
        <v>379.79420116093758</v>
      </c>
      <c r="F69">
        <f t="shared" ref="F69:F132" si="1">D69+E69</f>
        <v>521.91183109539884</v>
      </c>
      <c r="G69">
        <v>957.74719202414883</v>
      </c>
      <c r="H69">
        <v>87.494093448274612</v>
      </c>
      <c r="I69" s="61">
        <v>9.1354058959296353E-2</v>
      </c>
    </row>
    <row r="70" spans="1:17" x14ac:dyDescent="0.25">
      <c r="A70" t="s">
        <v>77</v>
      </c>
      <c r="B70">
        <v>194</v>
      </c>
      <c r="C70">
        <v>4</v>
      </c>
      <c r="D70">
        <v>167.16768378804045</v>
      </c>
      <c r="E70">
        <v>414.48533426910171</v>
      </c>
      <c r="F70">
        <f t="shared" si="1"/>
        <v>581.65301805714216</v>
      </c>
      <c r="G70">
        <v>1045.2412854724234</v>
      </c>
      <c r="J70">
        <v>61.968862435112214</v>
      </c>
      <c r="K70" s="61">
        <v>5.9286657823799799E-2</v>
      </c>
    </row>
    <row r="71" spans="1:17" x14ac:dyDescent="0.25">
      <c r="A71" t="s">
        <v>77</v>
      </c>
      <c r="B71">
        <v>194</v>
      </c>
      <c r="C71">
        <v>7</v>
      </c>
      <c r="D71">
        <v>196.57159630137684</v>
      </c>
      <c r="E71">
        <v>432.57697311453262</v>
      </c>
      <c r="F71">
        <f t="shared" si="1"/>
        <v>629.14856941590949</v>
      </c>
      <c r="G71">
        <v>1107.2101479075357</v>
      </c>
      <c r="L71">
        <v>98.216590594627405</v>
      </c>
      <c r="M71" s="61">
        <v>8.8706367784148574E-2</v>
      </c>
    </row>
    <row r="72" spans="1:17" x14ac:dyDescent="0.25">
      <c r="A72" t="s">
        <v>77</v>
      </c>
      <c r="B72">
        <v>194</v>
      </c>
      <c r="C72">
        <v>10</v>
      </c>
      <c r="D72">
        <v>252.73722671002051</v>
      </c>
      <c r="E72">
        <v>455.93861766230145</v>
      </c>
      <c r="F72">
        <f t="shared" si="1"/>
        <v>708.67584437232199</v>
      </c>
      <c r="G72">
        <v>1205.4267385021631</v>
      </c>
      <c r="N72">
        <v>141.19539919834665</v>
      </c>
      <c r="O72" s="61">
        <v>0.11713312363868165</v>
      </c>
    </row>
    <row r="73" spans="1:17" x14ac:dyDescent="0.25">
      <c r="A73" t="s">
        <v>77</v>
      </c>
      <c r="B73">
        <v>194</v>
      </c>
      <c r="C73">
        <v>13</v>
      </c>
      <c r="D73">
        <v>345.97041457094957</v>
      </c>
      <c r="E73">
        <v>482.58429062753345</v>
      </c>
      <c r="F73">
        <f t="shared" si="1"/>
        <v>828.55470519848302</v>
      </c>
      <c r="G73">
        <v>1346.6221377005097</v>
      </c>
      <c r="P73">
        <v>388.87494567636088</v>
      </c>
      <c r="Q73" s="61">
        <v>0.40603089094366746</v>
      </c>
    </row>
    <row r="74" spans="1:17" x14ac:dyDescent="0.25">
      <c r="A74" t="s">
        <v>77</v>
      </c>
      <c r="B74">
        <v>195</v>
      </c>
      <c r="C74">
        <v>0</v>
      </c>
      <c r="D74">
        <v>105.33654439405524</v>
      </c>
      <c r="E74">
        <v>446.24408218224738</v>
      </c>
      <c r="F74">
        <f t="shared" si="1"/>
        <v>551.58062657630262</v>
      </c>
      <c r="G74">
        <v>1040.5758923221006</v>
      </c>
      <c r="H74">
        <v>123.59332012736559</v>
      </c>
      <c r="I74" s="61">
        <v>0.11877396068782692</v>
      </c>
    </row>
    <row r="75" spans="1:17" x14ac:dyDescent="0.25">
      <c r="A75" t="s">
        <v>77</v>
      </c>
      <c r="B75">
        <v>195</v>
      </c>
      <c r="C75">
        <v>4</v>
      </c>
      <c r="D75">
        <v>136.3619213469957</v>
      </c>
      <c r="E75">
        <v>497.67071727915038</v>
      </c>
      <c r="F75">
        <f t="shared" si="1"/>
        <v>634.03263862614608</v>
      </c>
      <c r="G75">
        <v>1164.1692124494662</v>
      </c>
      <c r="J75">
        <v>111.87991328301518</v>
      </c>
      <c r="K75" s="61">
        <v>9.6102793379679446E-2</v>
      </c>
    </row>
    <row r="76" spans="1:17" x14ac:dyDescent="0.25">
      <c r="A76" t="s">
        <v>77</v>
      </c>
      <c r="B76">
        <v>195</v>
      </c>
      <c r="C76">
        <v>7</v>
      </c>
      <c r="D76">
        <v>187.07594207815487</v>
      </c>
      <c r="E76">
        <v>531.65176869684797</v>
      </c>
      <c r="F76">
        <f t="shared" si="1"/>
        <v>718.72771077500283</v>
      </c>
      <c r="G76">
        <v>1276.0491257324813</v>
      </c>
      <c r="L76">
        <v>128.99185780662356</v>
      </c>
      <c r="M76" s="61">
        <v>0.10108690582941256</v>
      </c>
    </row>
    <row r="77" spans="1:17" x14ac:dyDescent="0.25">
      <c r="A77" t="s">
        <v>77</v>
      </c>
      <c r="B77">
        <v>195</v>
      </c>
      <c r="C77">
        <v>10</v>
      </c>
      <c r="D77">
        <v>261.51880613317076</v>
      </c>
      <c r="E77">
        <v>561.95676522551889</v>
      </c>
      <c r="F77">
        <f t="shared" si="1"/>
        <v>823.47557135868965</v>
      </c>
      <c r="G77">
        <v>1405.0409835391049</v>
      </c>
      <c r="N77">
        <v>195.99459247881305</v>
      </c>
      <c r="O77" s="61">
        <v>0.13949386158482696</v>
      </c>
    </row>
    <row r="78" spans="1:17" x14ac:dyDescent="0.25">
      <c r="A78" t="s">
        <v>77</v>
      </c>
      <c r="B78">
        <v>195</v>
      </c>
      <c r="C78">
        <v>13</v>
      </c>
      <c r="D78">
        <v>346.91143180562364</v>
      </c>
      <c r="E78">
        <v>623.40230234016349</v>
      </c>
      <c r="F78">
        <f t="shared" si="1"/>
        <v>970.31373414578707</v>
      </c>
      <c r="G78">
        <v>1601.0355760179179</v>
      </c>
      <c r="P78">
        <v>560.45968369581738</v>
      </c>
      <c r="Q78" s="61">
        <v>0.53860529331034346</v>
      </c>
    </row>
    <row r="79" spans="1:17" x14ac:dyDescent="0.25">
      <c r="A79" t="s">
        <v>77</v>
      </c>
      <c r="B79">
        <v>196</v>
      </c>
      <c r="C79">
        <v>0</v>
      </c>
      <c r="D79">
        <v>97.119283911307932</v>
      </c>
      <c r="E79">
        <v>438.85409017904578</v>
      </c>
      <c r="F79">
        <f t="shared" si="1"/>
        <v>535.97337409035367</v>
      </c>
      <c r="G79">
        <v>1019.0566462335903</v>
      </c>
      <c r="H79">
        <v>68.909149485009493</v>
      </c>
      <c r="I79" s="61">
        <v>6.7620528985995146E-2</v>
      </c>
    </row>
    <row r="80" spans="1:17" x14ac:dyDescent="0.25">
      <c r="A80" t="s">
        <v>77</v>
      </c>
      <c r="B80">
        <v>196</v>
      </c>
      <c r="C80">
        <v>4</v>
      </c>
      <c r="D80">
        <v>119.01155033585339</v>
      </c>
      <c r="E80">
        <v>464.97458076819237</v>
      </c>
      <c r="F80">
        <f t="shared" si="1"/>
        <v>583.98613110404574</v>
      </c>
      <c r="G80">
        <v>1087.9657957185998</v>
      </c>
      <c r="J80">
        <v>73.221777574092357</v>
      </c>
      <c r="K80" s="61">
        <v>6.7301543727052077E-2</v>
      </c>
    </row>
    <row r="81" spans="1:17" x14ac:dyDescent="0.25">
      <c r="A81" t="s">
        <v>77</v>
      </c>
      <c r="B81">
        <v>196</v>
      </c>
      <c r="C81">
        <v>7</v>
      </c>
      <c r="D81">
        <v>143.28636413261668</v>
      </c>
      <c r="E81">
        <v>492.16733842226415</v>
      </c>
      <c r="F81">
        <f t="shared" si="1"/>
        <v>635.45370255488081</v>
      </c>
      <c r="G81">
        <v>1161.1875732926922</v>
      </c>
      <c r="L81">
        <v>115.62693621602853</v>
      </c>
      <c r="M81" s="61">
        <v>9.9576449899609176E-2</v>
      </c>
    </row>
    <row r="82" spans="1:17" x14ac:dyDescent="0.25">
      <c r="A82" t="s">
        <v>77</v>
      </c>
      <c r="B82">
        <v>196</v>
      </c>
      <c r="C82">
        <v>10</v>
      </c>
      <c r="D82">
        <v>198.25737488503739</v>
      </c>
      <c r="E82">
        <v>525.86507479093518</v>
      </c>
      <c r="F82">
        <f t="shared" si="1"/>
        <v>724.12244967597258</v>
      </c>
      <c r="G82">
        <v>1276.8145095087207</v>
      </c>
      <c r="N82">
        <v>134.98397053002122</v>
      </c>
      <c r="O82" s="61">
        <v>0.10571932690673992</v>
      </c>
    </row>
    <row r="83" spans="1:17" x14ac:dyDescent="0.25">
      <c r="A83" t="s">
        <v>77</v>
      </c>
      <c r="B83">
        <v>196</v>
      </c>
      <c r="C83">
        <v>13</v>
      </c>
      <c r="D83">
        <v>279.17864575883658</v>
      </c>
      <c r="E83">
        <v>555.8999079332807</v>
      </c>
      <c r="F83">
        <f t="shared" si="1"/>
        <v>835.07855369211734</v>
      </c>
      <c r="G83">
        <v>1411.7984800387419</v>
      </c>
      <c r="P83">
        <v>392.7418338051516</v>
      </c>
      <c r="Q83" s="61">
        <v>0.38539745092357358</v>
      </c>
    </row>
    <row r="84" spans="1:17" x14ac:dyDescent="0.25">
      <c r="A84" t="s">
        <v>77</v>
      </c>
      <c r="B84">
        <v>197</v>
      </c>
      <c r="C84">
        <v>0</v>
      </c>
      <c r="D84">
        <v>89.327019373832869</v>
      </c>
      <c r="E84">
        <v>463.64170631154263</v>
      </c>
      <c r="F84">
        <f t="shared" si="1"/>
        <v>552.96872568537549</v>
      </c>
      <c r="G84">
        <v>1055.8820907346096</v>
      </c>
      <c r="H84">
        <v>80.008701648114766</v>
      </c>
      <c r="I84" s="61">
        <v>7.5774276645274141E-2</v>
      </c>
    </row>
    <row r="85" spans="1:17" x14ac:dyDescent="0.25">
      <c r="A85" t="s">
        <v>77</v>
      </c>
      <c r="B85">
        <v>197</v>
      </c>
      <c r="C85">
        <v>4</v>
      </c>
      <c r="D85">
        <v>102.71944365375992</v>
      </c>
      <c r="E85">
        <v>500.65074929386901</v>
      </c>
      <c r="F85">
        <f t="shared" si="1"/>
        <v>603.37019294762899</v>
      </c>
      <c r="G85">
        <v>1135.8907923827244</v>
      </c>
      <c r="J85">
        <v>77.50635119807157</v>
      </c>
      <c r="K85" s="61">
        <v>6.8233981398413135E-2</v>
      </c>
    </row>
    <row r="86" spans="1:17" x14ac:dyDescent="0.25">
      <c r="A86" t="s">
        <v>77</v>
      </c>
      <c r="B86">
        <v>197</v>
      </c>
      <c r="C86">
        <v>7</v>
      </c>
      <c r="D86">
        <v>122.30465108124385</v>
      </c>
      <c r="E86">
        <v>532.82916249975108</v>
      </c>
      <c r="F86">
        <f t="shared" si="1"/>
        <v>655.13381358099491</v>
      </c>
      <c r="G86">
        <v>1213.397143580796</v>
      </c>
      <c r="L86">
        <v>158.02288009138601</v>
      </c>
      <c r="M86" s="61">
        <v>0.13023178843577343</v>
      </c>
    </row>
    <row r="87" spans="1:17" x14ac:dyDescent="0.25">
      <c r="A87" t="s">
        <v>77</v>
      </c>
      <c r="B87">
        <v>197</v>
      </c>
      <c r="C87">
        <v>10</v>
      </c>
      <c r="D87">
        <v>218.65281524934747</v>
      </c>
      <c r="E87">
        <v>567.09289356824138</v>
      </c>
      <c r="F87">
        <f t="shared" si="1"/>
        <v>785.74570881758882</v>
      </c>
      <c r="G87">
        <v>1371.420023672182</v>
      </c>
      <c r="N87">
        <v>158.05409208678702</v>
      </c>
      <c r="O87" s="61">
        <v>0.11524849379373475</v>
      </c>
    </row>
    <row r="88" spans="1:17" x14ac:dyDescent="0.25">
      <c r="A88" t="s">
        <v>77</v>
      </c>
      <c r="B88">
        <v>197</v>
      </c>
      <c r="C88">
        <v>13</v>
      </c>
      <c r="D88">
        <v>333.71710030554794</v>
      </c>
      <c r="E88">
        <v>590.97611969634499</v>
      </c>
      <c r="F88">
        <f t="shared" si="1"/>
        <v>924.693220001893</v>
      </c>
      <c r="G88">
        <v>1529.474115758969</v>
      </c>
      <c r="P88">
        <v>473.59202502435937</v>
      </c>
      <c r="Q88" s="61">
        <v>0.44852737742229043</v>
      </c>
    </row>
    <row r="89" spans="1:17" x14ac:dyDescent="0.25">
      <c r="A89" t="s">
        <v>77</v>
      </c>
      <c r="B89">
        <v>198</v>
      </c>
      <c r="C89">
        <v>0</v>
      </c>
      <c r="D89">
        <v>97.36563745126314</v>
      </c>
      <c r="E89">
        <v>459.20314287272379</v>
      </c>
      <c r="F89">
        <f t="shared" si="1"/>
        <v>556.56878032398697</v>
      </c>
      <c r="G89">
        <v>1055.931294622166</v>
      </c>
      <c r="H89">
        <v>87.827378329388011</v>
      </c>
      <c r="I89" s="61">
        <v>8.3175277384703761E-2</v>
      </c>
    </row>
    <row r="90" spans="1:17" x14ac:dyDescent="0.25">
      <c r="A90" t="s">
        <v>77</v>
      </c>
      <c r="B90">
        <v>198</v>
      </c>
      <c r="C90">
        <v>4</v>
      </c>
      <c r="D90">
        <v>113.95088554184692</v>
      </c>
      <c r="E90">
        <v>498.78210411650389</v>
      </c>
      <c r="F90">
        <f t="shared" si="1"/>
        <v>612.73298965835079</v>
      </c>
      <c r="G90">
        <v>1143.758672951554</v>
      </c>
      <c r="J90">
        <v>90.172740264812546</v>
      </c>
      <c r="K90" s="61">
        <v>7.8838956501300322E-2</v>
      </c>
    </row>
    <row r="91" spans="1:17" x14ac:dyDescent="0.25">
      <c r="A91" t="s">
        <v>77</v>
      </c>
      <c r="B91">
        <v>198</v>
      </c>
      <c r="C91">
        <v>7</v>
      </c>
      <c r="D91">
        <v>135.33131656251666</v>
      </c>
      <c r="E91">
        <v>537.00005369658334</v>
      </c>
      <c r="F91">
        <f t="shared" si="1"/>
        <v>672.33137025910003</v>
      </c>
      <c r="G91">
        <v>1233.9314132163665</v>
      </c>
      <c r="L91">
        <v>138.42555555210083</v>
      </c>
      <c r="M91" s="61">
        <v>0.1121825362977677</v>
      </c>
    </row>
    <row r="92" spans="1:17" x14ac:dyDescent="0.25">
      <c r="A92" t="s">
        <v>77</v>
      </c>
      <c r="B92">
        <v>198</v>
      </c>
      <c r="C92">
        <v>10</v>
      </c>
      <c r="D92">
        <v>207.51304456194694</v>
      </c>
      <c r="E92">
        <v>573.80218011473346</v>
      </c>
      <c r="F92">
        <f t="shared" si="1"/>
        <v>781.31522467668037</v>
      </c>
      <c r="G92">
        <v>1372.3569687684674</v>
      </c>
      <c r="N92">
        <v>146.38201351292423</v>
      </c>
      <c r="O92" s="61">
        <v>0.10666467751774909</v>
      </c>
    </row>
    <row r="93" spans="1:17" x14ac:dyDescent="0.25">
      <c r="A93" t="s">
        <v>77</v>
      </c>
      <c r="B93">
        <v>198</v>
      </c>
      <c r="C93">
        <v>13</v>
      </c>
      <c r="D93">
        <v>315.62229699656388</v>
      </c>
      <c r="E93">
        <v>595.06482515823768</v>
      </c>
      <c r="F93">
        <f t="shared" si="1"/>
        <v>910.6871221548015</v>
      </c>
      <c r="G93">
        <v>1518.7389822813916</v>
      </c>
      <c r="P93">
        <v>462.80768765922562</v>
      </c>
      <c r="Q93" s="61">
        <v>0.43829337194218471</v>
      </c>
    </row>
    <row r="94" spans="1:17" x14ac:dyDescent="0.25">
      <c r="A94" t="s">
        <v>77</v>
      </c>
      <c r="B94">
        <v>199</v>
      </c>
      <c r="C94">
        <v>0</v>
      </c>
      <c r="D94">
        <v>128.84743489583337</v>
      </c>
      <c r="E94">
        <v>492.98407552238552</v>
      </c>
      <c r="F94">
        <f t="shared" si="1"/>
        <v>621.83151041821884</v>
      </c>
      <c r="G94">
        <v>1148.2187708361273</v>
      </c>
      <c r="H94">
        <v>142.65689125140216</v>
      </c>
      <c r="I94" s="61">
        <v>0.12424190831466735</v>
      </c>
    </row>
    <row r="95" spans="1:17" x14ac:dyDescent="0.25">
      <c r="A95" t="s">
        <v>77</v>
      </c>
      <c r="B95">
        <v>199</v>
      </c>
      <c r="C95">
        <v>4</v>
      </c>
      <c r="D95">
        <v>166.20334531250003</v>
      </c>
      <c r="E95">
        <v>551.48462043057191</v>
      </c>
      <c r="F95">
        <f t="shared" si="1"/>
        <v>717.68796574307191</v>
      </c>
      <c r="G95">
        <v>1290.8756620875295</v>
      </c>
      <c r="J95">
        <v>98.94132200478316</v>
      </c>
      <c r="K95" s="61">
        <v>7.6646670868967329E-2</v>
      </c>
    </row>
    <row r="96" spans="1:17" x14ac:dyDescent="0.25">
      <c r="A96" t="s">
        <v>77</v>
      </c>
      <c r="B96">
        <v>199</v>
      </c>
      <c r="C96">
        <v>7</v>
      </c>
      <c r="D96">
        <v>198.82544166666671</v>
      </c>
      <c r="E96">
        <v>588.32863468091443</v>
      </c>
      <c r="F96">
        <f t="shared" si="1"/>
        <v>787.15407634758117</v>
      </c>
      <c r="G96">
        <v>1389.8169840923126</v>
      </c>
      <c r="L96">
        <v>179.76630716234172</v>
      </c>
      <c r="M96" s="61">
        <v>0.12934530892910825</v>
      </c>
    </row>
    <row r="97" spans="1:17" x14ac:dyDescent="0.25">
      <c r="A97" t="s">
        <v>77</v>
      </c>
      <c r="B97">
        <v>199</v>
      </c>
      <c r="C97">
        <v>10</v>
      </c>
      <c r="D97">
        <v>278.78042760416673</v>
      </c>
      <c r="E97">
        <v>643.77936869471523</v>
      </c>
      <c r="F97">
        <f t="shared" si="1"/>
        <v>922.55979629888202</v>
      </c>
      <c r="G97">
        <v>1569.5832912546543</v>
      </c>
      <c r="N97">
        <v>190.01460158011264</v>
      </c>
      <c r="O97" s="61">
        <v>0.12106054048793008</v>
      </c>
    </row>
    <row r="98" spans="1:17" x14ac:dyDescent="0.25">
      <c r="A98" t="s">
        <v>77</v>
      </c>
      <c r="B98">
        <v>199</v>
      </c>
      <c r="C98">
        <v>13</v>
      </c>
      <c r="D98">
        <v>381.77173333333343</v>
      </c>
      <c r="E98">
        <v>692.12564416746307</v>
      </c>
      <c r="F98">
        <f t="shared" si="1"/>
        <v>1073.8973775007964</v>
      </c>
      <c r="G98">
        <v>1759.597892834767</v>
      </c>
      <c r="P98">
        <v>611.37912199863968</v>
      </c>
      <c r="Q98" s="61">
        <v>0.53245874177221153</v>
      </c>
    </row>
    <row r="99" spans="1:17" x14ac:dyDescent="0.25">
      <c r="A99" t="s">
        <v>77</v>
      </c>
      <c r="B99">
        <v>200</v>
      </c>
      <c r="C99">
        <v>0</v>
      </c>
      <c r="D99">
        <v>105.91819332842915</v>
      </c>
      <c r="E99">
        <v>507.90604148179159</v>
      </c>
      <c r="F99">
        <f t="shared" si="1"/>
        <v>613.82423481022079</v>
      </c>
      <c r="G99">
        <v>1152.1490679956539</v>
      </c>
      <c r="H99">
        <v>107.04885579865504</v>
      </c>
      <c r="I99" s="61">
        <v>9.2912331201103607E-2</v>
      </c>
    </row>
    <row r="100" spans="1:17" x14ac:dyDescent="0.25">
      <c r="A100" t="s">
        <v>77</v>
      </c>
      <c r="B100">
        <v>200</v>
      </c>
      <c r="C100">
        <v>4</v>
      </c>
      <c r="D100">
        <v>129.34166631299985</v>
      </c>
      <c r="E100">
        <v>554.36458748961616</v>
      </c>
      <c r="F100">
        <f t="shared" si="1"/>
        <v>683.70625380261595</v>
      </c>
      <c r="G100">
        <v>1259.197923794309</v>
      </c>
      <c r="J100">
        <v>87.696728269910409</v>
      </c>
      <c r="K100" s="61">
        <v>6.9644911743227858E-2</v>
      </c>
    </row>
    <row r="101" spans="1:17" x14ac:dyDescent="0.25">
      <c r="A101" t="s">
        <v>77</v>
      </c>
      <c r="B101">
        <v>200</v>
      </c>
      <c r="C101">
        <v>7</v>
      </c>
      <c r="D101">
        <v>158.14632787743324</v>
      </c>
      <c r="E101">
        <v>587.08240232599223</v>
      </c>
      <c r="F101">
        <f t="shared" si="1"/>
        <v>745.22873020342547</v>
      </c>
      <c r="G101">
        <v>1346.8946520642194</v>
      </c>
      <c r="L101">
        <v>181.70027135302257</v>
      </c>
      <c r="M101" s="61">
        <v>0.13490310550610099</v>
      </c>
    </row>
    <row r="102" spans="1:17" x14ac:dyDescent="0.25">
      <c r="A102" t="s">
        <v>77</v>
      </c>
      <c r="B102">
        <v>200</v>
      </c>
      <c r="C102">
        <v>10</v>
      </c>
      <c r="D102">
        <v>228.94565437792363</v>
      </c>
      <c r="E102">
        <v>648.69403835517687</v>
      </c>
      <c r="F102">
        <f t="shared" si="1"/>
        <v>877.63969273310045</v>
      </c>
      <c r="G102">
        <v>1528.5949234172419</v>
      </c>
      <c r="N102">
        <v>186.36676791664695</v>
      </c>
      <c r="O102" s="61">
        <v>0.12192031064712407</v>
      </c>
    </row>
    <row r="103" spans="1:17" x14ac:dyDescent="0.25">
      <c r="A103" t="s">
        <v>77</v>
      </c>
      <c r="B103">
        <v>200</v>
      </c>
      <c r="C103">
        <v>13</v>
      </c>
      <c r="D103">
        <v>350.51812444199237</v>
      </c>
      <c r="E103">
        <v>684.69087049549807</v>
      </c>
      <c r="F103">
        <f t="shared" si="1"/>
        <v>1035.2089949374904</v>
      </c>
      <c r="G103">
        <v>1714.9616913338889</v>
      </c>
      <c r="P103">
        <v>562.81262333823497</v>
      </c>
      <c r="Q103" s="61">
        <v>0.48848941423642067</v>
      </c>
    </row>
    <row r="104" spans="1:17" x14ac:dyDescent="0.25">
      <c r="A104" t="s">
        <v>77</v>
      </c>
      <c r="B104">
        <v>201</v>
      </c>
      <c r="C104">
        <v>0</v>
      </c>
      <c r="D104">
        <v>121.09976254293612</v>
      </c>
      <c r="E104">
        <v>494.12651882237822</v>
      </c>
      <c r="F104">
        <f t="shared" si="1"/>
        <v>615.22628136531432</v>
      </c>
      <c r="G104">
        <v>1142.5274964232169</v>
      </c>
      <c r="H104">
        <v>177.15013424623157</v>
      </c>
      <c r="I104" s="61">
        <v>0.15505109049962973</v>
      </c>
    </row>
    <row r="105" spans="1:17" x14ac:dyDescent="0.25">
      <c r="A105" t="s">
        <v>77</v>
      </c>
      <c r="B105">
        <v>201</v>
      </c>
      <c r="C105">
        <v>4</v>
      </c>
      <c r="D105">
        <v>195.87395669872151</v>
      </c>
      <c r="E105">
        <v>551.00204109484832</v>
      </c>
      <c r="F105">
        <f t="shared" si="1"/>
        <v>746.87599779356981</v>
      </c>
      <c r="G105">
        <v>1319.6776306694485</v>
      </c>
      <c r="J105">
        <v>125.08114279214124</v>
      </c>
      <c r="K105" s="61">
        <v>9.478158899207062E-2</v>
      </c>
    </row>
    <row r="106" spans="1:17" x14ac:dyDescent="0.25">
      <c r="A106" t="s">
        <v>77</v>
      </c>
      <c r="B106">
        <v>201</v>
      </c>
      <c r="C106">
        <v>7</v>
      </c>
      <c r="D106">
        <v>250.07865104487334</v>
      </c>
      <c r="E106">
        <v>590.37784578706464</v>
      </c>
      <c r="F106">
        <f t="shared" si="1"/>
        <v>840.45649683193801</v>
      </c>
      <c r="G106">
        <v>1444.7587734615897</v>
      </c>
      <c r="L106">
        <v>147.72593445457028</v>
      </c>
      <c r="M106" s="61">
        <v>0.10224955000662449</v>
      </c>
    </row>
    <row r="107" spans="1:17" x14ac:dyDescent="0.25">
      <c r="A107" t="s">
        <v>77</v>
      </c>
      <c r="B107">
        <v>201</v>
      </c>
      <c r="C107">
        <v>10</v>
      </c>
      <c r="D107">
        <v>344.19101387567389</v>
      </c>
      <c r="E107">
        <v>620.16316335582565</v>
      </c>
      <c r="F107">
        <f t="shared" si="1"/>
        <v>964.35417723149953</v>
      </c>
      <c r="G107">
        <v>1592.48470791616</v>
      </c>
      <c r="N107">
        <v>256.05159073251821</v>
      </c>
      <c r="O107" s="61">
        <v>0.16078747221853928</v>
      </c>
    </row>
    <row r="108" spans="1:17" x14ac:dyDescent="0.25">
      <c r="A108" t="s">
        <v>77</v>
      </c>
      <c r="B108">
        <v>201</v>
      </c>
      <c r="C108">
        <v>13</v>
      </c>
      <c r="D108">
        <v>420.64587924066262</v>
      </c>
      <c r="E108">
        <v>719.93912189334196</v>
      </c>
      <c r="F108">
        <f t="shared" si="1"/>
        <v>1140.5850011340046</v>
      </c>
      <c r="G108">
        <v>1848.5362986486782</v>
      </c>
      <c r="P108">
        <v>706.0088022254613</v>
      </c>
      <c r="Q108" s="61">
        <v>0.61793593977885353</v>
      </c>
    </row>
    <row r="109" spans="1:17" x14ac:dyDescent="0.25">
      <c r="A109" t="s">
        <v>77</v>
      </c>
      <c r="B109">
        <v>202</v>
      </c>
      <c r="C109">
        <v>0</v>
      </c>
      <c r="D109">
        <v>180.06363086894237</v>
      </c>
      <c r="E109">
        <v>459.16120573722628</v>
      </c>
      <c r="F109">
        <f t="shared" si="1"/>
        <v>639.22483660616865</v>
      </c>
      <c r="G109">
        <v>1138.5538011959497</v>
      </c>
      <c r="H109">
        <v>86.578733126498264</v>
      </c>
      <c r="I109" s="61">
        <v>7.6042724582321003E-2</v>
      </c>
    </row>
    <row r="110" spans="1:17" x14ac:dyDescent="0.25">
      <c r="A110" t="s">
        <v>77</v>
      </c>
      <c r="B110">
        <v>202</v>
      </c>
      <c r="C110">
        <v>4</v>
      </c>
      <c r="D110">
        <v>207.73168778893111</v>
      </c>
      <c r="E110">
        <v>491.88935918528716</v>
      </c>
      <c r="F110">
        <f t="shared" si="1"/>
        <v>699.6210469742183</v>
      </c>
      <c r="G110">
        <v>1225.132534322448</v>
      </c>
      <c r="J110">
        <v>100.55625469901815</v>
      </c>
      <c r="K110" s="61">
        <v>8.2077858420950486E-2</v>
      </c>
    </row>
    <row r="111" spans="1:17" x14ac:dyDescent="0.25">
      <c r="A111" t="s">
        <v>77</v>
      </c>
      <c r="B111">
        <v>202</v>
      </c>
      <c r="C111">
        <v>7</v>
      </c>
      <c r="D111">
        <v>270.11301422807787</v>
      </c>
      <c r="E111">
        <v>513.09765266299348</v>
      </c>
      <c r="F111">
        <f t="shared" si="1"/>
        <v>783.21066689107136</v>
      </c>
      <c r="G111">
        <v>1325.6887890214662</v>
      </c>
      <c r="L111">
        <v>68.741930610298368</v>
      </c>
      <c r="M111" s="61">
        <v>5.1853746655758488E-2</v>
      </c>
    </row>
    <row r="112" spans="1:17" x14ac:dyDescent="0.25">
      <c r="A112" t="s">
        <v>77</v>
      </c>
      <c r="B112">
        <v>202</v>
      </c>
      <c r="C112">
        <v>10</v>
      </c>
      <c r="D112">
        <v>312.87619171369477</v>
      </c>
      <c r="E112">
        <v>527.53029328781645</v>
      </c>
      <c r="F112">
        <f t="shared" si="1"/>
        <v>840.40648500151121</v>
      </c>
      <c r="G112">
        <v>1394.4307196317645</v>
      </c>
      <c r="N112">
        <v>98.344200385425211</v>
      </c>
      <c r="O112" s="61">
        <v>7.0526415547841295E-2</v>
      </c>
    </row>
    <row r="113" spans="1:17" x14ac:dyDescent="0.25">
      <c r="A113" t="s">
        <v>77</v>
      </c>
      <c r="B113">
        <v>202</v>
      </c>
      <c r="C113">
        <v>13</v>
      </c>
      <c r="D113">
        <v>380.20597520288482</v>
      </c>
      <c r="E113">
        <v>544.76052489683593</v>
      </c>
      <c r="F113">
        <f t="shared" si="1"/>
        <v>924.96650009972075</v>
      </c>
      <c r="G113">
        <v>1492.7749200171897</v>
      </c>
      <c r="P113">
        <v>354.22111882124</v>
      </c>
      <c r="Q113" s="61">
        <v>0.31111495868632832</v>
      </c>
    </row>
    <row r="114" spans="1:17" x14ac:dyDescent="0.25">
      <c r="A114" t="s">
        <v>77</v>
      </c>
      <c r="B114">
        <v>203</v>
      </c>
      <c r="C114">
        <v>0</v>
      </c>
      <c r="D114">
        <v>109.29349381630954</v>
      </c>
      <c r="E114">
        <v>486.37901823311648</v>
      </c>
      <c r="F114">
        <f t="shared" si="1"/>
        <v>595.67251204942602</v>
      </c>
      <c r="G114">
        <v>1116.7757266359192</v>
      </c>
      <c r="H114">
        <v>122.4743271601908</v>
      </c>
      <c r="I114" s="61">
        <v>0.10966779115903791</v>
      </c>
    </row>
    <row r="115" spans="1:17" x14ac:dyDescent="0.25">
      <c r="A115" t="s">
        <v>77</v>
      </c>
      <c r="B115">
        <v>203</v>
      </c>
      <c r="C115">
        <v>4</v>
      </c>
      <c r="D115">
        <v>136.83062753278716</v>
      </c>
      <c r="E115">
        <v>539.12190347962382</v>
      </c>
      <c r="F115">
        <f t="shared" si="1"/>
        <v>675.95253101241099</v>
      </c>
      <c r="G115">
        <v>1239.25005379611</v>
      </c>
      <c r="J115">
        <v>158.42571569266966</v>
      </c>
      <c r="K115" s="61">
        <v>0.12783999097468263</v>
      </c>
    </row>
    <row r="116" spans="1:17" x14ac:dyDescent="0.25">
      <c r="A116" t="s">
        <v>77</v>
      </c>
      <c r="B116">
        <v>203</v>
      </c>
      <c r="C116">
        <v>7</v>
      </c>
      <c r="D116">
        <v>255.02524673449886</v>
      </c>
      <c r="E116">
        <v>561.47251264126714</v>
      </c>
      <c r="F116">
        <f t="shared" si="1"/>
        <v>816.49775937576601</v>
      </c>
      <c r="G116">
        <v>1397.6757694887797</v>
      </c>
      <c r="L116">
        <v>182.28516836194763</v>
      </c>
      <c r="M116" s="61">
        <v>0.13042021071068657</v>
      </c>
    </row>
    <row r="117" spans="1:17" x14ac:dyDescent="0.25">
      <c r="A117" t="s">
        <v>77</v>
      </c>
      <c r="B117">
        <v>203</v>
      </c>
      <c r="C117">
        <v>10</v>
      </c>
      <c r="D117">
        <v>381.7166050243448</v>
      </c>
      <c r="E117">
        <v>592.35796268132367</v>
      </c>
      <c r="F117">
        <f t="shared" si="1"/>
        <v>974.07456770566841</v>
      </c>
      <c r="G117">
        <v>1579.9609378507273</v>
      </c>
      <c r="N117">
        <v>321.65538748732365</v>
      </c>
      <c r="O117" s="61">
        <v>0.20358439236154915</v>
      </c>
    </row>
    <row r="118" spans="1:17" x14ac:dyDescent="0.25">
      <c r="A118" t="s">
        <v>77</v>
      </c>
      <c r="B118">
        <v>203</v>
      </c>
      <c r="C118">
        <v>13</v>
      </c>
      <c r="D118">
        <v>500.50160971268576</v>
      </c>
      <c r="E118">
        <v>705.06373090298075</v>
      </c>
      <c r="F118">
        <f t="shared" si="1"/>
        <v>1205.5653406156666</v>
      </c>
      <c r="G118">
        <v>1901.616325338051</v>
      </c>
      <c r="P118">
        <v>784.84059870213173</v>
      </c>
      <c r="Q118" s="61">
        <v>0.7027736903508095</v>
      </c>
    </row>
    <row r="119" spans="1:17" x14ac:dyDescent="0.25">
      <c r="A119" t="s">
        <v>77</v>
      </c>
      <c r="B119">
        <v>204</v>
      </c>
      <c r="C119">
        <v>0</v>
      </c>
      <c r="D119">
        <v>174.6300727567249</v>
      </c>
      <c r="E119">
        <v>522.84926348862871</v>
      </c>
      <c r="F119">
        <f t="shared" si="1"/>
        <v>697.47933624535358</v>
      </c>
      <c r="G119">
        <v>1247.7587470362566</v>
      </c>
      <c r="H119">
        <v>133.44564706528422</v>
      </c>
      <c r="I119" s="61">
        <v>0.10694827616496495</v>
      </c>
    </row>
    <row r="120" spans="1:17" x14ac:dyDescent="0.25">
      <c r="A120" t="s">
        <v>77</v>
      </c>
      <c r="B120">
        <v>204</v>
      </c>
      <c r="C120">
        <v>4</v>
      </c>
      <c r="D120">
        <v>207.27930586151604</v>
      </c>
      <c r="E120">
        <v>578.84727124445817</v>
      </c>
      <c r="F120">
        <f t="shared" si="1"/>
        <v>786.12657710597421</v>
      </c>
      <c r="G120">
        <v>1381.2043941015409</v>
      </c>
      <c r="J120">
        <v>98.871299763317666</v>
      </c>
      <c r="K120" s="61">
        <v>7.1583395032298908E-2</v>
      </c>
    </row>
    <row r="121" spans="1:17" x14ac:dyDescent="0.25">
      <c r="A121" t="s">
        <v>77</v>
      </c>
      <c r="B121">
        <v>204</v>
      </c>
      <c r="C121">
        <v>7</v>
      </c>
      <c r="D121">
        <v>218.53583949379686</v>
      </c>
      <c r="E121">
        <v>627.52214131725646</v>
      </c>
      <c r="F121">
        <f t="shared" si="1"/>
        <v>846.05798081105331</v>
      </c>
      <c r="G121">
        <v>1480.0756938648585</v>
      </c>
      <c r="L121">
        <v>179.99924123847882</v>
      </c>
      <c r="M121" s="61">
        <v>0.12161488901182782</v>
      </c>
    </row>
    <row r="122" spans="1:17" x14ac:dyDescent="0.25">
      <c r="A122" t="s">
        <v>77</v>
      </c>
      <c r="B122">
        <v>204</v>
      </c>
      <c r="C122">
        <v>10</v>
      </c>
      <c r="D122">
        <v>283.65927531359227</v>
      </c>
      <c r="E122">
        <v>691.3420332165249</v>
      </c>
      <c r="F122">
        <f t="shared" si="1"/>
        <v>975.00130853011717</v>
      </c>
      <c r="G122">
        <v>1660.0749351033373</v>
      </c>
      <c r="N122">
        <v>187.082525604284</v>
      </c>
      <c r="O122" s="61">
        <v>0.11269522938290637</v>
      </c>
    </row>
    <row r="123" spans="1:17" x14ac:dyDescent="0.25">
      <c r="A123" t="s">
        <v>77</v>
      </c>
      <c r="B123">
        <v>204</v>
      </c>
      <c r="C123">
        <v>13</v>
      </c>
      <c r="D123">
        <v>366.7701163887582</v>
      </c>
      <c r="E123">
        <v>749.10408017714622</v>
      </c>
      <c r="F123">
        <f t="shared" si="1"/>
        <v>1115.8741965659044</v>
      </c>
      <c r="G123">
        <v>1847.1574607076213</v>
      </c>
      <c r="P123">
        <v>599.3987136713647</v>
      </c>
      <c r="Q123" s="61">
        <v>0.48038029394311088</v>
      </c>
    </row>
    <row r="124" spans="1:17" x14ac:dyDescent="0.25">
      <c r="A124" t="s">
        <v>77</v>
      </c>
      <c r="B124">
        <v>205</v>
      </c>
      <c r="C124">
        <v>0</v>
      </c>
      <c r="D124">
        <v>102.30852242997844</v>
      </c>
      <c r="E124">
        <v>567.30363543350086</v>
      </c>
      <c r="F124">
        <f t="shared" si="1"/>
        <v>669.6121578634793</v>
      </c>
      <c r="G124">
        <v>1255.4550662102802</v>
      </c>
      <c r="H124">
        <v>184.40617196484959</v>
      </c>
      <c r="I124" s="61">
        <v>0.14688392832847338</v>
      </c>
    </row>
    <row r="125" spans="1:17" x14ac:dyDescent="0.25">
      <c r="A125" t="s">
        <v>77</v>
      </c>
      <c r="B125">
        <v>205</v>
      </c>
      <c r="C125">
        <v>4</v>
      </c>
      <c r="D125">
        <v>185.86845029239763</v>
      </c>
      <c r="E125">
        <v>623.32932660151778</v>
      </c>
      <c r="F125">
        <f t="shared" si="1"/>
        <v>809.19777689391537</v>
      </c>
      <c r="G125">
        <v>1439.8612381751298</v>
      </c>
      <c r="J125">
        <v>94.882735844977105</v>
      </c>
      <c r="K125" s="61">
        <v>6.5897138786256124E-2</v>
      </c>
    </row>
    <row r="126" spans="1:17" x14ac:dyDescent="0.25">
      <c r="A126" t="s">
        <v>77</v>
      </c>
      <c r="B126">
        <v>205</v>
      </c>
      <c r="C126">
        <v>7</v>
      </c>
      <c r="D126">
        <v>233.29364766081866</v>
      </c>
      <c r="E126">
        <v>649.69462575516013</v>
      </c>
      <c r="F126">
        <f t="shared" si="1"/>
        <v>882.98827341597882</v>
      </c>
      <c r="G126">
        <v>1534.7439740201069</v>
      </c>
      <c r="L126">
        <v>113.94786787170824</v>
      </c>
      <c r="M126" s="61">
        <v>7.4245522250355092E-2</v>
      </c>
    </row>
    <row r="127" spans="1:17" x14ac:dyDescent="0.25">
      <c r="A127" t="s">
        <v>77</v>
      </c>
      <c r="B127">
        <v>205</v>
      </c>
      <c r="C127">
        <v>10</v>
      </c>
      <c r="D127">
        <v>294.42197887811631</v>
      </c>
      <c r="E127">
        <v>679.03881278538825</v>
      </c>
      <c r="F127">
        <f t="shared" si="1"/>
        <v>973.46079166350455</v>
      </c>
      <c r="G127">
        <v>1648.6918418918151</v>
      </c>
      <c r="N127">
        <v>139.8810668702024</v>
      </c>
      <c r="O127" s="61">
        <v>8.4843670185020065E-2</v>
      </c>
    </row>
    <row r="128" spans="1:17" x14ac:dyDescent="0.25">
      <c r="A128" t="s">
        <v>77</v>
      </c>
      <c r="B128">
        <v>205</v>
      </c>
      <c r="C128">
        <v>13</v>
      </c>
      <c r="D128">
        <v>363.69984918436433</v>
      </c>
      <c r="E128">
        <v>718.26281087647385</v>
      </c>
      <c r="F128">
        <f t="shared" si="1"/>
        <v>1081.9626600608381</v>
      </c>
      <c r="G128">
        <v>1788.5729087620175</v>
      </c>
      <c r="P128">
        <v>533.11784255173734</v>
      </c>
      <c r="Q128" s="61">
        <v>0.42464111771121227</v>
      </c>
    </row>
    <row r="129" spans="1:17" x14ac:dyDescent="0.25">
      <c r="A129" t="s">
        <v>77</v>
      </c>
      <c r="B129">
        <v>206</v>
      </c>
      <c r="C129">
        <v>0</v>
      </c>
      <c r="D129">
        <v>116.70249522593028</v>
      </c>
      <c r="E129">
        <v>378.42046150368293</v>
      </c>
      <c r="F129">
        <f t="shared" si="1"/>
        <v>495.12295672961318</v>
      </c>
      <c r="G129">
        <v>929.85932593255961</v>
      </c>
      <c r="H129">
        <v>104.71647381465891</v>
      </c>
      <c r="I129" s="61">
        <v>0.11261539341947056</v>
      </c>
    </row>
    <row r="130" spans="1:17" x14ac:dyDescent="0.25">
      <c r="A130" t="s">
        <v>77</v>
      </c>
      <c r="B130">
        <v>206</v>
      </c>
      <c r="C130">
        <v>4</v>
      </c>
      <c r="D130">
        <v>145.16434536462455</v>
      </c>
      <c r="E130">
        <v>420.78414132366333</v>
      </c>
      <c r="F130">
        <f t="shared" si="1"/>
        <v>565.94848668828786</v>
      </c>
      <c r="G130">
        <v>1034.5757997472185</v>
      </c>
      <c r="J130">
        <v>110.41190208262219</v>
      </c>
      <c r="K130" s="61">
        <v>0.10672190680431488</v>
      </c>
    </row>
    <row r="131" spans="1:17" x14ac:dyDescent="0.25">
      <c r="A131" t="s">
        <v>77</v>
      </c>
      <c r="B131">
        <v>206</v>
      </c>
      <c r="C131">
        <v>7</v>
      </c>
      <c r="D131">
        <v>233.31489279393494</v>
      </c>
      <c r="E131">
        <v>433.1515605755032</v>
      </c>
      <c r="F131">
        <f t="shared" si="1"/>
        <v>666.46645336943811</v>
      </c>
      <c r="G131">
        <v>1144.9877018298407</v>
      </c>
      <c r="L131">
        <v>140.54997461633138</v>
      </c>
      <c r="M131" s="61">
        <v>0.12275238798784831</v>
      </c>
    </row>
    <row r="132" spans="1:17" x14ac:dyDescent="0.25">
      <c r="A132" t="s">
        <v>77</v>
      </c>
      <c r="B132">
        <v>206</v>
      </c>
      <c r="C132">
        <v>10</v>
      </c>
      <c r="D132">
        <v>328.81340476962134</v>
      </c>
      <c r="E132">
        <v>458.18015093141702</v>
      </c>
      <c r="F132">
        <f t="shared" si="1"/>
        <v>786.9935557010383</v>
      </c>
      <c r="G132">
        <v>1285.5376764461721</v>
      </c>
      <c r="N132">
        <v>198.24320123292227</v>
      </c>
      <c r="O132" s="61">
        <v>0.15421033927294864</v>
      </c>
    </row>
    <row r="133" spans="1:17" x14ac:dyDescent="0.25">
      <c r="A133" t="s">
        <v>77</v>
      </c>
      <c r="B133">
        <v>206</v>
      </c>
      <c r="C133">
        <v>13</v>
      </c>
      <c r="D133">
        <v>443.87111719586557</v>
      </c>
      <c r="E133">
        <v>504.3943113795716</v>
      </c>
      <c r="F133">
        <f t="shared" ref="F133:F196" si="2">D133+E133</f>
        <v>948.26542857543723</v>
      </c>
      <c r="G133">
        <v>1483.7808776790944</v>
      </c>
      <c r="P133">
        <v>553.92155174653476</v>
      </c>
      <c r="Q133" s="61">
        <v>0.59570467951268291</v>
      </c>
    </row>
    <row r="134" spans="1:17" x14ac:dyDescent="0.25">
      <c r="A134" t="s">
        <v>77</v>
      </c>
      <c r="B134">
        <v>207</v>
      </c>
      <c r="C134">
        <v>0</v>
      </c>
      <c r="D134">
        <v>143.09744857530308</v>
      </c>
      <c r="E134">
        <v>401.37595830896851</v>
      </c>
      <c r="F134">
        <f t="shared" si="2"/>
        <v>544.47340688427153</v>
      </c>
      <c r="G134">
        <v>997.57417353144638</v>
      </c>
      <c r="H134">
        <v>91.224545158493811</v>
      </c>
      <c r="I134" s="61">
        <v>9.1446378203192485E-2</v>
      </c>
    </row>
    <row r="135" spans="1:17" x14ac:dyDescent="0.25">
      <c r="A135" t="s">
        <v>77</v>
      </c>
      <c r="B135">
        <v>207</v>
      </c>
      <c r="C135">
        <v>4</v>
      </c>
      <c r="D135">
        <v>162.19237952570009</v>
      </c>
      <c r="E135">
        <v>441.44796620235559</v>
      </c>
      <c r="F135">
        <f t="shared" si="2"/>
        <v>603.64034572805565</v>
      </c>
      <c r="G135">
        <v>1088.7987186899402</v>
      </c>
      <c r="J135">
        <v>70.841049493161563</v>
      </c>
      <c r="K135" s="61">
        <v>6.5063494544151043E-2</v>
      </c>
    </row>
    <row r="136" spans="1:17" x14ac:dyDescent="0.25">
      <c r="A136" t="s">
        <v>77</v>
      </c>
      <c r="B136">
        <v>207</v>
      </c>
      <c r="C136">
        <v>7</v>
      </c>
      <c r="D136">
        <v>190.95016743320372</v>
      </c>
      <c r="E136">
        <v>464.82755597216556</v>
      </c>
      <c r="F136">
        <f t="shared" si="2"/>
        <v>655.77772340536922</v>
      </c>
      <c r="G136">
        <v>1159.6397681831018</v>
      </c>
      <c r="L136">
        <v>130.41478635924386</v>
      </c>
      <c r="M136" s="61">
        <v>0.11246146427314657</v>
      </c>
    </row>
    <row r="137" spans="1:17" x14ac:dyDescent="0.25">
      <c r="A137" t="s">
        <v>77</v>
      </c>
      <c r="B137">
        <v>207</v>
      </c>
      <c r="C137">
        <v>10</v>
      </c>
      <c r="D137">
        <v>248.542098949994</v>
      </c>
      <c r="E137">
        <v>505.28469755130652</v>
      </c>
      <c r="F137">
        <f t="shared" si="2"/>
        <v>753.82679650130058</v>
      </c>
      <c r="G137">
        <v>1290.0545545423456</v>
      </c>
      <c r="N137">
        <v>187.65506277049485</v>
      </c>
      <c r="O137" s="61">
        <v>0.14546288923189499</v>
      </c>
    </row>
    <row r="138" spans="1:17" x14ac:dyDescent="0.25">
      <c r="A138" t="s">
        <v>77</v>
      </c>
      <c r="B138">
        <v>207</v>
      </c>
      <c r="C138">
        <v>13</v>
      </c>
      <c r="D138">
        <v>326.68143560952626</v>
      </c>
      <c r="E138">
        <v>566.12676761295234</v>
      </c>
      <c r="F138">
        <f t="shared" si="2"/>
        <v>892.8082032224786</v>
      </c>
      <c r="G138">
        <v>1477.7096173128405</v>
      </c>
      <c r="P138">
        <v>480.13544378139409</v>
      </c>
      <c r="Q138" s="61">
        <v>0.48130300134144244</v>
      </c>
    </row>
    <row r="139" spans="1:17" x14ac:dyDescent="0.25">
      <c r="A139" t="s">
        <v>77</v>
      </c>
      <c r="B139">
        <v>208</v>
      </c>
      <c r="C139">
        <v>0</v>
      </c>
      <c r="D139">
        <v>148.98465470464149</v>
      </c>
      <c r="E139">
        <v>420.09477104162983</v>
      </c>
      <c r="F139">
        <f t="shared" si="2"/>
        <v>569.07942574627134</v>
      </c>
      <c r="G139">
        <v>1037.1552425795753</v>
      </c>
      <c r="H139">
        <v>100.01197483862893</v>
      </c>
      <c r="I139" s="61">
        <v>9.6429127224852793E-2</v>
      </c>
    </row>
    <row r="140" spans="1:17" x14ac:dyDescent="0.25">
      <c r="A140" t="s">
        <v>77</v>
      </c>
      <c r="B140">
        <v>208</v>
      </c>
      <c r="C140">
        <v>4</v>
      </c>
      <c r="D140">
        <v>173.41265841192046</v>
      </c>
      <c r="E140">
        <v>462.08586611460208</v>
      </c>
      <c r="F140">
        <f t="shared" si="2"/>
        <v>635.49852452652249</v>
      </c>
      <c r="G140">
        <v>1137.1672174182042</v>
      </c>
      <c r="J140">
        <v>86.929956862012205</v>
      </c>
      <c r="K140" s="61">
        <v>7.6444304347232053E-2</v>
      </c>
    </row>
    <row r="141" spans="1:17" x14ac:dyDescent="0.25">
      <c r="A141" t="s">
        <v>77</v>
      </c>
      <c r="B141">
        <v>208</v>
      </c>
      <c r="C141">
        <v>7</v>
      </c>
      <c r="D141">
        <v>191.80557961986636</v>
      </c>
      <c r="E141">
        <v>500.16199703352777</v>
      </c>
      <c r="F141">
        <f t="shared" si="2"/>
        <v>691.96757665339419</v>
      </c>
      <c r="G141">
        <v>1224.0971742802164</v>
      </c>
      <c r="L141">
        <v>112.33569074749767</v>
      </c>
      <c r="M141" s="61">
        <v>9.177023941220383E-2</v>
      </c>
    </row>
    <row r="142" spans="1:17" x14ac:dyDescent="0.25">
      <c r="A142" t="s">
        <v>77</v>
      </c>
      <c r="B142">
        <v>208</v>
      </c>
      <c r="C142">
        <v>10</v>
      </c>
      <c r="D142">
        <v>237.61155251932703</v>
      </c>
      <c r="E142">
        <v>537.12295139354831</v>
      </c>
      <c r="F142">
        <f t="shared" si="2"/>
        <v>774.73450391287531</v>
      </c>
      <c r="G142">
        <v>1336.4328650277141</v>
      </c>
      <c r="N142">
        <v>130.03147373420256</v>
      </c>
      <c r="O142" s="61">
        <v>9.729742296595352E-2</v>
      </c>
    </row>
    <row r="143" spans="1:17" x14ac:dyDescent="0.25">
      <c r="A143" t="s">
        <v>77</v>
      </c>
      <c r="B143">
        <v>208</v>
      </c>
      <c r="C143">
        <v>13</v>
      </c>
      <c r="D143">
        <v>302.16917227708882</v>
      </c>
      <c r="E143">
        <v>573.49731471379323</v>
      </c>
      <c r="F143">
        <f t="shared" si="2"/>
        <v>875.66648699088205</v>
      </c>
      <c r="G143">
        <v>1466.4643387619167</v>
      </c>
      <c r="P143">
        <v>429.30909618234136</v>
      </c>
      <c r="Q143" s="61">
        <v>0.41392944716220031</v>
      </c>
    </row>
    <row r="144" spans="1:17" x14ac:dyDescent="0.25">
      <c r="A144" t="s">
        <v>77</v>
      </c>
      <c r="B144">
        <v>209</v>
      </c>
      <c r="C144">
        <v>0</v>
      </c>
      <c r="D144">
        <v>139.26505358733593</v>
      </c>
      <c r="E144">
        <v>590.89545292892353</v>
      </c>
      <c r="F144">
        <f t="shared" si="2"/>
        <v>730.16050651625949</v>
      </c>
      <c r="G144">
        <v>1334.8768688593982</v>
      </c>
      <c r="H144">
        <v>143.48721654272435</v>
      </c>
      <c r="I144" s="61">
        <v>0.10749097530270994</v>
      </c>
    </row>
    <row r="145" spans="1:17" x14ac:dyDescent="0.25">
      <c r="A145" t="s">
        <v>77</v>
      </c>
      <c r="B145">
        <v>209</v>
      </c>
      <c r="C145">
        <v>4</v>
      </c>
      <c r="D145">
        <v>177.52975069704704</v>
      </c>
      <c r="E145">
        <v>649.35240816948635</v>
      </c>
      <c r="F145">
        <f t="shared" si="2"/>
        <v>826.88215886653336</v>
      </c>
      <c r="G145">
        <v>1478.3640854021226</v>
      </c>
      <c r="J145">
        <v>80.735164324150674</v>
      </c>
      <c r="K145" s="61">
        <v>5.4611151015746096E-2</v>
      </c>
    </row>
    <row r="146" spans="1:17" x14ac:dyDescent="0.25">
      <c r="A146" t="s">
        <v>77</v>
      </c>
      <c r="B146">
        <v>209</v>
      </c>
      <c r="C146">
        <v>7</v>
      </c>
      <c r="D146">
        <v>243.26254251700615</v>
      </c>
      <c r="E146">
        <v>657.68705956070391</v>
      </c>
      <c r="F146">
        <f t="shared" si="2"/>
        <v>900.9496020777101</v>
      </c>
      <c r="G146">
        <v>1559.0992497262732</v>
      </c>
      <c r="L146">
        <v>93.187467990511777</v>
      </c>
      <c r="M146" s="61">
        <v>5.977006788174162E-2</v>
      </c>
    </row>
    <row r="147" spans="1:17" x14ac:dyDescent="0.25">
      <c r="A147" t="s">
        <v>77</v>
      </c>
      <c r="B147">
        <v>209</v>
      </c>
      <c r="C147">
        <v>10</v>
      </c>
      <c r="D147">
        <v>300.8149579240702</v>
      </c>
      <c r="E147">
        <v>677.48431099595257</v>
      </c>
      <c r="F147">
        <f t="shared" si="2"/>
        <v>978.29926892002277</v>
      </c>
      <c r="G147">
        <v>1652.286717716785</v>
      </c>
      <c r="N147">
        <v>208.13398098645098</v>
      </c>
      <c r="O147" s="61">
        <v>0.12596722999387253</v>
      </c>
    </row>
    <row r="148" spans="1:17" x14ac:dyDescent="0.25">
      <c r="A148" t="s">
        <v>77</v>
      </c>
      <c r="B148">
        <v>209</v>
      </c>
      <c r="C148">
        <v>13</v>
      </c>
      <c r="D148">
        <v>411.27601039352703</v>
      </c>
      <c r="E148">
        <v>731.74704906094939</v>
      </c>
      <c r="F148">
        <f t="shared" si="2"/>
        <v>1143.0230594544764</v>
      </c>
      <c r="G148">
        <v>1860.420698703236</v>
      </c>
      <c r="P148">
        <v>525.54382984383778</v>
      </c>
      <c r="Q148" s="61">
        <v>0.39370210249646104</v>
      </c>
    </row>
    <row r="149" spans="1:17" x14ac:dyDescent="0.25">
      <c r="A149" t="s">
        <v>77</v>
      </c>
      <c r="B149">
        <v>210</v>
      </c>
      <c r="C149">
        <v>0</v>
      </c>
      <c r="D149">
        <v>162.62017873714166</v>
      </c>
      <c r="E149">
        <v>493.00934445241819</v>
      </c>
      <c r="F149">
        <f t="shared" si="2"/>
        <v>655.6295231895599</v>
      </c>
      <c r="G149">
        <v>1182.0369987514944</v>
      </c>
      <c r="H149">
        <v>100.93724705581258</v>
      </c>
      <c r="I149" s="61">
        <v>8.5392629132950787E-2</v>
      </c>
    </row>
    <row r="150" spans="1:17" x14ac:dyDescent="0.25">
      <c r="A150" t="s">
        <v>77</v>
      </c>
      <c r="B150">
        <v>210</v>
      </c>
      <c r="C150">
        <v>4</v>
      </c>
      <c r="D150">
        <v>188.63226665948048</v>
      </c>
      <c r="E150">
        <v>534.63443285990365</v>
      </c>
      <c r="F150">
        <f t="shared" si="2"/>
        <v>723.26669951938413</v>
      </c>
      <c r="G150">
        <v>1282.9742458073069</v>
      </c>
      <c r="J150">
        <v>105.74382165652469</v>
      </c>
      <c r="K150" s="61">
        <v>8.2420845158887632E-2</v>
      </c>
    </row>
    <row r="151" spans="1:17" x14ac:dyDescent="0.25">
      <c r="A151" t="s">
        <v>77</v>
      </c>
      <c r="B151">
        <v>210</v>
      </c>
      <c r="C151">
        <v>7</v>
      </c>
      <c r="D151">
        <v>243.36815760543232</v>
      </c>
      <c r="E151">
        <v>562.9721721435551</v>
      </c>
      <c r="F151">
        <f t="shared" si="2"/>
        <v>806.34032974898741</v>
      </c>
      <c r="G151">
        <v>1388.7180674638316</v>
      </c>
      <c r="L151">
        <v>157.91877316546925</v>
      </c>
      <c r="M151" s="61">
        <v>0.11371550271097927</v>
      </c>
    </row>
    <row r="152" spans="1:17" x14ac:dyDescent="0.25">
      <c r="A152" t="s">
        <v>77</v>
      </c>
      <c r="B152">
        <v>210</v>
      </c>
      <c r="C152">
        <v>10</v>
      </c>
      <c r="D152">
        <v>308.19591313348667</v>
      </c>
      <c r="E152">
        <v>614.68940416434111</v>
      </c>
      <c r="F152">
        <f t="shared" si="2"/>
        <v>922.88531729782778</v>
      </c>
      <c r="G152">
        <v>1546.6368406293009</v>
      </c>
      <c r="N152">
        <v>216.95788481975615</v>
      </c>
      <c r="O152" s="61">
        <v>0.14027719961169396</v>
      </c>
    </row>
    <row r="153" spans="1:17" x14ac:dyDescent="0.25">
      <c r="A153" t="s">
        <v>77</v>
      </c>
      <c r="B153">
        <v>210</v>
      </c>
      <c r="C153">
        <v>13</v>
      </c>
      <c r="D153">
        <v>405.37354158936279</v>
      </c>
      <c r="E153">
        <v>681.23399103316342</v>
      </c>
      <c r="F153">
        <f t="shared" si="2"/>
        <v>1086.6075326225262</v>
      </c>
      <c r="G153">
        <v>1763.594725449057</v>
      </c>
      <c r="P153">
        <v>581.55772669756266</v>
      </c>
      <c r="Q153" s="61">
        <v>0.49199621273430755</v>
      </c>
    </row>
    <row r="154" spans="1:17" x14ac:dyDescent="0.25">
      <c r="A154" t="s">
        <v>77</v>
      </c>
      <c r="B154">
        <v>211</v>
      </c>
      <c r="C154">
        <v>0</v>
      </c>
      <c r="D154">
        <v>114.88187194338245</v>
      </c>
      <c r="E154">
        <v>396.91121810829247</v>
      </c>
      <c r="F154">
        <f t="shared" si="2"/>
        <v>511.79309005167494</v>
      </c>
      <c r="G154">
        <v>961.32206453830884</v>
      </c>
      <c r="H154">
        <v>22.183240634434242</v>
      </c>
      <c r="I154" s="61">
        <v>2.3075763526855194E-2</v>
      </c>
    </row>
    <row r="155" spans="1:17" x14ac:dyDescent="0.25">
      <c r="A155" t="s">
        <v>77</v>
      </c>
      <c r="B155">
        <v>211</v>
      </c>
      <c r="C155">
        <v>4</v>
      </c>
      <c r="D155">
        <v>126.21082747197987</v>
      </c>
      <c r="E155">
        <v>402.94137650042398</v>
      </c>
      <c r="F155">
        <f t="shared" si="2"/>
        <v>529.15220397240387</v>
      </c>
      <c r="G155">
        <v>983.50530517274308</v>
      </c>
      <c r="J155">
        <v>69.245362008282768</v>
      </c>
      <c r="K155" s="61">
        <v>7.0406699022452654E-2</v>
      </c>
    </row>
    <row r="156" spans="1:17" x14ac:dyDescent="0.25">
      <c r="A156" t="s">
        <v>77</v>
      </c>
      <c r="B156">
        <v>211</v>
      </c>
      <c r="C156">
        <v>7</v>
      </c>
      <c r="D156">
        <v>134.68631036989837</v>
      </c>
      <c r="E156">
        <v>436.70242045062639</v>
      </c>
      <c r="F156">
        <f t="shared" si="2"/>
        <v>571.38873082052476</v>
      </c>
      <c r="G156">
        <v>1052.7506671810258</v>
      </c>
      <c r="L156">
        <v>98.273378883609212</v>
      </c>
      <c r="M156" s="61">
        <v>9.3349148993425057E-2</v>
      </c>
    </row>
    <row r="157" spans="1:17" x14ac:dyDescent="0.25">
      <c r="A157" t="s">
        <v>77</v>
      </c>
      <c r="B157">
        <v>211</v>
      </c>
      <c r="C157">
        <v>10</v>
      </c>
      <c r="D157">
        <v>163.27079657223146</v>
      </c>
      <c r="E157">
        <v>475.41847194022421</v>
      </c>
      <c r="F157">
        <f t="shared" si="2"/>
        <v>638.68926851245567</v>
      </c>
      <c r="G157">
        <v>1151.0240460646351</v>
      </c>
      <c r="N157">
        <v>132.04854497088354</v>
      </c>
      <c r="O157" s="61">
        <v>0.11472266406801759</v>
      </c>
    </row>
    <row r="158" spans="1:17" x14ac:dyDescent="0.25">
      <c r="A158" t="s">
        <v>77</v>
      </c>
      <c r="B158">
        <v>211</v>
      </c>
      <c r="C158">
        <v>13</v>
      </c>
      <c r="D158">
        <v>223.1113606100709</v>
      </c>
      <c r="E158">
        <v>515.53401690302644</v>
      </c>
      <c r="F158">
        <f t="shared" si="2"/>
        <v>738.6453775130974</v>
      </c>
      <c r="G158">
        <v>1283.0725910355186</v>
      </c>
      <c r="P158">
        <v>321.75052649720976</v>
      </c>
      <c r="Q158" s="61">
        <v>0.33469587182703009</v>
      </c>
    </row>
    <row r="159" spans="1:17" x14ac:dyDescent="0.25">
      <c r="A159" t="s">
        <v>77</v>
      </c>
      <c r="B159">
        <v>212</v>
      </c>
      <c r="C159">
        <v>0</v>
      </c>
      <c r="D159">
        <v>154.87759878214905</v>
      </c>
      <c r="E159">
        <v>469.27314641134797</v>
      </c>
      <c r="F159">
        <f t="shared" si="2"/>
        <v>624.15074519349696</v>
      </c>
      <c r="G159">
        <v>1131.5692623225755</v>
      </c>
      <c r="H159">
        <v>106.47699389243871</v>
      </c>
      <c r="I159" s="61">
        <v>9.4096753453599385E-2</v>
      </c>
    </row>
    <row r="160" spans="1:17" x14ac:dyDescent="0.25">
      <c r="A160" t="s">
        <v>77</v>
      </c>
      <c r="B160">
        <v>212</v>
      </c>
      <c r="C160">
        <v>4</v>
      </c>
      <c r="D160">
        <v>173.57513484621001</v>
      </c>
      <c r="E160">
        <v>518.03951187155781</v>
      </c>
      <c r="F160">
        <f t="shared" si="2"/>
        <v>691.61464671776776</v>
      </c>
      <c r="G160">
        <v>1238.0462562150142</v>
      </c>
      <c r="J160">
        <v>120.30802776714881</v>
      </c>
      <c r="K160" s="61">
        <v>9.7175713074693595E-2</v>
      </c>
    </row>
    <row r="161" spans="1:17" x14ac:dyDescent="0.25">
      <c r="A161" t="s">
        <v>77</v>
      </c>
      <c r="B161">
        <v>212</v>
      </c>
      <c r="C161">
        <v>7</v>
      </c>
      <c r="D161">
        <v>194.61717425928381</v>
      </c>
      <c r="E161">
        <v>573.18728317937735</v>
      </c>
      <c r="F161">
        <f t="shared" si="2"/>
        <v>767.80445743866119</v>
      </c>
      <c r="G161">
        <v>1358.354283982163</v>
      </c>
      <c r="L161">
        <v>117.97875954841356</v>
      </c>
      <c r="M161" s="61">
        <v>8.6854188881081915E-2</v>
      </c>
    </row>
    <row r="162" spans="1:17" x14ac:dyDescent="0.25">
      <c r="A162" t="s">
        <v>77</v>
      </c>
      <c r="B162">
        <v>212</v>
      </c>
      <c r="C162">
        <v>10</v>
      </c>
      <c r="D162">
        <v>239.27289542834032</v>
      </c>
      <c r="E162">
        <v>613.92230450124237</v>
      </c>
      <c r="F162">
        <f t="shared" si="2"/>
        <v>853.19519992958271</v>
      </c>
      <c r="G162">
        <v>1476.3330435305766</v>
      </c>
      <c r="N162">
        <v>204.86475684852644</v>
      </c>
      <c r="O162" s="61">
        <v>0.13876594969289763</v>
      </c>
    </row>
    <row r="163" spans="1:17" x14ac:dyDescent="0.25">
      <c r="A163" t="s">
        <v>77</v>
      </c>
      <c r="B163">
        <v>212</v>
      </c>
      <c r="C163">
        <v>13</v>
      </c>
      <c r="D163">
        <v>322.56954123281122</v>
      </c>
      <c r="E163">
        <v>681.46014397016211</v>
      </c>
      <c r="F163">
        <f t="shared" si="2"/>
        <v>1004.0296852029733</v>
      </c>
      <c r="G163">
        <v>1681.197800379103</v>
      </c>
      <c r="P163">
        <v>549.62853805652753</v>
      </c>
      <c r="Q163" s="61">
        <v>0.48572240017230639</v>
      </c>
    </row>
    <row r="164" spans="1:17" x14ac:dyDescent="0.25">
      <c r="A164" t="s">
        <v>77</v>
      </c>
      <c r="B164">
        <v>213</v>
      </c>
      <c r="C164">
        <v>0</v>
      </c>
      <c r="D164">
        <v>168.90000896228383</v>
      </c>
      <c r="E164">
        <v>450.42364294880565</v>
      </c>
      <c r="F164">
        <f t="shared" si="2"/>
        <v>619.32365191108943</v>
      </c>
      <c r="G164">
        <v>1111.662566270134</v>
      </c>
      <c r="H164">
        <v>83.547395635090652</v>
      </c>
      <c r="I164" s="61">
        <v>7.5155355743793784E-2</v>
      </c>
    </row>
    <row r="165" spans="1:17" x14ac:dyDescent="0.25">
      <c r="A165" t="s">
        <v>77</v>
      </c>
      <c r="B165">
        <v>213</v>
      </c>
      <c r="C165">
        <v>4</v>
      </c>
      <c r="D165">
        <v>187.11123323078016</v>
      </c>
      <c r="E165">
        <v>486.72151593024694</v>
      </c>
      <c r="F165">
        <f t="shared" si="2"/>
        <v>673.8327491610271</v>
      </c>
      <c r="G165">
        <v>1195.2099619052246</v>
      </c>
      <c r="J165">
        <v>74.455290121981534</v>
      </c>
      <c r="K165" s="61">
        <v>6.2294736904046605E-2</v>
      </c>
    </row>
    <row r="166" spans="1:17" x14ac:dyDescent="0.25">
      <c r="A166" t="s">
        <v>77</v>
      </c>
      <c r="B166">
        <v>213</v>
      </c>
      <c r="C166">
        <v>7</v>
      </c>
      <c r="D166">
        <v>224.02426914627745</v>
      </c>
      <c r="E166">
        <v>507.57832382273813</v>
      </c>
      <c r="F166">
        <f t="shared" si="2"/>
        <v>731.60259296901563</v>
      </c>
      <c r="G166">
        <v>1269.6652520272062</v>
      </c>
      <c r="L166">
        <v>151.64831750688268</v>
      </c>
      <c r="M166" s="61">
        <v>0.11943960604163496</v>
      </c>
    </row>
    <row r="167" spans="1:17" x14ac:dyDescent="0.25">
      <c r="A167" t="s">
        <v>77</v>
      </c>
      <c r="B167">
        <v>213</v>
      </c>
      <c r="C167">
        <v>10</v>
      </c>
      <c r="D167">
        <v>299.68077508019871</v>
      </c>
      <c r="E167">
        <v>549.79599691882777</v>
      </c>
      <c r="F167">
        <f t="shared" si="2"/>
        <v>849.47677199902648</v>
      </c>
      <c r="G167">
        <v>1421.3135695340889</v>
      </c>
      <c r="N167">
        <v>147.4848723411742</v>
      </c>
      <c r="O167" s="61">
        <v>0.10376659697234876</v>
      </c>
    </row>
    <row r="168" spans="1:17" x14ac:dyDescent="0.25">
      <c r="A168" t="s">
        <v>77</v>
      </c>
      <c r="B168">
        <v>213</v>
      </c>
      <c r="C168">
        <v>13</v>
      </c>
      <c r="D168">
        <v>389.12632133823996</v>
      </c>
      <c r="E168">
        <v>582.04006696501278</v>
      </c>
      <c r="F168">
        <f t="shared" si="2"/>
        <v>971.16638830325269</v>
      </c>
      <c r="G168">
        <v>1568.7984418752631</v>
      </c>
      <c r="P168">
        <v>457.13587560512906</v>
      </c>
      <c r="Q168" s="61">
        <v>0.41121819648827235</v>
      </c>
    </row>
    <row r="169" spans="1:17" x14ac:dyDescent="0.25">
      <c r="A169" t="s">
        <v>77</v>
      </c>
      <c r="B169">
        <v>214</v>
      </c>
      <c r="C169">
        <v>0</v>
      </c>
      <c r="D169">
        <v>204.67489559518367</v>
      </c>
      <c r="E169">
        <v>511.47143960123771</v>
      </c>
      <c r="F169">
        <f t="shared" si="2"/>
        <v>716.14633519642143</v>
      </c>
      <c r="G169">
        <v>1257.3234868774116</v>
      </c>
      <c r="H169">
        <v>77.62087218001443</v>
      </c>
      <c r="I169" s="61">
        <v>6.1735005342807556E-2</v>
      </c>
    </row>
    <row r="170" spans="1:17" x14ac:dyDescent="0.25">
      <c r="A170" t="s">
        <v>77</v>
      </c>
      <c r="B170">
        <v>214</v>
      </c>
      <c r="C170">
        <v>4</v>
      </c>
      <c r="D170">
        <v>228.06877576250236</v>
      </c>
      <c r="E170">
        <v>541.59754627495749</v>
      </c>
      <c r="F170">
        <f t="shared" si="2"/>
        <v>769.66632203745985</v>
      </c>
      <c r="G170">
        <v>1334.944359057426</v>
      </c>
      <c r="J170">
        <v>84.211058088767913</v>
      </c>
      <c r="K170" s="61">
        <v>6.3082073434302111E-2</v>
      </c>
    </row>
    <row r="171" spans="1:17" x14ac:dyDescent="0.25">
      <c r="A171" t="s">
        <v>77</v>
      </c>
      <c r="B171">
        <v>214</v>
      </c>
      <c r="C171">
        <v>7</v>
      </c>
      <c r="D171">
        <v>252.47940998154078</v>
      </c>
      <c r="E171">
        <v>574.8200039803628</v>
      </c>
      <c r="F171">
        <f t="shared" si="2"/>
        <v>827.29941396190361</v>
      </c>
      <c r="G171">
        <v>1419.1554171461939</v>
      </c>
      <c r="L171">
        <v>90.450563637014511</v>
      </c>
      <c r="M171" s="61">
        <v>6.3735488406832311E-2</v>
      </c>
    </row>
    <row r="172" spans="1:17" x14ac:dyDescent="0.25">
      <c r="A172" t="s">
        <v>77</v>
      </c>
      <c r="B172">
        <v>214</v>
      </c>
      <c r="C172">
        <v>10</v>
      </c>
      <c r="D172">
        <v>292.18233246964388</v>
      </c>
      <c r="E172">
        <v>603.0131379519803</v>
      </c>
      <c r="F172">
        <f t="shared" si="2"/>
        <v>895.19547042162412</v>
      </c>
      <c r="G172">
        <v>1509.6059807832085</v>
      </c>
      <c r="N172">
        <v>124.72830279167465</v>
      </c>
      <c r="O172" s="61">
        <v>8.2623084685292225E-2</v>
      </c>
    </row>
    <row r="173" spans="1:17" x14ac:dyDescent="0.25">
      <c r="A173" t="s">
        <v>77</v>
      </c>
      <c r="B173">
        <v>214</v>
      </c>
      <c r="C173">
        <v>13</v>
      </c>
      <c r="D173">
        <v>345.05012836796561</v>
      </c>
      <c r="E173">
        <v>642.93564178162069</v>
      </c>
      <c r="F173">
        <f t="shared" si="2"/>
        <v>987.9857701495863</v>
      </c>
      <c r="G173">
        <v>1634.3342835748831</v>
      </c>
      <c r="P173">
        <v>377.01079669747151</v>
      </c>
      <c r="Q173" s="61">
        <v>0.29985186837938221</v>
      </c>
    </row>
    <row r="174" spans="1:17" x14ac:dyDescent="0.25">
      <c r="A174" t="s">
        <v>77</v>
      </c>
      <c r="B174">
        <v>215</v>
      </c>
      <c r="C174">
        <v>0</v>
      </c>
      <c r="D174">
        <v>83.010156988263986</v>
      </c>
      <c r="E174">
        <v>387.42942266440235</v>
      </c>
      <c r="F174">
        <f t="shared" si="2"/>
        <v>470.43957965266634</v>
      </c>
      <c r="G174">
        <v>912.38311778418824</v>
      </c>
      <c r="H174">
        <v>54.462247514125465</v>
      </c>
      <c r="I174" s="61">
        <v>5.9692300802750897E-2</v>
      </c>
    </row>
    <row r="175" spans="1:17" x14ac:dyDescent="0.25">
      <c r="A175" t="s">
        <v>77</v>
      </c>
      <c r="B175">
        <v>215</v>
      </c>
      <c r="C175">
        <v>4</v>
      </c>
      <c r="D175">
        <v>93.912731290961759</v>
      </c>
      <c r="E175">
        <v>411.6292411151955</v>
      </c>
      <c r="F175">
        <f t="shared" si="2"/>
        <v>505.54197240615724</v>
      </c>
      <c r="G175">
        <v>966.84536529831371</v>
      </c>
      <c r="J175">
        <v>77.213327895399743</v>
      </c>
      <c r="K175" s="61">
        <v>7.9861093269631686E-2</v>
      </c>
    </row>
    <row r="176" spans="1:17" x14ac:dyDescent="0.25">
      <c r="A176" t="s">
        <v>77</v>
      </c>
      <c r="B176">
        <v>215</v>
      </c>
      <c r="C176">
        <v>7</v>
      </c>
      <c r="D176">
        <v>115.35761943470678</v>
      </c>
      <c r="E176">
        <v>442.6117076438926</v>
      </c>
      <c r="F176">
        <f t="shared" si="2"/>
        <v>557.96932707859935</v>
      </c>
      <c r="G176">
        <v>1044.0586931937135</v>
      </c>
      <c r="L176">
        <v>90.991466273720107</v>
      </c>
      <c r="M176" s="61">
        <v>8.7151677263835256E-2</v>
      </c>
    </row>
    <row r="177" spans="1:17" x14ac:dyDescent="0.25">
      <c r="A177" t="s">
        <v>77</v>
      </c>
      <c r="B177">
        <v>215</v>
      </c>
      <c r="C177">
        <v>10</v>
      </c>
      <c r="D177">
        <v>158.67253721485548</v>
      </c>
      <c r="E177">
        <v>469.09867902921007</v>
      </c>
      <c r="F177">
        <f t="shared" si="2"/>
        <v>627.7712162440655</v>
      </c>
      <c r="G177">
        <v>1135.0501594674336</v>
      </c>
      <c r="N177">
        <v>93.339326369888113</v>
      </c>
      <c r="O177" s="61">
        <v>8.2233657773928687E-2</v>
      </c>
    </row>
    <row r="178" spans="1:17" x14ac:dyDescent="0.25">
      <c r="A178" t="s">
        <v>77</v>
      </c>
      <c r="B178">
        <v>215</v>
      </c>
      <c r="C178">
        <v>13</v>
      </c>
      <c r="D178">
        <v>217.57256160138192</v>
      </c>
      <c r="E178">
        <v>488.23162457552206</v>
      </c>
      <c r="F178">
        <f t="shared" si="2"/>
        <v>705.80418617690395</v>
      </c>
      <c r="G178">
        <v>1228.3894858373217</v>
      </c>
      <c r="P178">
        <v>316.00636805313343</v>
      </c>
      <c r="Q178" s="61">
        <v>0.34635271290484398</v>
      </c>
    </row>
    <row r="179" spans="1:17" x14ac:dyDescent="0.25">
      <c r="A179" t="s">
        <v>77</v>
      </c>
      <c r="B179">
        <v>216</v>
      </c>
      <c r="C179">
        <v>0</v>
      </c>
      <c r="D179">
        <v>78.145706469135789</v>
      </c>
      <c r="E179">
        <v>418.70945777941824</v>
      </c>
      <c r="F179">
        <f t="shared" si="2"/>
        <v>496.85516424855405</v>
      </c>
      <c r="G179">
        <v>963.82273047208867</v>
      </c>
      <c r="H179">
        <v>84.677712384012125</v>
      </c>
      <c r="I179" s="61">
        <v>8.7856106425853078E-2</v>
      </c>
    </row>
    <row r="180" spans="1:17" x14ac:dyDescent="0.25">
      <c r="A180" t="s">
        <v>77</v>
      </c>
      <c r="B180">
        <v>216</v>
      </c>
      <c r="C180">
        <v>4</v>
      </c>
      <c r="D180">
        <v>95.836255802469125</v>
      </c>
      <c r="E180">
        <v>455.92454836312868</v>
      </c>
      <c r="F180">
        <f t="shared" si="2"/>
        <v>551.76080416559785</v>
      </c>
      <c r="G180">
        <v>1048.5004428561008</v>
      </c>
      <c r="J180">
        <v>80.354314161671255</v>
      </c>
      <c r="K180" s="61">
        <v>7.6637367880157695E-2</v>
      </c>
    </row>
    <row r="181" spans="1:17" x14ac:dyDescent="0.25">
      <c r="A181" t="s">
        <v>77</v>
      </c>
      <c r="B181">
        <v>216</v>
      </c>
      <c r="C181">
        <v>7</v>
      </c>
      <c r="D181">
        <v>106.90903012345677</v>
      </c>
      <c r="E181">
        <v>494.41429271906395</v>
      </c>
      <c r="F181">
        <f t="shared" si="2"/>
        <v>601.32332284252072</v>
      </c>
      <c r="G181">
        <v>1128.854757017772</v>
      </c>
      <c r="L181">
        <v>31.713312758445682</v>
      </c>
      <c r="M181" s="61">
        <v>2.8093350859614976E-2</v>
      </c>
    </row>
    <row r="182" spans="1:17" x14ac:dyDescent="0.25">
      <c r="A182" t="s">
        <v>77</v>
      </c>
      <c r="B182">
        <v>216</v>
      </c>
      <c r="C182">
        <v>10</v>
      </c>
      <c r="D182">
        <v>138.71039644444443</v>
      </c>
      <c r="E182">
        <v>494.36537407320736</v>
      </c>
      <c r="F182">
        <f t="shared" si="2"/>
        <v>633.07577051765179</v>
      </c>
      <c r="G182">
        <v>1160.5680697762177</v>
      </c>
      <c r="N182">
        <v>200.37114054189874</v>
      </c>
      <c r="O182" s="61">
        <v>0.17264919289097327</v>
      </c>
    </row>
    <row r="183" spans="1:17" x14ac:dyDescent="0.25">
      <c r="A183" t="s">
        <v>77</v>
      </c>
      <c r="B183">
        <v>216</v>
      </c>
      <c r="C183">
        <v>13</v>
      </c>
      <c r="D183">
        <v>200.51181175308639</v>
      </c>
      <c r="E183">
        <v>571.34855475835002</v>
      </c>
      <c r="F183">
        <f t="shared" si="2"/>
        <v>771.86036651143638</v>
      </c>
      <c r="G183">
        <v>1360.9392103181165</v>
      </c>
      <c r="P183">
        <v>397.1164798460278</v>
      </c>
      <c r="Q183" s="61">
        <v>0.41202232245707332</v>
      </c>
    </row>
    <row r="184" spans="1:17" x14ac:dyDescent="0.25">
      <c r="A184" t="s">
        <v>77</v>
      </c>
      <c r="B184">
        <v>217</v>
      </c>
      <c r="C184">
        <v>0</v>
      </c>
      <c r="D184">
        <v>177.32072237037036</v>
      </c>
      <c r="E184">
        <v>439.98127290160983</v>
      </c>
      <c r="F184">
        <f t="shared" si="2"/>
        <v>617.30199527198022</v>
      </c>
      <c r="G184">
        <v>1101.2870135932681</v>
      </c>
      <c r="H184">
        <v>76.975031547689014</v>
      </c>
      <c r="I184" s="61">
        <v>6.9895522781600466E-2</v>
      </c>
    </row>
    <row r="185" spans="1:17" x14ac:dyDescent="0.25">
      <c r="A185" t="s">
        <v>77</v>
      </c>
      <c r="B185">
        <v>217</v>
      </c>
      <c r="C185">
        <v>4</v>
      </c>
      <c r="D185">
        <v>200.81053767901233</v>
      </c>
      <c r="E185">
        <v>469.69528192330267</v>
      </c>
      <c r="F185">
        <f t="shared" si="2"/>
        <v>670.505819602315</v>
      </c>
      <c r="G185">
        <v>1178.2620451409571</v>
      </c>
      <c r="J185">
        <v>152.15265730870078</v>
      </c>
      <c r="K185" s="61">
        <v>0.12913312275156802</v>
      </c>
    </row>
    <row r="186" spans="1:17" x14ac:dyDescent="0.25">
      <c r="A186" t="s">
        <v>77</v>
      </c>
      <c r="B186">
        <v>217</v>
      </c>
      <c r="C186">
        <v>7</v>
      </c>
      <c r="D186">
        <v>240.49528118518515</v>
      </c>
      <c r="E186">
        <v>532.17745625804037</v>
      </c>
      <c r="F186">
        <f t="shared" si="2"/>
        <v>772.67273744322551</v>
      </c>
      <c r="G186">
        <v>1330.4147024496579</v>
      </c>
      <c r="L186">
        <v>141.97014458395483</v>
      </c>
      <c r="M186" s="61">
        <v>0.1067111963830142</v>
      </c>
    </row>
    <row r="187" spans="1:17" x14ac:dyDescent="0.25">
      <c r="A187" t="s">
        <v>77</v>
      </c>
      <c r="B187">
        <v>217</v>
      </c>
      <c r="C187">
        <v>10</v>
      </c>
      <c r="D187">
        <v>303.52346429629625</v>
      </c>
      <c r="E187">
        <v>576.03410152073138</v>
      </c>
      <c r="F187">
        <f t="shared" si="2"/>
        <v>879.55756581702758</v>
      </c>
      <c r="G187">
        <v>1472.3848470336127</v>
      </c>
      <c r="N187">
        <v>184.93226354811463</v>
      </c>
      <c r="O187" s="61">
        <v>0.12560049359424905</v>
      </c>
    </row>
    <row r="188" spans="1:17" x14ac:dyDescent="0.25">
      <c r="A188" t="s">
        <v>77</v>
      </c>
      <c r="B188">
        <v>217</v>
      </c>
      <c r="C188">
        <v>13</v>
      </c>
      <c r="D188">
        <v>396.08568395061724</v>
      </c>
      <c r="E188">
        <v>627.35079257283883</v>
      </c>
      <c r="F188">
        <f t="shared" si="2"/>
        <v>1023.4364765234561</v>
      </c>
      <c r="G188">
        <v>1657.3171105817273</v>
      </c>
      <c r="P188">
        <v>556.03009698845926</v>
      </c>
      <c r="Q188" s="61">
        <v>0.50489117743634326</v>
      </c>
    </row>
    <row r="189" spans="1:17" x14ac:dyDescent="0.25">
      <c r="A189" t="s">
        <v>77</v>
      </c>
      <c r="B189">
        <v>218</v>
      </c>
      <c r="C189">
        <v>0</v>
      </c>
      <c r="D189">
        <v>75.081105321925463</v>
      </c>
      <c r="E189">
        <v>392.15980248584674</v>
      </c>
      <c r="F189">
        <f t="shared" si="2"/>
        <v>467.2409078077722</v>
      </c>
      <c r="G189">
        <v>912.96874979644963</v>
      </c>
      <c r="H189">
        <v>69.292884808656709</v>
      </c>
      <c r="I189" s="61">
        <v>7.5898419112489734E-2</v>
      </c>
    </row>
    <row r="190" spans="1:17" x14ac:dyDescent="0.25">
      <c r="A190" t="s">
        <v>77</v>
      </c>
      <c r="B190">
        <v>218</v>
      </c>
      <c r="C190">
        <v>4</v>
      </c>
      <c r="D190">
        <v>86.594119129339461</v>
      </c>
      <c r="E190">
        <v>424.25973081987047</v>
      </c>
      <c r="F190">
        <f t="shared" si="2"/>
        <v>510.85384994920992</v>
      </c>
      <c r="G190">
        <v>982.26163460510634</v>
      </c>
      <c r="J190">
        <v>110.98807804330909</v>
      </c>
      <c r="K190" s="61">
        <v>0.11299237813347873</v>
      </c>
    </row>
    <row r="191" spans="1:17" x14ac:dyDescent="0.25">
      <c r="A191" t="s">
        <v>77</v>
      </c>
      <c r="B191">
        <v>218</v>
      </c>
      <c r="C191">
        <v>7</v>
      </c>
      <c r="D191">
        <v>128.54075858270832</v>
      </c>
      <c r="E191">
        <v>462.61608559205956</v>
      </c>
      <c r="F191">
        <f t="shared" si="2"/>
        <v>591.15684417476791</v>
      </c>
      <c r="G191">
        <v>1093.2497126484154</v>
      </c>
      <c r="L191">
        <v>145.13596388784413</v>
      </c>
      <c r="M191" s="61">
        <v>0.13275646195803689</v>
      </c>
    </row>
    <row r="192" spans="1:17" x14ac:dyDescent="0.25">
      <c r="A192" t="s">
        <v>77</v>
      </c>
      <c r="B192">
        <v>218</v>
      </c>
      <c r="C192">
        <v>10</v>
      </c>
      <c r="D192">
        <v>205.86173300165834</v>
      </c>
      <c r="E192">
        <v>500.29107974144506</v>
      </c>
      <c r="F192">
        <f t="shared" si="2"/>
        <v>706.15281274310337</v>
      </c>
      <c r="G192">
        <v>1238.3856765362596</v>
      </c>
      <c r="N192">
        <v>148.80052385127146</v>
      </c>
      <c r="O192" s="61">
        <v>0.12015685151290155</v>
      </c>
    </row>
    <row r="193" spans="1:17" x14ac:dyDescent="0.25">
      <c r="A193" t="s">
        <v>77</v>
      </c>
      <c r="B193">
        <v>218</v>
      </c>
      <c r="C193">
        <v>13</v>
      </c>
      <c r="D193">
        <v>297.91472072335938</v>
      </c>
      <c r="E193">
        <v>531.81748870231752</v>
      </c>
      <c r="F193">
        <f t="shared" si="2"/>
        <v>829.73220942567696</v>
      </c>
      <c r="G193">
        <v>1387.186200387531</v>
      </c>
      <c r="P193">
        <v>474.21745059108139</v>
      </c>
      <c r="Q193" s="61">
        <v>0.51942352977230632</v>
      </c>
    </row>
    <row r="194" spans="1:17" x14ac:dyDescent="0.25">
      <c r="A194" t="s">
        <v>77</v>
      </c>
      <c r="B194">
        <v>219</v>
      </c>
      <c r="C194">
        <v>0</v>
      </c>
      <c r="D194">
        <v>95.653085809153595</v>
      </c>
      <c r="E194">
        <v>420.27025788335436</v>
      </c>
      <c r="F194">
        <f t="shared" si="2"/>
        <v>515.92334369250796</v>
      </c>
      <c r="G194">
        <v>984.13954999919144</v>
      </c>
      <c r="H194">
        <v>59.121856129898447</v>
      </c>
      <c r="I194" s="61">
        <v>6.0074667388326196E-2</v>
      </c>
    </row>
    <row r="195" spans="1:17" x14ac:dyDescent="0.25">
      <c r="A195" t="s">
        <v>77</v>
      </c>
      <c r="B195">
        <v>219</v>
      </c>
      <c r="C195">
        <v>4</v>
      </c>
      <c r="D195">
        <v>111.95278424932899</v>
      </c>
      <c r="E195">
        <v>444.06034548875607</v>
      </c>
      <c r="F195">
        <f t="shared" si="2"/>
        <v>556.01312973808501</v>
      </c>
      <c r="G195">
        <v>1043.2614061290899</v>
      </c>
      <c r="J195">
        <v>85.829521095801965</v>
      </c>
      <c r="K195" s="61">
        <v>8.2270388410382436E-2</v>
      </c>
    </row>
    <row r="196" spans="1:17" x14ac:dyDescent="0.25">
      <c r="A196" t="s">
        <v>77</v>
      </c>
      <c r="B196">
        <v>219</v>
      </c>
      <c r="C196">
        <v>7</v>
      </c>
      <c r="D196">
        <v>131.95948628175759</v>
      </c>
      <c r="E196">
        <v>480.62857830174119</v>
      </c>
      <c r="F196">
        <f t="shared" si="2"/>
        <v>612.58806458349875</v>
      </c>
      <c r="G196">
        <v>1129.0909272248919</v>
      </c>
      <c r="L196">
        <v>106.72960440887437</v>
      </c>
      <c r="M196" s="61">
        <v>9.4527023320608097E-2</v>
      </c>
    </row>
    <row r="197" spans="1:17" x14ac:dyDescent="0.25">
      <c r="A197" t="s">
        <v>77</v>
      </c>
      <c r="B197">
        <v>219</v>
      </c>
      <c r="C197">
        <v>10</v>
      </c>
      <c r="D197">
        <v>167.38014253320375</v>
      </c>
      <c r="E197">
        <v>520.24466061142357</v>
      </c>
      <c r="F197">
        <f t="shared" ref="F197:F243" si="3">D197+E197</f>
        <v>687.62480314462732</v>
      </c>
      <c r="G197">
        <v>1235.8205316337662</v>
      </c>
      <c r="N197">
        <v>163.24961779318232</v>
      </c>
      <c r="O197" s="61">
        <v>0.13209815957448515</v>
      </c>
    </row>
    <row r="198" spans="1:17" x14ac:dyDescent="0.25">
      <c r="A198" t="s">
        <v>77</v>
      </c>
      <c r="B198">
        <v>219</v>
      </c>
      <c r="C198">
        <v>13</v>
      </c>
      <c r="D198">
        <v>240.65816290376694</v>
      </c>
      <c r="E198">
        <v>570.22888140176758</v>
      </c>
      <c r="F198">
        <f t="shared" si="3"/>
        <v>810.88704430553457</v>
      </c>
      <c r="G198">
        <v>1399.0701494269485</v>
      </c>
      <c r="P198">
        <v>414.9305994277571</v>
      </c>
      <c r="Q198" s="61">
        <v>0.42161764500583071</v>
      </c>
    </row>
    <row r="199" spans="1:17" x14ac:dyDescent="0.25">
      <c r="A199" t="s">
        <v>77</v>
      </c>
      <c r="B199">
        <v>220</v>
      </c>
      <c r="C199">
        <v>0</v>
      </c>
      <c r="D199">
        <v>146.42715822417122</v>
      </c>
      <c r="E199">
        <v>593.0610651044442</v>
      </c>
      <c r="F199">
        <f t="shared" si="3"/>
        <v>739.48822332861539</v>
      </c>
      <c r="G199">
        <v>1345.937075412171</v>
      </c>
      <c r="H199">
        <v>76.158950653383954</v>
      </c>
      <c r="I199" s="61">
        <v>5.6584332243066811E-2</v>
      </c>
    </row>
    <row r="200" spans="1:17" x14ac:dyDescent="0.25">
      <c r="A200" t="s">
        <v>77</v>
      </c>
      <c r="B200">
        <v>220</v>
      </c>
      <c r="C200">
        <v>4</v>
      </c>
      <c r="D200">
        <v>171.07336968947359</v>
      </c>
      <c r="E200">
        <v>621.67925354226736</v>
      </c>
      <c r="F200">
        <f t="shared" si="3"/>
        <v>792.75262323174093</v>
      </c>
      <c r="G200">
        <v>1422.096026065555</v>
      </c>
      <c r="J200">
        <v>103.38948655210697</v>
      </c>
      <c r="K200" s="61">
        <v>7.270218371831734E-2</v>
      </c>
    </row>
    <row r="201" spans="1:17" x14ac:dyDescent="0.25">
      <c r="A201" t="s">
        <v>77</v>
      </c>
      <c r="B201">
        <v>220</v>
      </c>
      <c r="C201">
        <v>7</v>
      </c>
      <c r="D201">
        <v>214.98385131463056</v>
      </c>
      <c r="E201">
        <v>654.7231451683507</v>
      </c>
      <c r="F201">
        <f t="shared" si="3"/>
        <v>869.70699648298125</v>
      </c>
      <c r="G201">
        <v>1525.4855126176619</v>
      </c>
      <c r="L201">
        <v>203.23513627390344</v>
      </c>
      <c r="M201" s="61">
        <v>0.13322652663227291</v>
      </c>
    </row>
    <row r="202" spans="1:17" x14ac:dyDescent="0.25">
      <c r="A202" t="s">
        <v>77</v>
      </c>
      <c r="B202">
        <v>220</v>
      </c>
      <c r="C202">
        <v>10</v>
      </c>
      <c r="D202">
        <v>303.5105035512828</v>
      </c>
      <c r="E202">
        <v>718.45008074460134</v>
      </c>
      <c r="F202">
        <f t="shared" si="3"/>
        <v>1021.9605842958841</v>
      </c>
      <c r="G202">
        <v>1728.7206488915654</v>
      </c>
      <c r="N202">
        <v>168.90836624319809</v>
      </c>
      <c r="O202" s="61">
        <v>9.7707149128750254E-2</v>
      </c>
    </row>
    <row r="203" spans="1:17" x14ac:dyDescent="0.25">
      <c r="A203" t="s">
        <v>77</v>
      </c>
      <c r="B203">
        <v>220</v>
      </c>
      <c r="C203">
        <v>13</v>
      </c>
      <c r="D203">
        <v>391.48167369427114</v>
      </c>
      <c r="E203">
        <v>763.41518968916239</v>
      </c>
      <c r="F203">
        <f t="shared" si="3"/>
        <v>1154.8968633834336</v>
      </c>
      <c r="G203">
        <v>1897.6290151347634</v>
      </c>
      <c r="P203">
        <v>551.69193972259245</v>
      </c>
      <c r="Q203" s="61">
        <v>0.40989430323378667</v>
      </c>
    </row>
    <row r="204" spans="1:17" x14ac:dyDescent="0.25">
      <c r="A204" t="s">
        <v>77</v>
      </c>
      <c r="B204">
        <v>221</v>
      </c>
      <c r="C204">
        <v>0</v>
      </c>
      <c r="D204">
        <v>91.32498824355541</v>
      </c>
      <c r="E204">
        <v>390.75326204291787</v>
      </c>
      <c r="F204">
        <f t="shared" si="3"/>
        <v>482.07825028647329</v>
      </c>
      <c r="G204">
        <v>926.68085992080751</v>
      </c>
      <c r="H204">
        <v>29.561935475834161</v>
      </c>
      <c r="I204" s="61">
        <v>3.1900880609922681E-2</v>
      </c>
    </row>
    <row r="205" spans="1:17" x14ac:dyDescent="0.25">
      <c r="A205" t="s">
        <v>77</v>
      </c>
      <c r="B205">
        <v>221</v>
      </c>
      <c r="C205">
        <v>4</v>
      </c>
      <c r="D205">
        <v>106.82578974710935</v>
      </c>
      <c r="E205">
        <v>398.56500313862909</v>
      </c>
      <c r="F205">
        <f t="shared" si="3"/>
        <v>505.39079288573845</v>
      </c>
      <c r="G205">
        <v>956.24279539664167</v>
      </c>
      <c r="J205">
        <v>48.3403307485205</v>
      </c>
      <c r="K205" s="61">
        <v>5.0552360740631075E-2</v>
      </c>
    </row>
    <row r="206" spans="1:17" x14ac:dyDescent="0.25">
      <c r="A206" t="s">
        <v>77</v>
      </c>
      <c r="B206">
        <v>221</v>
      </c>
      <c r="C206">
        <v>7</v>
      </c>
      <c r="D206">
        <v>119.52155083391321</v>
      </c>
      <c r="E206">
        <v>418.36754183958271</v>
      </c>
      <c r="F206">
        <f t="shared" si="3"/>
        <v>537.88909267349595</v>
      </c>
      <c r="G206">
        <v>1004.5831261451622</v>
      </c>
      <c r="L206">
        <v>54.655810854863148</v>
      </c>
      <c r="M206" s="61">
        <v>5.4406459189287028E-2</v>
      </c>
    </row>
    <row r="207" spans="1:17" x14ac:dyDescent="0.25">
      <c r="A207" t="s">
        <v>77</v>
      </c>
      <c r="B207">
        <v>221</v>
      </c>
      <c r="C207">
        <v>10</v>
      </c>
      <c r="D207">
        <v>138.70634546153579</v>
      </c>
      <c r="E207">
        <v>438.07366196582745</v>
      </c>
      <c r="F207">
        <f t="shared" si="3"/>
        <v>576.78000742736322</v>
      </c>
      <c r="G207">
        <v>1059.2389370000253</v>
      </c>
      <c r="N207">
        <v>84.745300351024525</v>
      </c>
      <c r="O207" s="61">
        <v>8.0005839467193321E-2</v>
      </c>
    </row>
    <row r="208" spans="1:17" x14ac:dyDescent="0.25">
      <c r="A208" t="s">
        <v>77</v>
      </c>
      <c r="B208">
        <v>221</v>
      </c>
      <c r="C208">
        <v>13</v>
      </c>
      <c r="D208">
        <v>177.63353911083149</v>
      </c>
      <c r="E208">
        <v>463.52816568901017</v>
      </c>
      <c r="F208">
        <f t="shared" si="3"/>
        <v>641.16170479984169</v>
      </c>
      <c r="G208">
        <v>1143.9842373510498</v>
      </c>
      <c r="P208">
        <v>217.30337743024234</v>
      </c>
      <c r="Q208" s="61">
        <v>0.23449645593069948</v>
      </c>
    </row>
    <row r="209" spans="1:17" x14ac:dyDescent="0.25">
      <c r="A209" t="s">
        <v>77</v>
      </c>
      <c r="B209">
        <v>222</v>
      </c>
      <c r="C209">
        <v>0</v>
      </c>
      <c r="D209">
        <v>84.327403478001159</v>
      </c>
      <c r="E209">
        <v>417.08012429918222</v>
      </c>
      <c r="F209">
        <f t="shared" si="3"/>
        <v>501.40752777718336</v>
      </c>
      <c r="G209">
        <v>967.07162721652924</v>
      </c>
      <c r="H209">
        <v>40.087946356424823</v>
      </c>
      <c r="I209" s="61">
        <v>4.1452923680335679E-2</v>
      </c>
    </row>
    <row r="210" spans="1:17" x14ac:dyDescent="0.25">
      <c r="A210" t="s">
        <v>77</v>
      </c>
      <c r="B210">
        <v>222</v>
      </c>
      <c r="C210">
        <v>4</v>
      </c>
      <c r="D210">
        <v>95.979032817956224</v>
      </c>
      <c r="E210">
        <v>432.87807819722104</v>
      </c>
      <c r="F210">
        <f t="shared" si="3"/>
        <v>528.85711101517722</v>
      </c>
      <c r="G210">
        <v>1007.1595735729541</v>
      </c>
      <c r="J210">
        <v>99.574797092900099</v>
      </c>
      <c r="K210" s="61">
        <v>9.8866951877002993E-2</v>
      </c>
    </row>
    <row r="211" spans="1:17" x14ac:dyDescent="0.25">
      <c r="A211" t="s">
        <v>77</v>
      </c>
      <c r="B211">
        <v>222</v>
      </c>
      <c r="C211">
        <v>7</v>
      </c>
      <c r="D211">
        <v>113.50603053974791</v>
      </c>
      <c r="E211">
        <v>478.46018895894792</v>
      </c>
      <c r="F211">
        <f t="shared" si="3"/>
        <v>591.96621949869586</v>
      </c>
      <c r="G211">
        <v>1106.7343706658542</v>
      </c>
      <c r="L211">
        <v>78.059837012620392</v>
      </c>
      <c r="M211" s="61">
        <v>7.0531682291258904E-2</v>
      </c>
    </row>
    <row r="212" spans="1:17" x14ac:dyDescent="0.25">
      <c r="A212" t="s">
        <v>77</v>
      </c>
      <c r="B212">
        <v>222</v>
      </c>
      <c r="C212">
        <v>10</v>
      </c>
      <c r="D212">
        <v>131.85191586357442</v>
      </c>
      <c r="E212">
        <v>511.63460656383336</v>
      </c>
      <c r="F212">
        <f t="shared" si="3"/>
        <v>643.48652242740775</v>
      </c>
      <c r="G212">
        <v>1184.7942076784745</v>
      </c>
      <c r="N212">
        <v>64.525998057584502</v>
      </c>
      <c r="O212" s="61">
        <v>5.4461777108126573E-2</v>
      </c>
    </row>
    <row r="213" spans="1:17" x14ac:dyDescent="0.25">
      <c r="A213" t="s">
        <v>77</v>
      </c>
      <c r="B213">
        <v>222</v>
      </c>
      <c r="C213">
        <v>13</v>
      </c>
      <c r="D213">
        <v>167.47052329682481</v>
      </c>
      <c r="E213">
        <v>527.69426802179669</v>
      </c>
      <c r="F213">
        <f t="shared" si="3"/>
        <v>695.1647913186215</v>
      </c>
      <c r="G213">
        <v>1249.3202057360591</v>
      </c>
      <c r="P213">
        <v>282.24857851952981</v>
      </c>
      <c r="Q213" s="61">
        <v>0.29185902116879475</v>
      </c>
    </row>
    <row r="214" spans="1:17" x14ac:dyDescent="0.25">
      <c r="A214" t="s">
        <v>77</v>
      </c>
      <c r="B214">
        <v>223</v>
      </c>
      <c r="C214">
        <v>0</v>
      </c>
      <c r="D214">
        <v>90.15987586580637</v>
      </c>
      <c r="E214">
        <v>383.95533542256601</v>
      </c>
      <c r="F214">
        <f t="shared" si="3"/>
        <v>474.11521128837239</v>
      </c>
      <c r="G214">
        <v>913.2794796264252</v>
      </c>
      <c r="H214">
        <v>68.215928394331627</v>
      </c>
      <c r="I214" s="61">
        <v>7.4693376908276959E-2</v>
      </c>
    </row>
    <row r="215" spans="1:17" x14ac:dyDescent="0.25">
      <c r="A215" t="s">
        <v>77</v>
      </c>
      <c r="B215">
        <v>223</v>
      </c>
      <c r="C215">
        <v>4</v>
      </c>
      <c r="D215">
        <v>105.1303200731596</v>
      </c>
      <c r="E215">
        <v>413.5361599708873</v>
      </c>
      <c r="F215">
        <f t="shared" si="3"/>
        <v>518.66648004404692</v>
      </c>
      <c r="G215">
        <v>981.49540802075683</v>
      </c>
      <c r="J215">
        <v>75.753394385363549</v>
      </c>
      <c r="K215" s="61">
        <v>7.7181608560069295E-2</v>
      </c>
    </row>
    <row r="216" spans="1:17" x14ac:dyDescent="0.25">
      <c r="A216" t="s">
        <v>77</v>
      </c>
      <c r="B216">
        <v>223</v>
      </c>
      <c r="C216">
        <v>7</v>
      </c>
      <c r="D216">
        <v>147.12029890429983</v>
      </c>
      <c r="E216">
        <v>432.29361305656698</v>
      </c>
      <c r="F216">
        <f t="shared" si="3"/>
        <v>579.41391196086681</v>
      </c>
      <c r="G216">
        <v>1057.2488024061204</v>
      </c>
      <c r="L216">
        <v>92.517488090127017</v>
      </c>
      <c r="M216" s="61">
        <v>8.7507772890896424E-2</v>
      </c>
    </row>
    <row r="217" spans="1:17" x14ac:dyDescent="0.25">
      <c r="A217" t="s">
        <v>77</v>
      </c>
      <c r="B217">
        <v>223</v>
      </c>
      <c r="C217">
        <v>10</v>
      </c>
      <c r="D217">
        <v>181.87262798692612</v>
      </c>
      <c r="E217">
        <v>464.38536806073404</v>
      </c>
      <c r="F217">
        <f t="shared" si="3"/>
        <v>646.25799604766019</v>
      </c>
      <c r="G217">
        <v>1149.7662904962474</v>
      </c>
      <c r="N217">
        <v>131.6248931254288</v>
      </c>
      <c r="O217" s="61">
        <v>0.11447969401557125</v>
      </c>
    </row>
    <row r="218" spans="1:17" x14ac:dyDescent="0.25">
      <c r="A218" t="s">
        <v>77</v>
      </c>
      <c r="B218">
        <v>223</v>
      </c>
      <c r="C218">
        <v>13</v>
      </c>
      <c r="D218">
        <v>246.57950464868162</v>
      </c>
      <c r="E218">
        <v>501.56204387388584</v>
      </c>
      <c r="F218">
        <f t="shared" si="3"/>
        <v>748.14154852256752</v>
      </c>
      <c r="G218">
        <v>1281.3911836216762</v>
      </c>
      <c r="P218">
        <v>368.11170399525099</v>
      </c>
      <c r="Q218" s="61">
        <v>0.40306577800896853</v>
      </c>
    </row>
    <row r="219" spans="1:17" x14ac:dyDescent="0.25">
      <c r="A219" t="s">
        <v>77</v>
      </c>
      <c r="B219">
        <v>224</v>
      </c>
      <c r="C219">
        <v>0</v>
      </c>
      <c r="D219">
        <v>126.99240100371422</v>
      </c>
      <c r="E219">
        <v>389.95434310863811</v>
      </c>
      <c r="F219">
        <f t="shared" si="3"/>
        <v>516.94674411235235</v>
      </c>
      <c r="G219">
        <v>960.91021859926286</v>
      </c>
      <c r="H219">
        <v>94.16257875010524</v>
      </c>
      <c r="I219" s="61">
        <v>9.7993107917374242E-2</v>
      </c>
    </row>
    <row r="220" spans="1:17" x14ac:dyDescent="0.25">
      <c r="A220" t="s">
        <v>77</v>
      </c>
      <c r="B220">
        <v>224</v>
      </c>
      <c r="C220">
        <v>4</v>
      </c>
      <c r="D220">
        <v>156.96244291817794</v>
      </c>
      <c r="E220">
        <v>425.61686357288346</v>
      </c>
      <c r="F220">
        <f t="shared" si="3"/>
        <v>582.5793064910614</v>
      </c>
      <c r="G220">
        <v>1055.0727973493681</v>
      </c>
      <c r="J220">
        <v>158.18625187102043</v>
      </c>
      <c r="K220" s="61">
        <v>0.14992922978246395</v>
      </c>
    </row>
    <row r="221" spans="1:17" x14ac:dyDescent="0.25">
      <c r="A221" t="s">
        <v>77</v>
      </c>
      <c r="B221">
        <v>224</v>
      </c>
      <c r="C221">
        <v>7</v>
      </c>
      <c r="D221">
        <v>217.86598127634545</v>
      </c>
      <c r="E221">
        <v>479.66281552446833</v>
      </c>
      <c r="F221">
        <f t="shared" si="3"/>
        <v>697.52879680081378</v>
      </c>
      <c r="G221">
        <v>1213.2590492203885</v>
      </c>
      <c r="L221">
        <v>110.15156350549819</v>
      </c>
      <c r="M221" s="61">
        <v>9.0789814076621941E-2</v>
      </c>
    </row>
    <row r="222" spans="1:17" x14ac:dyDescent="0.25">
      <c r="A222" t="s">
        <v>77</v>
      </c>
      <c r="B222">
        <v>224</v>
      </c>
      <c r="C222">
        <v>10</v>
      </c>
      <c r="D222">
        <v>272.5435271868771</v>
      </c>
      <c r="E222">
        <v>510.48171418833863</v>
      </c>
      <c r="F222">
        <f t="shared" si="3"/>
        <v>783.02524137521573</v>
      </c>
      <c r="G222">
        <v>1323.4106127258867</v>
      </c>
      <c r="N222">
        <v>234.07910438918066</v>
      </c>
      <c r="O222" s="61">
        <v>0.17687564399006722</v>
      </c>
    </row>
    <row r="223" spans="1:17" x14ac:dyDescent="0.25">
      <c r="A223" t="s">
        <v>77</v>
      </c>
      <c r="B223">
        <v>224</v>
      </c>
      <c r="C223">
        <v>13</v>
      </c>
      <c r="D223">
        <v>368.97477303423409</v>
      </c>
      <c r="E223">
        <v>586.95274671157404</v>
      </c>
      <c r="F223">
        <f t="shared" si="3"/>
        <v>955.92751974580813</v>
      </c>
      <c r="G223">
        <v>1557.4897171150674</v>
      </c>
      <c r="P223">
        <v>596.57949851580452</v>
      </c>
      <c r="Q223" s="61">
        <v>0.62084832377519084</v>
      </c>
    </row>
    <row r="224" spans="1:17" x14ac:dyDescent="0.25">
      <c r="A224" t="s">
        <v>77</v>
      </c>
      <c r="B224">
        <v>225</v>
      </c>
      <c r="C224">
        <v>0</v>
      </c>
      <c r="D224">
        <v>116.71537771470604</v>
      </c>
      <c r="E224">
        <v>454.10504010713373</v>
      </c>
      <c r="F224">
        <f t="shared" si="3"/>
        <v>570.82041782183978</v>
      </c>
      <c r="G224">
        <v>1066.1044499075467</v>
      </c>
      <c r="H224">
        <v>42.935703744077955</v>
      </c>
      <c r="I224" s="61">
        <v>4.0273449517822919E-2</v>
      </c>
    </row>
    <row r="225" spans="1:17" x14ac:dyDescent="0.25">
      <c r="A225" t="s">
        <v>77</v>
      </c>
      <c r="B225">
        <v>225</v>
      </c>
      <c r="C225">
        <v>4</v>
      </c>
      <c r="D225">
        <v>138.65895683643217</v>
      </c>
      <c r="E225">
        <v>465.76733156399575</v>
      </c>
      <c r="F225">
        <f t="shared" si="3"/>
        <v>604.42628840042789</v>
      </c>
      <c r="G225">
        <v>1109.0401536516247</v>
      </c>
      <c r="J225">
        <v>99.983215115722942</v>
      </c>
      <c r="K225" s="61">
        <v>9.0152926191642654E-2</v>
      </c>
    </row>
    <row r="226" spans="1:17" x14ac:dyDescent="0.25">
      <c r="A226" t="s">
        <v>77</v>
      </c>
      <c r="B226">
        <v>225</v>
      </c>
      <c r="C226">
        <v>7</v>
      </c>
      <c r="D226">
        <v>156.72758618974026</v>
      </c>
      <c r="E226">
        <v>511.27543476533737</v>
      </c>
      <c r="F226">
        <f t="shared" si="3"/>
        <v>668.00302095507766</v>
      </c>
      <c r="G226">
        <v>1209.0233687673476</v>
      </c>
      <c r="L226">
        <v>95.670726886672128</v>
      </c>
      <c r="M226" s="61">
        <v>7.9130585361813666E-2</v>
      </c>
    </row>
    <row r="227" spans="1:17" x14ac:dyDescent="0.25">
      <c r="A227" t="s">
        <v>77</v>
      </c>
      <c r="B227">
        <v>225</v>
      </c>
      <c r="C227">
        <v>10</v>
      </c>
      <c r="D227">
        <v>190.71273811683423</v>
      </c>
      <c r="E227">
        <v>545.54519863176961</v>
      </c>
      <c r="F227">
        <f t="shared" si="3"/>
        <v>736.25793674860381</v>
      </c>
      <c r="G227">
        <v>1304.6940956540197</v>
      </c>
      <c r="N227">
        <v>122.75934891313136</v>
      </c>
      <c r="O227" s="61">
        <v>9.4090522308675206E-2</v>
      </c>
    </row>
    <row r="228" spans="1:17" x14ac:dyDescent="0.25">
      <c r="A228" t="s">
        <v>77</v>
      </c>
      <c r="B228">
        <v>225</v>
      </c>
      <c r="C228">
        <v>13</v>
      </c>
      <c r="D228">
        <v>251.1646554898048</v>
      </c>
      <c r="E228">
        <v>580.16043837630355</v>
      </c>
      <c r="F228">
        <f t="shared" si="3"/>
        <v>831.32509386610832</v>
      </c>
      <c r="G228">
        <v>1427.4534445671511</v>
      </c>
      <c r="P228">
        <v>361.34899465960439</v>
      </c>
      <c r="Q228" s="61">
        <v>0.33894333213874195</v>
      </c>
    </row>
    <row r="229" spans="1:17" x14ac:dyDescent="0.25">
      <c r="A229" t="s">
        <v>77</v>
      </c>
      <c r="B229">
        <v>226</v>
      </c>
      <c r="C229">
        <v>0</v>
      </c>
      <c r="D229">
        <v>78.434474864197526</v>
      </c>
      <c r="E229">
        <v>356.15440295247799</v>
      </c>
      <c r="F229">
        <f t="shared" si="3"/>
        <v>434.58887781667551</v>
      </c>
      <c r="G229">
        <v>851.51240017865803</v>
      </c>
      <c r="H229">
        <v>95.61470130413727</v>
      </c>
      <c r="I229" s="61">
        <v>0.11228809032502181</v>
      </c>
    </row>
    <row r="230" spans="1:17" x14ac:dyDescent="0.25">
      <c r="A230" t="s">
        <v>77</v>
      </c>
      <c r="B230">
        <v>226</v>
      </c>
      <c r="C230">
        <v>4</v>
      </c>
      <c r="D230">
        <v>102.91904750617283</v>
      </c>
      <c r="E230">
        <v>395.6711410981236</v>
      </c>
      <c r="F230">
        <f t="shared" si="3"/>
        <v>498.59018860429643</v>
      </c>
      <c r="G230">
        <v>947.1271014827953</v>
      </c>
      <c r="J230">
        <v>98.208583754166284</v>
      </c>
      <c r="K230" s="61">
        <v>0.10369102900805363</v>
      </c>
    </row>
    <row r="231" spans="1:17" x14ac:dyDescent="0.25">
      <c r="A231" t="s">
        <v>77</v>
      </c>
      <c r="B231">
        <v>226</v>
      </c>
      <c r="C231">
        <v>7</v>
      </c>
      <c r="D231">
        <v>126.93262893827159</v>
      </c>
      <c r="E231">
        <v>436.89058683260555</v>
      </c>
      <c r="F231">
        <f t="shared" si="3"/>
        <v>563.82321577087714</v>
      </c>
      <c r="G231">
        <v>1045.3356852369616</v>
      </c>
      <c r="L231">
        <v>157.45259543807379</v>
      </c>
      <c r="M231" s="61">
        <v>0.15062395521528732</v>
      </c>
    </row>
    <row r="232" spans="1:17" x14ac:dyDescent="0.25">
      <c r="A232" t="s">
        <v>77</v>
      </c>
      <c r="B232">
        <v>226</v>
      </c>
      <c r="C232">
        <v>10</v>
      </c>
      <c r="D232">
        <v>197.46580306172837</v>
      </c>
      <c r="E232">
        <v>485.17915422961505</v>
      </c>
      <c r="F232">
        <f t="shared" si="3"/>
        <v>682.64495729134342</v>
      </c>
      <c r="G232">
        <v>1202.7882806750354</v>
      </c>
      <c r="N232">
        <v>148.91935440607972</v>
      </c>
      <c r="O232" s="61">
        <v>0.12381177701740026</v>
      </c>
    </row>
    <row r="233" spans="1:17" x14ac:dyDescent="0.25">
      <c r="A233" t="s">
        <v>77</v>
      </c>
      <c r="B233">
        <v>226</v>
      </c>
      <c r="C233">
        <v>13</v>
      </c>
      <c r="D233">
        <v>269.54239446913579</v>
      </c>
      <c r="E233">
        <v>527.86957811776631</v>
      </c>
      <c r="F233">
        <f t="shared" si="3"/>
        <v>797.41197258690204</v>
      </c>
      <c r="G233">
        <v>1351.7076350811151</v>
      </c>
      <c r="P233">
        <v>500.19523490245706</v>
      </c>
      <c r="Q233" s="61">
        <v>0.58741978953860186</v>
      </c>
    </row>
    <row r="234" spans="1:17" x14ac:dyDescent="0.25">
      <c r="A234" t="s">
        <v>77</v>
      </c>
      <c r="B234">
        <v>227</v>
      </c>
      <c r="C234">
        <v>0</v>
      </c>
      <c r="D234">
        <v>98.06429305638963</v>
      </c>
      <c r="E234">
        <v>368.60574132393015</v>
      </c>
      <c r="F234">
        <f t="shared" si="3"/>
        <v>466.67003438031975</v>
      </c>
      <c r="G234">
        <v>893.55462743946384</v>
      </c>
      <c r="H234">
        <v>84.649403642781749</v>
      </c>
      <c r="I234" s="61">
        <v>9.4733328039887002E-2</v>
      </c>
    </row>
    <row r="235" spans="1:17" x14ac:dyDescent="0.25">
      <c r="A235" t="s">
        <v>77</v>
      </c>
      <c r="B235">
        <v>227</v>
      </c>
      <c r="C235">
        <v>4</v>
      </c>
      <c r="D235">
        <v>120.4125165622885</v>
      </c>
      <c r="E235">
        <v>403.21750806664284</v>
      </c>
      <c r="F235">
        <f t="shared" si="3"/>
        <v>523.63002462893132</v>
      </c>
      <c r="G235">
        <v>978.20403108224559</v>
      </c>
      <c r="J235">
        <v>64.292880499552439</v>
      </c>
      <c r="K235" s="61">
        <v>6.5725429927355111E-2</v>
      </c>
    </row>
    <row r="236" spans="1:17" x14ac:dyDescent="0.25">
      <c r="A236" t="s">
        <v>77</v>
      </c>
      <c r="B236">
        <v>227</v>
      </c>
      <c r="C236">
        <v>7</v>
      </c>
      <c r="D236">
        <v>129.9358390050235</v>
      </c>
      <c r="E236">
        <v>433.64504032043033</v>
      </c>
      <c r="F236">
        <f t="shared" si="3"/>
        <v>563.58087932545379</v>
      </c>
      <c r="G236">
        <v>1042.496911581798</v>
      </c>
      <c r="L236">
        <v>136.82808443504814</v>
      </c>
      <c r="M236" s="61">
        <v>0.13125034991944157</v>
      </c>
    </row>
    <row r="237" spans="1:17" x14ac:dyDescent="0.25">
      <c r="A237" t="s">
        <v>77</v>
      </c>
      <c r="B237">
        <v>227</v>
      </c>
      <c r="C237">
        <v>10</v>
      </c>
      <c r="D237">
        <v>169.36157302817418</v>
      </c>
      <c r="E237">
        <v>487.75745721592887</v>
      </c>
      <c r="F237">
        <f t="shared" si="3"/>
        <v>657.11903024410299</v>
      </c>
      <c r="G237">
        <v>1179.3249960168462</v>
      </c>
      <c r="N237">
        <v>84.222635639169766</v>
      </c>
      <c r="O237" s="61">
        <v>7.141596754383274E-2</v>
      </c>
    </row>
    <row r="238" spans="1:17" x14ac:dyDescent="0.25">
      <c r="A238" t="s">
        <v>77</v>
      </c>
      <c r="B238">
        <v>227</v>
      </c>
      <c r="C238">
        <v>13</v>
      </c>
      <c r="D238">
        <v>210.52719293437681</v>
      </c>
      <c r="E238">
        <v>511.67802151202159</v>
      </c>
      <c r="F238">
        <f t="shared" si="3"/>
        <v>722.20521444639837</v>
      </c>
      <c r="G238">
        <v>1263.5476316560159</v>
      </c>
      <c r="P238">
        <v>369.99300421655209</v>
      </c>
      <c r="Q238" s="61">
        <v>0.41406870140305801</v>
      </c>
    </row>
    <row r="239" spans="1:17" x14ac:dyDescent="0.25">
      <c r="A239" t="s">
        <v>77</v>
      </c>
      <c r="B239">
        <v>228</v>
      </c>
      <c r="C239">
        <v>0</v>
      </c>
      <c r="D239">
        <v>131.08875451388892</v>
      </c>
      <c r="E239">
        <v>342.42228947920199</v>
      </c>
      <c r="F239">
        <f t="shared" si="3"/>
        <v>473.51104399309088</v>
      </c>
      <c r="G239">
        <v>879.44887557645256</v>
      </c>
      <c r="H239">
        <v>78.588364676602964</v>
      </c>
      <c r="I239" s="61">
        <v>8.9360924618944598E-2</v>
      </c>
    </row>
    <row r="240" spans="1:17" x14ac:dyDescent="0.25">
      <c r="A240" t="s">
        <v>77</v>
      </c>
      <c r="B240">
        <v>228</v>
      </c>
      <c r="C240">
        <v>4</v>
      </c>
      <c r="D240">
        <v>153.53608246527781</v>
      </c>
      <c r="E240">
        <v>373.61175432654318</v>
      </c>
      <c r="F240">
        <f t="shared" si="3"/>
        <v>527.14783679182096</v>
      </c>
      <c r="G240">
        <v>958.03724025305553</v>
      </c>
      <c r="J240">
        <v>76.67248628673849</v>
      </c>
      <c r="K240" s="61">
        <v>8.0030799498447741E-2</v>
      </c>
    </row>
    <row r="241" spans="1:17" x14ac:dyDescent="0.25">
      <c r="A241" t="s">
        <v>77</v>
      </c>
      <c r="B241">
        <v>228</v>
      </c>
      <c r="C241">
        <v>7</v>
      </c>
      <c r="D241">
        <v>183.57291597222226</v>
      </c>
      <c r="E241">
        <v>399.52045031531759</v>
      </c>
      <c r="F241">
        <f t="shared" si="3"/>
        <v>583.09336628753988</v>
      </c>
      <c r="G241">
        <v>1034.709726539794</v>
      </c>
      <c r="L241">
        <v>87.208696944529947</v>
      </c>
      <c r="M241" s="61">
        <v>8.4283248439315769E-2</v>
      </c>
    </row>
    <row r="242" spans="1:17" x14ac:dyDescent="0.25">
      <c r="A242" t="s">
        <v>77</v>
      </c>
      <c r="B242">
        <v>228</v>
      </c>
      <c r="C242">
        <v>10</v>
      </c>
      <c r="D242">
        <v>235.98268767361117</v>
      </c>
      <c r="E242">
        <v>418.85318656150713</v>
      </c>
      <c r="F242">
        <f t="shared" si="3"/>
        <v>654.83587423511835</v>
      </c>
      <c r="G242">
        <v>1121.918423484324</v>
      </c>
      <c r="N242">
        <v>104.23381393125237</v>
      </c>
      <c r="O242" s="61">
        <v>9.2906767327641429E-2</v>
      </c>
    </row>
    <row r="243" spans="1:17" x14ac:dyDescent="0.25">
      <c r="A243" t="s">
        <v>77</v>
      </c>
      <c r="B243">
        <v>228</v>
      </c>
      <c r="C243">
        <v>13</v>
      </c>
      <c r="D243">
        <v>307.23669756944452</v>
      </c>
      <c r="E243">
        <v>437.17529991451761</v>
      </c>
      <c r="F243">
        <f t="shared" si="3"/>
        <v>744.41199748396207</v>
      </c>
      <c r="G243">
        <v>1226.1522374155763</v>
      </c>
      <c r="P243">
        <v>346.70336183912377</v>
      </c>
      <c r="Q243" s="61">
        <v>0.39422798921866836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18D8-2553-4A83-B223-A48A1665E50C}">
  <dimension ref="A1:L520"/>
  <sheetViews>
    <sheetView workbookViewId="0">
      <selection activeCell="F8" sqref="F8"/>
    </sheetView>
  </sheetViews>
  <sheetFormatPr defaultRowHeight="15" x14ac:dyDescent="0.25"/>
  <cols>
    <col min="1" max="1" width="16.7109375" customWidth="1"/>
    <col min="2" max="2" width="14.7109375" customWidth="1"/>
    <col min="3" max="3" width="12.85546875" customWidth="1"/>
    <col min="4" max="4" width="16.42578125" customWidth="1"/>
    <col min="5" max="5" width="18.42578125" customWidth="1"/>
    <col min="6" max="6" width="27.7109375" customWidth="1"/>
    <col min="7" max="7" width="19.5703125" customWidth="1"/>
  </cols>
  <sheetData>
    <row r="1" spans="1:12" ht="18.75" x14ac:dyDescent="0.3">
      <c r="A1" s="2" t="s">
        <v>20</v>
      </c>
    </row>
    <row r="3" spans="1:12" x14ac:dyDescent="0.25">
      <c r="A3" t="s">
        <v>30</v>
      </c>
    </row>
    <row r="5" spans="1:12" ht="18.75" x14ac:dyDescent="0.3">
      <c r="A5" s="1" t="s">
        <v>21</v>
      </c>
      <c r="B5" t="s">
        <v>22</v>
      </c>
      <c r="F5" s="5"/>
      <c r="G5" s="5"/>
      <c r="H5" s="5"/>
      <c r="I5" s="5"/>
    </row>
    <row r="6" spans="1:12" ht="18.75" x14ac:dyDescent="0.3">
      <c r="D6" s="22">
        <v>43720</v>
      </c>
      <c r="E6" s="22">
        <v>43722</v>
      </c>
      <c r="F6" s="5"/>
      <c r="G6" s="5"/>
      <c r="H6" s="5"/>
      <c r="I6" s="5"/>
    </row>
    <row r="7" spans="1:12" x14ac:dyDescent="0.25">
      <c r="A7" s="6" t="s">
        <v>3</v>
      </c>
      <c r="B7" s="6" t="s">
        <v>4</v>
      </c>
      <c r="C7" s="4" t="s">
        <v>6</v>
      </c>
      <c r="D7" s="6" t="s">
        <v>23</v>
      </c>
      <c r="E7" s="6" t="s">
        <v>23</v>
      </c>
      <c r="F7" s="6" t="s">
        <v>24</v>
      </c>
      <c r="G7" s="6" t="s">
        <v>25</v>
      </c>
      <c r="H7" s="5"/>
      <c r="I7" s="5"/>
    </row>
    <row r="8" spans="1:12" x14ac:dyDescent="0.25">
      <c r="A8" s="9" t="s">
        <v>26</v>
      </c>
      <c r="B8" s="9" t="s">
        <v>16</v>
      </c>
      <c r="C8" s="9">
        <v>10</v>
      </c>
      <c r="D8" s="9">
        <v>1865.018</v>
      </c>
      <c r="E8" s="9">
        <v>1607.3330000000001</v>
      </c>
      <c r="F8" s="25">
        <f t="shared" ref="F8:F23" si="0">(D8-E8)/2</f>
        <v>128.84249999999997</v>
      </c>
      <c r="G8" s="9"/>
      <c r="H8" s="5"/>
      <c r="I8" s="5"/>
    </row>
    <row r="9" spans="1:12" x14ac:dyDescent="0.25">
      <c r="A9" s="9" t="s">
        <v>26</v>
      </c>
      <c r="B9" s="9" t="s">
        <v>16</v>
      </c>
      <c r="C9" s="9">
        <v>16</v>
      </c>
      <c r="D9" s="9">
        <v>1897.354</v>
      </c>
      <c r="E9" s="9">
        <v>1589.854</v>
      </c>
      <c r="F9" s="25">
        <f t="shared" si="0"/>
        <v>153.75</v>
      </c>
      <c r="G9" s="9"/>
      <c r="H9" s="5"/>
      <c r="I9" s="5"/>
    </row>
    <row r="10" spans="1:12" x14ac:dyDescent="0.25">
      <c r="A10" s="9" t="s">
        <v>26</v>
      </c>
      <c r="B10" s="9" t="s">
        <v>16</v>
      </c>
      <c r="C10" s="9">
        <v>17</v>
      </c>
      <c r="D10" s="9">
        <v>1902.866</v>
      </c>
      <c r="E10" s="9">
        <v>1564.7850000000001</v>
      </c>
      <c r="F10" s="9">
        <f t="shared" si="0"/>
        <v>169.04049999999995</v>
      </c>
      <c r="G10" s="9"/>
      <c r="H10" s="5"/>
      <c r="I10" s="5"/>
    </row>
    <row r="11" spans="1:12" x14ac:dyDescent="0.25">
      <c r="A11" s="9" t="s">
        <v>26</v>
      </c>
      <c r="B11" s="9" t="s">
        <v>16</v>
      </c>
      <c r="C11" s="9">
        <v>21</v>
      </c>
      <c r="D11" s="25">
        <v>1912.07</v>
      </c>
      <c r="E11" s="9">
        <v>1565.723</v>
      </c>
      <c r="F11" s="9">
        <f t="shared" si="0"/>
        <v>173.17349999999999</v>
      </c>
      <c r="G11" s="25">
        <f>AVERAGE(F8:F11)</f>
        <v>156.20162499999998</v>
      </c>
      <c r="H11" s="5"/>
      <c r="I11" s="5"/>
    </row>
    <row r="12" spans="1:12" x14ac:dyDescent="0.25">
      <c r="A12" s="9" t="s">
        <v>27</v>
      </c>
      <c r="B12" s="9" t="s">
        <v>16</v>
      </c>
      <c r="C12" s="9">
        <v>5</v>
      </c>
      <c r="D12" s="9">
        <v>1894.4110000000001</v>
      </c>
      <c r="E12" s="9">
        <v>1620.039</v>
      </c>
      <c r="F12" s="9">
        <f t="shared" si="0"/>
        <v>137.18600000000004</v>
      </c>
      <c r="G12" s="25"/>
      <c r="H12" s="5"/>
      <c r="I12" s="5"/>
    </row>
    <row r="13" spans="1:12" x14ac:dyDescent="0.25">
      <c r="A13" s="9" t="s">
        <v>27</v>
      </c>
      <c r="B13" s="9" t="s">
        <v>16</v>
      </c>
      <c r="C13" s="9">
        <v>13</v>
      </c>
      <c r="D13" s="9">
        <v>1901.66</v>
      </c>
      <c r="E13" s="9">
        <v>1593.7539999999999</v>
      </c>
      <c r="F13" s="9">
        <f t="shared" si="0"/>
        <v>153.95300000000009</v>
      </c>
      <c r="G13" s="25"/>
      <c r="H13" s="5"/>
      <c r="I13" s="5"/>
    </row>
    <row r="14" spans="1:12" x14ac:dyDescent="0.25">
      <c r="A14" s="9" t="s">
        <v>27</v>
      </c>
      <c r="B14" s="9" t="s">
        <v>16</v>
      </c>
      <c r="C14" s="9">
        <v>20</v>
      </c>
      <c r="D14" s="9">
        <v>1907.7840000000001</v>
      </c>
      <c r="E14" s="9">
        <v>1550.229</v>
      </c>
      <c r="F14" s="25">
        <f t="shared" si="0"/>
        <v>178.77750000000003</v>
      </c>
      <c r="G14" s="25"/>
      <c r="H14" s="5"/>
      <c r="I14" s="5"/>
      <c r="K14" s="5"/>
      <c r="L14" s="5"/>
    </row>
    <row r="15" spans="1:12" x14ac:dyDescent="0.25">
      <c r="A15" s="9" t="s">
        <v>27</v>
      </c>
      <c r="B15" s="9" t="s">
        <v>16</v>
      </c>
      <c r="C15" s="9">
        <v>23</v>
      </c>
      <c r="D15" s="9">
        <v>1904.991</v>
      </c>
      <c r="E15" s="9">
        <v>1552.021</v>
      </c>
      <c r="F15" s="9">
        <f t="shared" si="0"/>
        <v>176.48500000000001</v>
      </c>
      <c r="G15" s="25">
        <f>AVERAGE(F12:F15)</f>
        <v>161.60037500000004</v>
      </c>
      <c r="H15" s="5"/>
      <c r="I15" s="5"/>
      <c r="K15" s="5"/>
      <c r="L15" s="5"/>
    </row>
    <row r="16" spans="1:12" x14ac:dyDescent="0.25">
      <c r="A16" s="9" t="s">
        <v>26</v>
      </c>
      <c r="B16" s="9" t="s">
        <v>15</v>
      </c>
      <c r="C16" s="9">
        <v>6</v>
      </c>
      <c r="D16" s="9">
        <v>1904.5419999999999</v>
      </c>
      <c r="E16" s="9">
        <v>1818.3019999999999</v>
      </c>
      <c r="F16" s="25">
        <f t="shared" si="0"/>
        <v>43.120000000000005</v>
      </c>
      <c r="G16" s="9"/>
      <c r="H16" s="5"/>
      <c r="I16" s="5"/>
      <c r="K16" s="5"/>
      <c r="L16" s="5"/>
    </row>
    <row r="17" spans="1:12" x14ac:dyDescent="0.25">
      <c r="A17" s="9" t="s">
        <v>26</v>
      </c>
      <c r="B17" s="9" t="s">
        <v>15</v>
      </c>
      <c r="C17" s="9">
        <v>9</v>
      </c>
      <c r="D17" s="9">
        <v>1908.5609999999999</v>
      </c>
      <c r="E17" s="9">
        <v>1788.896</v>
      </c>
      <c r="F17" s="25">
        <f t="shared" si="0"/>
        <v>59.832499999999982</v>
      </c>
      <c r="G17" s="9"/>
      <c r="H17" s="5"/>
      <c r="I17" s="5"/>
      <c r="K17" s="5"/>
      <c r="L17" s="5"/>
    </row>
    <row r="18" spans="1:12" x14ac:dyDescent="0.25">
      <c r="A18" s="9" t="s">
        <v>26</v>
      </c>
      <c r="B18" s="9" t="s">
        <v>15</v>
      </c>
      <c r="C18" s="9">
        <v>11</v>
      </c>
      <c r="D18" s="25">
        <v>1912.261</v>
      </c>
      <c r="E18" s="9">
        <v>1823.5409999999999</v>
      </c>
      <c r="F18" s="25">
        <f t="shared" si="0"/>
        <v>44.360000000000014</v>
      </c>
      <c r="G18" s="9"/>
      <c r="H18" s="5"/>
      <c r="I18" s="5"/>
      <c r="K18" s="5"/>
      <c r="L18" s="5"/>
    </row>
    <row r="19" spans="1:12" x14ac:dyDescent="0.25">
      <c r="A19" s="9" t="s">
        <v>26</v>
      </c>
      <c r="B19" s="9" t="s">
        <v>15</v>
      </c>
      <c r="C19" s="9">
        <v>14</v>
      </c>
      <c r="D19" s="9">
        <v>1909.5350000000001</v>
      </c>
      <c r="E19" s="9">
        <v>1825.6559999999999</v>
      </c>
      <c r="F19" s="25">
        <f t="shared" si="0"/>
        <v>41.939500000000066</v>
      </c>
      <c r="G19" s="9">
        <f>AVERAGE(F16:F19)</f>
        <v>47.313000000000017</v>
      </c>
      <c r="H19" s="5"/>
      <c r="I19" s="5"/>
    </row>
    <row r="20" spans="1:12" x14ac:dyDescent="0.25">
      <c r="A20" s="9" t="s">
        <v>27</v>
      </c>
      <c r="B20" s="9" t="s">
        <v>15</v>
      </c>
      <c r="C20" s="9">
        <v>1</v>
      </c>
      <c r="D20" s="9">
        <v>1906.4090000000001</v>
      </c>
      <c r="E20" s="9">
        <v>1837.0419999999999</v>
      </c>
      <c r="F20" s="25">
        <f t="shared" si="0"/>
        <v>34.683500000000095</v>
      </c>
      <c r="G20" s="9"/>
      <c r="H20" s="5"/>
      <c r="I20" s="5"/>
    </row>
    <row r="21" spans="1:12" x14ac:dyDescent="0.25">
      <c r="A21" s="9" t="s">
        <v>27</v>
      </c>
      <c r="B21" s="9" t="s">
        <v>15</v>
      </c>
      <c r="C21" s="9">
        <v>3</v>
      </c>
      <c r="D21" s="9">
        <v>1904.154</v>
      </c>
      <c r="E21" s="9">
        <v>1803.146</v>
      </c>
      <c r="F21" s="9">
        <f t="shared" si="0"/>
        <v>50.504000000000019</v>
      </c>
      <c r="G21" s="9"/>
      <c r="H21" s="5"/>
      <c r="I21" s="5"/>
    </row>
    <row r="22" spans="1:12" x14ac:dyDescent="0.25">
      <c r="A22" s="9" t="s">
        <v>27</v>
      </c>
      <c r="B22" s="9" t="s">
        <v>15</v>
      </c>
      <c r="C22" s="9">
        <v>12</v>
      </c>
      <c r="D22" s="9">
        <v>1905.136</v>
      </c>
      <c r="E22" s="9">
        <v>1777.904</v>
      </c>
      <c r="F22" s="25">
        <f t="shared" si="0"/>
        <v>63.615999999999985</v>
      </c>
      <c r="G22" s="9"/>
      <c r="H22" s="5"/>
      <c r="I22" s="5"/>
    </row>
    <row r="23" spans="1:12" x14ac:dyDescent="0.25">
      <c r="A23" s="9" t="s">
        <v>27</v>
      </c>
      <c r="B23" s="9" t="s">
        <v>15</v>
      </c>
      <c r="C23" s="9">
        <v>19</v>
      </c>
      <c r="D23" s="9">
        <v>1905.4870000000001</v>
      </c>
      <c r="E23" s="9">
        <v>1825.171</v>
      </c>
      <c r="F23" s="9">
        <f t="shared" si="0"/>
        <v>40.158000000000015</v>
      </c>
      <c r="G23" s="9">
        <f>AVERAGE(F20:F23)</f>
        <v>47.240375000000029</v>
      </c>
      <c r="H23" s="5"/>
      <c r="I23" s="5"/>
    </row>
    <row r="24" spans="1:12" x14ac:dyDescent="0.25">
      <c r="A24" s="5"/>
      <c r="B24" s="5"/>
      <c r="C24" s="5" t="s">
        <v>28</v>
      </c>
      <c r="D24" s="5">
        <f>AVERAGE(D8:D23)</f>
        <v>1902.6399374999999</v>
      </c>
      <c r="E24" s="5">
        <f>AVERAGE(E8:E23)</f>
        <v>1696.4622499999998</v>
      </c>
      <c r="F24" s="5"/>
      <c r="G24" s="5"/>
      <c r="H24" s="5"/>
      <c r="I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2" ht="18.75" x14ac:dyDescent="0.3">
      <c r="A26" s="23" t="s">
        <v>29</v>
      </c>
      <c r="B26" s="5"/>
      <c r="C26" s="5"/>
      <c r="D26" s="5"/>
      <c r="E26" s="5"/>
      <c r="F26" s="5"/>
      <c r="G26" s="5"/>
      <c r="H26" s="5"/>
      <c r="I26" s="5"/>
    </row>
    <row r="27" spans="1:12" ht="18.75" x14ac:dyDescent="0.3">
      <c r="D27" s="22">
        <v>43732</v>
      </c>
      <c r="E27" s="22">
        <v>43734</v>
      </c>
      <c r="F27" s="5"/>
      <c r="G27" s="5"/>
      <c r="H27" s="5"/>
      <c r="I27" s="5"/>
    </row>
    <row r="28" spans="1:12" x14ac:dyDescent="0.25">
      <c r="A28" s="6" t="s">
        <v>3</v>
      </c>
      <c r="B28" s="6" t="s">
        <v>4</v>
      </c>
      <c r="C28" s="4" t="s">
        <v>6</v>
      </c>
      <c r="D28" s="6" t="s">
        <v>23</v>
      </c>
      <c r="E28" s="6" t="s">
        <v>23</v>
      </c>
      <c r="F28" s="6" t="s">
        <v>24</v>
      </c>
      <c r="G28" s="6" t="s">
        <v>25</v>
      </c>
      <c r="H28" s="5"/>
      <c r="I28" s="5"/>
    </row>
    <row r="29" spans="1:12" x14ac:dyDescent="0.25">
      <c r="A29" s="9" t="s">
        <v>26</v>
      </c>
      <c r="B29" s="9" t="s">
        <v>16</v>
      </c>
      <c r="C29" s="9">
        <v>10</v>
      </c>
      <c r="D29" s="25">
        <v>1935.2941092342319</v>
      </c>
      <c r="E29" s="9">
        <v>1625.05</v>
      </c>
      <c r="F29" s="25">
        <f>(D41-E29)/2</f>
        <v>154.47040608005693</v>
      </c>
      <c r="G29" s="9"/>
      <c r="H29" s="5"/>
      <c r="I29" s="5"/>
    </row>
    <row r="30" spans="1:12" x14ac:dyDescent="0.25">
      <c r="A30" s="9" t="s">
        <v>26</v>
      </c>
      <c r="B30" s="9" t="s">
        <v>16</v>
      </c>
      <c r="C30" s="9">
        <v>16</v>
      </c>
      <c r="D30" s="25">
        <v>1933.316925865061</v>
      </c>
      <c r="E30" s="9">
        <v>1612.393</v>
      </c>
      <c r="F30" s="25">
        <f t="shared" ref="F30:F44" si="1">(D30-E30)/2</f>
        <v>160.46196293253047</v>
      </c>
      <c r="G30" s="9"/>
      <c r="H30" s="5"/>
      <c r="I30" s="5"/>
    </row>
    <row r="31" spans="1:12" x14ac:dyDescent="0.25">
      <c r="A31" s="9" t="s">
        <v>26</v>
      </c>
      <c r="B31" s="9" t="s">
        <v>16</v>
      </c>
      <c r="C31" s="9">
        <v>17</v>
      </c>
      <c r="D31" s="25">
        <v>1936.2229033631129</v>
      </c>
      <c r="E31" s="9">
        <v>1634.9680000000001</v>
      </c>
      <c r="F31" s="25">
        <f t="shared" si="1"/>
        <v>150.62745168155641</v>
      </c>
      <c r="G31" s="9"/>
      <c r="H31" s="5"/>
      <c r="I31" s="5"/>
    </row>
    <row r="32" spans="1:12" x14ac:dyDescent="0.25">
      <c r="A32" s="9" t="s">
        <v>26</v>
      </c>
      <c r="B32" s="9" t="s">
        <v>16</v>
      </c>
      <c r="C32" s="9">
        <v>21</v>
      </c>
      <c r="D32" s="25">
        <v>1927.4359112954094</v>
      </c>
      <c r="E32" s="9">
        <v>1582.375</v>
      </c>
      <c r="F32" s="25">
        <f t="shared" si="1"/>
        <v>172.53045564770468</v>
      </c>
      <c r="G32" s="25">
        <f>AVERAGE(F29:F32)</f>
        <v>159.52256908546212</v>
      </c>
      <c r="H32" s="5"/>
      <c r="I32" s="5"/>
    </row>
    <row r="33" spans="1:9" x14ac:dyDescent="0.25">
      <c r="A33" s="9" t="s">
        <v>27</v>
      </c>
      <c r="B33" s="9" t="s">
        <v>16</v>
      </c>
      <c r="C33" s="9">
        <v>5</v>
      </c>
      <c r="D33" s="25">
        <v>1937.9673562003723</v>
      </c>
      <c r="E33" s="9">
        <v>1654.164</v>
      </c>
      <c r="F33" s="25">
        <f t="shared" si="1"/>
        <v>141.90167810018613</v>
      </c>
      <c r="G33" s="9"/>
      <c r="H33" s="5"/>
      <c r="I33" s="5"/>
    </row>
    <row r="34" spans="1:9" x14ac:dyDescent="0.25">
      <c r="A34" s="9" t="s">
        <v>27</v>
      </c>
      <c r="B34" s="9" t="s">
        <v>16</v>
      </c>
      <c r="C34" s="9">
        <v>13</v>
      </c>
      <c r="D34" s="25">
        <v>1928.1951226743161</v>
      </c>
      <c r="E34" s="9">
        <v>1683.902</v>
      </c>
      <c r="F34" s="25">
        <f t="shared" si="1"/>
        <v>122.146561337158</v>
      </c>
      <c r="G34" s="9"/>
      <c r="H34" s="5"/>
      <c r="I34" s="5"/>
    </row>
    <row r="35" spans="1:9" x14ac:dyDescent="0.25">
      <c r="A35" s="9" t="s">
        <v>27</v>
      </c>
      <c r="B35" s="9" t="s">
        <v>16</v>
      </c>
      <c r="C35" s="9">
        <v>20</v>
      </c>
      <c r="D35" s="25">
        <v>1926.4595717041902</v>
      </c>
      <c r="E35" s="9">
        <v>1598.9</v>
      </c>
      <c r="F35" s="25">
        <f t="shared" si="1"/>
        <v>163.77978585209507</v>
      </c>
      <c r="G35" s="9"/>
      <c r="H35" s="5"/>
      <c r="I35" s="5"/>
    </row>
    <row r="36" spans="1:9" x14ac:dyDescent="0.25">
      <c r="A36" s="9" t="s">
        <v>27</v>
      </c>
      <c r="B36" s="9" t="s">
        <v>16</v>
      </c>
      <c r="C36" s="9">
        <v>23</v>
      </c>
      <c r="D36" s="25">
        <v>1927.6194269773118</v>
      </c>
      <c r="E36" s="9">
        <v>1602.114</v>
      </c>
      <c r="F36" s="25">
        <f t="shared" si="1"/>
        <v>162.7527134886559</v>
      </c>
      <c r="G36" s="25">
        <f>AVERAGE(F33:F36)</f>
        <v>147.64518469452378</v>
      </c>
      <c r="H36" s="5"/>
      <c r="I36" s="5"/>
    </row>
    <row r="37" spans="1:9" x14ac:dyDescent="0.25">
      <c r="A37" s="9" t="s">
        <v>26</v>
      </c>
      <c r="B37" s="9" t="s">
        <v>15</v>
      </c>
      <c r="C37" s="9">
        <v>6</v>
      </c>
      <c r="D37" s="25">
        <v>1934.5642981666558</v>
      </c>
      <c r="E37" s="9">
        <v>1808.63</v>
      </c>
      <c r="F37" s="25">
        <f t="shared" si="1"/>
        <v>62.967149083327854</v>
      </c>
      <c r="G37" s="9"/>
      <c r="H37" s="5"/>
      <c r="I37" s="5"/>
    </row>
    <row r="38" spans="1:9" x14ac:dyDescent="0.25">
      <c r="A38" s="9" t="s">
        <v>26</v>
      </c>
      <c r="B38" s="9" t="s">
        <v>15</v>
      </c>
      <c r="C38" s="9">
        <v>9</v>
      </c>
      <c r="D38" s="25">
        <v>1929.9975452587894</v>
      </c>
      <c r="E38" s="9">
        <v>1777.038</v>
      </c>
      <c r="F38" s="25">
        <f t="shared" si="1"/>
        <v>76.479772629394688</v>
      </c>
      <c r="G38" s="9"/>
      <c r="H38" s="5"/>
      <c r="I38" s="5"/>
    </row>
    <row r="39" spans="1:9" x14ac:dyDescent="0.25">
      <c r="A39" s="9" t="s">
        <v>26</v>
      </c>
      <c r="B39" s="9" t="s">
        <v>15</v>
      </c>
      <c r="C39" s="9">
        <v>11</v>
      </c>
      <c r="D39" s="25">
        <v>1927.6387672218671</v>
      </c>
      <c r="E39" s="9">
        <v>1798.961</v>
      </c>
      <c r="F39" s="25">
        <f t="shared" si="1"/>
        <v>64.338883610933522</v>
      </c>
      <c r="G39" s="9"/>
      <c r="H39" s="5"/>
      <c r="I39" s="5"/>
    </row>
    <row r="40" spans="1:9" x14ac:dyDescent="0.25">
      <c r="A40" s="9" t="s">
        <v>26</v>
      </c>
      <c r="B40" s="9" t="s">
        <v>15</v>
      </c>
      <c r="C40" s="9">
        <v>14</v>
      </c>
      <c r="D40" s="25">
        <v>1933.9904987880141</v>
      </c>
      <c r="E40" s="9">
        <v>1874.421</v>
      </c>
      <c r="F40" s="25">
        <f t="shared" si="1"/>
        <v>29.784749394007008</v>
      </c>
      <c r="G40" s="25">
        <f>AVERAGE(F37:F40)</f>
        <v>58.392638679415768</v>
      </c>
      <c r="H40" s="5"/>
      <c r="I40" s="5"/>
    </row>
    <row r="41" spans="1:9" x14ac:dyDescent="0.25">
      <c r="A41" s="9" t="s">
        <v>27</v>
      </c>
      <c r="B41" s="9" t="s">
        <v>15</v>
      </c>
      <c r="C41" s="9">
        <v>1</v>
      </c>
      <c r="D41" s="25">
        <v>1933.9908121601138</v>
      </c>
      <c r="E41" s="9">
        <v>1809.0250000000001</v>
      </c>
      <c r="F41" s="25">
        <f>(D41-E41)/2</f>
        <v>62.482906080056864</v>
      </c>
      <c r="G41" s="9"/>
      <c r="H41" s="5"/>
      <c r="I41" s="5"/>
    </row>
    <row r="42" spans="1:9" x14ac:dyDescent="0.25">
      <c r="A42" s="9" t="s">
        <v>27</v>
      </c>
      <c r="B42" s="9" t="s">
        <v>15</v>
      </c>
      <c r="C42" s="9">
        <v>3</v>
      </c>
      <c r="D42" s="25">
        <v>1929.6406037766963</v>
      </c>
      <c r="E42" s="9">
        <v>1886.528</v>
      </c>
      <c r="F42" s="25">
        <f t="shared" si="1"/>
        <v>21.556301888348116</v>
      </c>
      <c r="G42" s="9"/>
      <c r="H42" s="5"/>
      <c r="I42" s="5"/>
    </row>
    <row r="43" spans="1:9" x14ac:dyDescent="0.25">
      <c r="A43" s="9" t="s">
        <v>27</v>
      </c>
      <c r="B43" s="9" t="s">
        <v>15</v>
      </c>
      <c r="C43" s="9">
        <v>12</v>
      </c>
      <c r="D43" s="25">
        <v>1936.9520185273011</v>
      </c>
      <c r="E43" s="9">
        <v>1804.462</v>
      </c>
      <c r="F43" s="25">
        <f t="shared" si="1"/>
        <v>66.245009263650559</v>
      </c>
      <c r="G43" s="9"/>
      <c r="H43" s="5"/>
      <c r="I43" s="5"/>
    </row>
    <row r="44" spans="1:9" x14ac:dyDescent="0.25">
      <c r="A44" s="9" t="s">
        <v>27</v>
      </c>
      <c r="B44" s="9" t="s">
        <v>15</v>
      </c>
      <c r="C44" s="9">
        <v>19</v>
      </c>
      <c r="D44" s="25">
        <v>1933.0711853441599</v>
      </c>
      <c r="E44" s="9">
        <v>1843.4670000000001</v>
      </c>
      <c r="F44" s="25">
        <f t="shared" si="1"/>
        <v>44.80209267207988</v>
      </c>
      <c r="G44" s="25">
        <f>AVERAGE(F41:F44)</f>
        <v>48.771577476033855</v>
      </c>
      <c r="H44" s="5"/>
      <c r="I44" s="5"/>
    </row>
    <row r="45" spans="1:9" x14ac:dyDescent="0.25">
      <c r="C45" t="s">
        <v>28</v>
      </c>
      <c r="D45" s="21">
        <f>AVERAGE(D29:D44)</f>
        <v>1932.0223160348503</v>
      </c>
      <c r="F45" s="5"/>
      <c r="G45" s="5"/>
      <c r="H45" s="5"/>
      <c r="I45" s="5"/>
    </row>
    <row r="46" spans="1:9" x14ac:dyDescent="0.25">
      <c r="F46" s="5"/>
      <c r="G46" s="5"/>
      <c r="H46" s="5"/>
      <c r="I46" s="5"/>
    </row>
    <row r="47" spans="1:9" ht="18.75" x14ac:dyDescent="0.3">
      <c r="A47" s="23" t="s">
        <v>31</v>
      </c>
      <c r="B47" s="5"/>
      <c r="C47" s="5"/>
      <c r="D47" s="5"/>
      <c r="E47" s="5"/>
      <c r="F47" s="5"/>
      <c r="G47" s="5"/>
      <c r="H47" s="5"/>
      <c r="I47" s="5"/>
    </row>
    <row r="48" spans="1:9" ht="18.75" x14ac:dyDescent="0.3">
      <c r="D48" s="22">
        <v>43746</v>
      </c>
      <c r="E48" s="22">
        <v>43748</v>
      </c>
      <c r="F48" s="5"/>
      <c r="G48" s="5"/>
      <c r="H48" s="5"/>
      <c r="I48" s="5"/>
    </row>
    <row r="49" spans="1:9" x14ac:dyDescent="0.25">
      <c r="A49" s="6" t="s">
        <v>3</v>
      </c>
      <c r="B49" s="6" t="s">
        <v>4</v>
      </c>
      <c r="C49" s="4" t="s">
        <v>6</v>
      </c>
      <c r="D49" s="6" t="s">
        <v>23</v>
      </c>
      <c r="E49" s="6" t="s">
        <v>23</v>
      </c>
      <c r="F49" s="6" t="s">
        <v>24</v>
      </c>
      <c r="G49" s="6" t="s">
        <v>25</v>
      </c>
      <c r="H49" s="5"/>
      <c r="I49" s="5"/>
    </row>
    <row r="50" spans="1:9" x14ac:dyDescent="0.25">
      <c r="A50" s="9" t="s">
        <v>26</v>
      </c>
      <c r="B50" s="9" t="s">
        <v>16</v>
      </c>
      <c r="C50" s="9">
        <v>10</v>
      </c>
      <c r="D50" s="25">
        <v>1960.2655307312082</v>
      </c>
      <c r="E50" s="9">
        <v>1710.6659999999999</v>
      </c>
      <c r="F50" s="25">
        <f t="shared" ref="F50:F65" si="2">(D50-E50)/2</f>
        <v>124.79976536560412</v>
      </c>
      <c r="G50" s="9"/>
      <c r="H50" s="5"/>
      <c r="I50" s="5"/>
    </row>
    <row r="51" spans="1:9" x14ac:dyDescent="0.25">
      <c r="A51" s="9" t="s">
        <v>26</v>
      </c>
      <c r="B51" s="9" t="s">
        <v>16</v>
      </c>
      <c r="C51" s="9">
        <v>16</v>
      </c>
      <c r="D51" s="25">
        <v>1959.1854953706425</v>
      </c>
      <c r="E51" s="9">
        <v>1686.278</v>
      </c>
      <c r="F51" s="25">
        <f t="shared" si="2"/>
        <v>136.45374768532122</v>
      </c>
      <c r="G51" s="9"/>
      <c r="H51" s="5"/>
      <c r="I51" s="5"/>
    </row>
    <row r="52" spans="1:9" x14ac:dyDescent="0.25">
      <c r="A52" s="9" t="s">
        <v>26</v>
      </c>
      <c r="B52" s="9" t="s">
        <v>16</v>
      </c>
      <c r="C52" s="9">
        <v>17</v>
      </c>
      <c r="D52" s="25">
        <v>1962.2985733764638</v>
      </c>
      <c r="E52" s="9">
        <v>1697.248</v>
      </c>
      <c r="F52" s="25">
        <f t="shared" si="2"/>
        <v>132.52528668823186</v>
      </c>
      <c r="G52" s="9"/>
      <c r="H52" s="5"/>
      <c r="I52" s="5"/>
    </row>
    <row r="53" spans="1:9" x14ac:dyDescent="0.25">
      <c r="A53" s="9" t="s">
        <v>26</v>
      </c>
      <c r="B53" s="9" t="s">
        <v>16</v>
      </c>
      <c r="C53" s="9">
        <v>21</v>
      </c>
      <c r="D53" s="25">
        <v>1957.8452817001989</v>
      </c>
      <c r="E53" s="9">
        <v>1660.7370000000001</v>
      </c>
      <c r="F53" s="25">
        <f t="shared" si="2"/>
        <v>148.55414085009943</v>
      </c>
      <c r="G53" s="25">
        <f>AVERAGE(F50:F53)</f>
        <v>135.58323514731416</v>
      </c>
      <c r="H53" s="5"/>
      <c r="I53" s="5"/>
    </row>
    <row r="54" spans="1:9" x14ac:dyDescent="0.25">
      <c r="A54" s="9" t="s">
        <v>27</v>
      </c>
      <c r="B54" s="9" t="s">
        <v>16</v>
      </c>
      <c r="C54" s="9">
        <v>5</v>
      </c>
      <c r="D54" s="25">
        <v>1954.2051944593636</v>
      </c>
      <c r="E54" s="9">
        <v>1686.2850000000001</v>
      </c>
      <c r="F54" s="25">
        <f t="shared" si="2"/>
        <v>133.96009722968176</v>
      </c>
      <c r="G54" s="9"/>
      <c r="H54" s="5"/>
      <c r="I54" s="5"/>
    </row>
    <row r="55" spans="1:9" x14ac:dyDescent="0.25">
      <c r="A55" s="9" t="s">
        <v>27</v>
      </c>
      <c r="B55" s="9" t="s">
        <v>16</v>
      </c>
      <c r="C55" s="9">
        <v>13</v>
      </c>
      <c r="D55" s="25">
        <v>1960.6754543502022</v>
      </c>
      <c r="E55" s="9">
        <v>1723.5050000000001</v>
      </c>
      <c r="F55" s="25">
        <f t="shared" si="2"/>
        <v>118.58522717510107</v>
      </c>
      <c r="G55" s="9"/>
      <c r="H55" s="5"/>
      <c r="I55" s="5"/>
    </row>
    <row r="56" spans="1:9" x14ac:dyDescent="0.25">
      <c r="A56" s="9" t="s">
        <v>27</v>
      </c>
      <c r="B56" s="9" t="s">
        <v>16</v>
      </c>
      <c r="C56" s="9">
        <v>20</v>
      </c>
      <c r="D56" s="25">
        <v>1954.5300741023218</v>
      </c>
      <c r="E56" s="9">
        <v>1647.0840000000001</v>
      </c>
      <c r="F56" s="25">
        <f t="shared" si="2"/>
        <v>153.72303705116087</v>
      </c>
      <c r="G56" s="9"/>
      <c r="H56" s="5"/>
      <c r="I56" s="5"/>
    </row>
    <row r="57" spans="1:9" x14ac:dyDescent="0.25">
      <c r="A57" s="9" t="s">
        <v>27</v>
      </c>
      <c r="B57" s="9" t="s">
        <v>16</v>
      </c>
      <c r="C57" s="9">
        <v>23</v>
      </c>
      <c r="D57" s="25">
        <v>1953.4171803262802</v>
      </c>
      <c r="E57" s="9">
        <v>1663.15</v>
      </c>
      <c r="F57" s="25">
        <f t="shared" si="2"/>
        <v>145.13359016314007</v>
      </c>
      <c r="G57" s="25">
        <f>AVERAGE(F54:F57)</f>
        <v>137.85048790477094</v>
      </c>
      <c r="H57" s="5"/>
      <c r="I57" s="5"/>
    </row>
    <row r="58" spans="1:9" x14ac:dyDescent="0.25">
      <c r="A58" s="9" t="s">
        <v>26</v>
      </c>
      <c r="B58" s="9" t="s">
        <v>15</v>
      </c>
      <c r="C58" s="9">
        <v>6</v>
      </c>
      <c r="D58" s="25">
        <v>1960.1087302562703</v>
      </c>
      <c r="E58" s="9">
        <v>1711.5150000000001</v>
      </c>
      <c r="F58" s="25">
        <f>(D58-E58)/2</f>
        <v>124.2968651281351</v>
      </c>
      <c r="G58" s="9"/>
      <c r="H58" s="5"/>
      <c r="I58" s="5"/>
    </row>
    <row r="59" spans="1:9" x14ac:dyDescent="0.25">
      <c r="A59" s="9" t="s">
        <v>26</v>
      </c>
      <c r="B59" s="9" t="s">
        <v>15</v>
      </c>
      <c r="C59" s="9">
        <v>9</v>
      </c>
      <c r="D59" s="25">
        <v>1957.3467561915691</v>
      </c>
      <c r="E59" s="9">
        <v>1710.9639999999999</v>
      </c>
      <c r="F59" s="25">
        <f t="shared" si="2"/>
        <v>123.19137809578456</v>
      </c>
      <c r="G59" s="9"/>
      <c r="H59" s="5"/>
      <c r="I59" s="5"/>
    </row>
    <row r="60" spans="1:9" x14ac:dyDescent="0.25">
      <c r="A60" s="9" t="s">
        <v>26</v>
      </c>
      <c r="B60" s="9" t="s">
        <v>15</v>
      </c>
      <c r="C60" s="9">
        <v>11</v>
      </c>
      <c r="D60" s="25">
        <v>1952.2951840800099</v>
      </c>
      <c r="E60" s="9">
        <v>1743.5440000000001</v>
      </c>
      <c r="F60" s="25">
        <f t="shared" si="2"/>
        <v>104.3755920400049</v>
      </c>
      <c r="G60" s="9"/>
      <c r="H60" s="5"/>
      <c r="I60" s="5"/>
    </row>
    <row r="61" spans="1:9" x14ac:dyDescent="0.25">
      <c r="A61" s="9" t="s">
        <v>26</v>
      </c>
      <c r="B61" s="9" t="s">
        <v>15</v>
      </c>
      <c r="C61" s="9">
        <v>14</v>
      </c>
      <c r="D61" s="25">
        <v>1951.814004774666</v>
      </c>
      <c r="E61" s="9">
        <v>1849.797</v>
      </c>
      <c r="F61" s="25">
        <f t="shared" si="2"/>
        <v>51.00850238733301</v>
      </c>
      <c r="G61" s="25">
        <f>AVERAGE(F58:F61)</f>
        <v>100.71808441281439</v>
      </c>
      <c r="H61" s="5"/>
      <c r="I61" s="5"/>
    </row>
    <row r="62" spans="1:9" x14ac:dyDescent="0.25">
      <c r="A62" s="9" t="s">
        <v>27</v>
      </c>
      <c r="B62" s="9" t="s">
        <v>15</v>
      </c>
      <c r="C62" s="9">
        <v>1</v>
      </c>
      <c r="D62" s="25">
        <v>1956.407740435759</v>
      </c>
      <c r="E62" s="9">
        <v>1774.683</v>
      </c>
      <c r="F62" s="25">
        <f t="shared" si="2"/>
        <v>90.862370217879516</v>
      </c>
      <c r="G62" s="9"/>
      <c r="H62" s="5"/>
      <c r="I62" s="5"/>
    </row>
    <row r="63" spans="1:9" x14ac:dyDescent="0.25">
      <c r="A63" s="9" t="s">
        <v>27</v>
      </c>
      <c r="B63" s="9" t="s">
        <v>15</v>
      </c>
      <c r="C63" s="9">
        <v>3</v>
      </c>
      <c r="D63" s="25">
        <v>1959.1858016776041</v>
      </c>
      <c r="E63" s="9">
        <v>1923.93</v>
      </c>
      <c r="F63" s="25">
        <f t="shared" si="2"/>
        <v>17.62790083880202</v>
      </c>
      <c r="G63" s="9"/>
      <c r="H63" s="5"/>
      <c r="I63" s="5"/>
    </row>
    <row r="64" spans="1:9" x14ac:dyDescent="0.25">
      <c r="A64" s="9" t="s">
        <v>27</v>
      </c>
      <c r="B64" s="9" t="s">
        <v>15</v>
      </c>
      <c r="C64" s="9">
        <v>12</v>
      </c>
      <c r="D64" s="25">
        <v>1955.547834228053</v>
      </c>
      <c r="E64" s="9">
        <v>1845.636</v>
      </c>
      <c r="F64" s="25">
        <f t="shared" si="2"/>
        <v>54.955917114026533</v>
      </c>
      <c r="G64" s="9"/>
      <c r="H64" s="5"/>
      <c r="I64" s="5"/>
    </row>
    <row r="65" spans="1:9" x14ac:dyDescent="0.25">
      <c r="A65" s="9" t="s">
        <v>27</v>
      </c>
      <c r="B65" s="9" t="s">
        <v>15</v>
      </c>
      <c r="C65" s="9">
        <v>19</v>
      </c>
      <c r="D65" s="25">
        <v>1960.9215975318491</v>
      </c>
      <c r="E65" s="9">
        <v>1853.08</v>
      </c>
      <c r="F65" s="25">
        <f t="shared" si="2"/>
        <v>53.920798765924587</v>
      </c>
      <c r="G65" s="25">
        <f>AVERAGE(F62:F65)</f>
        <v>54.341746734158164</v>
      </c>
      <c r="H65" s="5"/>
      <c r="I65" s="5"/>
    </row>
    <row r="66" spans="1:9" x14ac:dyDescent="0.25">
      <c r="C66" t="s">
        <v>28</v>
      </c>
      <c r="D66" s="21">
        <f>AVERAGE(D50:D65)</f>
        <v>1957.2531520995287</v>
      </c>
      <c r="F66" s="5"/>
      <c r="G66" s="5"/>
      <c r="H66" s="5"/>
      <c r="I66" s="5"/>
    </row>
    <row r="67" spans="1:9" x14ac:dyDescent="0.25">
      <c r="F67" s="5"/>
      <c r="G67" s="5"/>
      <c r="H67" s="5"/>
      <c r="I67" s="5"/>
    </row>
    <row r="68" spans="1:9" ht="18.75" x14ac:dyDescent="0.3">
      <c r="A68" s="23" t="s">
        <v>32</v>
      </c>
      <c r="B68" s="5"/>
      <c r="C68" s="5"/>
      <c r="D68" s="5"/>
      <c r="E68" s="5"/>
      <c r="F68" s="5"/>
      <c r="G68" s="5"/>
      <c r="H68" s="5"/>
      <c r="I68" s="5"/>
    </row>
    <row r="69" spans="1:9" ht="18.75" x14ac:dyDescent="0.3">
      <c r="D69" s="22">
        <v>43759</v>
      </c>
      <c r="E69" s="22">
        <v>43761</v>
      </c>
      <c r="F69" s="5"/>
      <c r="G69" s="5"/>
      <c r="H69" s="5"/>
      <c r="I69" s="5"/>
    </row>
    <row r="70" spans="1:9" x14ac:dyDescent="0.25">
      <c r="A70" s="6" t="s">
        <v>3</v>
      </c>
      <c r="B70" s="6" t="s">
        <v>4</v>
      </c>
      <c r="C70" s="4" t="s">
        <v>6</v>
      </c>
      <c r="D70" s="6" t="s">
        <v>23</v>
      </c>
      <c r="E70" s="6" t="s">
        <v>23</v>
      </c>
      <c r="F70" s="6" t="s">
        <v>24</v>
      </c>
      <c r="G70" s="6" t="s">
        <v>25</v>
      </c>
      <c r="H70" s="6"/>
      <c r="I70" s="6"/>
    </row>
    <row r="71" spans="1:9" x14ac:dyDescent="0.25">
      <c r="A71" s="9" t="s">
        <v>26</v>
      </c>
      <c r="B71" s="9" t="s">
        <v>16</v>
      </c>
      <c r="C71" s="9">
        <v>10</v>
      </c>
      <c r="D71" s="9">
        <v>1948.8409999999999</v>
      </c>
      <c r="E71" s="9">
        <v>1657.5</v>
      </c>
      <c r="F71" s="9">
        <f t="shared" ref="F71:F86" si="3">(D71-E71)/2</f>
        <v>145.67049999999995</v>
      </c>
      <c r="G71" s="9"/>
      <c r="H71" s="5"/>
      <c r="I71" s="5"/>
    </row>
    <row r="72" spans="1:9" x14ac:dyDescent="0.25">
      <c r="A72" s="9" t="s">
        <v>26</v>
      </c>
      <c r="B72" s="9" t="s">
        <v>16</v>
      </c>
      <c r="C72" s="9">
        <v>16</v>
      </c>
      <c r="D72" s="9">
        <v>1931.6130000000001</v>
      </c>
      <c r="E72" s="9">
        <v>1691.932</v>
      </c>
      <c r="F72" s="9">
        <f t="shared" si="3"/>
        <v>119.84050000000002</v>
      </c>
      <c r="G72" s="9"/>
      <c r="H72" s="5"/>
      <c r="I72" s="5"/>
    </row>
    <row r="73" spans="1:9" x14ac:dyDescent="0.25">
      <c r="A73" s="9" t="s">
        <v>26</v>
      </c>
      <c r="B73" s="9" t="s">
        <v>16</v>
      </c>
      <c r="C73" s="9">
        <v>17</v>
      </c>
      <c r="D73" s="9">
        <v>1953.5309999999999</v>
      </c>
      <c r="E73" s="9">
        <v>1674.52</v>
      </c>
      <c r="F73" s="9">
        <f t="shared" si="3"/>
        <v>139.50549999999998</v>
      </c>
      <c r="G73" s="9"/>
      <c r="H73" s="5"/>
      <c r="I73" s="5"/>
    </row>
    <row r="74" spans="1:9" x14ac:dyDescent="0.25">
      <c r="A74" s="9" t="s">
        <v>26</v>
      </c>
      <c r="B74" s="9" t="s">
        <v>16</v>
      </c>
      <c r="C74" s="9">
        <v>21</v>
      </c>
      <c r="D74" s="25">
        <v>1938.91</v>
      </c>
      <c r="E74" s="9">
        <v>1623.8979999999999</v>
      </c>
      <c r="F74" s="9">
        <f t="shared" si="3"/>
        <v>157.50600000000009</v>
      </c>
      <c r="G74" s="9">
        <f>AVERAGE(F71:F74)</f>
        <v>140.63062500000001</v>
      </c>
      <c r="H74" s="5"/>
      <c r="I74" s="5"/>
    </row>
    <row r="75" spans="1:9" x14ac:dyDescent="0.25">
      <c r="A75" s="9" t="s">
        <v>27</v>
      </c>
      <c r="B75" s="9" t="s">
        <v>16</v>
      </c>
      <c r="C75" s="9">
        <v>5</v>
      </c>
      <c r="D75" s="9">
        <v>1955.9359999999999</v>
      </c>
      <c r="E75" s="9">
        <v>1725.635</v>
      </c>
      <c r="F75" s="9">
        <f t="shared" si="3"/>
        <v>115.15049999999997</v>
      </c>
      <c r="G75" s="9"/>
      <c r="H75" s="5"/>
      <c r="I75" s="5"/>
    </row>
    <row r="76" spans="1:9" x14ac:dyDescent="0.25">
      <c r="A76" s="9" t="s">
        <v>27</v>
      </c>
      <c r="B76" s="9" t="s">
        <v>16</v>
      </c>
      <c r="C76" s="9">
        <v>13</v>
      </c>
      <c r="D76" s="25">
        <v>1947.96</v>
      </c>
      <c r="E76" s="9">
        <v>1723.134</v>
      </c>
      <c r="F76" s="9">
        <f t="shared" si="3"/>
        <v>112.41300000000001</v>
      </c>
      <c r="G76" s="9"/>
      <c r="H76" s="5"/>
      <c r="I76" s="5"/>
    </row>
    <row r="77" spans="1:9" x14ac:dyDescent="0.25">
      <c r="A77" s="9" t="s">
        <v>27</v>
      </c>
      <c r="B77" s="9" t="s">
        <v>16</v>
      </c>
      <c r="C77" s="9">
        <v>20</v>
      </c>
      <c r="D77" s="9">
        <v>1957.723</v>
      </c>
      <c r="E77" s="9">
        <v>1733.4739999999999</v>
      </c>
      <c r="F77" s="9">
        <f t="shared" si="3"/>
        <v>112.12450000000001</v>
      </c>
      <c r="G77" s="9"/>
      <c r="H77" s="5"/>
      <c r="I77" s="5"/>
    </row>
    <row r="78" spans="1:9" x14ac:dyDescent="0.25">
      <c r="A78" s="9" t="s">
        <v>27</v>
      </c>
      <c r="B78" s="9" t="s">
        <v>16</v>
      </c>
      <c r="C78" s="9">
        <v>23</v>
      </c>
      <c r="D78" s="9">
        <v>1952.2260000000001</v>
      </c>
      <c r="E78" s="9">
        <v>1655.163</v>
      </c>
      <c r="F78" s="9">
        <f t="shared" si="3"/>
        <v>148.53150000000005</v>
      </c>
      <c r="G78" s="9">
        <f>AVERAGE(F75:F78)</f>
        <v>122.05487500000001</v>
      </c>
      <c r="H78" s="5"/>
      <c r="I78" s="5"/>
    </row>
    <row r="79" spans="1:9" x14ac:dyDescent="0.25">
      <c r="A79" s="9" t="s">
        <v>26</v>
      </c>
      <c r="B79" s="9" t="s">
        <v>15</v>
      </c>
      <c r="C79" s="9">
        <v>6</v>
      </c>
      <c r="D79" s="9">
        <v>1951.653</v>
      </c>
      <c r="E79" s="9">
        <v>1721.316</v>
      </c>
      <c r="F79" s="9">
        <f t="shared" si="3"/>
        <v>115.16849999999999</v>
      </c>
      <c r="G79" s="9"/>
      <c r="H79" s="5"/>
      <c r="I79" s="5"/>
    </row>
    <row r="80" spans="1:9" x14ac:dyDescent="0.25">
      <c r="A80" s="9" t="s">
        <v>26</v>
      </c>
      <c r="B80" s="9" t="s">
        <v>15</v>
      </c>
      <c r="C80" s="9">
        <v>9</v>
      </c>
      <c r="D80" s="9">
        <v>1948.8009999999999</v>
      </c>
      <c r="E80" s="9">
        <v>1655.9179999999999</v>
      </c>
      <c r="F80" s="9">
        <f t="shared" si="3"/>
        <v>146.44150000000002</v>
      </c>
      <c r="G80" s="9"/>
      <c r="H80" s="5"/>
      <c r="I80" s="5"/>
    </row>
    <row r="81" spans="1:9" x14ac:dyDescent="0.25">
      <c r="A81" s="9" t="s">
        <v>26</v>
      </c>
      <c r="B81" s="9" t="s">
        <v>15</v>
      </c>
      <c r="C81" s="9">
        <v>11</v>
      </c>
      <c r="D81" s="25">
        <v>1946.1179999999999</v>
      </c>
      <c r="E81" s="9">
        <v>1705.201</v>
      </c>
      <c r="F81" s="9">
        <f t="shared" si="3"/>
        <v>120.45849999999996</v>
      </c>
      <c r="G81" s="9"/>
      <c r="H81" s="5"/>
      <c r="I81" s="5"/>
    </row>
    <row r="82" spans="1:9" x14ac:dyDescent="0.25">
      <c r="A82" s="9" t="s">
        <v>26</v>
      </c>
      <c r="B82" s="9" t="s">
        <v>15</v>
      </c>
      <c r="C82" s="9">
        <v>14</v>
      </c>
      <c r="D82" s="9">
        <v>1957.3510000000001</v>
      </c>
      <c r="E82" s="9">
        <v>1787.39</v>
      </c>
      <c r="F82" s="9">
        <f t="shared" si="3"/>
        <v>84.980500000000006</v>
      </c>
      <c r="G82" s="9">
        <f>AVERAGE(F79:F82)</f>
        <v>116.76224999999999</v>
      </c>
      <c r="H82" s="5"/>
      <c r="I82" s="5"/>
    </row>
    <row r="83" spans="1:9" x14ac:dyDescent="0.25">
      <c r="A83" s="9" t="s">
        <v>27</v>
      </c>
      <c r="B83" s="9" t="s">
        <v>15</v>
      </c>
      <c r="C83" s="9">
        <v>1</v>
      </c>
      <c r="D83" s="9">
        <v>1954.4179999999999</v>
      </c>
      <c r="E83" s="9">
        <v>1714.171</v>
      </c>
      <c r="F83" s="9">
        <f t="shared" si="3"/>
        <v>120.12349999999992</v>
      </c>
      <c r="G83" s="9"/>
      <c r="H83" s="5"/>
      <c r="I83" s="5"/>
    </row>
    <row r="84" spans="1:9" x14ac:dyDescent="0.25">
      <c r="A84" s="9" t="s">
        <v>27</v>
      </c>
      <c r="B84" s="9" t="s">
        <v>15</v>
      </c>
      <c r="C84" s="9">
        <v>3</v>
      </c>
      <c r="D84" s="9">
        <v>1953.7270000000001</v>
      </c>
      <c r="E84" s="9">
        <v>1863.3810000000001</v>
      </c>
      <c r="F84" s="9">
        <f t="shared" si="3"/>
        <v>45.173000000000002</v>
      </c>
      <c r="G84" s="9"/>
      <c r="H84" s="5"/>
      <c r="I84" s="5"/>
    </row>
    <row r="85" spans="1:9" x14ac:dyDescent="0.25">
      <c r="A85" s="9" t="s">
        <v>27</v>
      </c>
      <c r="B85" s="9" t="s">
        <v>15</v>
      </c>
      <c r="C85" s="9">
        <v>12</v>
      </c>
      <c r="D85" s="9">
        <v>1946.7370000000001</v>
      </c>
      <c r="E85" s="9">
        <v>1785.356</v>
      </c>
      <c r="F85" s="9">
        <f t="shared" si="3"/>
        <v>80.690500000000043</v>
      </c>
      <c r="G85" s="9"/>
      <c r="H85" s="5"/>
      <c r="I85" s="5"/>
    </row>
    <row r="86" spans="1:9" x14ac:dyDescent="0.25">
      <c r="A86" s="9" t="s">
        <v>27</v>
      </c>
      <c r="B86" s="9" t="s">
        <v>15</v>
      </c>
      <c r="C86" s="9">
        <v>19</v>
      </c>
      <c r="D86" s="9">
        <v>1953.9380000000001</v>
      </c>
      <c r="E86" s="9">
        <v>1824.903</v>
      </c>
      <c r="F86" s="9">
        <f t="shared" si="3"/>
        <v>64.517500000000041</v>
      </c>
      <c r="G86" s="9">
        <f>AVERAGE(F83:F86)</f>
        <v>77.626125000000002</v>
      </c>
      <c r="H86" s="5"/>
      <c r="I86" s="5"/>
    </row>
    <row r="87" spans="1:9" x14ac:dyDescent="0.25">
      <c r="C87" t="s">
        <v>28</v>
      </c>
      <c r="D87">
        <f>AVERAGE(D71:D86)</f>
        <v>1949.9676875</v>
      </c>
      <c r="F87" s="5"/>
      <c r="G87" s="5"/>
      <c r="H87" s="5"/>
      <c r="I87" s="5"/>
    </row>
    <row r="88" spans="1:9" x14ac:dyDescent="0.25">
      <c r="F88" s="5"/>
      <c r="G88" s="5"/>
      <c r="H88" s="5"/>
      <c r="I88" s="5"/>
    </row>
    <row r="89" spans="1:9" ht="18.75" x14ac:dyDescent="0.3">
      <c r="A89" s="23" t="s">
        <v>33</v>
      </c>
      <c r="B89" s="5"/>
      <c r="C89" s="5"/>
      <c r="D89" s="5"/>
      <c r="E89" s="5"/>
      <c r="F89" s="5"/>
      <c r="G89" s="5"/>
      <c r="H89" s="5"/>
      <c r="I89" s="5"/>
    </row>
    <row r="90" spans="1:9" ht="18.75" x14ac:dyDescent="0.3">
      <c r="D90" s="22">
        <v>43774</v>
      </c>
      <c r="E90" s="22">
        <v>43776</v>
      </c>
      <c r="F90" s="5"/>
      <c r="G90" s="5"/>
      <c r="H90" s="5"/>
      <c r="I90" s="5"/>
    </row>
    <row r="91" spans="1:9" x14ac:dyDescent="0.25">
      <c r="A91" s="6" t="s">
        <v>3</v>
      </c>
      <c r="B91" s="6" t="s">
        <v>4</v>
      </c>
      <c r="C91" s="4" t="s">
        <v>6</v>
      </c>
      <c r="D91" s="6" t="s">
        <v>23</v>
      </c>
      <c r="E91" s="6" t="s">
        <v>23</v>
      </c>
      <c r="F91" s="6" t="s">
        <v>24</v>
      </c>
      <c r="G91" s="6" t="s">
        <v>25</v>
      </c>
      <c r="H91" s="5"/>
      <c r="I91" s="5"/>
    </row>
    <row r="92" spans="1:9" x14ac:dyDescent="0.25">
      <c r="A92" s="9" t="s">
        <v>26</v>
      </c>
      <c r="B92" s="9" t="s">
        <v>16</v>
      </c>
      <c r="C92" s="9">
        <v>10</v>
      </c>
      <c r="D92" s="9">
        <v>2416.091947150449</v>
      </c>
      <c r="E92" s="9">
        <v>1989.7439999999999</v>
      </c>
      <c r="F92" s="25">
        <f t="shared" ref="F92:F107" si="4">(D92-E92)/2</f>
        <v>213.17397357522452</v>
      </c>
      <c r="G92" s="9"/>
      <c r="H92" s="5"/>
      <c r="I92" s="5"/>
    </row>
    <row r="93" spans="1:9" x14ac:dyDescent="0.25">
      <c r="A93" s="9" t="s">
        <v>26</v>
      </c>
      <c r="B93" s="9" t="s">
        <v>16</v>
      </c>
      <c r="C93" s="9">
        <v>16</v>
      </c>
      <c r="D93" s="9">
        <v>2419.7602807552066</v>
      </c>
      <c r="E93" s="9">
        <v>2028.739</v>
      </c>
      <c r="F93" s="25">
        <f t="shared" si="4"/>
        <v>195.51064037760329</v>
      </c>
      <c r="G93" s="9"/>
      <c r="H93" s="5"/>
      <c r="I93" s="5"/>
    </row>
    <row r="94" spans="1:9" x14ac:dyDescent="0.25">
      <c r="A94" s="9" t="s">
        <v>26</v>
      </c>
      <c r="B94" s="9" t="s">
        <v>16</v>
      </c>
      <c r="C94" s="9">
        <v>17</v>
      </c>
      <c r="D94" s="9">
        <v>2417.2341580751577</v>
      </c>
      <c r="E94" s="9">
        <v>2033.268</v>
      </c>
      <c r="F94" s="25">
        <f t="shared" si="4"/>
        <v>191.98307903757882</v>
      </c>
      <c r="G94" s="9"/>
      <c r="H94" s="5"/>
      <c r="I94" s="5"/>
    </row>
    <row r="95" spans="1:9" x14ac:dyDescent="0.25">
      <c r="A95" s="9" t="s">
        <v>26</v>
      </c>
      <c r="B95" s="9" t="s">
        <v>16</v>
      </c>
      <c r="C95" s="9">
        <v>21</v>
      </c>
      <c r="D95" s="25">
        <v>2424.0289624356201</v>
      </c>
      <c r="E95" s="9">
        <v>2020.2460000000001</v>
      </c>
      <c r="F95" s="25">
        <f t="shared" si="4"/>
        <v>201.89148121781</v>
      </c>
      <c r="G95" s="9">
        <f>AVERAGE(F92:F95)</f>
        <v>200.63979355205416</v>
      </c>
      <c r="H95" s="5"/>
      <c r="I95" s="5"/>
    </row>
    <row r="96" spans="1:9" x14ac:dyDescent="0.25">
      <c r="A96" s="9" t="s">
        <v>27</v>
      </c>
      <c r="B96" s="9" t="s">
        <v>16</v>
      </c>
      <c r="C96" s="9">
        <v>5</v>
      </c>
      <c r="D96" s="9">
        <v>2411.5398397836821</v>
      </c>
      <c r="E96" s="9">
        <v>2112.1970000000001</v>
      </c>
      <c r="F96" s="25">
        <f t="shared" si="4"/>
        <v>149.67141989184097</v>
      </c>
      <c r="G96" s="9"/>
      <c r="H96" s="5"/>
      <c r="I96" s="5"/>
    </row>
    <row r="97" spans="1:9" x14ac:dyDescent="0.25">
      <c r="A97" s="9" t="s">
        <v>27</v>
      </c>
      <c r="B97" s="9" t="s">
        <v>16</v>
      </c>
      <c r="C97" s="9">
        <v>13</v>
      </c>
      <c r="D97" s="9">
        <v>2423.6229109339993</v>
      </c>
      <c r="E97" s="9">
        <v>2169.4380000000001</v>
      </c>
      <c r="F97" s="25">
        <f t="shared" si="4"/>
        <v>127.09245546699958</v>
      </c>
      <c r="G97" s="9"/>
      <c r="H97" s="5"/>
      <c r="I97" s="5"/>
    </row>
    <row r="98" spans="1:9" x14ac:dyDescent="0.25">
      <c r="A98" s="9" t="s">
        <v>27</v>
      </c>
      <c r="B98" s="9" t="s">
        <v>16</v>
      </c>
      <c r="C98" s="9">
        <v>20</v>
      </c>
      <c r="D98" s="9">
        <v>2436.1818708437622</v>
      </c>
      <c r="E98" s="9">
        <v>2111.1469999999999</v>
      </c>
      <c r="F98" s="25">
        <f t="shared" si="4"/>
        <v>162.51743542188115</v>
      </c>
      <c r="G98" s="9"/>
      <c r="H98" s="5"/>
      <c r="I98" s="5"/>
    </row>
    <row r="99" spans="1:9" x14ac:dyDescent="0.25">
      <c r="A99" s="9" t="s">
        <v>27</v>
      </c>
      <c r="B99" s="9" t="s">
        <v>16</v>
      </c>
      <c r="C99" s="9">
        <v>23</v>
      </c>
      <c r="D99" s="9">
        <v>2415.0829731557201</v>
      </c>
      <c r="E99" s="9">
        <v>1994.2460000000001</v>
      </c>
      <c r="F99" s="25">
        <f t="shared" si="4"/>
        <v>210.41848657785999</v>
      </c>
      <c r="G99" s="9">
        <f>AVERAGE(F96:F99)</f>
        <v>162.42494933964542</v>
      </c>
      <c r="H99" s="5"/>
      <c r="I99" s="5"/>
    </row>
    <row r="100" spans="1:9" x14ac:dyDescent="0.25">
      <c r="A100" s="9" t="s">
        <v>26</v>
      </c>
      <c r="B100" s="9" t="s">
        <v>15</v>
      </c>
      <c r="C100" s="9">
        <v>6</v>
      </c>
      <c r="D100" s="9">
        <v>2413.0357477413399</v>
      </c>
      <c r="E100" s="9">
        <v>2128.3510000000001</v>
      </c>
      <c r="F100" s="25">
        <f>(D100-E100)/2</f>
        <v>142.34237387066992</v>
      </c>
      <c r="G100" s="9"/>
      <c r="H100" s="5"/>
      <c r="I100" s="5"/>
    </row>
    <row r="101" spans="1:9" x14ac:dyDescent="0.25">
      <c r="A101" s="9" t="s">
        <v>26</v>
      </c>
      <c r="B101" s="9" t="s">
        <v>15</v>
      </c>
      <c r="C101" s="9">
        <v>9</v>
      </c>
      <c r="D101" s="9">
        <v>2432.3941739596908</v>
      </c>
      <c r="E101" s="9">
        <v>2051.1849999999999</v>
      </c>
      <c r="F101" s="25">
        <f t="shared" si="4"/>
        <v>190.60458697984541</v>
      </c>
      <c r="G101" s="9"/>
      <c r="H101" s="5"/>
      <c r="I101" s="5"/>
    </row>
    <row r="102" spans="1:9" x14ac:dyDescent="0.25">
      <c r="A102" s="9" t="s">
        <v>26</v>
      </c>
      <c r="B102" s="9" t="s">
        <v>15</v>
      </c>
      <c r="C102" s="9">
        <v>11</v>
      </c>
      <c r="D102" s="25">
        <v>2421.0906147797459</v>
      </c>
      <c r="E102" s="9">
        <v>2093.779</v>
      </c>
      <c r="F102" s="25">
        <f t="shared" si="4"/>
        <v>163.65580738987296</v>
      </c>
      <c r="G102" s="9"/>
      <c r="H102" s="5"/>
      <c r="I102" s="5"/>
    </row>
    <row r="103" spans="1:9" x14ac:dyDescent="0.25">
      <c r="A103" s="9" t="s">
        <v>26</v>
      </c>
      <c r="B103" s="9" t="s">
        <v>15</v>
      </c>
      <c r="C103" s="9">
        <v>14</v>
      </c>
      <c r="D103" s="9">
        <v>2415.413</v>
      </c>
      <c r="E103" s="9">
        <v>2230.9360000000001</v>
      </c>
      <c r="F103" s="25">
        <f t="shared" si="4"/>
        <v>92.238499999999931</v>
      </c>
      <c r="G103" s="9">
        <f>AVERAGE(F100:F103)</f>
        <v>147.21031706009705</v>
      </c>
      <c r="H103" s="5"/>
      <c r="I103" s="5"/>
    </row>
    <row r="104" spans="1:9" x14ac:dyDescent="0.25">
      <c r="A104" s="9" t="s">
        <v>27</v>
      </c>
      <c r="B104" s="9" t="s">
        <v>15</v>
      </c>
      <c r="C104" s="9">
        <v>1</v>
      </c>
      <c r="D104" s="9">
        <v>2411.3915215617221</v>
      </c>
      <c r="E104" s="9">
        <v>2203.9690000000001</v>
      </c>
      <c r="F104" s="25">
        <f t="shared" si="4"/>
        <v>103.71126078086104</v>
      </c>
      <c r="G104" s="9"/>
      <c r="H104" s="5"/>
      <c r="I104" s="5"/>
    </row>
    <row r="105" spans="1:9" x14ac:dyDescent="0.25">
      <c r="A105" s="9" t="s">
        <v>27</v>
      </c>
      <c r="B105" s="9" t="s">
        <v>15</v>
      </c>
      <c r="C105" s="9">
        <v>3</v>
      </c>
      <c r="D105" s="9">
        <v>2416.2413083609304</v>
      </c>
      <c r="E105" s="9">
        <v>2338.0030000000002</v>
      </c>
      <c r="F105" s="25">
        <f t="shared" si="4"/>
        <v>39.119154180465102</v>
      </c>
      <c r="G105" s="9"/>
      <c r="H105" s="5"/>
      <c r="I105" s="5"/>
    </row>
    <row r="106" spans="1:9" x14ac:dyDescent="0.25">
      <c r="A106" s="9" t="s">
        <v>27</v>
      </c>
      <c r="B106" s="9" t="s">
        <v>15</v>
      </c>
      <c r="C106" s="9">
        <v>12</v>
      </c>
      <c r="D106" s="9">
        <v>2422.5070000000001</v>
      </c>
      <c r="E106" s="9">
        <v>2256.7460000000001</v>
      </c>
      <c r="F106" s="25">
        <f t="shared" si="4"/>
        <v>82.880499999999984</v>
      </c>
      <c r="G106" s="9"/>
      <c r="H106" s="5"/>
      <c r="I106" s="5"/>
    </row>
    <row r="107" spans="1:9" x14ac:dyDescent="0.25">
      <c r="A107" s="9" t="s">
        <v>27</v>
      </c>
      <c r="B107" s="9" t="s">
        <v>15</v>
      </c>
      <c r="C107" s="9">
        <v>19</v>
      </c>
      <c r="D107" s="9">
        <v>2422.3602653935745</v>
      </c>
      <c r="E107" s="9">
        <v>2322.4259999999999</v>
      </c>
      <c r="F107" s="25">
        <f t="shared" si="4"/>
        <v>49.967132696787303</v>
      </c>
      <c r="G107" s="9">
        <f>AVERAGE(F104:F107)</f>
        <v>68.919511914528357</v>
      </c>
      <c r="H107" s="5"/>
      <c r="I107" s="5"/>
    </row>
    <row r="108" spans="1:9" x14ac:dyDescent="0.25">
      <c r="C108" t="s">
        <v>28</v>
      </c>
      <c r="D108">
        <f>AVERAGE(D92:D107)</f>
        <v>2419.8735359331627</v>
      </c>
      <c r="F108" s="5"/>
      <c r="G108" s="5"/>
      <c r="H108" s="5"/>
      <c r="I108" s="5"/>
    </row>
    <row r="109" spans="1:9" x14ac:dyDescent="0.25">
      <c r="F109" s="5"/>
      <c r="G109" s="5"/>
      <c r="H109" s="5"/>
      <c r="I109" s="5"/>
    </row>
    <row r="110" spans="1:9" ht="18.75" x14ac:dyDescent="0.3">
      <c r="A110" s="23" t="s">
        <v>34</v>
      </c>
      <c r="B110" s="5"/>
      <c r="C110" s="5"/>
      <c r="D110" s="5"/>
      <c r="E110" s="5"/>
      <c r="F110" s="5"/>
      <c r="G110" s="5"/>
      <c r="H110" s="5"/>
      <c r="I110" s="5"/>
    </row>
    <row r="111" spans="1:9" ht="18.75" x14ac:dyDescent="0.3">
      <c r="D111" s="22">
        <v>43788</v>
      </c>
      <c r="E111" s="22">
        <v>43790</v>
      </c>
      <c r="F111" s="5"/>
      <c r="G111" s="5"/>
      <c r="H111" s="5"/>
      <c r="I111" s="5"/>
    </row>
    <row r="112" spans="1:9" x14ac:dyDescent="0.25">
      <c r="A112" s="6" t="s">
        <v>3</v>
      </c>
      <c r="B112" s="6" t="s">
        <v>4</v>
      </c>
      <c r="C112" s="4" t="s">
        <v>6</v>
      </c>
      <c r="D112" s="6" t="s">
        <v>23</v>
      </c>
      <c r="E112" s="6" t="s">
        <v>23</v>
      </c>
      <c r="F112" s="6" t="s">
        <v>24</v>
      </c>
      <c r="G112" s="6" t="s">
        <v>25</v>
      </c>
      <c r="H112" s="5"/>
      <c r="I112" s="5"/>
    </row>
    <row r="113" spans="1:9" x14ac:dyDescent="0.25">
      <c r="A113" s="9" t="s">
        <v>26</v>
      </c>
      <c r="B113" s="9" t="s">
        <v>16</v>
      </c>
      <c r="C113" s="9">
        <v>10</v>
      </c>
      <c r="D113" s="9">
        <v>2497.509</v>
      </c>
      <c r="E113" s="9">
        <v>2156.9899999999998</v>
      </c>
      <c r="F113" s="25">
        <f t="shared" ref="F113:F128" si="5">(D113-E113)/2</f>
        <v>170.25950000000012</v>
      </c>
      <c r="G113" s="9"/>
      <c r="H113" s="5"/>
      <c r="I113" s="5"/>
    </row>
    <row r="114" spans="1:9" x14ac:dyDescent="0.25">
      <c r="A114" s="9" t="s">
        <v>26</v>
      </c>
      <c r="B114" s="9" t="s">
        <v>16</v>
      </c>
      <c r="C114" s="9">
        <v>16</v>
      </c>
      <c r="D114" s="9">
        <v>2494.9490000000001</v>
      </c>
      <c r="E114" s="9">
        <v>2145.7449999999999</v>
      </c>
      <c r="F114" s="25">
        <f t="shared" si="5"/>
        <v>174.60200000000009</v>
      </c>
      <c r="G114" s="9"/>
      <c r="H114" s="5"/>
      <c r="I114" s="5"/>
    </row>
    <row r="115" spans="1:9" x14ac:dyDescent="0.25">
      <c r="A115" s="9" t="s">
        <v>26</v>
      </c>
      <c r="B115" s="9" t="s">
        <v>16</v>
      </c>
      <c r="C115" s="9">
        <v>17</v>
      </c>
      <c r="D115" s="9">
        <v>2497.3809999999999</v>
      </c>
      <c r="E115" s="9">
        <v>2192.105</v>
      </c>
      <c r="F115" s="25">
        <f t="shared" si="5"/>
        <v>152.63799999999992</v>
      </c>
      <c r="G115" s="9"/>
      <c r="H115" s="5"/>
      <c r="I115" s="5"/>
    </row>
    <row r="116" spans="1:9" x14ac:dyDescent="0.25">
      <c r="A116" s="9" t="s">
        <v>26</v>
      </c>
      <c r="B116" s="9" t="s">
        <v>16</v>
      </c>
      <c r="C116" s="9">
        <v>21</v>
      </c>
      <c r="D116" s="25">
        <v>2499.4009999999998</v>
      </c>
      <c r="E116" s="9">
        <v>2156.9679999999998</v>
      </c>
      <c r="F116" s="25">
        <f t="shared" si="5"/>
        <v>171.2165</v>
      </c>
      <c r="G116" s="9">
        <f>AVERAGE(F113:F116)</f>
        <v>167.17900000000003</v>
      </c>
      <c r="H116" s="5"/>
      <c r="I116" s="5"/>
    </row>
    <row r="117" spans="1:9" x14ac:dyDescent="0.25">
      <c r="A117" s="9" t="s">
        <v>27</v>
      </c>
      <c r="B117" s="9" t="s">
        <v>16</v>
      </c>
      <c r="C117" s="9">
        <v>5</v>
      </c>
      <c r="D117" s="9">
        <v>2024.836</v>
      </c>
      <c r="E117" s="9">
        <v>1853.268</v>
      </c>
      <c r="F117" s="25">
        <f t="shared" si="5"/>
        <v>85.783999999999992</v>
      </c>
      <c r="G117" s="9"/>
      <c r="H117" s="24"/>
      <c r="I117" s="5"/>
    </row>
    <row r="118" spans="1:9" x14ac:dyDescent="0.25">
      <c r="A118" s="9" t="s">
        <v>27</v>
      </c>
      <c r="B118" s="9" t="s">
        <v>16</v>
      </c>
      <c r="C118" s="9">
        <v>13</v>
      </c>
      <c r="D118" s="9">
        <v>2500.181</v>
      </c>
      <c r="E118" s="9">
        <v>2309.518</v>
      </c>
      <c r="F118" s="25">
        <f t="shared" si="5"/>
        <v>95.331500000000005</v>
      </c>
      <c r="G118" s="9"/>
      <c r="H118" s="5"/>
      <c r="I118" s="5"/>
    </row>
    <row r="119" spans="1:9" x14ac:dyDescent="0.25">
      <c r="A119" s="9" t="s">
        <v>27</v>
      </c>
      <c r="B119" s="9" t="s">
        <v>16</v>
      </c>
      <c r="C119" s="9">
        <v>20</v>
      </c>
      <c r="D119" s="9">
        <v>2495.7939999999999</v>
      </c>
      <c r="E119" s="9">
        <v>2215.2179999999998</v>
      </c>
      <c r="F119" s="25">
        <f t="shared" si="5"/>
        <v>140.28800000000001</v>
      </c>
      <c r="G119" s="9"/>
      <c r="H119" s="5"/>
      <c r="I119" s="5"/>
    </row>
    <row r="120" spans="1:9" x14ac:dyDescent="0.25">
      <c r="A120" s="9" t="s">
        <v>27</v>
      </c>
      <c r="B120" s="9" t="s">
        <v>16</v>
      </c>
      <c r="C120" s="9">
        <v>23</v>
      </c>
      <c r="D120" s="9">
        <v>2503.6419999999998</v>
      </c>
      <c r="E120" s="9">
        <v>2167.8240000000001</v>
      </c>
      <c r="F120" s="25">
        <f t="shared" si="5"/>
        <v>167.90899999999988</v>
      </c>
      <c r="G120" s="9">
        <f>AVERAGE(F117:F120)</f>
        <v>122.32812499999997</v>
      </c>
      <c r="H120" s="5"/>
      <c r="I120" s="5"/>
    </row>
    <row r="121" spans="1:9" x14ac:dyDescent="0.25">
      <c r="A121" s="9" t="s">
        <v>26</v>
      </c>
      <c r="B121" s="9" t="s">
        <v>15</v>
      </c>
      <c r="C121" s="9">
        <v>6</v>
      </c>
      <c r="D121" s="9">
        <v>2502.6689999999999</v>
      </c>
      <c r="E121" s="25">
        <v>2274.2600000000002</v>
      </c>
      <c r="F121" s="25">
        <f t="shared" si="5"/>
        <v>114.20449999999983</v>
      </c>
      <c r="G121" s="9"/>
      <c r="H121" s="5"/>
      <c r="I121" s="5"/>
    </row>
    <row r="122" spans="1:9" x14ac:dyDescent="0.25">
      <c r="A122" s="9" t="s">
        <v>26</v>
      </c>
      <c r="B122" s="9" t="s">
        <v>15</v>
      </c>
      <c r="C122" s="9">
        <v>9</v>
      </c>
      <c r="D122" s="9">
        <v>2497.8110000000001</v>
      </c>
      <c r="E122" s="9">
        <v>2280.848</v>
      </c>
      <c r="F122" s="25">
        <f t="shared" si="5"/>
        <v>108.4815000000001</v>
      </c>
      <c r="G122" s="9"/>
      <c r="H122" s="5"/>
      <c r="I122" s="5"/>
    </row>
    <row r="123" spans="1:9" x14ac:dyDescent="0.25">
      <c r="A123" s="9" t="s">
        <v>26</v>
      </c>
      <c r="B123" s="9" t="s">
        <v>15</v>
      </c>
      <c r="C123" s="9">
        <v>11</v>
      </c>
      <c r="D123" s="25">
        <v>2497.3649999999998</v>
      </c>
      <c r="E123" s="9">
        <v>2248.527</v>
      </c>
      <c r="F123" s="25">
        <f t="shared" si="5"/>
        <v>124.41899999999987</v>
      </c>
      <c r="G123" s="9"/>
      <c r="H123" s="5"/>
      <c r="I123" s="5"/>
    </row>
    <row r="124" spans="1:9" x14ac:dyDescent="0.25">
      <c r="A124" s="9" t="s">
        <v>26</v>
      </c>
      <c r="B124" s="9" t="s">
        <v>15</v>
      </c>
      <c r="C124" s="9">
        <v>14</v>
      </c>
      <c r="D124" s="9">
        <v>2215.3420000000001</v>
      </c>
      <c r="E124" s="25">
        <v>2062.61</v>
      </c>
      <c r="F124" s="25">
        <f t="shared" si="5"/>
        <v>76.365999999999985</v>
      </c>
      <c r="G124" s="9">
        <f>AVERAGE(F121:F124)</f>
        <v>105.86774999999994</v>
      </c>
      <c r="H124" s="24"/>
      <c r="I124" s="5"/>
    </row>
    <row r="125" spans="1:9" x14ac:dyDescent="0.25">
      <c r="A125" s="9" t="s">
        <v>27</v>
      </c>
      <c r="B125" s="9" t="s">
        <v>15</v>
      </c>
      <c r="C125" s="9">
        <v>1</v>
      </c>
      <c r="D125" s="9">
        <v>2454.6860000000001</v>
      </c>
      <c r="E125" s="9">
        <v>2218.5340000000001</v>
      </c>
      <c r="F125" s="25">
        <f t="shared" si="5"/>
        <v>118.07600000000002</v>
      </c>
      <c r="G125" s="9"/>
      <c r="H125" s="5"/>
      <c r="I125" s="5"/>
    </row>
    <row r="126" spans="1:9" x14ac:dyDescent="0.25">
      <c r="A126" s="9" t="s">
        <v>27</v>
      </c>
      <c r="B126" s="9" t="s">
        <v>15</v>
      </c>
      <c r="C126" s="9">
        <v>3</v>
      </c>
      <c r="D126" s="9">
        <v>2369.866</v>
      </c>
      <c r="E126" s="9">
        <v>2313.2689999999998</v>
      </c>
      <c r="F126" s="25">
        <f t="shared" si="5"/>
        <v>28.298500000000104</v>
      </c>
      <c r="G126" s="9"/>
      <c r="H126" s="5"/>
      <c r="I126" s="5"/>
    </row>
    <row r="127" spans="1:9" x14ac:dyDescent="0.25">
      <c r="A127" s="9" t="s">
        <v>27</v>
      </c>
      <c r="B127" s="9" t="s">
        <v>15</v>
      </c>
      <c r="C127" s="9">
        <v>12</v>
      </c>
      <c r="D127" s="9">
        <v>2505.1030000000001</v>
      </c>
      <c r="E127" s="9">
        <v>2389.875</v>
      </c>
      <c r="F127" s="25">
        <f t="shared" si="5"/>
        <v>57.614000000000033</v>
      </c>
      <c r="G127" s="9"/>
      <c r="H127" s="5"/>
      <c r="I127" s="5"/>
    </row>
    <row r="128" spans="1:9" x14ac:dyDescent="0.25">
      <c r="A128" s="9" t="s">
        <v>27</v>
      </c>
      <c r="B128" s="9" t="s">
        <v>15</v>
      </c>
      <c r="C128" s="9">
        <v>19</v>
      </c>
      <c r="D128" s="25">
        <v>2498.6999999999998</v>
      </c>
      <c r="E128" s="9">
        <v>2362.5160000000001</v>
      </c>
      <c r="F128" s="25">
        <f t="shared" si="5"/>
        <v>68.091999999999871</v>
      </c>
      <c r="G128" s="9">
        <f>AVERAGE(F125:F128)</f>
        <v>68.020125000000007</v>
      </c>
      <c r="H128" s="5"/>
      <c r="I128" s="5"/>
    </row>
    <row r="129" spans="1:9" x14ac:dyDescent="0.25">
      <c r="C129" t="s">
        <v>28</v>
      </c>
      <c r="D129">
        <f>AVERAGE(D113:D128)</f>
        <v>2440.9521875</v>
      </c>
      <c r="F129" s="5"/>
      <c r="G129" s="5"/>
      <c r="H129" s="5"/>
      <c r="I129" s="5"/>
    </row>
    <row r="130" spans="1:9" x14ac:dyDescent="0.25">
      <c r="F130" s="5"/>
      <c r="G130" s="5"/>
      <c r="H130" s="5"/>
      <c r="I130" s="5"/>
    </row>
    <row r="131" spans="1:9" ht="18.75" x14ac:dyDescent="0.3">
      <c r="A131" s="23" t="s">
        <v>35</v>
      </c>
      <c r="B131" s="5"/>
      <c r="C131" s="5"/>
      <c r="D131" s="5"/>
      <c r="E131" s="5"/>
      <c r="F131" s="5"/>
      <c r="G131" s="5"/>
      <c r="H131" s="5"/>
      <c r="I131" s="5"/>
    </row>
    <row r="132" spans="1:9" ht="18.75" x14ac:dyDescent="0.3">
      <c r="D132" s="22">
        <v>43808</v>
      </c>
      <c r="E132" s="22">
        <v>43810</v>
      </c>
      <c r="F132" s="5"/>
      <c r="G132" s="5"/>
      <c r="H132" s="5"/>
      <c r="I132" s="5"/>
    </row>
    <row r="133" spans="1:9" x14ac:dyDescent="0.25">
      <c r="A133" s="6" t="s">
        <v>3</v>
      </c>
      <c r="B133" s="6" t="s">
        <v>4</v>
      </c>
      <c r="C133" s="4" t="s">
        <v>6</v>
      </c>
      <c r="D133" s="6" t="s">
        <v>23</v>
      </c>
      <c r="E133" s="6" t="s">
        <v>23</v>
      </c>
      <c r="F133" s="6" t="s">
        <v>24</v>
      </c>
      <c r="G133" s="6" t="s">
        <v>25</v>
      </c>
      <c r="H133" s="5"/>
      <c r="I133" s="5"/>
    </row>
    <row r="134" spans="1:9" x14ac:dyDescent="0.25">
      <c r="A134" s="9" t="s">
        <v>26</v>
      </c>
      <c r="B134" s="9" t="s">
        <v>16</v>
      </c>
      <c r="C134" s="9">
        <v>10</v>
      </c>
      <c r="D134" s="9">
        <v>3273.0259999999998</v>
      </c>
      <c r="E134" s="9">
        <v>2850.5313994161456</v>
      </c>
      <c r="F134" s="25">
        <f t="shared" ref="F134:F149" si="6">(D134-E134)/2</f>
        <v>211.2473002919271</v>
      </c>
      <c r="G134" s="9"/>
      <c r="H134" s="5"/>
      <c r="I134" s="5"/>
    </row>
    <row r="135" spans="1:9" x14ac:dyDescent="0.25">
      <c r="A135" s="9" t="s">
        <v>26</v>
      </c>
      <c r="B135" s="9" t="s">
        <v>16</v>
      </c>
      <c r="C135" s="9">
        <v>16</v>
      </c>
      <c r="D135" s="9">
        <v>3287.2269999999999</v>
      </c>
      <c r="E135" s="9">
        <v>2861.462807354078</v>
      </c>
      <c r="F135" s="25">
        <f t="shared" si="6"/>
        <v>212.88209632296093</v>
      </c>
      <c r="G135" s="9"/>
      <c r="H135" s="5"/>
      <c r="I135" s="5"/>
    </row>
    <row r="136" spans="1:9" x14ac:dyDescent="0.25">
      <c r="A136" s="9" t="s">
        <v>26</v>
      </c>
      <c r="B136" s="9" t="s">
        <v>16</v>
      </c>
      <c r="C136" s="9">
        <v>17</v>
      </c>
      <c r="D136" s="9">
        <v>3257.252</v>
      </c>
      <c r="E136" s="9">
        <v>2702.4022720901044</v>
      </c>
      <c r="F136" s="25">
        <f t="shared" si="6"/>
        <v>277.4248639549478</v>
      </c>
      <c r="G136" s="9"/>
      <c r="H136" s="5"/>
      <c r="I136" s="5"/>
    </row>
    <row r="137" spans="1:9" x14ac:dyDescent="0.25">
      <c r="A137" s="9" t="s">
        <v>26</v>
      </c>
      <c r="B137" s="9" t="s">
        <v>16</v>
      </c>
      <c r="C137" s="9">
        <v>21</v>
      </c>
      <c r="D137" s="25">
        <v>3257.192</v>
      </c>
      <c r="E137" s="9">
        <v>2814.9274820594128</v>
      </c>
      <c r="F137" s="25">
        <f t="shared" si="6"/>
        <v>221.13225897029361</v>
      </c>
      <c r="G137" s="9">
        <f>AVERAGE(F134:F137)</f>
        <v>230.67162988503236</v>
      </c>
      <c r="H137" s="5"/>
      <c r="I137" s="5"/>
    </row>
    <row r="138" spans="1:9" x14ac:dyDescent="0.25">
      <c r="A138" s="9" t="s">
        <v>27</v>
      </c>
      <c r="B138" s="9" t="s">
        <v>16</v>
      </c>
      <c r="C138" s="9">
        <v>5</v>
      </c>
      <c r="D138" s="9">
        <v>3275.123</v>
      </c>
      <c r="E138" s="9">
        <v>2779.534968824637</v>
      </c>
      <c r="F138" s="25">
        <f t="shared" si="6"/>
        <v>247.79401558768154</v>
      </c>
      <c r="G138" s="9"/>
      <c r="H138" s="5"/>
      <c r="I138" s="5"/>
    </row>
    <row r="139" spans="1:9" x14ac:dyDescent="0.25">
      <c r="A139" s="9" t="s">
        <v>27</v>
      </c>
      <c r="B139" s="9" t="s">
        <v>16</v>
      </c>
      <c r="C139" s="9">
        <v>13</v>
      </c>
      <c r="D139" s="9">
        <v>3284.4180000000001</v>
      </c>
      <c r="E139" s="9">
        <v>2860.3730076864103</v>
      </c>
      <c r="F139" s="25">
        <f t="shared" si="6"/>
        <v>212.02249615679489</v>
      </c>
      <c r="G139" s="9"/>
      <c r="H139" s="5"/>
      <c r="I139" s="5"/>
    </row>
    <row r="140" spans="1:9" x14ac:dyDescent="0.25">
      <c r="A140" s="9" t="s">
        <v>27</v>
      </c>
      <c r="B140" s="9" t="s">
        <v>16</v>
      </c>
      <c r="C140" s="9">
        <v>20</v>
      </c>
      <c r="D140" s="9">
        <v>3317.7869999999998</v>
      </c>
      <c r="E140" s="9">
        <v>2870.5111147345369</v>
      </c>
      <c r="F140" s="25">
        <f t="shared" si="6"/>
        <v>223.63794263273144</v>
      </c>
      <c r="G140" s="9"/>
      <c r="H140" s="5"/>
      <c r="I140" s="5"/>
    </row>
    <row r="141" spans="1:9" x14ac:dyDescent="0.25">
      <c r="A141" s="9" t="s">
        <v>27</v>
      </c>
      <c r="B141" s="9" t="s">
        <v>16</v>
      </c>
      <c r="C141" s="9">
        <v>23</v>
      </c>
      <c r="D141" s="9">
        <v>3270.3150000000001</v>
      </c>
      <c r="E141" s="9">
        <v>2893.1565325760525</v>
      </c>
      <c r="F141" s="25">
        <f t="shared" si="6"/>
        <v>188.57923371197376</v>
      </c>
      <c r="G141" s="9">
        <f>AVERAGE(F138:F141)</f>
        <v>218.00842202229541</v>
      </c>
      <c r="H141" s="5"/>
      <c r="I141" s="5"/>
    </row>
    <row r="142" spans="1:9" x14ac:dyDescent="0.25">
      <c r="A142" s="9" t="s">
        <v>26</v>
      </c>
      <c r="B142" s="9" t="s">
        <v>15</v>
      </c>
      <c r="C142" s="9">
        <v>6</v>
      </c>
      <c r="D142" s="9">
        <v>3260.942</v>
      </c>
      <c r="E142" s="9">
        <v>2890.1959161610407</v>
      </c>
      <c r="F142" s="25">
        <f t="shared" si="6"/>
        <v>185.37304191947965</v>
      </c>
      <c r="G142" s="9"/>
      <c r="H142" s="5"/>
      <c r="I142" s="5"/>
    </row>
    <row r="143" spans="1:9" x14ac:dyDescent="0.25">
      <c r="A143" s="9" t="s">
        <v>26</v>
      </c>
      <c r="B143" s="9" t="s">
        <v>15</v>
      </c>
      <c r="C143" s="9">
        <v>9</v>
      </c>
      <c r="D143" s="9">
        <v>3262.8850000000002</v>
      </c>
      <c r="E143" s="9">
        <v>2827.3761995102232</v>
      </c>
      <c r="F143" s="25">
        <f t="shared" si="6"/>
        <v>217.75440024488853</v>
      </c>
      <c r="G143" s="9"/>
      <c r="H143" s="5"/>
      <c r="I143" s="5"/>
    </row>
    <row r="144" spans="1:9" x14ac:dyDescent="0.25">
      <c r="A144" s="9" t="s">
        <v>26</v>
      </c>
      <c r="B144" s="9" t="s">
        <v>15</v>
      </c>
      <c r="C144" s="9">
        <v>11</v>
      </c>
      <c r="D144" s="25">
        <v>3263.15</v>
      </c>
      <c r="E144" s="9">
        <v>2907.7290452696666</v>
      </c>
      <c r="F144" s="25">
        <f t="shared" si="6"/>
        <v>177.71047736516675</v>
      </c>
      <c r="G144" s="9"/>
      <c r="H144" s="5"/>
      <c r="I144" s="5"/>
    </row>
    <row r="145" spans="1:9" x14ac:dyDescent="0.25">
      <c r="A145" s="9" t="s">
        <v>26</v>
      </c>
      <c r="B145" s="9" t="s">
        <v>15</v>
      </c>
      <c r="C145" s="9">
        <v>14</v>
      </c>
      <c r="D145" s="9">
        <v>3230.835</v>
      </c>
      <c r="E145" s="9">
        <v>2943.7961031869118</v>
      </c>
      <c r="F145" s="25">
        <f t="shared" si="6"/>
        <v>143.51944840654414</v>
      </c>
      <c r="G145" s="9">
        <f>AVERAGE(F142:F145)</f>
        <v>181.08934198401977</v>
      </c>
      <c r="H145" s="5"/>
      <c r="I145" s="5"/>
    </row>
    <row r="146" spans="1:9" x14ac:dyDescent="0.25">
      <c r="A146" s="9" t="s">
        <v>27</v>
      </c>
      <c r="B146" s="9" t="s">
        <v>15</v>
      </c>
      <c r="C146" s="9">
        <v>1</v>
      </c>
      <c r="D146" s="9">
        <v>3304.1840000000002</v>
      </c>
      <c r="E146" s="9">
        <v>2893.9709567769028</v>
      </c>
      <c r="F146" s="25">
        <f t="shared" si="6"/>
        <v>205.10652161154871</v>
      </c>
      <c r="G146" s="9"/>
      <c r="H146" s="5"/>
      <c r="I146" s="5"/>
    </row>
    <row r="147" spans="1:9" x14ac:dyDescent="0.25">
      <c r="A147" s="9" t="s">
        <v>27</v>
      </c>
      <c r="B147" s="9" t="s">
        <v>15</v>
      </c>
      <c r="C147" s="9">
        <v>3</v>
      </c>
      <c r="D147" s="9">
        <v>3317.1990000000001</v>
      </c>
      <c r="E147" s="9">
        <v>3053.5980992765494</v>
      </c>
      <c r="F147" s="25">
        <f t="shared" si="6"/>
        <v>131.80045036172532</v>
      </c>
      <c r="G147" s="9"/>
      <c r="H147" s="5"/>
      <c r="I147" s="5"/>
    </row>
    <row r="148" spans="1:9" x14ac:dyDescent="0.25">
      <c r="A148" s="9" t="s">
        <v>27</v>
      </c>
      <c r="B148" s="9" t="s">
        <v>15</v>
      </c>
      <c r="C148" s="9">
        <v>12</v>
      </c>
      <c r="D148" s="9">
        <v>3265.1390000000001</v>
      </c>
      <c r="E148" s="9">
        <v>2965.7232350591771</v>
      </c>
      <c r="F148" s="25">
        <f t="shared" si="6"/>
        <v>149.7078824704115</v>
      </c>
      <c r="G148" s="9"/>
      <c r="H148" s="5"/>
      <c r="I148" s="5"/>
    </row>
    <row r="149" spans="1:9" x14ac:dyDescent="0.25">
      <c r="A149" s="9" t="s">
        <v>27</v>
      </c>
      <c r="B149" s="9" t="s">
        <v>15</v>
      </c>
      <c r="C149" s="9">
        <v>19</v>
      </c>
      <c r="D149" s="9">
        <v>3324.1570000000002</v>
      </c>
      <c r="E149" s="9">
        <v>3119.3426907099092</v>
      </c>
      <c r="F149" s="25">
        <f t="shared" si="6"/>
        <v>102.40715464504547</v>
      </c>
      <c r="G149" s="9">
        <f>AVERAGE(F146:F149)</f>
        <v>147.25550227218275</v>
      </c>
      <c r="H149" s="5"/>
      <c r="I149" s="5"/>
    </row>
    <row r="150" spans="1:9" x14ac:dyDescent="0.25">
      <c r="C150" t="s">
        <v>28</v>
      </c>
      <c r="D150">
        <f>AVERAGE(D134:D149)</f>
        <v>3278.1769375000003</v>
      </c>
      <c r="F150" s="5"/>
      <c r="G150" s="5"/>
      <c r="H150" s="5"/>
      <c r="I150" s="5"/>
    </row>
    <row r="151" spans="1:9" x14ac:dyDescent="0.25">
      <c r="F151" s="5"/>
      <c r="G151" s="5"/>
      <c r="H151" s="5"/>
      <c r="I151" s="5"/>
    </row>
    <row r="152" spans="1:9" x14ac:dyDescent="0.25">
      <c r="F152" s="5"/>
      <c r="G152" s="5"/>
      <c r="H152" s="5"/>
      <c r="I152" s="5"/>
    </row>
    <row r="153" spans="1:9" x14ac:dyDescent="0.25">
      <c r="F153" s="5"/>
      <c r="G153" s="5"/>
      <c r="H153" s="5"/>
      <c r="I153" s="5"/>
    </row>
    <row r="154" spans="1:9" x14ac:dyDescent="0.25">
      <c r="F154" s="5"/>
      <c r="G154" s="5"/>
      <c r="H154" s="5"/>
      <c r="I154" s="5"/>
    </row>
    <row r="155" spans="1:9" x14ac:dyDescent="0.25">
      <c r="F155" s="5"/>
      <c r="G155" s="5"/>
      <c r="H155" s="5"/>
      <c r="I155" s="5"/>
    </row>
    <row r="156" spans="1:9" x14ac:dyDescent="0.25">
      <c r="F156" s="5"/>
      <c r="G156" s="5"/>
      <c r="H156" s="5"/>
      <c r="I156" s="5"/>
    </row>
    <row r="157" spans="1:9" x14ac:dyDescent="0.25">
      <c r="F157" s="5"/>
      <c r="G157" s="5"/>
      <c r="H157" s="5"/>
      <c r="I157" s="5"/>
    </row>
    <row r="158" spans="1:9" x14ac:dyDescent="0.25">
      <c r="F158" s="5"/>
      <c r="G158" s="5"/>
      <c r="H158" s="5"/>
      <c r="I158" s="5"/>
    </row>
    <row r="159" spans="1:9" x14ac:dyDescent="0.25">
      <c r="F159" s="5"/>
      <c r="G159" s="5"/>
      <c r="H159" s="5"/>
      <c r="I159" s="5"/>
    </row>
    <row r="160" spans="1:9" x14ac:dyDescent="0.25">
      <c r="F160" s="5"/>
      <c r="G160" s="5"/>
      <c r="H160" s="5"/>
      <c r="I160" s="5"/>
    </row>
    <row r="161" spans="6:9" x14ac:dyDescent="0.25">
      <c r="F161" s="5"/>
      <c r="G161" s="5"/>
      <c r="H161" s="5"/>
      <c r="I161" s="5"/>
    </row>
    <row r="162" spans="6:9" x14ac:dyDescent="0.25">
      <c r="F162" s="5"/>
      <c r="G162" s="5"/>
      <c r="H162" s="5"/>
      <c r="I162" s="5"/>
    </row>
    <row r="163" spans="6:9" x14ac:dyDescent="0.25">
      <c r="F163" s="5"/>
      <c r="G163" s="5"/>
      <c r="H163" s="5"/>
      <c r="I163" s="5"/>
    </row>
    <row r="164" spans="6:9" x14ac:dyDescent="0.25">
      <c r="F164" s="5"/>
      <c r="G164" s="5"/>
      <c r="H164" s="5"/>
      <c r="I164" s="5"/>
    </row>
    <row r="165" spans="6:9" x14ac:dyDescent="0.25">
      <c r="F165" s="5"/>
      <c r="G165" s="5"/>
      <c r="H165" s="5"/>
      <c r="I165" s="5"/>
    </row>
    <row r="166" spans="6:9" x14ac:dyDescent="0.25">
      <c r="F166" s="5"/>
      <c r="G166" s="5"/>
      <c r="H166" s="5"/>
      <c r="I166" s="5"/>
    </row>
    <row r="167" spans="6:9" x14ac:dyDescent="0.25">
      <c r="F167" s="5"/>
      <c r="G167" s="5"/>
      <c r="H167" s="5"/>
      <c r="I167" s="5"/>
    </row>
    <row r="168" spans="6:9" x14ac:dyDescent="0.25">
      <c r="F168" s="5"/>
      <c r="G168" s="5"/>
      <c r="H168" s="5"/>
      <c r="I168" s="5"/>
    </row>
    <row r="169" spans="6:9" x14ac:dyDescent="0.25">
      <c r="F169" s="5"/>
      <c r="G169" s="5"/>
      <c r="H169" s="5"/>
      <c r="I169" s="5"/>
    </row>
    <row r="170" spans="6:9" x14ac:dyDescent="0.25">
      <c r="F170" s="5"/>
      <c r="G170" s="5"/>
      <c r="H170" s="5"/>
      <c r="I170" s="5"/>
    </row>
    <row r="171" spans="6:9" x14ac:dyDescent="0.25">
      <c r="F171" s="5"/>
      <c r="G171" s="5"/>
      <c r="H171" s="5"/>
      <c r="I171" s="5"/>
    </row>
    <row r="172" spans="6:9" x14ac:dyDescent="0.25">
      <c r="F172" s="5"/>
      <c r="G172" s="5"/>
      <c r="H172" s="5"/>
      <c r="I172" s="5"/>
    </row>
    <row r="173" spans="6:9" x14ac:dyDescent="0.25">
      <c r="F173" s="5"/>
      <c r="G173" s="5"/>
      <c r="H173" s="5"/>
      <c r="I173" s="5"/>
    </row>
    <row r="174" spans="6:9" x14ac:dyDescent="0.25">
      <c r="F174" s="5"/>
      <c r="G174" s="5"/>
      <c r="H174" s="5"/>
      <c r="I174" s="5"/>
    </row>
    <row r="175" spans="6:9" x14ac:dyDescent="0.25">
      <c r="F175" s="5"/>
      <c r="G175" s="5"/>
      <c r="H175" s="5"/>
      <c r="I175" s="5"/>
    </row>
    <row r="176" spans="6:9" x14ac:dyDescent="0.25">
      <c r="F176" s="5"/>
      <c r="G176" s="5"/>
      <c r="H176" s="5"/>
      <c r="I176" s="5"/>
    </row>
    <row r="177" spans="6:9" x14ac:dyDescent="0.25">
      <c r="F177" s="5"/>
      <c r="G177" s="5"/>
      <c r="H177" s="5"/>
      <c r="I177" s="5"/>
    </row>
    <row r="178" spans="6:9" x14ac:dyDescent="0.25">
      <c r="F178" s="5"/>
      <c r="G178" s="5"/>
      <c r="H178" s="5"/>
      <c r="I178" s="5"/>
    </row>
    <row r="179" spans="6:9" x14ac:dyDescent="0.25">
      <c r="F179" s="5"/>
      <c r="G179" s="5"/>
      <c r="H179" s="5"/>
      <c r="I179" s="5"/>
    </row>
    <row r="180" spans="6:9" x14ac:dyDescent="0.25">
      <c r="F180" s="5"/>
      <c r="G180" s="5"/>
      <c r="H180" s="5"/>
      <c r="I180" s="5"/>
    </row>
    <row r="181" spans="6:9" x14ac:dyDescent="0.25">
      <c r="F181" s="5"/>
      <c r="G181" s="5"/>
      <c r="H181" s="5"/>
      <c r="I181" s="5"/>
    </row>
    <row r="182" spans="6:9" x14ac:dyDescent="0.25">
      <c r="F182" s="5"/>
      <c r="G182" s="5"/>
      <c r="H182" s="5"/>
      <c r="I182" s="5"/>
    </row>
    <row r="183" spans="6:9" x14ac:dyDescent="0.25">
      <c r="F183" s="5"/>
      <c r="G183" s="5"/>
      <c r="H183" s="5"/>
      <c r="I183" s="5"/>
    </row>
    <row r="184" spans="6:9" x14ac:dyDescent="0.25">
      <c r="F184" s="5"/>
      <c r="G184" s="5"/>
      <c r="H184" s="5"/>
      <c r="I184" s="5"/>
    </row>
    <row r="185" spans="6:9" x14ac:dyDescent="0.25">
      <c r="F185" s="5"/>
      <c r="G185" s="5"/>
      <c r="H185" s="5"/>
      <c r="I185" s="5"/>
    </row>
    <row r="186" spans="6:9" x14ac:dyDescent="0.25">
      <c r="F186" s="5"/>
      <c r="G186" s="5"/>
      <c r="H186" s="5"/>
      <c r="I186" s="5"/>
    </row>
    <row r="187" spans="6:9" x14ac:dyDescent="0.25">
      <c r="F187" s="5"/>
      <c r="G187" s="5"/>
      <c r="H187" s="5"/>
      <c r="I187" s="5"/>
    </row>
    <row r="188" spans="6:9" x14ac:dyDescent="0.25">
      <c r="F188" s="5"/>
      <c r="G188" s="5"/>
      <c r="H188" s="5"/>
      <c r="I188" s="5"/>
    </row>
    <row r="189" spans="6:9" x14ac:dyDescent="0.25">
      <c r="F189" s="5"/>
      <c r="G189" s="5"/>
      <c r="H189" s="5"/>
      <c r="I189" s="5"/>
    </row>
    <row r="190" spans="6:9" x14ac:dyDescent="0.25">
      <c r="F190" s="5"/>
      <c r="G190" s="5"/>
      <c r="H190" s="5"/>
      <c r="I190" s="5"/>
    </row>
    <row r="191" spans="6:9" x14ac:dyDescent="0.25">
      <c r="F191" s="5"/>
      <c r="G191" s="5"/>
      <c r="H191" s="5"/>
      <c r="I191" s="5"/>
    </row>
    <row r="192" spans="6:9" x14ac:dyDescent="0.25">
      <c r="F192" s="5"/>
      <c r="G192" s="5"/>
      <c r="H192" s="5"/>
      <c r="I192" s="5"/>
    </row>
    <row r="193" spans="6:9" x14ac:dyDescent="0.25">
      <c r="F193" s="5"/>
      <c r="G193" s="5"/>
      <c r="H193" s="5"/>
      <c r="I193" s="5"/>
    </row>
    <row r="194" spans="6:9" x14ac:dyDescent="0.25">
      <c r="F194" s="5"/>
      <c r="G194" s="5"/>
      <c r="H194" s="5"/>
      <c r="I194" s="5"/>
    </row>
    <row r="195" spans="6:9" x14ac:dyDescent="0.25">
      <c r="F195" s="5"/>
      <c r="G195" s="5"/>
      <c r="H195" s="5"/>
      <c r="I195" s="5"/>
    </row>
    <row r="196" spans="6:9" x14ac:dyDescent="0.25">
      <c r="F196" s="5"/>
      <c r="G196" s="5"/>
      <c r="H196" s="5"/>
      <c r="I196" s="5"/>
    </row>
    <row r="197" spans="6:9" x14ac:dyDescent="0.25">
      <c r="F197" s="5"/>
      <c r="G197" s="5"/>
      <c r="H197" s="5"/>
      <c r="I197" s="5"/>
    </row>
    <row r="198" spans="6:9" x14ac:dyDescent="0.25">
      <c r="F198" s="5"/>
      <c r="G198" s="5"/>
      <c r="H198" s="5"/>
      <c r="I198" s="5"/>
    </row>
    <row r="199" spans="6:9" x14ac:dyDescent="0.25">
      <c r="F199" s="5"/>
      <c r="G199" s="5"/>
      <c r="H199" s="5"/>
      <c r="I199" s="5"/>
    </row>
    <row r="200" spans="6:9" x14ac:dyDescent="0.25">
      <c r="F200" s="5"/>
      <c r="G200" s="5"/>
      <c r="H200" s="5"/>
      <c r="I200" s="5"/>
    </row>
    <row r="201" spans="6:9" x14ac:dyDescent="0.25">
      <c r="F201" s="5"/>
      <c r="G201" s="5"/>
      <c r="H201" s="5"/>
      <c r="I201" s="5"/>
    </row>
    <row r="202" spans="6:9" x14ac:dyDescent="0.25">
      <c r="F202" s="5"/>
      <c r="G202" s="5"/>
      <c r="H202" s="5"/>
      <c r="I202" s="5"/>
    </row>
    <row r="203" spans="6:9" x14ac:dyDescent="0.25">
      <c r="F203" s="5"/>
      <c r="G203" s="5"/>
      <c r="H203" s="5"/>
      <c r="I203" s="5"/>
    </row>
    <row r="204" spans="6:9" x14ac:dyDescent="0.25">
      <c r="F204" s="5"/>
      <c r="G204" s="5"/>
      <c r="H204" s="5"/>
      <c r="I204" s="5"/>
    </row>
    <row r="205" spans="6:9" x14ac:dyDescent="0.25">
      <c r="F205" s="5"/>
      <c r="G205" s="5"/>
      <c r="H205" s="5"/>
      <c r="I205" s="5"/>
    </row>
    <row r="206" spans="6:9" x14ac:dyDescent="0.25">
      <c r="F206" s="5"/>
      <c r="G206" s="5"/>
      <c r="H206" s="5"/>
      <c r="I206" s="5"/>
    </row>
    <row r="207" spans="6:9" x14ac:dyDescent="0.25">
      <c r="F207" s="5"/>
      <c r="G207" s="5"/>
      <c r="H207" s="5"/>
      <c r="I207" s="5"/>
    </row>
    <row r="208" spans="6:9" x14ac:dyDescent="0.25">
      <c r="F208" s="5"/>
      <c r="G208" s="5"/>
      <c r="H208" s="5"/>
      <c r="I208" s="5"/>
    </row>
    <row r="209" spans="6:9" x14ac:dyDescent="0.25">
      <c r="F209" s="5"/>
      <c r="G209" s="5"/>
      <c r="H209" s="5"/>
      <c r="I209" s="5"/>
    </row>
    <row r="210" spans="6:9" x14ac:dyDescent="0.25">
      <c r="F210" s="5"/>
      <c r="G210" s="5"/>
      <c r="H210" s="5"/>
      <c r="I210" s="5"/>
    </row>
    <row r="211" spans="6:9" x14ac:dyDescent="0.25">
      <c r="F211" s="5"/>
      <c r="G211" s="5"/>
      <c r="H211" s="5"/>
      <c r="I211" s="5"/>
    </row>
    <row r="212" spans="6:9" x14ac:dyDescent="0.25">
      <c r="F212" s="5"/>
      <c r="G212" s="5"/>
      <c r="H212" s="5"/>
      <c r="I212" s="5"/>
    </row>
    <row r="213" spans="6:9" x14ac:dyDescent="0.25">
      <c r="F213" s="5"/>
      <c r="G213" s="5"/>
      <c r="H213" s="5"/>
      <c r="I213" s="5"/>
    </row>
    <row r="214" spans="6:9" x14ac:dyDescent="0.25">
      <c r="F214" s="5"/>
      <c r="G214" s="5"/>
      <c r="H214" s="5"/>
      <c r="I214" s="5"/>
    </row>
    <row r="215" spans="6:9" x14ac:dyDescent="0.25">
      <c r="F215" s="5"/>
      <c r="G215" s="5"/>
      <c r="H215" s="5"/>
      <c r="I215" s="5"/>
    </row>
    <row r="216" spans="6:9" x14ac:dyDescent="0.25">
      <c r="F216" s="5"/>
      <c r="G216" s="5"/>
      <c r="H216" s="5"/>
      <c r="I216" s="5"/>
    </row>
    <row r="217" spans="6:9" x14ac:dyDescent="0.25">
      <c r="F217" s="5"/>
      <c r="G217" s="5"/>
      <c r="H217" s="5"/>
      <c r="I217" s="5"/>
    </row>
    <row r="218" spans="6:9" x14ac:dyDescent="0.25">
      <c r="F218" s="5"/>
      <c r="G218" s="5"/>
      <c r="H218" s="5"/>
      <c r="I218" s="5"/>
    </row>
    <row r="219" spans="6:9" x14ac:dyDescent="0.25">
      <c r="F219" s="5"/>
      <c r="G219" s="5"/>
      <c r="H219" s="5"/>
      <c r="I219" s="5"/>
    </row>
    <row r="220" spans="6:9" x14ac:dyDescent="0.25">
      <c r="F220" s="5"/>
      <c r="G220" s="5"/>
      <c r="H220" s="5"/>
      <c r="I220" s="5"/>
    </row>
    <row r="221" spans="6:9" x14ac:dyDescent="0.25">
      <c r="F221" s="5"/>
      <c r="G221" s="5"/>
      <c r="H221" s="5"/>
      <c r="I221" s="5"/>
    </row>
    <row r="222" spans="6:9" x14ac:dyDescent="0.25">
      <c r="F222" s="5"/>
      <c r="G222" s="5"/>
      <c r="H222" s="5"/>
      <c r="I222" s="5"/>
    </row>
    <row r="223" spans="6:9" x14ac:dyDescent="0.25">
      <c r="F223" s="5"/>
      <c r="G223" s="5"/>
      <c r="H223" s="5"/>
      <c r="I223" s="5"/>
    </row>
    <row r="224" spans="6:9" x14ac:dyDescent="0.25">
      <c r="F224" s="5"/>
      <c r="G224" s="5"/>
      <c r="H224" s="5"/>
      <c r="I224" s="5"/>
    </row>
    <row r="225" spans="6:9" x14ac:dyDescent="0.25">
      <c r="F225" s="5"/>
      <c r="G225" s="5"/>
      <c r="H225" s="5"/>
      <c r="I225" s="5"/>
    </row>
    <row r="226" spans="6:9" x14ac:dyDescent="0.25">
      <c r="F226" s="5"/>
      <c r="G226" s="5"/>
      <c r="H226" s="5"/>
      <c r="I226" s="5"/>
    </row>
    <row r="227" spans="6:9" x14ac:dyDescent="0.25">
      <c r="F227" s="5"/>
      <c r="G227" s="5"/>
      <c r="H227" s="5"/>
      <c r="I227" s="5"/>
    </row>
    <row r="228" spans="6:9" x14ac:dyDescent="0.25">
      <c r="F228" s="5"/>
      <c r="G228" s="5"/>
      <c r="H228" s="5"/>
      <c r="I228" s="5"/>
    </row>
    <row r="229" spans="6:9" x14ac:dyDescent="0.25">
      <c r="F229" s="5"/>
      <c r="G229" s="5"/>
      <c r="H229" s="5"/>
      <c r="I229" s="5"/>
    </row>
    <row r="230" spans="6:9" x14ac:dyDescent="0.25">
      <c r="F230" s="5"/>
      <c r="G230" s="5"/>
      <c r="H230" s="5"/>
      <c r="I230" s="5"/>
    </row>
    <row r="231" spans="6:9" x14ac:dyDescent="0.25">
      <c r="F231" s="5"/>
      <c r="G231" s="5"/>
      <c r="H231" s="5"/>
      <c r="I231" s="5"/>
    </row>
    <row r="232" spans="6:9" x14ac:dyDescent="0.25">
      <c r="F232" s="5"/>
      <c r="G232" s="5"/>
      <c r="H232" s="5"/>
      <c r="I232" s="5"/>
    </row>
    <row r="233" spans="6:9" x14ac:dyDescent="0.25">
      <c r="F233" s="5"/>
      <c r="G233" s="5"/>
      <c r="H233" s="5"/>
      <c r="I233" s="5"/>
    </row>
    <row r="234" spans="6:9" x14ac:dyDescent="0.25">
      <c r="F234" s="5"/>
      <c r="G234" s="5"/>
      <c r="H234" s="5"/>
      <c r="I234" s="5"/>
    </row>
    <row r="235" spans="6:9" x14ac:dyDescent="0.25">
      <c r="F235" s="5"/>
      <c r="G235" s="5"/>
      <c r="H235" s="5"/>
      <c r="I235" s="5"/>
    </row>
    <row r="236" spans="6:9" x14ac:dyDescent="0.25">
      <c r="F236" s="5"/>
      <c r="G236" s="5"/>
      <c r="H236" s="5"/>
      <c r="I236" s="5"/>
    </row>
    <row r="237" spans="6:9" x14ac:dyDescent="0.25">
      <c r="F237" s="5"/>
      <c r="G237" s="5"/>
      <c r="H237" s="5"/>
      <c r="I237" s="5"/>
    </row>
    <row r="238" spans="6:9" x14ac:dyDescent="0.25">
      <c r="F238" s="5"/>
      <c r="G238" s="5"/>
      <c r="H238" s="5"/>
      <c r="I238" s="5"/>
    </row>
    <row r="239" spans="6:9" x14ac:dyDescent="0.25">
      <c r="F239" s="5"/>
      <c r="G239" s="5"/>
      <c r="H239" s="5"/>
      <c r="I239" s="5"/>
    </row>
    <row r="240" spans="6:9" x14ac:dyDescent="0.25">
      <c r="F240" s="5"/>
      <c r="G240" s="5"/>
      <c r="H240" s="5"/>
      <c r="I240" s="5"/>
    </row>
    <row r="241" spans="6:9" x14ac:dyDescent="0.25">
      <c r="F241" s="5"/>
      <c r="G241" s="5"/>
      <c r="H241" s="5"/>
      <c r="I241" s="5"/>
    </row>
    <row r="242" spans="6:9" x14ac:dyDescent="0.25">
      <c r="F242" s="5"/>
      <c r="G242" s="5"/>
      <c r="H242" s="5"/>
      <c r="I242" s="5"/>
    </row>
    <row r="243" spans="6:9" x14ac:dyDescent="0.25">
      <c r="F243" s="5"/>
      <c r="G243" s="5"/>
      <c r="H243" s="5"/>
      <c r="I243" s="5"/>
    </row>
    <row r="244" spans="6:9" x14ac:dyDescent="0.25">
      <c r="F244" s="5"/>
      <c r="G244" s="5"/>
      <c r="H244" s="5"/>
      <c r="I244" s="5"/>
    </row>
    <row r="245" spans="6:9" x14ac:dyDescent="0.25">
      <c r="F245" s="5"/>
      <c r="G245" s="5"/>
      <c r="H245" s="5"/>
      <c r="I245" s="5"/>
    </row>
    <row r="246" spans="6:9" x14ac:dyDescent="0.25">
      <c r="F246" s="5"/>
      <c r="G246" s="5"/>
      <c r="H246" s="5"/>
      <c r="I246" s="5"/>
    </row>
    <row r="247" spans="6:9" x14ac:dyDescent="0.25">
      <c r="F247" s="5"/>
      <c r="G247" s="5"/>
      <c r="H247" s="5"/>
      <c r="I247" s="5"/>
    </row>
    <row r="248" spans="6:9" x14ac:dyDescent="0.25">
      <c r="F248" s="5"/>
      <c r="G248" s="5"/>
      <c r="H248" s="5"/>
      <c r="I248" s="5"/>
    </row>
    <row r="249" spans="6:9" x14ac:dyDescent="0.25">
      <c r="F249" s="5"/>
      <c r="G249" s="5"/>
      <c r="H249" s="5"/>
      <c r="I249" s="5"/>
    </row>
    <row r="250" spans="6:9" x14ac:dyDescent="0.25">
      <c r="F250" s="5"/>
      <c r="G250" s="5"/>
      <c r="H250" s="5"/>
      <c r="I250" s="5"/>
    </row>
    <row r="251" spans="6:9" x14ac:dyDescent="0.25">
      <c r="F251" s="5"/>
      <c r="G251" s="5"/>
      <c r="H251" s="5"/>
      <c r="I251" s="5"/>
    </row>
    <row r="252" spans="6:9" x14ac:dyDescent="0.25">
      <c r="F252" s="5"/>
      <c r="G252" s="5"/>
      <c r="H252" s="5"/>
      <c r="I252" s="5"/>
    </row>
    <row r="253" spans="6:9" x14ac:dyDescent="0.25">
      <c r="F253" s="5"/>
      <c r="G253" s="5"/>
      <c r="H253" s="5"/>
      <c r="I253" s="5"/>
    </row>
    <row r="254" spans="6:9" x14ac:dyDescent="0.25">
      <c r="F254" s="5"/>
      <c r="G254" s="5"/>
      <c r="H254" s="5"/>
      <c r="I254" s="5"/>
    </row>
    <row r="255" spans="6:9" x14ac:dyDescent="0.25">
      <c r="F255" s="5"/>
      <c r="G255" s="5"/>
      <c r="H255" s="5"/>
      <c r="I255" s="5"/>
    </row>
    <row r="256" spans="6:9" x14ac:dyDescent="0.25">
      <c r="F256" s="5"/>
      <c r="G256" s="5"/>
      <c r="H256" s="5"/>
      <c r="I256" s="5"/>
    </row>
    <row r="257" spans="6:9" x14ac:dyDescent="0.25">
      <c r="F257" s="5"/>
      <c r="G257" s="5"/>
      <c r="H257" s="5"/>
      <c r="I257" s="5"/>
    </row>
    <row r="258" spans="6:9" x14ac:dyDescent="0.25">
      <c r="F258" s="5"/>
      <c r="G258" s="5"/>
      <c r="H258" s="5"/>
      <c r="I258" s="5"/>
    </row>
    <row r="259" spans="6:9" x14ac:dyDescent="0.25">
      <c r="F259" s="5"/>
      <c r="G259" s="5"/>
      <c r="H259" s="5"/>
      <c r="I259" s="5"/>
    </row>
    <row r="260" spans="6:9" x14ac:dyDescent="0.25">
      <c r="F260" s="5"/>
      <c r="G260" s="5"/>
      <c r="H260" s="5"/>
      <c r="I260" s="5"/>
    </row>
    <row r="261" spans="6:9" x14ac:dyDescent="0.25">
      <c r="F261" s="5"/>
      <c r="G261" s="5"/>
      <c r="H261" s="5"/>
      <c r="I261" s="5"/>
    </row>
    <row r="262" spans="6:9" x14ac:dyDescent="0.25">
      <c r="F262" s="5"/>
      <c r="G262" s="5"/>
      <c r="H262" s="5"/>
      <c r="I262" s="5"/>
    </row>
    <row r="263" spans="6:9" x14ac:dyDescent="0.25">
      <c r="F263" s="5"/>
      <c r="G263" s="5"/>
      <c r="H263" s="5"/>
      <c r="I263" s="5"/>
    </row>
    <row r="264" spans="6:9" x14ac:dyDescent="0.25">
      <c r="F264" s="5"/>
      <c r="G264" s="5"/>
      <c r="H264" s="5"/>
      <c r="I264" s="5"/>
    </row>
    <row r="265" spans="6:9" x14ac:dyDescent="0.25">
      <c r="F265" s="5"/>
      <c r="G265" s="5"/>
      <c r="H265" s="5"/>
      <c r="I265" s="5"/>
    </row>
    <row r="266" spans="6:9" x14ac:dyDescent="0.25">
      <c r="F266" s="5"/>
      <c r="G266" s="5"/>
      <c r="H266" s="5"/>
      <c r="I266" s="5"/>
    </row>
    <row r="267" spans="6:9" x14ac:dyDescent="0.25">
      <c r="F267" s="5"/>
      <c r="G267" s="5"/>
      <c r="H267" s="5"/>
      <c r="I267" s="5"/>
    </row>
    <row r="268" spans="6:9" x14ac:dyDescent="0.25">
      <c r="F268" s="5"/>
      <c r="G268" s="5"/>
      <c r="H268" s="5"/>
      <c r="I268" s="5"/>
    </row>
    <row r="269" spans="6:9" x14ac:dyDescent="0.25">
      <c r="F269" s="5"/>
      <c r="G269" s="5"/>
      <c r="H269" s="5"/>
      <c r="I269" s="5"/>
    </row>
    <row r="270" spans="6:9" x14ac:dyDescent="0.25">
      <c r="F270" s="5"/>
      <c r="G270" s="5"/>
      <c r="H270" s="5"/>
      <c r="I270" s="5"/>
    </row>
    <row r="271" spans="6:9" x14ac:dyDescent="0.25">
      <c r="F271" s="5"/>
      <c r="G271" s="5"/>
      <c r="H271" s="5"/>
      <c r="I271" s="5"/>
    </row>
    <row r="272" spans="6:9" x14ac:dyDescent="0.25">
      <c r="F272" s="5"/>
      <c r="G272" s="5"/>
      <c r="H272" s="5"/>
      <c r="I272" s="5"/>
    </row>
    <row r="273" spans="6:9" x14ac:dyDescent="0.25">
      <c r="F273" s="5"/>
      <c r="G273" s="5"/>
      <c r="H273" s="5"/>
      <c r="I273" s="5"/>
    </row>
    <row r="274" spans="6:9" x14ac:dyDescent="0.25">
      <c r="F274" s="5"/>
      <c r="G274" s="5"/>
      <c r="H274" s="5"/>
      <c r="I274" s="5"/>
    </row>
    <row r="275" spans="6:9" x14ac:dyDescent="0.25">
      <c r="F275" s="5"/>
      <c r="G275" s="5"/>
      <c r="H275" s="5"/>
      <c r="I275" s="5"/>
    </row>
    <row r="276" spans="6:9" x14ac:dyDescent="0.25">
      <c r="F276" s="5"/>
      <c r="G276" s="5"/>
      <c r="H276" s="5"/>
      <c r="I276" s="5"/>
    </row>
    <row r="277" spans="6:9" x14ac:dyDescent="0.25">
      <c r="F277" s="5"/>
      <c r="G277" s="5"/>
      <c r="H277" s="5"/>
      <c r="I277" s="5"/>
    </row>
    <row r="278" spans="6:9" x14ac:dyDescent="0.25">
      <c r="F278" s="5"/>
      <c r="G278" s="5"/>
      <c r="H278" s="5"/>
      <c r="I278" s="5"/>
    </row>
    <row r="279" spans="6:9" x14ac:dyDescent="0.25">
      <c r="F279" s="5"/>
      <c r="G279" s="5"/>
      <c r="H279" s="5"/>
      <c r="I279" s="5"/>
    </row>
    <row r="280" spans="6:9" x14ac:dyDescent="0.25">
      <c r="F280" s="5"/>
      <c r="G280" s="5"/>
      <c r="H280" s="5"/>
      <c r="I280" s="5"/>
    </row>
    <row r="281" spans="6:9" x14ac:dyDescent="0.25">
      <c r="F281" s="5"/>
      <c r="G281" s="5"/>
      <c r="H281" s="5"/>
      <c r="I281" s="5"/>
    </row>
    <row r="282" spans="6:9" x14ac:dyDescent="0.25">
      <c r="F282" s="5"/>
      <c r="G282" s="5"/>
      <c r="H282" s="5"/>
      <c r="I282" s="5"/>
    </row>
    <row r="283" spans="6:9" x14ac:dyDescent="0.25">
      <c r="F283" s="5"/>
      <c r="G283" s="5"/>
      <c r="H283" s="5"/>
      <c r="I283" s="5"/>
    </row>
    <row r="284" spans="6:9" x14ac:dyDescent="0.25">
      <c r="F284" s="5"/>
      <c r="G284" s="5"/>
      <c r="H284" s="5"/>
      <c r="I284" s="5"/>
    </row>
    <row r="285" spans="6:9" x14ac:dyDescent="0.25">
      <c r="F285" s="5"/>
      <c r="G285" s="5"/>
      <c r="H285" s="5"/>
      <c r="I285" s="5"/>
    </row>
    <row r="286" spans="6:9" x14ac:dyDescent="0.25">
      <c r="F286" s="5"/>
      <c r="G286" s="5"/>
      <c r="H286" s="5"/>
      <c r="I286" s="5"/>
    </row>
    <row r="287" spans="6:9" x14ac:dyDescent="0.25">
      <c r="F287" s="5"/>
      <c r="G287" s="5"/>
      <c r="H287" s="5"/>
      <c r="I287" s="5"/>
    </row>
    <row r="288" spans="6:9" x14ac:dyDescent="0.25">
      <c r="F288" s="5"/>
      <c r="G288" s="5"/>
      <c r="H288" s="5"/>
      <c r="I288" s="5"/>
    </row>
    <row r="289" spans="6:9" x14ac:dyDescent="0.25">
      <c r="F289" s="5"/>
      <c r="G289" s="5"/>
      <c r="H289" s="5"/>
      <c r="I289" s="5"/>
    </row>
    <row r="290" spans="6:9" x14ac:dyDescent="0.25">
      <c r="F290" s="5"/>
      <c r="G290" s="5"/>
      <c r="H290" s="5"/>
      <c r="I290" s="5"/>
    </row>
    <row r="291" spans="6:9" x14ac:dyDescent="0.25">
      <c r="F291" s="5"/>
      <c r="G291" s="5"/>
      <c r="H291" s="5"/>
      <c r="I291" s="5"/>
    </row>
    <row r="292" spans="6:9" x14ac:dyDescent="0.25">
      <c r="F292" s="5"/>
      <c r="G292" s="5"/>
      <c r="H292" s="5"/>
      <c r="I292" s="5"/>
    </row>
    <row r="293" spans="6:9" x14ac:dyDescent="0.25">
      <c r="F293" s="5"/>
      <c r="G293" s="5"/>
      <c r="H293" s="5"/>
      <c r="I293" s="5"/>
    </row>
    <row r="294" spans="6:9" x14ac:dyDescent="0.25">
      <c r="F294" s="5"/>
      <c r="G294" s="5"/>
      <c r="H294" s="5"/>
      <c r="I294" s="5"/>
    </row>
    <row r="295" spans="6:9" x14ac:dyDescent="0.25">
      <c r="F295" s="5"/>
      <c r="G295" s="5"/>
      <c r="H295" s="5"/>
      <c r="I295" s="5"/>
    </row>
    <row r="296" spans="6:9" x14ac:dyDescent="0.25">
      <c r="F296" s="5"/>
      <c r="G296" s="5"/>
      <c r="H296" s="5"/>
      <c r="I296" s="5"/>
    </row>
    <row r="297" spans="6:9" x14ac:dyDescent="0.25">
      <c r="F297" s="5"/>
      <c r="G297" s="5"/>
      <c r="H297" s="5"/>
      <c r="I297" s="5"/>
    </row>
    <row r="298" spans="6:9" x14ac:dyDescent="0.25">
      <c r="F298" s="5"/>
      <c r="G298" s="5"/>
      <c r="H298" s="5"/>
      <c r="I298" s="5"/>
    </row>
    <row r="299" spans="6:9" x14ac:dyDescent="0.25">
      <c r="F299" s="5"/>
      <c r="G299" s="5"/>
      <c r="H299" s="5"/>
      <c r="I299" s="5"/>
    </row>
    <row r="300" spans="6:9" x14ac:dyDescent="0.25">
      <c r="F300" s="5"/>
      <c r="G300" s="5"/>
      <c r="H300" s="5"/>
      <c r="I300" s="5"/>
    </row>
    <row r="301" spans="6:9" x14ac:dyDescent="0.25">
      <c r="F301" s="5"/>
      <c r="G301" s="5"/>
      <c r="H301" s="5"/>
      <c r="I301" s="5"/>
    </row>
    <row r="302" spans="6:9" x14ac:dyDescent="0.25">
      <c r="F302" s="5"/>
      <c r="G302" s="5"/>
      <c r="H302" s="5"/>
      <c r="I302" s="5"/>
    </row>
    <row r="303" spans="6:9" x14ac:dyDescent="0.25">
      <c r="F303" s="5"/>
      <c r="G303" s="5"/>
      <c r="H303" s="5"/>
      <c r="I303" s="5"/>
    </row>
    <row r="304" spans="6:9" x14ac:dyDescent="0.25">
      <c r="F304" s="5"/>
      <c r="G304" s="5"/>
      <c r="H304" s="5"/>
      <c r="I304" s="5"/>
    </row>
    <row r="305" spans="6:9" x14ac:dyDescent="0.25">
      <c r="F305" s="5"/>
      <c r="G305" s="5"/>
      <c r="H305" s="5"/>
      <c r="I305" s="5"/>
    </row>
    <row r="306" spans="6:9" x14ac:dyDescent="0.25">
      <c r="F306" s="5"/>
      <c r="G306" s="5"/>
      <c r="H306" s="5"/>
      <c r="I306" s="5"/>
    </row>
    <row r="307" spans="6:9" x14ac:dyDescent="0.25">
      <c r="F307" s="5"/>
      <c r="G307" s="5"/>
      <c r="H307" s="5"/>
      <c r="I307" s="5"/>
    </row>
    <row r="308" spans="6:9" x14ac:dyDescent="0.25">
      <c r="F308" s="5"/>
      <c r="G308" s="5"/>
      <c r="H308" s="5"/>
      <c r="I308" s="5"/>
    </row>
    <row r="309" spans="6:9" x14ac:dyDescent="0.25">
      <c r="F309" s="5"/>
      <c r="G309" s="5"/>
      <c r="H309" s="5"/>
      <c r="I309" s="5"/>
    </row>
    <row r="310" spans="6:9" x14ac:dyDescent="0.25">
      <c r="F310" s="5"/>
      <c r="G310" s="5"/>
      <c r="H310" s="5"/>
      <c r="I310" s="5"/>
    </row>
    <row r="311" spans="6:9" x14ac:dyDescent="0.25">
      <c r="F311" s="5"/>
      <c r="G311" s="5"/>
      <c r="H311" s="5"/>
      <c r="I311" s="5"/>
    </row>
    <row r="312" spans="6:9" x14ac:dyDescent="0.25">
      <c r="F312" s="5"/>
      <c r="G312" s="5"/>
      <c r="H312" s="5"/>
      <c r="I312" s="5"/>
    </row>
    <row r="313" spans="6:9" x14ac:dyDescent="0.25">
      <c r="F313" s="5"/>
      <c r="G313" s="5"/>
      <c r="H313" s="5"/>
      <c r="I313" s="5"/>
    </row>
    <row r="314" spans="6:9" x14ac:dyDescent="0.25">
      <c r="F314" s="5"/>
      <c r="G314" s="5"/>
      <c r="H314" s="5"/>
      <c r="I314" s="5"/>
    </row>
    <row r="315" spans="6:9" x14ac:dyDescent="0.25">
      <c r="F315" s="5"/>
      <c r="G315" s="5"/>
      <c r="H315" s="5"/>
      <c r="I315" s="5"/>
    </row>
    <row r="316" spans="6:9" x14ac:dyDescent="0.25">
      <c r="F316" s="5"/>
      <c r="G316" s="5"/>
      <c r="H316" s="5"/>
      <c r="I316" s="5"/>
    </row>
    <row r="317" spans="6:9" x14ac:dyDescent="0.25">
      <c r="F317" s="5"/>
      <c r="G317" s="5"/>
      <c r="H317" s="5"/>
      <c r="I317" s="5"/>
    </row>
    <row r="318" spans="6:9" x14ac:dyDescent="0.25">
      <c r="F318" s="5"/>
      <c r="G318" s="5"/>
      <c r="H318" s="5"/>
      <c r="I318" s="5"/>
    </row>
    <row r="319" spans="6:9" x14ac:dyDescent="0.25">
      <c r="F319" s="5"/>
      <c r="G319" s="5"/>
      <c r="H319" s="5"/>
      <c r="I319" s="5"/>
    </row>
    <row r="320" spans="6:9" x14ac:dyDescent="0.25">
      <c r="F320" s="5"/>
      <c r="G320" s="5"/>
      <c r="H320" s="5"/>
      <c r="I320" s="5"/>
    </row>
    <row r="321" spans="6:9" x14ac:dyDescent="0.25">
      <c r="F321" s="5"/>
      <c r="G321" s="5"/>
      <c r="H321" s="5"/>
      <c r="I321" s="5"/>
    </row>
    <row r="322" spans="6:9" x14ac:dyDescent="0.25">
      <c r="F322" s="5"/>
      <c r="G322" s="5"/>
      <c r="H322" s="5"/>
      <c r="I322" s="5"/>
    </row>
    <row r="323" spans="6:9" x14ac:dyDescent="0.25">
      <c r="F323" s="5"/>
      <c r="G323" s="5"/>
      <c r="H323" s="5"/>
      <c r="I323" s="5"/>
    </row>
    <row r="324" spans="6:9" x14ac:dyDescent="0.25">
      <c r="F324" s="5"/>
      <c r="G324" s="5"/>
      <c r="H324" s="5"/>
      <c r="I324" s="5"/>
    </row>
    <row r="325" spans="6:9" x14ac:dyDescent="0.25">
      <c r="F325" s="5"/>
      <c r="G325" s="5"/>
      <c r="H325" s="5"/>
      <c r="I325" s="5"/>
    </row>
    <row r="326" spans="6:9" x14ac:dyDescent="0.25">
      <c r="F326" s="5"/>
      <c r="G326" s="5"/>
      <c r="H326" s="5"/>
      <c r="I326" s="5"/>
    </row>
    <row r="327" spans="6:9" x14ac:dyDescent="0.25">
      <c r="F327" s="5"/>
      <c r="G327" s="5"/>
      <c r="H327" s="5"/>
      <c r="I327" s="5"/>
    </row>
    <row r="328" spans="6:9" x14ac:dyDescent="0.25">
      <c r="F328" s="5"/>
      <c r="G328" s="5"/>
      <c r="H328" s="5"/>
      <c r="I328" s="5"/>
    </row>
    <row r="329" spans="6:9" x14ac:dyDescent="0.25">
      <c r="F329" s="5"/>
      <c r="G329" s="5"/>
      <c r="H329" s="5"/>
      <c r="I329" s="5"/>
    </row>
    <row r="330" spans="6:9" x14ac:dyDescent="0.25">
      <c r="F330" s="5"/>
      <c r="G330" s="5"/>
      <c r="H330" s="5"/>
      <c r="I330" s="5"/>
    </row>
    <row r="331" spans="6:9" x14ac:dyDescent="0.25">
      <c r="F331" s="5"/>
      <c r="G331" s="5"/>
      <c r="H331" s="5"/>
      <c r="I331" s="5"/>
    </row>
    <row r="332" spans="6:9" x14ac:dyDescent="0.25">
      <c r="F332" s="5"/>
      <c r="G332" s="5"/>
      <c r="H332" s="5"/>
      <c r="I332" s="5"/>
    </row>
    <row r="333" spans="6:9" x14ac:dyDescent="0.25">
      <c r="F333" s="5"/>
      <c r="G333" s="5"/>
      <c r="H333" s="5"/>
      <c r="I333" s="5"/>
    </row>
    <row r="334" spans="6:9" x14ac:dyDescent="0.25">
      <c r="F334" s="5"/>
      <c r="G334" s="5"/>
      <c r="H334" s="5"/>
      <c r="I334" s="5"/>
    </row>
    <row r="335" spans="6:9" x14ac:dyDescent="0.25">
      <c r="F335" s="5"/>
      <c r="G335" s="5"/>
      <c r="H335" s="5"/>
      <c r="I335" s="5"/>
    </row>
    <row r="336" spans="6:9" x14ac:dyDescent="0.25">
      <c r="F336" s="5"/>
      <c r="G336" s="5"/>
      <c r="H336" s="5"/>
      <c r="I336" s="5"/>
    </row>
    <row r="337" spans="6:9" x14ac:dyDescent="0.25">
      <c r="F337" s="5"/>
      <c r="G337" s="5"/>
      <c r="H337" s="5"/>
      <c r="I337" s="5"/>
    </row>
    <row r="338" spans="6:9" x14ac:dyDescent="0.25">
      <c r="F338" s="5"/>
      <c r="G338" s="5"/>
      <c r="H338" s="5"/>
      <c r="I338" s="5"/>
    </row>
    <row r="339" spans="6:9" x14ac:dyDescent="0.25">
      <c r="F339" s="5"/>
      <c r="G339" s="5"/>
      <c r="H339" s="5"/>
      <c r="I339" s="5"/>
    </row>
    <row r="340" spans="6:9" x14ac:dyDescent="0.25">
      <c r="F340" s="5"/>
      <c r="G340" s="5"/>
      <c r="H340" s="5"/>
      <c r="I340" s="5"/>
    </row>
    <row r="341" spans="6:9" x14ac:dyDescent="0.25">
      <c r="F341" s="5"/>
      <c r="G341" s="5"/>
      <c r="H341" s="5"/>
      <c r="I341" s="5"/>
    </row>
    <row r="342" spans="6:9" x14ac:dyDescent="0.25">
      <c r="F342" s="5"/>
      <c r="G342" s="5"/>
      <c r="H342" s="5"/>
      <c r="I342" s="5"/>
    </row>
    <row r="343" spans="6:9" x14ac:dyDescent="0.25">
      <c r="F343" s="5"/>
      <c r="G343" s="5"/>
      <c r="H343" s="5"/>
      <c r="I343" s="5"/>
    </row>
    <row r="344" spans="6:9" x14ac:dyDescent="0.25">
      <c r="F344" s="5"/>
      <c r="G344" s="5"/>
      <c r="H344" s="5"/>
      <c r="I344" s="5"/>
    </row>
    <row r="345" spans="6:9" x14ac:dyDescent="0.25">
      <c r="F345" s="5"/>
      <c r="G345" s="5"/>
      <c r="H345" s="5"/>
      <c r="I345" s="5"/>
    </row>
    <row r="346" spans="6:9" x14ac:dyDescent="0.25">
      <c r="F346" s="5"/>
      <c r="G346" s="5"/>
      <c r="H346" s="5"/>
      <c r="I346" s="5"/>
    </row>
    <row r="347" spans="6:9" x14ac:dyDescent="0.25">
      <c r="F347" s="5"/>
      <c r="G347" s="5"/>
      <c r="H347" s="5"/>
      <c r="I347" s="5"/>
    </row>
    <row r="348" spans="6:9" x14ac:dyDescent="0.25">
      <c r="F348" s="5"/>
      <c r="G348" s="5"/>
      <c r="H348" s="5"/>
      <c r="I348" s="5"/>
    </row>
    <row r="349" spans="6:9" x14ac:dyDescent="0.25">
      <c r="F349" s="5"/>
      <c r="G349" s="5"/>
      <c r="H349" s="5"/>
      <c r="I349" s="5"/>
    </row>
    <row r="350" spans="6:9" x14ac:dyDescent="0.25">
      <c r="F350" s="5"/>
      <c r="G350" s="5"/>
      <c r="H350" s="5"/>
      <c r="I350" s="5"/>
    </row>
    <row r="351" spans="6:9" x14ac:dyDescent="0.25">
      <c r="F351" s="5"/>
      <c r="G351" s="5"/>
      <c r="H351" s="5"/>
      <c r="I351" s="5"/>
    </row>
    <row r="352" spans="6:9" x14ac:dyDescent="0.25">
      <c r="F352" s="5"/>
      <c r="G352" s="5"/>
      <c r="H352" s="5"/>
      <c r="I352" s="5"/>
    </row>
    <row r="353" spans="6:9" x14ac:dyDescent="0.25">
      <c r="F353" s="5"/>
      <c r="G353" s="5"/>
      <c r="H353" s="5"/>
      <c r="I353" s="5"/>
    </row>
    <row r="354" spans="6:9" x14ac:dyDescent="0.25">
      <c r="F354" s="5"/>
      <c r="G354" s="5"/>
      <c r="H354" s="5"/>
      <c r="I354" s="5"/>
    </row>
    <row r="355" spans="6:9" x14ac:dyDescent="0.25">
      <c r="F355" s="5"/>
      <c r="G355" s="5"/>
      <c r="H355" s="5"/>
      <c r="I355" s="5"/>
    </row>
    <row r="356" spans="6:9" x14ac:dyDescent="0.25">
      <c r="F356" s="5"/>
      <c r="G356" s="5"/>
      <c r="H356" s="5"/>
      <c r="I356" s="5"/>
    </row>
    <row r="357" spans="6:9" x14ac:dyDescent="0.25">
      <c r="F357" s="5"/>
      <c r="G357" s="5"/>
      <c r="H357" s="5"/>
      <c r="I357" s="5"/>
    </row>
    <row r="358" spans="6:9" x14ac:dyDescent="0.25">
      <c r="F358" s="5"/>
      <c r="G358" s="5"/>
      <c r="H358" s="5"/>
      <c r="I358" s="5"/>
    </row>
    <row r="359" spans="6:9" x14ac:dyDescent="0.25">
      <c r="F359" s="5"/>
      <c r="G359" s="5"/>
      <c r="H359" s="5"/>
      <c r="I359" s="5"/>
    </row>
    <row r="360" spans="6:9" x14ac:dyDescent="0.25">
      <c r="F360" s="5"/>
      <c r="G360" s="5"/>
      <c r="H360" s="5"/>
      <c r="I360" s="5"/>
    </row>
    <row r="361" spans="6:9" x14ac:dyDescent="0.25">
      <c r="F361" s="5"/>
      <c r="G361" s="5"/>
      <c r="H361" s="5"/>
      <c r="I361" s="5"/>
    </row>
    <row r="362" spans="6:9" x14ac:dyDescent="0.25">
      <c r="F362" s="5"/>
      <c r="G362" s="5"/>
      <c r="H362" s="5"/>
      <c r="I362" s="5"/>
    </row>
    <row r="363" spans="6:9" x14ac:dyDescent="0.25">
      <c r="F363" s="5"/>
      <c r="G363" s="5"/>
      <c r="H363" s="5"/>
      <c r="I363" s="5"/>
    </row>
    <row r="364" spans="6:9" x14ac:dyDescent="0.25">
      <c r="F364" s="5"/>
      <c r="G364" s="5"/>
      <c r="H364" s="5"/>
      <c r="I364" s="5"/>
    </row>
    <row r="365" spans="6:9" x14ac:dyDescent="0.25">
      <c r="F365" s="5"/>
      <c r="G365" s="5"/>
      <c r="H365" s="5"/>
      <c r="I365" s="5"/>
    </row>
    <row r="366" spans="6:9" x14ac:dyDescent="0.25">
      <c r="F366" s="5"/>
      <c r="G366" s="5"/>
      <c r="H366" s="5"/>
      <c r="I366" s="5"/>
    </row>
    <row r="367" spans="6:9" x14ac:dyDescent="0.25">
      <c r="F367" s="5"/>
      <c r="G367" s="5"/>
      <c r="H367" s="5"/>
      <c r="I367" s="5"/>
    </row>
    <row r="368" spans="6:9" x14ac:dyDescent="0.25">
      <c r="F368" s="5"/>
      <c r="G368" s="5"/>
      <c r="H368" s="5"/>
      <c r="I368" s="5"/>
    </row>
    <row r="369" spans="6:9" x14ac:dyDescent="0.25">
      <c r="F369" s="5"/>
      <c r="G369" s="5"/>
      <c r="H369" s="5"/>
      <c r="I369" s="5"/>
    </row>
    <row r="370" spans="6:9" x14ac:dyDescent="0.25">
      <c r="F370" s="5"/>
      <c r="G370" s="5"/>
      <c r="H370" s="5"/>
      <c r="I370" s="5"/>
    </row>
    <row r="371" spans="6:9" x14ac:dyDescent="0.25">
      <c r="F371" s="5"/>
      <c r="G371" s="5"/>
      <c r="H371" s="5"/>
      <c r="I371" s="5"/>
    </row>
    <row r="372" spans="6:9" x14ac:dyDescent="0.25">
      <c r="F372" s="5"/>
      <c r="G372" s="5"/>
      <c r="H372" s="5"/>
      <c r="I372" s="5"/>
    </row>
    <row r="373" spans="6:9" x14ac:dyDescent="0.25">
      <c r="F373" s="5"/>
      <c r="G373" s="5"/>
      <c r="H373" s="5"/>
      <c r="I373" s="5"/>
    </row>
    <row r="374" spans="6:9" x14ac:dyDescent="0.25">
      <c r="F374" s="5"/>
      <c r="G374" s="5"/>
      <c r="H374" s="5"/>
      <c r="I374" s="5"/>
    </row>
    <row r="375" spans="6:9" x14ac:dyDescent="0.25">
      <c r="F375" s="5"/>
      <c r="G375" s="5"/>
      <c r="H375" s="5"/>
      <c r="I375" s="5"/>
    </row>
    <row r="376" spans="6:9" x14ac:dyDescent="0.25">
      <c r="F376" s="5"/>
      <c r="G376" s="5"/>
      <c r="H376" s="5"/>
      <c r="I376" s="5"/>
    </row>
    <row r="377" spans="6:9" x14ac:dyDescent="0.25">
      <c r="F377" s="5"/>
      <c r="G377" s="5"/>
      <c r="H377" s="5"/>
      <c r="I377" s="5"/>
    </row>
    <row r="378" spans="6:9" x14ac:dyDescent="0.25">
      <c r="F378" s="5"/>
      <c r="G378" s="5"/>
      <c r="H378" s="5"/>
      <c r="I378" s="5"/>
    </row>
    <row r="379" spans="6:9" x14ac:dyDescent="0.25">
      <c r="F379" s="5"/>
      <c r="G379" s="5"/>
      <c r="H379" s="5"/>
      <c r="I379" s="5"/>
    </row>
    <row r="380" spans="6:9" x14ac:dyDescent="0.25">
      <c r="F380" s="5"/>
      <c r="G380" s="5"/>
      <c r="H380" s="5"/>
      <c r="I380" s="5"/>
    </row>
    <row r="381" spans="6:9" x14ac:dyDescent="0.25">
      <c r="F381" s="5"/>
      <c r="G381" s="5"/>
      <c r="H381" s="5"/>
      <c r="I381" s="5"/>
    </row>
    <row r="382" spans="6:9" x14ac:dyDescent="0.25">
      <c r="F382" s="5"/>
      <c r="G382" s="5"/>
      <c r="H382" s="5"/>
      <c r="I382" s="5"/>
    </row>
    <row r="383" spans="6:9" x14ac:dyDescent="0.25">
      <c r="F383" s="5"/>
      <c r="G383" s="5"/>
      <c r="H383" s="5"/>
      <c r="I383" s="5"/>
    </row>
    <row r="384" spans="6:9" x14ac:dyDescent="0.25">
      <c r="F384" s="5"/>
      <c r="G384" s="5"/>
      <c r="H384" s="5"/>
      <c r="I384" s="5"/>
    </row>
    <row r="385" spans="6:9" x14ac:dyDescent="0.25">
      <c r="F385" s="5"/>
      <c r="G385" s="5"/>
      <c r="H385" s="5"/>
      <c r="I385" s="5"/>
    </row>
    <row r="386" spans="6:9" x14ac:dyDescent="0.25">
      <c r="F386" s="5"/>
      <c r="G386" s="5"/>
      <c r="H386" s="5"/>
      <c r="I386" s="5"/>
    </row>
    <row r="387" spans="6:9" x14ac:dyDescent="0.25">
      <c r="F387" s="5"/>
      <c r="G387" s="5"/>
      <c r="H387" s="5"/>
      <c r="I387" s="5"/>
    </row>
    <row r="388" spans="6:9" x14ac:dyDescent="0.25">
      <c r="F388" s="5"/>
      <c r="G388" s="5"/>
      <c r="H388" s="5"/>
      <c r="I388" s="5"/>
    </row>
    <row r="389" spans="6:9" x14ac:dyDescent="0.25">
      <c r="F389" s="5"/>
      <c r="G389" s="5"/>
      <c r="H389" s="5"/>
      <c r="I389" s="5"/>
    </row>
    <row r="390" spans="6:9" x14ac:dyDescent="0.25">
      <c r="F390" s="5"/>
      <c r="G390" s="5"/>
      <c r="H390" s="5"/>
      <c r="I390" s="5"/>
    </row>
    <row r="391" spans="6:9" x14ac:dyDescent="0.25">
      <c r="F391" s="5"/>
      <c r="G391" s="5"/>
      <c r="H391" s="5"/>
      <c r="I391" s="5"/>
    </row>
    <row r="392" spans="6:9" x14ac:dyDescent="0.25">
      <c r="F392" s="5"/>
      <c r="G392" s="5"/>
      <c r="H392" s="5"/>
      <c r="I392" s="5"/>
    </row>
    <row r="393" spans="6:9" x14ac:dyDescent="0.25">
      <c r="F393" s="5"/>
      <c r="G393" s="5"/>
      <c r="H393" s="5"/>
      <c r="I393" s="5"/>
    </row>
    <row r="394" spans="6:9" x14ac:dyDescent="0.25">
      <c r="F394" s="5"/>
      <c r="G394" s="5"/>
      <c r="H394" s="5"/>
      <c r="I394" s="5"/>
    </row>
    <row r="395" spans="6:9" x14ac:dyDescent="0.25">
      <c r="F395" s="5"/>
      <c r="G395" s="5"/>
      <c r="H395" s="5"/>
      <c r="I395" s="5"/>
    </row>
    <row r="396" spans="6:9" x14ac:dyDescent="0.25">
      <c r="F396" s="5"/>
      <c r="G396" s="5"/>
      <c r="H396" s="5"/>
      <c r="I396" s="5"/>
    </row>
    <row r="397" spans="6:9" x14ac:dyDescent="0.25">
      <c r="F397" s="5"/>
      <c r="G397" s="5"/>
      <c r="H397" s="5"/>
      <c r="I397" s="5"/>
    </row>
    <row r="398" spans="6:9" x14ac:dyDescent="0.25">
      <c r="F398" s="5"/>
      <c r="G398" s="5"/>
      <c r="H398" s="5"/>
      <c r="I398" s="5"/>
    </row>
    <row r="399" spans="6:9" x14ac:dyDescent="0.25">
      <c r="F399" s="5"/>
      <c r="G399" s="5"/>
      <c r="H399" s="5"/>
      <c r="I399" s="5"/>
    </row>
    <row r="400" spans="6:9" x14ac:dyDescent="0.25">
      <c r="F400" s="5"/>
      <c r="G400" s="5"/>
      <c r="H400" s="5"/>
      <c r="I400" s="5"/>
    </row>
    <row r="401" spans="6:9" x14ac:dyDescent="0.25">
      <c r="F401" s="5"/>
      <c r="G401" s="5"/>
      <c r="H401" s="5"/>
      <c r="I401" s="5"/>
    </row>
    <row r="402" spans="6:9" x14ac:dyDescent="0.25">
      <c r="F402" s="5"/>
      <c r="G402" s="5"/>
      <c r="H402" s="5"/>
      <c r="I402" s="5"/>
    </row>
    <row r="403" spans="6:9" x14ac:dyDescent="0.25">
      <c r="F403" s="5"/>
      <c r="G403" s="5"/>
      <c r="H403" s="5"/>
      <c r="I403" s="5"/>
    </row>
    <row r="404" spans="6:9" x14ac:dyDescent="0.25">
      <c r="F404" s="5"/>
      <c r="G404" s="5"/>
      <c r="H404" s="5"/>
      <c r="I404" s="5"/>
    </row>
    <row r="405" spans="6:9" x14ac:dyDescent="0.25">
      <c r="F405" s="5"/>
      <c r="G405" s="5"/>
      <c r="H405" s="5"/>
      <c r="I405" s="5"/>
    </row>
    <row r="406" spans="6:9" x14ac:dyDescent="0.25">
      <c r="F406" s="5"/>
      <c r="G406" s="5"/>
      <c r="H406" s="5"/>
      <c r="I406" s="5"/>
    </row>
    <row r="407" spans="6:9" x14ac:dyDescent="0.25">
      <c r="F407" s="5"/>
      <c r="G407" s="5"/>
      <c r="H407" s="5"/>
      <c r="I407" s="5"/>
    </row>
    <row r="408" spans="6:9" x14ac:dyDescent="0.25">
      <c r="F408" s="5"/>
      <c r="G408" s="5"/>
      <c r="H408" s="5"/>
      <c r="I408" s="5"/>
    </row>
    <row r="409" spans="6:9" x14ac:dyDescent="0.25">
      <c r="F409" s="5"/>
      <c r="G409" s="5"/>
      <c r="H409" s="5"/>
      <c r="I409" s="5"/>
    </row>
    <row r="410" spans="6:9" x14ac:dyDescent="0.25">
      <c r="F410" s="5"/>
      <c r="G410" s="5"/>
      <c r="H410" s="5"/>
      <c r="I410" s="5"/>
    </row>
    <row r="411" spans="6:9" x14ac:dyDescent="0.25">
      <c r="F411" s="5"/>
      <c r="G411" s="5"/>
      <c r="H411" s="5"/>
      <c r="I411" s="5"/>
    </row>
    <row r="412" spans="6:9" x14ac:dyDescent="0.25">
      <c r="F412" s="5"/>
      <c r="G412" s="5"/>
      <c r="H412" s="5"/>
      <c r="I412" s="5"/>
    </row>
    <row r="413" spans="6:9" x14ac:dyDescent="0.25">
      <c r="F413" s="5"/>
      <c r="G413" s="5"/>
      <c r="H413" s="5"/>
      <c r="I413" s="5"/>
    </row>
    <row r="414" spans="6:9" x14ac:dyDescent="0.25">
      <c r="F414" s="5"/>
      <c r="G414" s="5"/>
      <c r="H414" s="5"/>
      <c r="I414" s="5"/>
    </row>
    <row r="415" spans="6:9" x14ac:dyDescent="0.25">
      <c r="F415" s="5"/>
      <c r="G415" s="5"/>
      <c r="H415" s="5"/>
      <c r="I415" s="5"/>
    </row>
    <row r="416" spans="6:9" x14ac:dyDescent="0.25">
      <c r="F416" s="5"/>
      <c r="G416" s="5"/>
      <c r="H416" s="5"/>
      <c r="I416" s="5"/>
    </row>
    <row r="417" spans="6:9" x14ac:dyDescent="0.25">
      <c r="F417" s="5"/>
      <c r="G417" s="5"/>
      <c r="H417" s="5"/>
      <c r="I417" s="5"/>
    </row>
    <row r="418" spans="6:9" x14ac:dyDescent="0.25">
      <c r="F418" s="5"/>
      <c r="G418" s="5"/>
      <c r="H418" s="5"/>
      <c r="I418" s="5"/>
    </row>
    <row r="419" spans="6:9" x14ac:dyDescent="0.25">
      <c r="F419" s="5"/>
      <c r="G419" s="5"/>
      <c r="H419" s="5"/>
      <c r="I419" s="5"/>
    </row>
    <row r="420" spans="6:9" x14ac:dyDescent="0.25">
      <c r="F420" s="5"/>
      <c r="G420" s="5"/>
      <c r="H420" s="5"/>
      <c r="I420" s="5"/>
    </row>
    <row r="421" spans="6:9" x14ac:dyDescent="0.25">
      <c r="F421" s="5"/>
      <c r="G421" s="5"/>
      <c r="H421" s="5"/>
      <c r="I421" s="5"/>
    </row>
    <row r="422" spans="6:9" x14ac:dyDescent="0.25">
      <c r="F422" s="5"/>
      <c r="G422" s="5"/>
      <c r="H422" s="5"/>
      <c r="I422" s="5"/>
    </row>
    <row r="423" spans="6:9" x14ac:dyDescent="0.25">
      <c r="F423" s="5"/>
      <c r="G423" s="5"/>
      <c r="H423" s="5"/>
      <c r="I423" s="5"/>
    </row>
    <row r="424" spans="6:9" x14ac:dyDescent="0.25">
      <c r="F424" s="5"/>
      <c r="G424" s="5"/>
      <c r="H424" s="5"/>
      <c r="I424" s="5"/>
    </row>
    <row r="425" spans="6:9" x14ac:dyDescent="0.25">
      <c r="F425" s="5"/>
      <c r="G425" s="5"/>
      <c r="H425" s="5"/>
      <c r="I425" s="5"/>
    </row>
    <row r="426" spans="6:9" x14ac:dyDescent="0.25">
      <c r="F426" s="5"/>
      <c r="G426" s="5"/>
      <c r="H426" s="5"/>
      <c r="I426" s="5"/>
    </row>
    <row r="427" spans="6:9" x14ac:dyDescent="0.25">
      <c r="F427" s="5"/>
      <c r="G427" s="5"/>
      <c r="H427" s="5"/>
      <c r="I427" s="5"/>
    </row>
    <row r="428" spans="6:9" x14ac:dyDescent="0.25">
      <c r="F428" s="5"/>
      <c r="G428" s="5"/>
      <c r="H428" s="5"/>
      <c r="I428" s="5"/>
    </row>
    <row r="429" spans="6:9" x14ac:dyDescent="0.25">
      <c r="F429" s="5"/>
      <c r="G429" s="5"/>
      <c r="H429" s="5"/>
      <c r="I429" s="5"/>
    </row>
    <row r="430" spans="6:9" x14ac:dyDescent="0.25">
      <c r="F430" s="5"/>
      <c r="G430" s="5"/>
      <c r="H430" s="5"/>
      <c r="I430" s="5"/>
    </row>
    <row r="431" spans="6:9" x14ac:dyDescent="0.25">
      <c r="F431" s="5"/>
      <c r="G431" s="5"/>
      <c r="H431" s="5"/>
      <c r="I431" s="5"/>
    </row>
    <row r="432" spans="6:9" x14ac:dyDescent="0.25">
      <c r="F432" s="5"/>
      <c r="G432" s="5"/>
      <c r="H432" s="5"/>
      <c r="I432" s="5"/>
    </row>
    <row r="433" spans="6:9" x14ac:dyDescent="0.25">
      <c r="F433" s="5"/>
      <c r="G433" s="5"/>
      <c r="H433" s="5"/>
      <c r="I433" s="5"/>
    </row>
    <row r="434" spans="6:9" x14ac:dyDescent="0.25">
      <c r="F434" s="5"/>
      <c r="G434" s="5"/>
      <c r="H434" s="5"/>
      <c r="I434" s="5"/>
    </row>
    <row r="435" spans="6:9" x14ac:dyDescent="0.25">
      <c r="F435" s="5"/>
      <c r="G435" s="5"/>
      <c r="H435" s="5"/>
      <c r="I435" s="5"/>
    </row>
    <row r="436" spans="6:9" x14ac:dyDescent="0.25">
      <c r="F436" s="5"/>
      <c r="G436" s="5"/>
      <c r="H436" s="5"/>
      <c r="I436" s="5"/>
    </row>
    <row r="437" spans="6:9" x14ac:dyDescent="0.25">
      <c r="F437" s="5"/>
      <c r="G437" s="5"/>
      <c r="H437" s="5"/>
      <c r="I437" s="5"/>
    </row>
    <row r="438" spans="6:9" x14ac:dyDescent="0.25">
      <c r="F438" s="5"/>
      <c r="G438" s="5"/>
      <c r="H438" s="5"/>
      <c r="I438" s="5"/>
    </row>
    <row r="439" spans="6:9" x14ac:dyDescent="0.25">
      <c r="F439" s="5"/>
      <c r="G439" s="5"/>
      <c r="H439" s="5"/>
      <c r="I439" s="5"/>
    </row>
    <row r="440" spans="6:9" x14ac:dyDescent="0.25">
      <c r="F440" s="5"/>
      <c r="G440" s="5"/>
      <c r="H440" s="5"/>
      <c r="I440" s="5"/>
    </row>
    <row r="441" spans="6:9" x14ac:dyDescent="0.25">
      <c r="F441" s="5"/>
      <c r="G441" s="5"/>
      <c r="H441" s="5"/>
      <c r="I441" s="5"/>
    </row>
    <row r="442" spans="6:9" x14ac:dyDescent="0.25">
      <c r="F442" s="5"/>
      <c r="G442" s="5"/>
      <c r="H442" s="5"/>
      <c r="I442" s="5"/>
    </row>
    <row r="443" spans="6:9" x14ac:dyDescent="0.25">
      <c r="F443" s="5"/>
      <c r="G443" s="5"/>
      <c r="H443" s="5"/>
      <c r="I443" s="5"/>
    </row>
    <row r="444" spans="6:9" x14ac:dyDescent="0.25">
      <c r="F444" s="5"/>
      <c r="G444" s="5"/>
      <c r="H444" s="5"/>
      <c r="I444" s="5"/>
    </row>
    <row r="445" spans="6:9" x14ac:dyDescent="0.25">
      <c r="F445" s="5"/>
      <c r="G445" s="5"/>
      <c r="H445" s="5"/>
      <c r="I445" s="5"/>
    </row>
    <row r="446" spans="6:9" x14ac:dyDescent="0.25">
      <c r="F446" s="5"/>
      <c r="G446" s="5"/>
      <c r="H446" s="5"/>
      <c r="I446" s="5"/>
    </row>
    <row r="447" spans="6:9" x14ac:dyDescent="0.25">
      <c r="F447" s="5"/>
      <c r="G447" s="5"/>
      <c r="H447" s="5"/>
      <c r="I447" s="5"/>
    </row>
    <row r="448" spans="6:9" x14ac:dyDescent="0.25">
      <c r="F448" s="5"/>
      <c r="G448" s="5"/>
      <c r="H448" s="5"/>
      <c r="I448" s="5"/>
    </row>
    <row r="449" spans="6:9" x14ac:dyDescent="0.25">
      <c r="F449" s="5"/>
      <c r="G449" s="5"/>
      <c r="H449" s="5"/>
      <c r="I449" s="5"/>
    </row>
    <row r="450" spans="6:9" x14ac:dyDescent="0.25">
      <c r="F450" s="5"/>
      <c r="G450" s="5"/>
      <c r="H450" s="5"/>
      <c r="I450" s="5"/>
    </row>
    <row r="451" spans="6:9" x14ac:dyDescent="0.25">
      <c r="F451" s="5"/>
      <c r="G451" s="5"/>
      <c r="H451" s="5"/>
      <c r="I451" s="5"/>
    </row>
    <row r="452" spans="6:9" x14ac:dyDescent="0.25">
      <c r="F452" s="5"/>
      <c r="G452" s="5"/>
      <c r="H452" s="5"/>
      <c r="I452" s="5"/>
    </row>
    <row r="453" spans="6:9" x14ac:dyDescent="0.25">
      <c r="F453" s="5"/>
      <c r="G453" s="5"/>
      <c r="H453" s="5"/>
      <c r="I453" s="5"/>
    </row>
    <row r="454" spans="6:9" x14ac:dyDescent="0.25">
      <c r="F454" s="5"/>
      <c r="G454" s="5"/>
      <c r="H454" s="5"/>
      <c r="I454" s="5"/>
    </row>
    <row r="455" spans="6:9" x14ac:dyDescent="0.25">
      <c r="F455" s="5"/>
      <c r="G455" s="5"/>
      <c r="H455" s="5"/>
      <c r="I455" s="5"/>
    </row>
    <row r="456" spans="6:9" x14ac:dyDescent="0.25">
      <c r="F456" s="5"/>
      <c r="G456" s="5"/>
      <c r="H456" s="5"/>
      <c r="I456" s="5"/>
    </row>
    <row r="457" spans="6:9" x14ac:dyDescent="0.25">
      <c r="F457" s="5"/>
      <c r="G457" s="5"/>
      <c r="H457" s="5"/>
      <c r="I457" s="5"/>
    </row>
    <row r="458" spans="6:9" x14ac:dyDescent="0.25">
      <c r="F458" s="5"/>
      <c r="G458" s="5"/>
      <c r="H458" s="5"/>
      <c r="I458" s="5"/>
    </row>
    <row r="459" spans="6:9" x14ac:dyDescent="0.25">
      <c r="F459" s="5"/>
      <c r="G459" s="5"/>
      <c r="H459" s="5"/>
      <c r="I459" s="5"/>
    </row>
    <row r="460" spans="6:9" x14ac:dyDescent="0.25">
      <c r="F460" s="5"/>
      <c r="G460" s="5"/>
      <c r="H460" s="5"/>
      <c r="I460" s="5"/>
    </row>
    <row r="461" spans="6:9" x14ac:dyDescent="0.25">
      <c r="F461" s="5"/>
      <c r="G461" s="5"/>
      <c r="H461" s="5"/>
      <c r="I461" s="5"/>
    </row>
    <row r="462" spans="6:9" x14ac:dyDescent="0.25">
      <c r="F462" s="5"/>
      <c r="G462" s="5"/>
      <c r="H462" s="5"/>
      <c r="I462" s="5"/>
    </row>
    <row r="463" spans="6:9" x14ac:dyDescent="0.25">
      <c r="F463" s="5"/>
      <c r="G463" s="5"/>
      <c r="H463" s="5"/>
      <c r="I463" s="5"/>
    </row>
    <row r="464" spans="6:9" x14ac:dyDescent="0.25">
      <c r="F464" s="5"/>
      <c r="G464" s="5"/>
      <c r="H464" s="5"/>
      <c r="I464" s="5"/>
    </row>
    <row r="465" spans="6:9" x14ac:dyDescent="0.25">
      <c r="F465" s="5"/>
      <c r="G465" s="5"/>
      <c r="H465" s="5"/>
      <c r="I465" s="5"/>
    </row>
    <row r="466" spans="6:9" x14ac:dyDescent="0.25">
      <c r="F466" s="5"/>
      <c r="G466" s="5"/>
      <c r="H466" s="5"/>
      <c r="I466" s="5"/>
    </row>
    <row r="467" spans="6:9" x14ac:dyDescent="0.25">
      <c r="F467" s="5"/>
      <c r="G467" s="5"/>
      <c r="H467" s="5"/>
      <c r="I467" s="5"/>
    </row>
    <row r="468" spans="6:9" x14ac:dyDescent="0.25">
      <c r="F468" s="5"/>
      <c r="G468" s="5"/>
      <c r="H468" s="5"/>
      <c r="I468" s="5"/>
    </row>
    <row r="469" spans="6:9" x14ac:dyDescent="0.25">
      <c r="F469" s="5"/>
      <c r="G469" s="5"/>
      <c r="H469" s="5"/>
      <c r="I469" s="5"/>
    </row>
    <row r="470" spans="6:9" x14ac:dyDescent="0.25">
      <c r="F470" s="5"/>
      <c r="G470" s="5"/>
      <c r="H470" s="5"/>
      <c r="I470" s="5"/>
    </row>
    <row r="471" spans="6:9" x14ac:dyDescent="0.25">
      <c r="F471" s="5"/>
      <c r="G471" s="5"/>
      <c r="H471" s="5"/>
      <c r="I471" s="5"/>
    </row>
    <row r="472" spans="6:9" x14ac:dyDescent="0.25">
      <c r="F472" s="5"/>
      <c r="G472" s="5"/>
      <c r="H472" s="5"/>
      <c r="I472" s="5"/>
    </row>
    <row r="473" spans="6:9" x14ac:dyDescent="0.25">
      <c r="F473" s="5"/>
      <c r="G473" s="5"/>
      <c r="H473" s="5"/>
      <c r="I473" s="5"/>
    </row>
    <row r="474" spans="6:9" x14ac:dyDescent="0.25">
      <c r="F474" s="5"/>
      <c r="G474" s="5"/>
      <c r="H474" s="5"/>
      <c r="I474" s="5"/>
    </row>
    <row r="475" spans="6:9" x14ac:dyDescent="0.25">
      <c r="F475" s="5"/>
      <c r="G475" s="5"/>
      <c r="H475" s="5"/>
      <c r="I475" s="5"/>
    </row>
    <row r="476" spans="6:9" x14ac:dyDescent="0.25">
      <c r="F476" s="5"/>
      <c r="G476" s="5"/>
      <c r="H476" s="5"/>
      <c r="I476" s="5"/>
    </row>
    <row r="477" spans="6:9" x14ac:dyDescent="0.25">
      <c r="F477" s="5"/>
      <c r="G477" s="5"/>
      <c r="H477" s="5"/>
      <c r="I477" s="5"/>
    </row>
    <row r="478" spans="6:9" x14ac:dyDescent="0.25">
      <c r="F478" s="5"/>
      <c r="G478" s="5"/>
      <c r="H478" s="5"/>
      <c r="I478" s="5"/>
    </row>
    <row r="479" spans="6:9" x14ac:dyDescent="0.25">
      <c r="F479" s="5"/>
      <c r="G479" s="5"/>
      <c r="H479" s="5"/>
      <c r="I479" s="5"/>
    </row>
    <row r="480" spans="6:9" x14ac:dyDescent="0.25">
      <c r="F480" s="5"/>
      <c r="G480" s="5"/>
      <c r="H480" s="5"/>
      <c r="I480" s="5"/>
    </row>
    <row r="481" spans="6:9" x14ac:dyDescent="0.25">
      <c r="F481" s="5"/>
      <c r="G481" s="5"/>
      <c r="H481" s="5"/>
      <c r="I481" s="5"/>
    </row>
    <row r="482" spans="6:9" x14ac:dyDescent="0.25">
      <c r="F482" s="5"/>
      <c r="G482" s="5"/>
      <c r="H482" s="5"/>
      <c r="I482" s="5"/>
    </row>
    <row r="483" spans="6:9" x14ac:dyDescent="0.25">
      <c r="F483" s="5"/>
      <c r="G483" s="5"/>
      <c r="H483" s="5"/>
      <c r="I483" s="5"/>
    </row>
    <row r="484" spans="6:9" x14ac:dyDescent="0.25">
      <c r="F484" s="5"/>
      <c r="G484" s="5"/>
      <c r="H484" s="5"/>
      <c r="I484" s="5"/>
    </row>
    <row r="485" spans="6:9" x14ac:dyDescent="0.25">
      <c r="F485" s="5"/>
      <c r="G485" s="5"/>
      <c r="H485" s="5"/>
      <c r="I485" s="5"/>
    </row>
    <row r="486" spans="6:9" x14ac:dyDescent="0.25">
      <c r="F486" s="5"/>
      <c r="G486" s="5"/>
      <c r="H486" s="5"/>
      <c r="I486" s="5"/>
    </row>
    <row r="487" spans="6:9" x14ac:dyDescent="0.25">
      <c r="F487" s="5"/>
      <c r="G487" s="5"/>
      <c r="H487" s="5"/>
      <c r="I487" s="5"/>
    </row>
    <row r="488" spans="6:9" x14ac:dyDescent="0.25">
      <c r="F488" s="5"/>
      <c r="G488" s="5"/>
      <c r="H488" s="5"/>
      <c r="I488" s="5"/>
    </row>
    <row r="489" spans="6:9" x14ac:dyDescent="0.25">
      <c r="F489" s="5"/>
      <c r="G489" s="5"/>
      <c r="H489" s="5"/>
      <c r="I489" s="5"/>
    </row>
    <row r="490" spans="6:9" x14ac:dyDescent="0.25">
      <c r="F490" s="5"/>
      <c r="G490" s="5"/>
      <c r="H490" s="5"/>
      <c r="I490" s="5"/>
    </row>
    <row r="491" spans="6:9" x14ac:dyDescent="0.25">
      <c r="F491" s="5"/>
      <c r="G491" s="5"/>
      <c r="H491" s="5"/>
      <c r="I491" s="5"/>
    </row>
    <row r="492" spans="6:9" x14ac:dyDescent="0.25">
      <c r="F492" s="5"/>
      <c r="G492" s="5"/>
      <c r="H492" s="5"/>
      <c r="I492" s="5"/>
    </row>
    <row r="493" spans="6:9" x14ac:dyDescent="0.25">
      <c r="F493" s="5"/>
      <c r="G493" s="5"/>
      <c r="H493" s="5"/>
      <c r="I493" s="5"/>
    </row>
    <row r="494" spans="6:9" x14ac:dyDescent="0.25">
      <c r="F494" s="5"/>
      <c r="G494" s="5"/>
      <c r="H494" s="5"/>
      <c r="I494" s="5"/>
    </row>
    <row r="495" spans="6:9" x14ac:dyDescent="0.25">
      <c r="F495" s="5"/>
      <c r="G495" s="5"/>
      <c r="H495" s="5"/>
      <c r="I495" s="5"/>
    </row>
    <row r="496" spans="6:9" x14ac:dyDescent="0.25">
      <c r="F496" s="5"/>
      <c r="G496" s="5"/>
      <c r="H496" s="5"/>
      <c r="I496" s="5"/>
    </row>
    <row r="497" spans="6:9" x14ac:dyDescent="0.25">
      <c r="F497" s="5"/>
      <c r="G497" s="5"/>
      <c r="H497" s="5"/>
      <c r="I497" s="5"/>
    </row>
    <row r="498" spans="6:9" x14ac:dyDescent="0.25">
      <c r="F498" s="5"/>
      <c r="G498" s="5"/>
      <c r="H498" s="5"/>
      <c r="I498" s="5"/>
    </row>
    <row r="499" spans="6:9" x14ac:dyDescent="0.25">
      <c r="F499" s="5"/>
      <c r="G499" s="5"/>
      <c r="H499" s="5"/>
      <c r="I499" s="5"/>
    </row>
    <row r="500" spans="6:9" x14ac:dyDescent="0.25">
      <c r="F500" s="5"/>
      <c r="G500" s="5"/>
      <c r="H500" s="5"/>
      <c r="I500" s="5"/>
    </row>
    <row r="501" spans="6:9" x14ac:dyDescent="0.25">
      <c r="F501" s="5"/>
      <c r="G501" s="5"/>
      <c r="H501" s="5"/>
      <c r="I501" s="5"/>
    </row>
    <row r="502" spans="6:9" x14ac:dyDescent="0.25">
      <c r="F502" s="5"/>
      <c r="G502" s="5"/>
      <c r="H502" s="5"/>
      <c r="I502" s="5"/>
    </row>
    <row r="503" spans="6:9" x14ac:dyDescent="0.25">
      <c r="F503" s="5"/>
      <c r="G503" s="5"/>
      <c r="H503" s="5"/>
      <c r="I503" s="5"/>
    </row>
    <row r="504" spans="6:9" x14ac:dyDescent="0.25">
      <c r="F504" s="5"/>
      <c r="G504" s="5"/>
      <c r="H504" s="5"/>
      <c r="I504" s="5"/>
    </row>
    <row r="505" spans="6:9" x14ac:dyDescent="0.25">
      <c r="F505" s="5"/>
      <c r="G505" s="5"/>
      <c r="H505" s="5"/>
      <c r="I505" s="5"/>
    </row>
    <row r="506" spans="6:9" x14ac:dyDescent="0.25">
      <c r="F506" s="5"/>
      <c r="G506" s="5"/>
      <c r="H506" s="5"/>
      <c r="I506" s="5"/>
    </row>
    <row r="507" spans="6:9" x14ac:dyDescent="0.25">
      <c r="F507" s="5"/>
      <c r="G507" s="5"/>
      <c r="H507" s="5"/>
      <c r="I507" s="5"/>
    </row>
    <row r="508" spans="6:9" x14ac:dyDescent="0.25">
      <c r="F508" s="5"/>
      <c r="G508" s="5"/>
      <c r="H508" s="5"/>
      <c r="I508" s="5"/>
    </row>
    <row r="509" spans="6:9" x14ac:dyDescent="0.25">
      <c r="F509" s="5"/>
      <c r="G509" s="5"/>
      <c r="H509" s="5"/>
      <c r="I509" s="5"/>
    </row>
    <row r="510" spans="6:9" x14ac:dyDescent="0.25">
      <c r="F510" s="5"/>
      <c r="G510" s="5"/>
      <c r="H510" s="5"/>
      <c r="I510" s="5"/>
    </row>
    <row r="511" spans="6:9" x14ac:dyDescent="0.25">
      <c r="F511" s="5"/>
      <c r="G511" s="5"/>
      <c r="H511" s="5"/>
      <c r="I511" s="5"/>
    </row>
    <row r="512" spans="6:9" x14ac:dyDescent="0.25">
      <c r="F512" s="5"/>
      <c r="G512" s="5"/>
      <c r="H512" s="5"/>
      <c r="I512" s="5"/>
    </row>
    <row r="513" spans="6:9" x14ac:dyDescent="0.25">
      <c r="F513" s="5"/>
      <c r="G513" s="5"/>
      <c r="H513" s="5"/>
      <c r="I513" s="5"/>
    </row>
    <row r="514" spans="6:9" x14ac:dyDescent="0.25">
      <c r="F514" s="5"/>
      <c r="G514" s="5"/>
      <c r="H514" s="5"/>
      <c r="I514" s="5"/>
    </row>
    <row r="515" spans="6:9" x14ac:dyDescent="0.25">
      <c r="F515" s="5"/>
      <c r="G515" s="5"/>
      <c r="H515" s="5"/>
      <c r="I515" s="5"/>
    </row>
    <row r="516" spans="6:9" x14ac:dyDescent="0.25">
      <c r="F516" s="5"/>
      <c r="G516" s="5"/>
      <c r="H516" s="5"/>
      <c r="I516" s="5"/>
    </row>
    <row r="517" spans="6:9" x14ac:dyDescent="0.25">
      <c r="F517" s="5"/>
      <c r="G517" s="5"/>
      <c r="H517" s="5"/>
      <c r="I517" s="5"/>
    </row>
    <row r="518" spans="6:9" x14ac:dyDescent="0.25">
      <c r="F518" s="5"/>
      <c r="G518" s="5"/>
      <c r="H518" s="5"/>
      <c r="I518" s="5"/>
    </row>
    <row r="519" spans="6:9" x14ac:dyDescent="0.25">
      <c r="F519" s="5"/>
      <c r="G519" s="5"/>
      <c r="H519" s="5"/>
      <c r="I519" s="5"/>
    </row>
    <row r="520" spans="6:9" x14ac:dyDescent="0.25">
      <c r="F520" s="5"/>
      <c r="G520" s="5"/>
      <c r="H520" s="5"/>
      <c r="I52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0DE4-BA96-46B9-A9A0-A3B21148E8FD}">
  <dimension ref="A1:V103"/>
  <sheetViews>
    <sheetView workbookViewId="0">
      <selection activeCell="J1" sqref="J1"/>
    </sheetView>
  </sheetViews>
  <sheetFormatPr defaultRowHeight="15" x14ac:dyDescent="0.25"/>
  <cols>
    <col min="4" max="4" width="9.140625" style="5"/>
    <col min="5" max="5" width="11" style="5" customWidth="1"/>
    <col min="6" max="6" width="16.42578125" customWidth="1"/>
    <col min="7" max="8" width="11.5703125" customWidth="1"/>
    <col min="9" max="9" width="10.85546875" customWidth="1"/>
    <col min="10" max="10" width="11.42578125" bestFit="1" customWidth="1"/>
    <col min="11" max="11" width="10.7109375" bestFit="1" customWidth="1"/>
    <col min="12" max="12" width="10.7109375" customWidth="1"/>
    <col min="13" max="13" width="12.140625" customWidth="1"/>
    <col min="14" max="14" width="12" customWidth="1"/>
    <col min="15" max="15" width="11.5703125" customWidth="1"/>
    <col min="16" max="16" width="11.5703125" style="5" customWidth="1"/>
    <col min="17" max="17" width="12.28515625" style="5" customWidth="1"/>
    <col min="18" max="18" width="11.42578125" customWidth="1"/>
    <col min="19" max="19" width="10.7109375" bestFit="1" customWidth="1"/>
    <col min="20" max="20" width="10.7109375" style="5" customWidth="1"/>
    <col min="21" max="21" width="13.5703125" customWidth="1"/>
    <col min="22" max="22" width="12" customWidth="1"/>
  </cols>
  <sheetData>
    <row r="1" spans="1:22" ht="18.75" x14ac:dyDescent="0.3">
      <c r="A1" s="2" t="s">
        <v>58</v>
      </c>
    </row>
    <row r="3" spans="1:22" x14ac:dyDescent="0.25">
      <c r="A3" t="s">
        <v>53</v>
      </c>
    </row>
    <row r="4" spans="1:22" x14ac:dyDescent="0.25">
      <c r="D4" s="5" t="s">
        <v>36</v>
      </c>
      <c r="E4" s="5">
        <v>6.7939999999999996</v>
      </c>
      <c r="F4" t="s">
        <v>37</v>
      </c>
    </row>
    <row r="5" spans="1:22" ht="15.75" thickBot="1" x14ac:dyDescent="0.3"/>
    <row r="6" spans="1:22" ht="21" x14ac:dyDescent="0.35">
      <c r="B6" s="26"/>
      <c r="G6" s="65" t="s">
        <v>54</v>
      </c>
      <c r="H6" s="66"/>
      <c r="I6" s="66"/>
      <c r="J6" s="67"/>
      <c r="K6" s="65" t="s">
        <v>55</v>
      </c>
      <c r="L6" s="66"/>
      <c r="M6" s="66"/>
      <c r="N6" s="66"/>
      <c r="O6" s="65" t="s">
        <v>56</v>
      </c>
      <c r="P6" s="66"/>
      <c r="Q6" s="66"/>
      <c r="R6" s="67"/>
      <c r="S6" s="68" t="s">
        <v>57</v>
      </c>
      <c r="T6" s="69"/>
      <c r="U6" s="70"/>
      <c r="V6" s="71"/>
    </row>
    <row r="7" spans="1:22" s="4" customFormat="1" ht="15.75" thickBot="1" x14ac:dyDescent="0.3">
      <c r="A7" s="27" t="s">
        <v>38</v>
      </c>
      <c r="B7" s="27" t="s">
        <v>6</v>
      </c>
      <c r="C7" s="27" t="s">
        <v>4</v>
      </c>
      <c r="D7" s="28" t="s">
        <v>39</v>
      </c>
      <c r="E7" s="29">
        <v>43724</v>
      </c>
      <c r="F7" s="30" t="s">
        <v>40</v>
      </c>
      <c r="G7" s="31">
        <v>43745</v>
      </c>
      <c r="H7" s="31" t="s">
        <v>41</v>
      </c>
      <c r="I7" s="32" t="s">
        <v>42</v>
      </c>
      <c r="J7" s="33" t="s">
        <v>43</v>
      </c>
      <c r="K7" s="31">
        <v>43768</v>
      </c>
      <c r="L7" s="31" t="s">
        <v>44</v>
      </c>
      <c r="M7" s="32" t="s">
        <v>45</v>
      </c>
      <c r="N7" s="34" t="s">
        <v>46</v>
      </c>
      <c r="O7" s="31">
        <v>43787</v>
      </c>
      <c r="P7" s="31" t="s">
        <v>47</v>
      </c>
      <c r="Q7" s="32" t="s">
        <v>48</v>
      </c>
      <c r="R7" s="32" t="s">
        <v>49</v>
      </c>
      <c r="S7" s="35">
        <v>43811</v>
      </c>
      <c r="T7" s="36" t="s">
        <v>50</v>
      </c>
      <c r="U7" s="32" t="s">
        <v>51</v>
      </c>
      <c r="V7" s="33" t="s">
        <v>52</v>
      </c>
    </row>
    <row r="8" spans="1:22" x14ac:dyDescent="0.25">
      <c r="A8" s="37" t="s">
        <v>26</v>
      </c>
      <c r="B8" s="38">
        <v>10</v>
      </c>
      <c r="C8" s="39" t="s">
        <v>16</v>
      </c>
      <c r="D8" s="39">
        <v>219</v>
      </c>
      <c r="E8" s="40">
        <v>8.6300000000000008</v>
      </c>
      <c r="F8" s="40">
        <f>E8-6.794</f>
        <v>1.8360000000000012</v>
      </c>
      <c r="G8" s="55">
        <v>8.67</v>
      </c>
      <c r="H8" s="42">
        <f>G8-6.794</f>
        <v>1.8760000000000003</v>
      </c>
      <c r="I8" s="43">
        <f>H8-F8</f>
        <v>3.9999999999999147E-2</v>
      </c>
      <c r="J8" s="41">
        <f>I8/F8*100</f>
        <v>2.1786492374727193</v>
      </c>
      <c r="K8" s="55">
        <v>8.6959999999999997</v>
      </c>
      <c r="L8" s="42">
        <f>K8-6.794</f>
        <v>1.9020000000000001</v>
      </c>
      <c r="M8" s="43">
        <f t="shared" ref="M8:M39" si="0">L8-H8</f>
        <v>2.5999999999999801E-2</v>
      </c>
      <c r="N8" s="44">
        <f t="shared" ref="N8:N39" si="1">M8/H8*100</f>
        <v>1.3859275053304796</v>
      </c>
      <c r="O8" s="45">
        <v>9.3190000000000008</v>
      </c>
      <c r="P8" s="38">
        <f>O8-6.794</f>
        <v>2.5250000000000012</v>
      </c>
      <c r="Q8" s="43">
        <f t="shared" ref="Q8:Q39" si="2">P8-L8</f>
        <v>0.62300000000000111</v>
      </c>
      <c r="R8" s="58">
        <f t="shared" ref="R8:R39" si="3">Q8/L8*100</f>
        <v>32.754994742376503</v>
      </c>
      <c r="S8" s="59">
        <v>9.6389999999999993</v>
      </c>
      <c r="T8" s="42">
        <f>S8-6.794</f>
        <v>2.8449999999999998</v>
      </c>
      <c r="U8" s="60">
        <f t="shared" ref="U8:U39" si="4">T8-P8</f>
        <v>0.31999999999999851</v>
      </c>
      <c r="V8" s="58">
        <f t="shared" ref="V8:V39" si="5">U8/P8*100</f>
        <v>12.673267326732606</v>
      </c>
    </row>
    <row r="9" spans="1:22" x14ac:dyDescent="0.25">
      <c r="A9" s="46" t="s">
        <v>26</v>
      </c>
      <c r="B9" s="47">
        <v>10</v>
      </c>
      <c r="C9" s="39" t="s">
        <v>16</v>
      </c>
      <c r="D9" s="48">
        <v>225</v>
      </c>
      <c r="E9" s="49">
        <v>9.34</v>
      </c>
      <c r="F9" s="40">
        <f t="shared" ref="F9:F72" si="6">E9-6.794</f>
        <v>2.5460000000000003</v>
      </c>
      <c r="G9" s="56">
        <v>9.6199999999999992</v>
      </c>
      <c r="H9" s="42">
        <f t="shared" ref="H9:H72" si="7">G9-6.794</f>
        <v>2.8259999999999996</v>
      </c>
      <c r="I9" s="43">
        <f t="shared" ref="I9:I72" si="8">H9-F9</f>
        <v>0.27999999999999936</v>
      </c>
      <c r="J9" s="41">
        <f t="shared" ref="J9:J72" si="9">I9/F9*100</f>
        <v>10.997643362136658</v>
      </c>
      <c r="K9" s="56">
        <v>9.9250000000000007</v>
      </c>
      <c r="L9" s="42">
        <f t="shared" ref="L9:L72" si="10">K9-6.794</f>
        <v>3.1310000000000011</v>
      </c>
      <c r="M9" s="43">
        <f t="shared" si="0"/>
        <v>0.30500000000000149</v>
      </c>
      <c r="N9" s="44">
        <f t="shared" si="1"/>
        <v>10.792639773531548</v>
      </c>
      <c r="O9" s="50">
        <v>10.183</v>
      </c>
      <c r="P9" s="38">
        <f t="shared" ref="P9:P72" si="11">O9-6.794</f>
        <v>3.3890000000000002</v>
      </c>
      <c r="Q9" s="43">
        <f t="shared" si="2"/>
        <v>0.25799999999999912</v>
      </c>
      <c r="R9" s="58">
        <f t="shared" si="3"/>
        <v>8.2401788565953051</v>
      </c>
      <c r="S9" s="57">
        <v>10.239000000000001</v>
      </c>
      <c r="T9" s="42">
        <f t="shared" ref="T9:T72" si="12">S9-6.794</f>
        <v>3.4450000000000012</v>
      </c>
      <c r="U9" s="60">
        <f t="shared" si="4"/>
        <v>5.6000000000000938E-2</v>
      </c>
      <c r="V9" s="58">
        <f t="shared" si="5"/>
        <v>1.6524048391856279</v>
      </c>
    </row>
    <row r="10" spans="1:22" x14ac:dyDescent="0.25">
      <c r="A10" s="46" t="s">
        <v>26</v>
      </c>
      <c r="B10" s="47">
        <v>10</v>
      </c>
      <c r="C10" s="39" t="s">
        <v>16</v>
      </c>
      <c r="D10" s="48">
        <v>193</v>
      </c>
      <c r="E10" s="49">
        <v>9.7200000000000006</v>
      </c>
      <c r="F10" s="40">
        <f t="shared" si="6"/>
        <v>2.926000000000001</v>
      </c>
      <c r="G10" s="56">
        <v>9.73</v>
      </c>
      <c r="H10" s="42">
        <f t="shared" si="7"/>
        <v>2.9360000000000008</v>
      </c>
      <c r="I10" s="43">
        <f t="shared" si="8"/>
        <v>9.9999999999997868E-3</v>
      </c>
      <c r="J10" s="41">
        <f t="shared" si="9"/>
        <v>0.34176349965822905</v>
      </c>
      <c r="K10" s="56">
        <v>10.26</v>
      </c>
      <c r="L10" s="42">
        <f t="shared" si="10"/>
        <v>3.4660000000000002</v>
      </c>
      <c r="M10" s="43">
        <f t="shared" si="0"/>
        <v>0.52999999999999936</v>
      </c>
      <c r="N10" s="44">
        <f t="shared" si="1"/>
        <v>18.051771117166187</v>
      </c>
      <c r="O10" s="50">
        <v>10.574999999999999</v>
      </c>
      <c r="P10" s="38">
        <f t="shared" si="11"/>
        <v>3.7809999999999997</v>
      </c>
      <c r="Q10" s="43">
        <f t="shared" si="2"/>
        <v>0.3149999999999995</v>
      </c>
      <c r="R10" s="58">
        <f t="shared" si="3"/>
        <v>9.0882862088863092</v>
      </c>
      <c r="S10" s="57">
        <v>10.736000000000001</v>
      </c>
      <c r="T10" s="42">
        <f t="shared" si="12"/>
        <v>3.9420000000000011</v>
      </c>
      <c r="U10" s="60">
        <f t="shared" si="4"/>
        <v>0.16100000000000136</v>
      </c>
      <c r="V10" s="58">
        <f t="shared" si="5"/>
        <v>4.2581327691087374</v>
      </c>
    </row>
    <row r="11" spans="1:22" x14ac:dyDescent="0.25">
      <c r="A11" s="46" t="s">
        <v>26</v>
      </c>
      <c r="B11" s="47">
        <v>10</v>
      </c>
      <c r="C11" s="39" t="s">
        <v>16</v>
      </c>
      <c r="D11" s="48">
        <v>185</v>
      </c>
      <c r="E11" s="49">
        <v>8.3800000000000008</v>
      </c>
      <c r="F11" s="40">
        <f t="shared" si="6"/>
        <v>1.5860000000000012</v>
      </c>
      <c r="G11" s="56">
        <v>8.3000000000000007</v>
      </c>
      <c r="H11" s="42">
        <f t="shared" si="7"/>
        <v>1.5060000000000011</v>
      </c>
      <c r="I11" s="43">
        <f t="shared" si="8"/>
        <v>-8.0000000000000071E-2</v>
      </c>
      <c r="J11" s="41">
        <f t="shared" si="9"/>
        <v>-5.0441361916771763</v>
      </c>
      <c r="K11" s="56">
        <v>8.3670000000000009</v>
      </c>
      <c r="L11" s="42">
        <f t="shared" si="10"/>
        <v>1.5730000000000013</v>
      </c>
      <c r="M11" s="43">
        <f t="shared" si="0"/>
        <v>6.7000000000000171E-2</v>
      </c>
      <c r="N11" s="44">
        <f t="shared" si="1"/>
        <v>4.4488711819389186</v>
      </c>
      <c r="O11" s="50">
        <v>8.7829999999999995</v>
      </c>
      <c r="P11" s="38">
        <f t="shared" si="11"/>
        <v>1.9889999999999999</v>
      </c>
      <c r="Q11" s="43">
        <f t="shared" si="2"/>
        <v>0.41599999999999859</v>
      </c>
      <c r="R11" s="58">
        <f t="shared" si="3"/>
        <v>26.446280991735428</v>
      </c>
      <c r="S11" s="57">
        <v>9.0250000000000004</v>
      </c>
      <c r="T11" s="42">
        <f t="shared" si="12"/>
        <v>2.2310000000000008</v>
      </c>
      <c r="U11" s="60">
        <f t="shared" si="4"/>
        <v>0.24200000000000088</v>
      </c>
      <c r="V11" s="58">
        <f t="shared" si="5"/>
        <v>12.166918049271036</v>
      </c>
    </row>
    <row r="12" spans="1:22" x14ac:dyDescent="0.25">
      <c r="A12" s="46" t="s">
        <v>26</v>
      </c>
      <c r="B12" s="47">
        <v>10</v>
      </c>
      <c r="C12" s="39" t="s">
        <v>16</v>
      </c>
      <c r="D12" s="48">
        <v>200</v>
      </c>
      <c r="E12" s="49">
        <v>8.8699999999999992</v>
      </c>
      <c r="F12" s="40">
        <f t="shared" si="6"/>
        <v>2.0759999999999996</v>
      </c>
      <c r="G12" s="56">
        <v>9.0500000000000007</v>
      </c>
      <c r="H12" s="42">
        <f t="shared" si="7"/>
        <v>2.2560000000000011</v>
      </c>
      <c r="I12" s="43">
        <f t="shared" si="8"/>
        <v>0.18000000000000149</v>
      </c>
      <c r="J12" s="41">
        <f t="shared" si="9"/>
        <v>8.6705202312139456</v>
      </c>
      <c r="K12" s="56">
        <v>9.6039999999999992</v>
      </c>
      <c r="L12" s="42">
        <f t="shared" si="10"/>
        <v>2.8099999999999996</v>
      </c>
      <c r="M12" s="43">
        <f t="shared" si="0"/>
        <v>0.55399999999999849</v>
      </c>
      <c r="N12" s="44">
        <f t="shared" si="1"/>
        <v>24.556737588652403</v>
      </c>
      <c r="O12" s="50">
        <v>10.097</v>
      </c>
      <c r="P12" s="38">
        <f t="shared" si="11"/>
        <v>3.3029999999999999</v>
      </c>
      <c r="Q12" s="43">
        <f t="shared" si="2"/>
        <v>0.49300000000000033</v>
      </c>
      <c r="R12" s="58">
        <f t="shared" si="3"/>
        <v>17.54448398576514</v>
      </c>
      <c r="S12" s="57">
        <v>9.9649999999999999</v>
      </c>
      <c r="T12" s="42">
        <f t="shared" si="12"/>
        <v>3.1710000000000003</v>
      </c>
      <c r="U12" s="60">
        <f t="shared" si="4"/>
        <v>-0.13199999999999967</v>
      </c>
      <c r="V12" s="58">
        <f t="shared" si="5"/>
        <v>-3.9963669391462209</v>
      </c>
    </row>
    <row r="13" spans="1:22" x14ac:dyDescent="0.25">
      <c r="A13" s="46" t="s">
        <v>26</v>
      </c>
      <c r="B13" s="47">
        <v>10</v>
      </c>
      <c r="C13" s="39" t="s">
        <v>16</v>
      </c>
      <c r="D13" s="48">
        <v>217</v>
      </c>
      <c r="E13" s="49">
        <v>9.48</v>
      </c>
      <c r="F13" s="40">
        <f t="shared" si="6"/>
        <v>2.6860000000000008</v>
      </c>
      <c r="G13" s="56">
        <v>10.1</v>
      </c>
      <c r="H13" s="42">
        <f t="shared" si="7"/>
        <v>3.306</v>
      </c>
      <c r="I13" s="43">
        <f t="shared" si="8"/>
        <v>0.61999999999999922</v>
      </c>
      <c r="J13" s="41">
        <f t="shared" si="9"/>
        <v>23.082650781831685</v>
      </c>
      <c r="K13" s="56">
        <v>9.6259999999999994</v>
      </c>
      <c r="L13" s="42">
        <f t="shared" si="10"/>
        <v>2.8319999999999999</v>
      </c>
      <c r="M13" s="43">
        <f t="shared" si="0"/>
        <v>-0.4740000000000002</v>
      </c>
      <c r="N13" s="44">
        <f t="shared" si="1"/>
        <v>-14.337568058076231</v>
      </c>
      <c r="O13" s="50">
        <v>10.164999999999999</v>
      </c>
      <c r="P13" s="38">
        <f t="shared" si="11"/>
        <v>3.3709999999999996</v>
      </c>
      <c r="Q13" s="43">
        <f t="shared" si="2"/>
        <v>0.5389999999999997</v>
      </c>
      <c r="R13" s="58">
        <f t="shared" si="3"/>
        <v>19.032485875706207</v>
      </c>
      <c r="S13" s="57">
        <v>10.500999999999999</v>
      </c>
      <c r="T13" s="42">
        <f t="shared" si="12"/>
        <v>3.7069999999999999</v>
      </c>
      <c r="U13" s="60">
        <f t="shared" si="4"/>
        <v>0.3360000000000003</v>
      </c>
      <c r="V13" s="58">
        <f t="shared" si="5"/>
        <v>9.9673687333135668</v>
      </c>
    </row>
    <row r="14" spans="1:22" x14ac:dyDescent="0.25">
      <c r="A14" s="46" t="s">
        <v>26</v>
      </c>
      <c r="B14" s="47">
        <v>16</v>
      </c>
      <c r="C14" s="39" t="s">
        <v>16</v>
      </c>
      <c r="D14" s="48">
        <v>198</v>
      </c>
      <c r="E14" s="49">
        <v>9.48</v>
      </c>
      <c r="F14" s="40">
        <f t="shared" si="6"/>
        <v>2.6860000000000008</v>
      </c>
      <c r="G14" s="56">
        <v>9.8000000000000007</v>
      </c>
      <c r="H14" s="42">
        <f t="shared" si="7"/>
        <v>3.0060000000000011</v>
      </c>
      <c r="I14" s="43">
        <f t="shared" si="8"/>
        <v>0.32000000000000028</v>
      </c>
      <c r="J14" s="41">
        <f t="shared" si="9"/>
        <v>11.91362620997767</v>
      </c>
      <c r="K14" s="56">
        <v>9.8550000000000004</v>
      </c>
      <c r="L14" s="42">
        <f t="shared" si="10"/>
        <v>3.0610000000000008</v>
      </c>
      <c r="M14" s="43">
        <f t="shared" si="0"/>
        <v>5.4999999999999716E-2</v>
      </c>
      <c r="N14" s="44">
        <f t="shared" si="1"/>
        <v>1.8296739853625978</v>
      </c>
      <c r="O14" s="50">
        <v>10.125</v>
      </c>
      <c r="P14" s="38">
        <f t="shared" si="11"/>
        <v>3.3310000000000004</v>
      </c>
      <c r="Q14" s="43">
        <f t="shared" si="2"/>
        <v>0.26999999999999957</v>
      </c>
      <c r="R14" s="58">
        <f t="shared" si="3"/>
        <v>8.8206468474354622</v>
      </c>
      <c r="S14" s="57">
        <v>10.516999999999999</v>
      </c>
      <c r="T14" s="42">
        <f t="shared" si="12"/>
        <v>3.7229999999999999</v>
      </c>
      <c r="U14" s="60">
        <f t="shared" si="4"/>
        <v>0.39199999999999946</v>
      </c>
      <c r="V14" s="58">
        <f t="shared" si="5"/>
        <v>11.768237766436487</v>
      </c>
    </row>
    <row r="15" spans="1:22" x14ac:dyDescent="0.25">
      <c r="A15" s="46" t="s">
        <v>26</v>
      </c>
      <c r="B15" s="47">
        <v>16</v>
      </c>
      <c r="C15" s="39" t="s">
        <v>16</v>
      </c>
      <c r="D15" s="48">
        <v>220</v>
      </c>
      <c r="E15" s="51">
        <v>9.6</v>
      </c>
      <c r="F15" s="40">
        <f t="shared" si="6"/>
        <v>2.806</v>
      </c>
      <c r="G15" s="56">
        <v>9.8000000000000007</v>
      </c>
      <c r="H15" s="42">
        <f t="shared" si="7"/>
        <v>3.0060000000000011</v>
      </c>
      <c r="I15" s="43">
        <f t="shared" si="8"/>
        <v>0.20000000000000107</v>
      </c>
      <c r="J15" s="41">
        <f t="shared" si="9"/>
        <v>7.1275837491090899</v>
      </c>
      <c r="K15" s="56">
        <v>10.218999999999999</v>
      </c>
      <c r="L15" s="42">
        <f t="shared" si="10"/>
        <v>3.4249999999999998</v>
      </c>
      <c r="M15" s="43">
        <f t="shared" si="0"/>
        <v>0.41899999999999871</v>
      </c>
      <c r="N15" s="44">
        <f t="shared" si="1"/>
        <v>13.938789088489639</v>
      </c>
      <c r="O15" s="50">
        <v>10.472</v>
      </c>
      <c r="P15" s="38">
        <f t="shared" si="11"/>
        <v>3.6779999999999999</v>
      </c>
      <c r="Q15" s="43">
        <f t="shared" si="2"/>
        <v>0.25300000000000011</v>
      </c>
      <c r="R15" s="58">
        <f t="shared" si="3"/>
        <v>7.386861313868617</v>
      </c>
      <c r="S15" s="57">
        <v>10.7882</v>
      </c>
      <c r="T15" s="42">
        <f t="shared" si="12"/>
        <v>3.9942000000000002</v>
      </c>
      <c r="U15" s="60">
        <f t="shared" si="4"/>
        <v>0.31620000000000026</v>
      </c>
      <c r="V15" s="58">
        <f t="shared" si="5"/>
        <v>8.5970636215334491</v>
      </c>
    </row>
    <row r="16" spans="1:22" x14ac:dyDescent="0.25">
      <c r="A16" s="46" t="s">
        <v>26</v>
      </c>
      <c r="B16" s="47">
        <v>16</v>
      </c>
      <c r="C16" s="39" t="s">
        <v>16</v>
      </c>
      <c r="D16" s="48">
        <v>226</v>
      </c>
      <c r="E16" s="49">
        <v>9.17</v>
      </c>
      <c r="F16" s="40">
        <f t="shared" si="6"/>
        <v>2.3760000000000003</v>
      </c>
      <c r="G16" s="56">
        <v>9.09</v>
      </c>
      <c r="H16" s="42">
        <f t="shared" si="7"/>
        <v>2.2960000000000003</v>
      </c>
      <c r="I16" s="43">
        <f t="shared" si="8"/>
        <v>-8.0000000000000071E-2</v>
      </c>
      <c r="J16" s="41">
        <f t="shared" si="9"/>
        <v>-3.3670033670033699</v>
      </c>
      <c r="K16" s="56">
        <v>9.2550000000000008</v>
      </c>
      <c r="L16" s="42">
        <f t="shared" si="10"/>
        <v>2.4610000000000012</v>
      </c>
      <c r="M16" s="43">
        <f t="shared" si="0"/>
        <v>0.16500000000000092</v>
      </c>
      <c r="N16" s="44">
        <f t="shared" si="1"/>
        <v>7.1864111498258234</v>
      </c>
      <c r="O16" s="50">
        <v>9.5980000000000008</v>
      </c>
      <c r="P16" s="38">
        <f t="shared" si="11"/>
        <v>2.8040000000000012</v>
      </c>
      <c r="Q16" s="43">
        <f t="shared" si="2"/>
        <v>0.34299999999999997</v>
      </c>
      <c r="R16" s="58">
        <f t="shared" si="3"/>
        <v>13.93742381145875</v>
      </c>
      <c r="S16" s="57">
        <v>10.106999999999999</v>
      </c>
      <c r="T16" s="42">
        <f t="shared" si="12"/>
        <v>3.3129999999999997</v>
      </c>
      <c r="U16" s="60">
        <f t="shared" si="4"/>
        <v>0.50899999999999856</v>
      </c>
      <c r="V16" s="58">
        <f t="shared" si="5"/>
        <v>18.152639087018485</v>
      </c>
    </row>
    <row r="17" spans="1:22" x14ac:dyDescent="0.25">
      <c r="A17" s="46" t="s">
        <v>26</v>
      </c>
      <c r="B17" s="47">
        <v>16</v>
      </c>
      <c r="C17" s="39" t="s">
        <v>16</v>
      </c>
      <c r="D17" s="48">
        <v>227</v>
      </c>
      <c r="E17" s="49">
        <v>8.74</v>
      </c>
      <c r="F17" s="40">
        <f t="shared" si="6"/>
        <v>1.9460000000000006</v>
      </c>
      <c r="G17" s="56">
        <v>8.9600000000000009</v>
      </c>
      <c r="H17" s="42">
        <f t="shared" si="7"/>
        <v>2.1660000000000013</v>
      </c>
      <c r="I17" s="43">
        <f t="shared" si="8"/>
        <v>0.22000000000000064</v>
      </c>
      <c r="J17" s="41">
        <f t="shared" si="9"/>
        <v>11.305241521068888</v>
      </c>
      <c r="K17" s="56">
        <v>9.1859999999999999</v>
      </c>
      <c r="L17" s="42">
        <f t="shared" si="10"/>
        <v>2.3920000000000003</v>
      </c>
      <c r="M17" s="43">
        <f t="shared" si="0"/>
        <v>0.22599999999999909</v>
      </c>
      <c r="N17" s="44">
        <f t="shared" si="1"/>
        <v>10.433979686057199</v>
      </c>
      <c r="O17" s="50">
        <v>9.24</v>
      </c>
      <c r="P17" s="38">
        <f t="shared" si="11"/>
        <v>2.4460000000000006</v>
      </c>
      <c r="Q17" s="43">
        <f t="shared" si="2"/>
        <v>5.400000000000027E-2</v>
      </c>
      <c r="R17" s="58">
        <f t="shared" si="3"/>
        <v>2.2575250836120513</v>
      </c>
      <c r="S17" s="57">
        <v>9.5410000000000004</v>
      </c>
      <c r="T17" s="42">
        <f t="shared" si="12"/>
        <v>2.7470000000000008</v>
      </c>
      <c r="U17" s="60">
        <f t="shared" si="4"/>
        <v>0.30100000000000016</v>
      </c>
      <c r="V17" s="58">
        <f t="shared" si="5"/>
        <v>12.305805396565825</v>
      </c>
    </row>
    <row r="18" spans="1:22" x14ac:dyDescent="0.25">
      <c r="A18" s="46" t="s">
        <v>26</v>
      </c>
      <c r="B18" s="47">
        <v>16</v>
      </c>
      <c r="C18" s="39" t="s">
        <v>16</v>
      </c>
      <c r="D18" s="48">
        <v>181</v>
      </c>
      <c r="E18" s="49">
        <v>10.89</v>
      </c>
      <c r="F18" s="40">
        <f t="shared" si="6"/>
        <v>4.096000000000001</v>
      </c>
      <c r="G18" s="56">
        <v>10.93</v>
      </c>
      <c r="H18" s="42">
        <f t="shared" si="7"/>
        <v>4.1360000000000001</v>
      </c>
      <c r="I18" s="43">
        <f t="shared" si="8"/>
        <v>3.9999999999999147E-2</v>
      </c>
      <c r="J18" s="41">
        <f t="shared" si="9"/>
        <v>0.97656249999997902</v>
      </c>
      <c r="K18" s="56">
        <v>11.238</v>
      </c>
      <c r="L18" s="42">
        <f t="shared" si="10"/>
        <v>4.444</v>
      </c>
      <c r="M18" s="43">
        <f t="shared" si="0"/>
        <v>0.30799999999999983</v>
      </c>
      <c r="N18" s="44">
        <f t="shared" si="1"/>
        <v>7.4468085106382933</v>
      </c>
      <c r="O18" s="52">
        <v>11.61</v>
      </c>
      <c r="P18" s="38">
        <f t="shared" si="11"/>
        <v>4.8159999999999998</v>
      </c>
      <c r="Q18" s="43">
        <f t="shared" si="2"/>
        <v>0.37199999999999989</v>
      </c>
      <c r="R18" s="58">
        <f t="shared" si="3"/>
        <v>8.3708370837083681</v>
      </c>
      <c r="S18" s="57">
        <v>12.073</v>
      </c>
      <c r="T18" s="42">
        <f t="shared" si="12"/>
        <v>5.2790000000000008</v>
      </c>
      <c r="U18" s="60">
        <f t="shared" si="4"/>
        <v>0.46300000000000097</v>
      </c>
      <c r="V18" s="58">
        <f t="shared" si="5"/>
        <v>9.6137873754153027</v>
      </c>
    </row>
    <row r="19" spans="1:22" x14ac:dyDescent="0.25">
      <c r="A19" s="46" t="s">
        <v>26</v>
      </c>
      <c r="B19" s="47">
        <v>16</v>
      </c>
      <c r="C19" s="39" t="s">
        <v>16</v>
      </c>
      <c r="D19" s="48">
        <v>194</v>
      </c>
      <c r="E19" s="49">
        <v>8.83</v>
      </c>
      <c r="F19" s="40">
        <f t="shared" si="6"/>
        <v>2.0360000000000005</v>
      </c>
      <c r="G19" s="56">
        <v>8.9499999999999993</v>
      </c>
      <c r="H19" s="42">
        <f t="shared" si="7"/>
        <v>2.1559999999999997</v>
      </c>
      <c r="I19" s="43">
        <f t="shared" si="8"/>
        <v>0.11999999999999922</v>
      </c>
      <c r="J19" s="41">
        <f t="shared" si="9"/>
        <v>5.893909626719017</v>
      </c>
      <c r="K19" s="56">
        <v>9.1180000000000003</v>
      </c>
      <c r="L19" s="42">
        <f t="shared" si="10"/>
        <v>2.3240000000000007</v>
      </c>
      <c r="M19" s="43">
        <f t="shared" si="0"/>
        <v>0.16800000000000104</v>
      </c>
      <c r="N19" s="44">
        <f t="shared" si="1"/>
        <v>7.7922077922078419</v>
      </c>
      <c r="O19" s="52">
        <v>9.3620000000000001</v>
      </c>
      <c r="P19" s="38">
        <f t="shared" si="11"/>
        <v>2.5680000000000005</v>
      </c>
      <c r="Q19" s="43">
        <f t="shared" si="2"/>
        <v>0.24399999999999977</v>
      </c>
      <c r="R19" s="58">
        <f t="shared" si="3"/>
        <v>10.499139414802054</v>
      </c>
      <c r="S19" s="57">
        <v>9.7349999999999994</v>
      </c>
      <c r="T19" s="42">
        <f t="shared" si="12"/>
        <v>2.9409999999999998</v>
      </c>
      <c r="U19" s="60">
        <f t="shared" si="4"/>
        <v>0.37299999999999933</v>
      </c>
      <c r="V19" s="58">
        <f t="shared" si="5"/>
        <v>14.524922118380035</v>
      </c>
    </row>
    <row r="20" spans="1:22" x14ac:dyDescent="0.25">
      <c r="A20" s="46" t="s">
        <v>26</v>
      </c>
      <c r="B20" s="48">
        <v>17</v>
      </c>
      <c r="C20" s="39" t="s">
        <v>16</v>
      </c>
      <c r="D20" s="48">
        <v>210</v>
      </c>
      <c r="E20" s="49">
        <v>9.48</v>
      </c>
      <c r="F20" s="40">
        <f t="shared" si="6"/>
        <v>2.6860000000000008</v>
      </c>
      <c r="G20" s="56">
        <v>9.85</v>
      </c>
      <c r="H20" s="42">
        <f t="shared" si="7"/>
        <v>3.056</v>
      </c>
      <c r="I20" s="43">
        <f t="shared" si="8"/>
        <v>0.36999999999999922</v>
      </c>
      <c r="J20" s="41">
        <f t="shared" si="9"/>
        <v>13.775130305286638</v>
      </c>
      <c r="K20" s="56">
        <v>9.5009999999999994</v>
      </c>
      <c r="L20" s="42">
        <f t="shared" si="10"/>
        <v>2.7069999999999999</v>
      </c>
      <c r="M20" s="43">
        <f t="shared" si="0"/>
        <v>-0.3490000000000002</v>
      </c>
      <c r="N20" s="44">
        <f t="shared" si="1"/>
        <v>-11.420157068062833</v>
      </c>
      <c r="O20" s="52">
        <v>10.286</v>
      </c>
      <c r="P20" s="38">
        <f t="shared" si="11"/>
        <v>3.492</v>
      </c>
      <c r="Q20" s="43">
        <f t="shared" si="2"/>
        <v>0.78500000000000014</v>
      </c>
      <c r="R20" s="58">
        <f t="shared" si="3"/>
        <v>28.998891762098271</v>
      </c>
      <c r="S20" s="57">
        <v>10.391</v>
      </c>
      <c r="T20" s="42">
        <f t="shared" si="12"/>
        <v>3.5970000000000004</v>
      </c>
      <c r="U20" s="60">
        <f t="shared" si="4"/>
        <v>0.10500000000000043</v>
      </c>
      <c r="V20" s="58">
        <f t="shared" si="5"/>
        <v>3.0068728522336894</v>
      </c>
    </row>
    <row r="21" spans="1:22" x14ac:dyDescent="0.25">
      <c r="A21" s="46" t="s">
        <v>26</v>
      </c>
      <c r="B21" s="48">
        <v>17</v>
      </c>
      <c r="C21" s="39" t="s">
        <v>16</v>
      </c>
      <c r="D21" s="48">
        <v>224</v>
      </c>
      <c r="E21" s="49">
        <v>8.85</v>
      </c>
      <c r="F21" s="40">
        <f t="shared" si="6"/>
        <v>2.056</v>
      </c>
      <c r="G21" s="56">
        <v>9.01</v>
      </c>
      <c r="H21" s="42">
        <f t="shared" si="7"/>
        <v>2.2160000000000002</v>
      </c>
      <c r="I21" s="43">
        <f t="shared" si="8"/>
        <v>0.16000000000000014</v>
      </c>
      <c r="J21" s="41">
        <f t="shared" si="9"/>
        <v>7.7821011673151821</v>
      </c>
      <c r="K21" s="56">
        <v>9.0259999999999998</v>
      </c>
      <c r="L21" s="42">
        <f t="shared" si="10"/>
        <v>2.2320000000000002</v>
      </c>
      <c r="M21" s="43">
        <f t="shared" si="0"/>
        <v>1.6000000000000014E-2</v>
      </c>
      <c r="N21" s="44">
        <f t="shared" si="1"/>
        <v>0.72202166064981999</v>
      </c>
      <c r="O21" s="52">
        <v>9.5069999999999997</v>
      </c>
      <c r="P21" s="38">
        <f t="shared" si="11"/>
        <v>2.7130000000000001</v>
      </c>
      <c r="Q21" s="43">
        <f t="shared" si="2"/>
        <v>0.48099999999999987</v>
      </c>
      <c r="R21" s="58">
        <f t="shared" si="3"/>
        <v>21.550179211469526</v>
      </c>
      <c r="S21" s="57">
        <v>9.9960000000000004</v>
      </c>
      <c r="T21" s="42">
        <f t="shared" si="12"/>
        <v>3.2020000000000008</v>
      </c>
      <c r="U21" s="60">
        <f t="shared" si="4"/>
        <v>0.48900000000000077</v>
      </c>
      <c r="V21" s="58">
        <f t="shared" si="5"/>
        <v>18.024327312937736</v>
      </c>
    </row>
    <row r="22" spans="1:22" x14ac:dyDescent="0.25">
      <c r="A22" s="46" t="s">
        <v>26</v>
      </c>
      <c r="B22" s="48">
        <v>17</v>
      </c>
      <c r="C22" s="39" t="s">
        <v>16</v>
      </c>
      <c r="D22" s="48">
        <v>207</v>
      </c>
      <c r="E22" s="49">
        <v>8.5399999999999991</v>
      </c>
      <c r="F22" s="40">
        <f t="shared" si="6"/>
        <v>1.7459999999999996</v>
      </c>
      <c r="G22" s="56">
        <v>8.86</v>
      </c>
      <c r="H22" s="42">
        <f t="shared" si="7"/>
        <v>2.0659999999999998</v>
      </c>
      <c r="I22" s="43">
        <f t="shared" si="8"/>
        <v>0.32000000000000028</v>
      </c>
      <c r="J22" s="41">
        <f t="shared" si="9"/>
        <v>18.327605956471956</v>
      </c>
      <c r="K22" s="56">
        <v>8.5980000000000008</v>
      </c>
      <c r="L22" s="42">
        <f t="shared" si="10"/>
        <v>1.8040000000000012</v>
      </c>
      <c r="M22" s="43">
        <f t="shared" si="0"/>
        <v>-0.26199999999999868</v>
      </c>
      <c r="N22" s="44">
        <f t="shared" si="1"/>
        <v>-12.681510164569154</v>
      </c>
      <c r="O22" s="52">
        <v>9.3049999999999997</v>
      </c>
      <c r="P22" s="38">
        <f t="shared" si="11"/>
        <v>2.5110000000000001</v>
      </c>
      <c r="Q22" s="43">
        <f t="shared" si="2"/>
        <v>0.70699999999999896</v>
      </c>
      <c r="R22" s="58">
        <f t="shared" si="3"/>
        <v>39.190687361418988</v>
      </c>
      <c r="S22" s="57">
        <v>9.5340000000000007</v>
      </c>
      <c r="T22" s="42">
        <f t="shared" si="12"/>
        <v>2.7400000000000011</v>
      </c>
      <c r="U22" s="60">
        <f t="shared" si="4"/>
        <v>0.22900000000000098</v>
      </c>
      <c r="V22" s="58">
        <f t="shared" si="5"/>
        <v>9.1198725607328139</v>
      </c>
    </row>
    <row r="23" spans="1:22" x14ac:dyDescent="0.25">
      <c r="A23" s="46" t="s">
        <v>26</v>
      </c>
      <c r="B23" s="48">
        <v>17</v>
      </c>
      <c r="C23" s="39" t="s">
        <v>16</v>
      </c>
      <c r="D23" s="48">
        <v>223</v>
      </c>
      <c r="E23" s="49">
        <v>8.8800000000000008</v>
      </c>
      <c r="F23" s="40">
        <f t="shared" si="6"/>
        <v>2.0860000000000012</v>
      </c>
      <c r="G23" s="56">
        <v>9.06</v>
      </c>
      <c r="H23" s="42">
        <f t="shared" si="7"/>
        <v>2.2660000000000009</v>
      </c>
      <c r="I23" s="43">
        <f t="shared" si="8"/>
        <v>0.17999999999999972</v>
      </c>
      <c r="J23" s="41">
        <f t="shared" si="9"/>
        <v>8.628954937679751</v>
      </c>
      <c r="K23" s="56">
        <v>9.0990000000000002</v>
      </c>
      <c r="L23" s="42">
        <f t="shared" si="10"/>
        <v>2.3050000000000006</v>
      </c>
      <c r="M23" s="43">
        <f t="shared" si="0"/>
        <v>3.8999999999999702E-2</v>
      </c>
      <c r="N23" s="44">
        <f t="shared" si="1"/>
        <v>1.7210944395410277</v>
      </c>
      <c r="O23" s="52">
        <v>9.6199999999999992</v>
      </c>
      <c r="P23" s="38">
        <f t="shared" si="11"/>
        <v>2.8259999999999996</v>
      </c>
      <c r="Q23" s="43">
        <f t="shared" si="2"/>
        <v>0.52099999999999902</v>
      </c>
      <c r="R23" s="58">
        <f t="shared" si="3"/>
        <v>22.603036876355702</v>
      </c>
      <c r="S23" s="57">
        <v>9.7899999999999991</v>
      </c>
      <c r="T23" s="42">
        <f t="shared" si="12"/>
        <v>2.9959999999999996</v>
      </c>
      <c r="U23" s="60">
        <f t="shared" si="4"/>
        <v>0.16999999999999993</v>
      </c>
      <c r="V23" s="58">
        <f t="shared" si="5"/>
        <v>6.0155697098372238</v>
      </c>
    </row>
    <row r="24" spans="1:22" x14ac:dyDescent="0.25">
      <c r="A24" s="46" t="s">
        <v>26</v>
      </c>
      <c r="B24" s="48">
        <v>17</v>
      </c>
      <c r="C24" s="39" t="s">
        <v>16</v>
      </c>
      <c r="D24" s="48">
        <v>190</v>
      </c>
      <c r="E24" s="51">
        <v>9</v>
      </c>
      <c r="F24" s="40">
        <f t="shared" si="6"/>
        <v>2.2060000000000004</v>
      </c>
      <c r="G24" s="56">
        <v>9.31</v>
      </c>
      <c r="H24" s="42">
        <f t="shared" si="7"/>
        <v>2.5160000000000009</v>
      </c>
      <c r="I24" s="43">
        <f t="shared" si="8"/>
        <v>0.3100000000000005</v>
      </c>
      <c r="J24" s="41">
        <f t="shared" si="9"/>
        <v>14.052583862194037</v>
      </c>
      <c r="K24" s="56">
        <v>9.1999999999999993</v>
      </c>
      <c r="L24" s="42">
        <f t="shared" si="10"/>
        <v>2.4059999999999997</v>
      </c>
      <c r="M24" s="43">
        <f t="shared" si="0"/>
        <v>-0.11000000000000121</v>
      </c>
      <c r="N24" s="44">
        <f t="shared" si="1"/>
        <v>-4.3720190779014771</v>
      </c>
      <c r="O24" s="52">
        <v>9.9469999999999992</v>
      </c>
      <c r="P24" s="38">
        <f t="shared" si="11"/>
        <v>3.1529999999999996</v>
      </c>
      <c r="Q24" s="43">
        <f t="shared" si="2"/>
        <v>0.74699999999999989</v>
      </c>
      <c r="R24" s="58">
        <f t="shared" si="3"/>
        <v>31.047381546134662</v>
      </c>
      <c r="S24" s="57">
        <v>10.018000000000001</v>
      </c>
      <c r="T24" s="42">
        <f t="shared" si="12"/>
        <v>3.2240000000000011</v>
      </c>
      <c r="U24" s="60">
        <f t="shared" si="4"/>
        <v>7.1000000000001506E-2</v>
      </c>
      <c r="V24" s="58">
        <f t="shared" si="5"/>
        <v>2.2518236600063912</v>
      </c>
    </row>
    <row r="25" spans="1:22" x14ac:dyDescent="0.25">
      <c r="A25" s="46" t="s">
        <v>26</v>
      </c>
      <c r="B25" s="48">
        <v>17</v>
      </c>
      <c r="C25" s="39" t="s">
        <v>16</v>
      </c>
      <c r="D25" s="48">
        <v>211</v>
      </c>
      <c r="E25" s="49">
        <v>8.61</v>
      </c>
      <c r="F25" s="40">
        <f t="shared" si="6"/>
        <v>1.8159999999999998</v>
      </c>
      <c r="G25" s="56">
        <v>8.83</v>
      </c>
      <c r="H25" s="42">
        <f t="shared" si="7"/>
        <v>2.0360000000000005</v>
      </c>
      <c r="I25" s="43">
        <f t="shared" si="8"/>
        <v>0.22000000000000064</v>
      </c>
      <c r="J25" s="41">
        <f t="shared" si="9"/>
        <v>12.114537444933957</v>
      </c>
      <c r="K25" s="56">
        <v>8.6910000000000007</v>
      </c>
      <c r="L25" s="42">
        <f t="shared" si="10"/>
        <v>1.8970000000000011</v>
      </c>
      <c r="M25" s="43">
        <f t="shared" si="0"/>
        <v>-0.13899999999999935</v>
      </c>
      <c r="N25" s="44">
        <f t="shared" si="1"/>
        <v>-6.8271119842828742</v>
      </c>
      <c r="O25" s="52">
        <v>9.1460000000000008</v>
      </c>
      <c r="P25" s="38">
        <f t="shared" si="11"/>
        <v>2.3520000000000012</v>
      </c>
      <c r="Q25" s="43">
        <f t="shared" si="2"/>
        <v>0.45500000000000007</v>
      </c>
      <c r="R25" s="58">
        <f t="shared" si="3"/>
        <v>23.985239852398514</v>
      </c>
      <c r="S25" s="57">
        <v>9.2789999999999999</v>
      </c>
      <c r="T25" s="42">
        <f t="shared" si="12"/>
        <v>2.4850000000000003</v>
      </c>
      <c r="U25" s="60">
        <f t="shared" si="4"/>
        <v>0.13299999999999912</v>
      </c>
      <c r="V25" s="58">
        <f t="shared" si="5"/>
        <v>5.6547619047618642</v>
      </c>
    </row>
    <row r="26" spans="1:22" x14ac:dyDescent="0.25">
      <c r="A26" s="46" t="s">
        <v>26</v>
      </c>
      <c r="B26" s="48">
        <v>21</v>
      </c>
      <c r="C26" s="39" t="s">
        <v>16</v>
      </c>
      <c r="D26" s="48">
        <v>212</v>
      </c>
      <c r="E26" s="49">
        <v>9.57</v>
      </c>
      <c r="F26" s="40">
        <f t="shared" si="6"/>
        <v>2.7760000000000007</v>
      </c>
      <c r="G26" s="56">
        <v>9.7899999999999991</v>
      </c>
      <c r="H26" s="42">
        <f t="shared" si="7"/>
        <v>2.9959999999999996</v>
      </c>
      <c r="I26" s="43">
        <f t="shared" si="8"/>
        <v>0.21999999999999886</v>
      </c>
      <c r="J26" s="41">
        <f t="shared" si="9"/>
        <v>7.9250720461094675</v>
      </c>
      <c r="K26" s="56">
        <v>10.188000000000001</v>
      </c>
      <c r="L26" s="42">
        <f t="shared" si="10"/>
        <v>3.394000000000001</v>
      </c>
      <c r="M26" s="43">
        <f t="shared" si="0"/>
        <v>0.39800000000000146</v>
      </c>
      <c r="N26" s="44">
        <f t="shared" si="1"/>
        <v>13.284379172229691</v>
      </c>
      <c r="O26" s="52">
        <v>10.577</v>
      </c>
      <c r="P26" s="38">
        <f t="shared" si="11"/>
        <v>3.7830000000000004</v>
      </c>
      <c r="Q26" s="43">
        <f t="shared" si="2"/>
        <v>0.38899999999999935</v>
      </c>
      <c r="R26" s="58">
        <f t="shared" si="3"/>
        <v>11.461402474955781</v>
      </c>
      <c r="S26" s="57">
        <v>11.061999999999999</v>
      </c>
      <c r="T26" s="42">
        <f t="shared" si="12"/>
        <v>4.2679999999999998</v>
      </c>
      <c r="U26" s="60">
        <f t="shared" si="4"/>
        <v>0.48499999999999943</v>
      </c>
      <c r="V26" s="58">
        <f t="shared" si="5"/>
        <v>12.820512820512805</v>
      </c>
    </row>
    <row r="27" spans="1:22" x14ac:dyDescent="0.25">
      <c r="A27" s="46" t="s">
        <v>26</v>
      </c>
      <c r="B27" s="48">
        <v>21</v>
      </c>
      <c r="C27" s="39" t="s">
        <v>16</v>
      </c>
      <c r="D27" s="48">
        <v>206</v>
      </c>
      <c r="E27" s="49">
        <v>8.9</v>
      </c>
      <c r="F27" s="40">
        <f t="shared" si="6"/>
        <v>2.1060000000000008</v>
      </c>
      <c r="G27" s="56">
        <v>9.23</v>
      </c>
      <c r="H27" s="42">
        <f t="shared" si="7"/>
        <v>2.4360000000000008</v>
      </c>
      <c r="I27" s="43">
        <f t="shared" si="8"/>
        <v>0.33000000000000007</v>
      </c>
      <c r="J27" s="41">
        <f t="shared" si="9"/>
        <v>15.669515669515668</v>
      </c>
      <c r="K27" s="56">
        <v>9.2710000000000008</v>
      </c>
      <c r="L27" s="42">
        <f t="shared" si="10"/>
        <v>2.4770000000000012</v>
      </c>
      <c r="M27" s="43">
        <f t="shared" si="0"/>
        <v>4.1000000000000369E-2</v>
      </c>
      <c r="N27" s="44">
        <f t="shared" si="1"/>
        <v>1.6830870279146288</v>
      </c>
      <c r="O27" s="52">
        <v>9.641</v>
      </c>
      <c r="P27" s="38">
        <f t="shared" si="11"/>
        <v>2.8470000000000004</v>
      </c>
      <c r="Q27" s="43">
        <f t="shared" si="2"/>
        <v>0.36999999999999922</v>
      </c>
      <c r="R27" s="58">
        <f t="shared" si="3"/>
        <v>14.937424303593016</v>
      </c>
      <c r="S27" s="57">
        <v>10.082000000000001</v>
      </c>
      <c r="T27" s="42">
        <f t="shared" si="12"/>
        <v>3.2880000000000011</v>
      </c>
      <c r="U27" s="60">
        <f t="shared" si="4"/>
        <v>0.44100000000000072</v>
      </c>
      <c r="V27" s="58">
        <f t="shared" si="5"/>
        <v>15.489989462592227</v>
      </c>
    </row>
    <row r="28" spans="1:22" x14ac:dyDescent="0.25">
      <c r="A28" s="46" t="s">
        <v>26</v>
      </c>
      <c r="B28" s="48">
        <v>21</v>
      </c>
      <c r="C28" s="39" t="s">
        <v>16</v>
      </c>
      <c r="D28" s="48">
        <v>203</v>
      </c>
      <c r="E28" s="49">
        <v>9.08</v>
      </c>
      <c r="F28" s="40">
        <f t="shared" si="6"/>
        <v>2.2860000000000005</v>
      </c>
      <c r="G28" s="56">
        <v>9.0299999999999994</v>
      </c>
      <c r="H28" s="42">
        <f t="shared" si="7"/>
        <v>2.2359999999999998</v>
      </c>
      <c r="I28" s="43">
        <f t="shared" si="8"/>
        <v>-5.0000000000000711E-2</v>
      </c>
      <c r="J28" s="41">
        <f t="shared" si="9"/>
        <v>-2.1872265966754463</v>
      </c>
      <c r="K28" s="56">
        <v>9.7639999999999993</v>
      </c>
      <c r="L28" s="42">
        <f t="shared" si="10"/>
        <v>2.9699999999999998</v>
      </c>
      <c r="M28" s="43">
        <f t="shared" si="0"/>
        <v>0.73399999999999999</v>
      </c>
      <c r="N28" s="44">
        <f t="shared" si="1"/>
        <v>32.826475849731665</v>
      </c>
      <c r="O28" s="52">
        <v>10.202</v>
      </c>
      <c r="P28" s="38">
        <f t="shared" si="11"/>
        <v>3.4080000000000004</v>
      </c>
      <c r="Q28" s="43">
        <f t="shared" si="2"/>
        <v>0.43800000000000061</v>
      </c>
      <c r="R28" s="58">
        <f t="shared" si="3"/>
        <v>14.74747474747477</v>
      </c>
      <c r="S28" s="57">
        <v>10.734999999999999</v>
      </c>
      <c r="T28" s="42">
        <f t="shared" si="12"/>
        <v>3.9409999999999998</v>
      </c>
      <c r="U28" s="60">
        <f t="shared" si="4"/>
        <v>0.53299999999999947</v>
      </c>
      <c r="V28" s="58">
        <f t="shared" si="5"/>
        <v>15.63967136150233</v>
      </c>
    </row>
    <row r="29" spans="1:22" x14ac:dyDescent="0.25">
      <c r="A29" s="46" t="s">
        <v>26</v>
      </c>
      <c r="B29" s="48">
        <v>21</v>
      </c>
      <c r="C29" s="39" t="s">
        <v>16</v>
      </c>
      <c r="D29" s="48">
        <v>201</v>
      </c>
      <c r="E29" s="49">
        <v>10.07</v>
      </c>
      <c r="F29" s="40">
        <f t="shared" si="6"/>
        <v>3.2760000000000007</v>
      </c>
      <c r="G29" s="56">
        <v>9.64</v>
      </c>
      <c r="H29" s="42">
        <f t="shared" si="7"/>
        <v>2.846000000000001</v>
      </c>
      <c r="I29" s="43">
        <f t="shared" si="8"/>
        <v>-0.42999999999999972</v>
      </c>
      <c r="J29" s="41">
        <f t="shared" si="9"/>
        <v>-13.125763125763115</v>
      </c>
      <c r="K29" s="56">
        <v>10.74</v>
      </c>
      <c r="L29" s="42">
        <f t="shared" si="10"/>
        <v>3.9460000000000006</v>
      </c>
      <c r="M29" s="43">
        <f t="shared" si="0"/>
        <v>1.0999999999999996</v>
      </c>
      <c r="N29" s="44">
        <f t="shared" si="1"/>
        <v>38.650737877723095</v>
      </c>
      <c r="O29" s="52">
        <v>11.061999999999999</v>
      </c>
      <c r="P29" s="38">
        <f t="shared" si="11"/>
        <v>4.2679999999999998</v>
      </c>
      <c r="Q29" s="43">
        <f t="shared" si="2"/>
        <v>0.32199999999999918</v>
      </c>
      <c r="R29" s="58">
        <f t="shared" si="3"/>
        <v>8.1601621895590259</v>
      </c>
      <c r="S29" s="57">
        <v>11.492000000000001</v>
      </c>
      <c r="T29" s="42">
        <f t="shared" si="12"/>
        <v>4.6980000000000013</v>
      </c>
      <c r="U29" s="60">
        <f t="shared" si="4"/>
        <v>0.43000000000000149</v>
      </c>
      <c r="V29" s="58">
        <f t="shared" si="5"/>
        <v>10.074976569821967</v>
      </c>
    </row>
    <row r="30" spans="1:22" x14ac:dyDescent="0.25">
      <c r="A30" s="46" t="s">
        <v>26</v>
      </c>
      <c r="B30" s="48">
        <v>21</v>
      </c>
      <c r="C30" s="39" t="s">
        <v>16</v>
      </c>
      <c r="D30" s="48">
        <v>182</v>
      </c>
      <c r="E30" s="49">
        <v>10.62</v>
      </c>
      <c r="F30" s="40">
        <f t="shared" si="6"/>
        <v>3.8259999999999996</v>
      </c>
      <c r="G30" s="56">
        <v>10.52</v>
      </c>
      <c r="H30" s="42">
        <f t="shared" si="7"/>
        <v>3.726</v>
      </c>
      <c r="I30" s="43">
        <f t="shared" si="8"/>
        <v>-9.9999999999999645E-2</v>
      </c>
      <c r="J30" s="41">
        <f t="shared" si="9"/>
        <v>-2.6136957658128503</v>
      </c>
      <c r="K30" s="56">
        <v>10.853999999999999</v>
      </c>
      <c r="L30" s="42">
        <f t="shared" si="10"/>
        <v>4.0599999999999996</v>
      </c>
      <c r="M30" s="43">
        <f t="shared" si="0"/>
        <v>0.33399999999999963</v>
      </c>
      <c r="N30" s="44">
        <f t="shared" si="1"/>
        <v>8.9640365002683744</v>
      </c>
      <c r="O30" s="52">
        <v>11.54</v>
      </c>
      <c r="P30" s="38">
        <f t="shared" si="11"/>
        <v>4.7459999999999996</v>
      </c>
      <c r="Q30" s="43">
        <f t="shared" si="2"/>
        <v>0.68599999999999994</v>
      </c>
      <c r="R30" s="58">
        <f t="shared" si="3"/>
        <v>16.896551724137932</v>
      </c>
      <c r="S30" s="57">
        <v>11.356</v>
      </c>
      <c r="T30" s="42">
        <f t="shared" si="12"/>
        <v>4.5620000000000003</v>
      </c>
      <c r="U30" s="60">
        <f t="shared" si="4"/>
        <v>-0.18399999999999928</v>
      </c>
      <c r="V30" s="58">
        <f t="shared" si="5"/>
        <v>-3.8769490096923578</v>
      </c>
    </row>
    <row r="31" spans="1:22" x14ac:dyDescent="0.25">
      <c r="A31" s="46" t="s">
        <v>26</v>
      </c>
      <c r="B31" s="48">
        <v>21</v>
      </c>
      <c r="C31" s="39" t="s">
        <v>16</v>
      </c>
      <c r="D31" s="48">
        <v>188</v>
      </c>
      <c r="E31" s="49">
        <v>10.43</v>
      </c>
      <c r="F31" s="40">
        <f t="shared" si="6"/>
        <v>3.6360000000000001</v>
      </c>
      <c r="G31" s="56">
        <v>9.8800000000000008</v>
      </c>
      <c r="H31" s="42">
        <f t="shared" si="7"/>
        <v>3.0860000000000012</v>
      </c>
      <c r="I31" s="43">
        <f t="shared" si="8"/>
        <v>-0.54999999999999893</v>
      </c>
      <c r="J31" s="41">
        <f>I31/F31*100</f>
        <v>-15.126512651265097</v>
      </c>
      <c r="K31" s="56">
        <v>10.824999999999999</v>
      </c>
      <c r="L31" s="42">
        <f t="shared" si="10"/>
        <v>4.0309999999999997</v>
      </c>
      <c r="M31" s="43">
        <f t="shared" si="0"/>
        <v>0.94499999999999851</v>
      </c>
      <c r="N31" s="44">
        <f t="shared" si="1"/>
        <v>30.622164614387497</v>
      </c>
      <c r="O31" s="50">
        <v>11.228</v>
      </c>
      <c r="P31" s="38">
        <f t="shared" si="11"/>
        <v>4.4340000000000002</v>
      </c>
      <c r="Q31" s="43">
        <f t="shared" si="2"/>
        <v>0.40300000000000047</v>
      </c>
      <c r="R31" s="58">
        <f t="shared" si="3"/>
        <v>9.9975192259985253</v>
      </c>
      <c r="S31" s="57">
        <v>11.659000000000001</v>
      </c>
      <c r="T31" s="42">
        <f t="shared" si="12"/>
        <v>4.8650000000000011</v>
      </c>
      <c r="U31" s="60">
        <f t="shared" si="4"/>
        <v>0.43100000000000094</v>
      </c>
      <c r="V31" s="58">
        <f t="shared" si="5"/>
        <v>9.7203428055931642</v>
      </c>
    </row>
    <row r="32" spans="1:22" x14ac:dyDescent="0.25">
      <c r="A32" s="46" t="s">
        <v>27</v>
      </c>
      <c r="B32" s="48">
        <v>5</v>
      </c>
      <c r="C32" s="39" t="s">
        <v>16</v>
      </c>
      <c r="D32" s="48">
        <v>196</v>
      </c>
      <c r="E32" s="51">
        <v>9.1</v>
      </c>
      <c r="F32" s="40">
        <f t="shared" si="6"/>
        <v>2.306</v>
      </c>
      <c r="G32" s="56">
        <v>9.09</v>
      </c>
      <c r="H32" s="42">
        <f t="shared" si="7"/>
        <v>2.2960000000000003</v>
      </c>
      <c r="I32" s="43">
        <f t="shared" si="8"/>
        <v>-9.9999999999997868E-3</v>
      </c>
      <c r="J32" s="41">
        <f t="shared" si="9"/>
        <v>-0.43365134431915819</v>
      </c>
      <c r="K32" s="56">
        <v>9.2590000000000003</v>
      </c>
      <c r="L32" s="42">
        <f t="shared" si="10"/>
        <v>2.4650000000000007</v>
      </c>
      <c r="M32" s="43">
        <f t="shared" si="0"/>
        <v>0.16900000000000048</v>
      </c>
      <c r="N32" s="44">
        <f t="shared" si="1"/>
        <v>7.3606271777003682</v>
      </c>
      <c r="O32" s="53">
        <v>9.6349999999999998</v>
      </c>
      <c r="P32" s="38">
        <f t="shared" si="11"/>
        <v>2.8410000000000002</v>
      </c>
      <c r="Q32" s="43">
        <f t="shared" si="2"/>
        <v>0.37599999999999945</v>
      </c>
      <c r="R32" s="58">
        <f t="shared" si="3"/>
        <v>15.253549695740338</v>
      </c>
      <c r="S32" s="57">
        <v>9.9949999999999992</v>
      </c>
      <c r="T32" s="42">
        <f t="shared" si="12"/>
        <v>3.2009999999999996</v>
      </c>
      <c r="U32" s="60">
        <f t="shared" si="4"/>
        <v>0.35999999999999943</v>
      </c>
      <c r="V32" s="58">
        <f t="shared" si="5"/>
        <v>12.671594508975693</v>
      </c>
    </row>
    <row r="33" spans="1:22" s="4" customFormat="1" x14ac:dyDescent="0.25">
      <c r="A33" s="46" t="s">
        <v>27</v>
      </c>
      <c r="B33" s="48">
        <v>5</v>
      </c>
      <c r="C33" s="39" t="s">
        <v>16</v>
      </c>
      <c r="D33" s="48">
        <v>228</v>
      </c>
      <c r="E33" s="51">
        <v>8.65</v>
      </c>
      <c r="F33" s="40">
        <f t="shared" si="6"/>
        <v>1.8560000000000008</v>
      </c>
      <c r="G33" s="56">
        <v>7.89</v>
      </c>
      <c r="H33" s="42">
        <f t="shared" si="7"/>
        <v>1.0960000000000001</v>
      </c>
      <c r="I33" s="43">
        <f t="shared" si="8"/>
        <v>-0.76000000000000068</v>
      </c>
      <c r="J33" s="41">
        <f t="shared" si="9"/>
        <v>-40.948275862068982</v>
      </c>
      <c r="K33" s="56">
        <v>8.6189999999999998</v>
      </c>
      <c r="L33" s="42">
        <f t="shared" si="10"/>
        <v>1.8250000000000002</v>
      </c>
      <c r="M33" s="43">
        <f t="shared" si="0"/>
        <v>0.72900000000000009</v>
      </c>
      <c r="N33" s="44">
        <f t="shared" si="1"/>
        <v>66.514598540145982</v>
      </c>
      <c r="O33" s="53">
        <v>8.9220000000000006</v>
      </c>
      <c r="P33" s="38">
        <f t="shared" si="11"/>
        <v>2.128000000000001</v>
      </c>
      <c r="Q33" s="43">
        <f t="shared" si="2"/>
        <v>0.30300000000000082</v>
      </c>
      <c r="R33" s="58">
        <f t="shared" si="3"/>
        <v>16.602739726027441</v>
      </c>
      <c r="S33" s="57">
        <v>9.1620000000000008</v>
      </c>
      <c r="T33" s="42">
        <f t="shared" si="12"/>
        <v>2.3680000000000012</v>
      </c>
      <c r="U33" s="60">
        <f t="shared" si="4"/>
        <v>0.24000000000000021</v>
      </c>
      <c r="V33" s="58">
        <f t="shared" si="5"/>
        <v>11.27819548872181</v>
      </c>
    </row>
    <row r="34" spans="1:22" x14ac:dyDescent="0.25">
      <c r="A34" s="46" t="s">
        <v>27</v>
      </c>
      <c r="B34" s="48">
        <v>5</v>
      </c>
      <c r="C34" s="39" t="s">
        <v>16</v>
      </c>
      <c r="D34" s="48">
        <v>208</v>
      </c>
      <c r="E34" s="49">
        <v>9.64</v>
      </c>
      <c r="F34" s="40">
        <f t="shared" si="6"/>
        <v>2.846000000000001</v>
      </c>
      <c r="G34" s="56">
        <v>9.3699999999999992</v>
      </c>
      <c r="H34" s="42">
        <f t="shared" si="7"/>
        <v>2.5759999999999996</v>
      </c>
      <c r="I34" s="43">
        <f t="shared" si="8"/>
        <v>-0.27000000000000135</v>
      </c>
      <c r="J34" s="41">
        <f t="shared" si="9"/>
        <v>-9.4869992972593558</v>
      </c>
      <c r="K34" s="56">
        <v>9.8699999999999992</v>
      </c>
      <c r="L34" s="42">
        <f t="shared" si="10"/>
        <v>3.0759999999999996</v>
      </c>
      <c r="M34" s="43">
        <f t="shared" si="0"/>
        <v>0.5</v>
      </c>
      <c r="N34" s="44">
        <f t="shared" si="1"/>
        <v>19.409937888198762</v>
      </c>
      <c r="O34" s="53">
        <v>10.201000000000001</v>
      </c>
      <c r="P34" s="38">
        <f t="shared" si="11"/>
        <v>3.4070000000000009</v>
      </c>
      <c r="Q34" s="43">
        <f t="shared" si="2"/>
        <v>0.33100000000000129</v>
      </c>
      <c r="R34" s="58">
        <f t="shared" si="3"/>
        <v>10.760728218465584</v>
      </c>
      <c r="S34" s="57">
        <v>10.432</v>
      </c>
      <c r="T34" s="42">
        <f t="shared" si="12"/>
        <v>3.6380000000000008</v>
      </c>
      <c r="U34" s="60">
        <f t="shared" si="4"/>
        <v>0.23099999999999987</v>
      </c>
      <c r="V34" s="58">
        <f t="shared" si="5"/>
        <v>6.7801584972116178</v>
      </c>
    </row>
    <row r="35" spans="1:22" x14ac:dyDescent="0.25">
      <c r="A35" s="46" t="s">
        <v>27</v>
      </c>
      <c r="B35" s="48">
        <v>5</v>
      </c>
      <c r="C35" s="39" t="s">
        <v>16</v>
      </c>
      <c r="D35" s="48">
        <v>198</v>
      </c>
      <c r="E35" s="49">
        <v>8.6300000000000008</v>
      </c>
      <c r="F35" s="40">
        <f t="shared" si="6"/>
        <v>1.8360000000000012</v>
      </c>
      <c r="G35" s="56">
        <v>8.9</v>
      </c>
      <c r="H35" s="42">
        <f t="shared" si="7"/>
        <v>2.1060000000000008</v>
      </c>
      <c r="I35" s="43">
        <f t="shared" si="8"/>
        <v>0.26999999999999957</v>
      </c>
      <c r="J35" s="41">
        <f t="shared" si="9"/>
        <v>14.705882352941144</v>
      </c>
      <c r="K35" s="56">
        <v>9.1672999999999991</v>
      </c>
      <c r="L35" s="42">
        <f t="shared" si="10"/>
        <v>2.3732999999999995</v>
      </c>
      <c r="M35" s="43">
        <f t="shared" si="0"/>
        <v>0.26729999999999876</v>
      </c>
      <c r="N35" s="44">
        <f t="shared" si="1"/>
        <v>12.692307692307628</v>
      </c>
      <c r="O35" s="53">
        <v>9.3320000000000007</v>
      </c>
      <c r="P35" s="38">
        <f t="shared" si="11"/>
        <v>2.5380000000000011</v>
      </c>
      <c r="Q35" s="43">
        <f t="shared" si="2"/>
        <v>0.16470000000000162</v>
      </c>
      <c r="R35" s="58">
        <f t="shared" si="3"/>
        <v>6.9397042093288519</v>
      </c>
      <c r="S35" s="57">
        <v>9.5519999999999996</v>
      </c>
      <c r="T35" s="42">
        <f t="shared" si="12"/>
        <v>2.758</v>
      </c>
      <c r="U35" s="60">
        <f t="shared" si="4"/>
        <v>0.21999999999999886</v>
      </c>
      <c r="V35" s="58">
        <f t="shared" si="5"/>
        <v>8.6682427107958535</v>
      </c>
    </row>
    <row r="36" spans="1:22" x14ac:dyDescent="0.25">
      <c r="A36" s="46" t="s">
        <v>27</v>
      </c>
      <c r="B36" s="48">
        <v>5</v>
      </c>
      <c r="C36" s="39" t="s">
        <v>16</v>
      </c>
      <c r="D36" s="48">
        <v>222</v>
      </c>
      <c r="E36" s="49">
        <v>9.52</v>
      </c>
      <c r="F36" s="40">
        <f t="shared" si="6"/>
        <v>2.726</v>
      </c>
      <c r="G36" s="56">
        <v>9.7070000000000007</v>
      </c>
      <c r="H36" s="42">
        <f t="shared" si="7"/>
        <v>2.9130000000000011</v>
      </c>
      <c r="I36" s="43">
        <f t="shared" si="8"/>
        <v>0.18700000000000117</v>
      </c>
      <c r="J36" s="41">
        <f t="shared" si="9"/>
        <v>6.8598679383712824</v>
      </c>
      <c r="K36" s="56">
        <v>9.7200000000000006</v>
      </c>
      <c r="L36" s="42">
        <f t="shared" si="10"/>
        <v>2.926000000000001</v>
      </c>
      <c r="M36" s="43">
        <f t="shared" si="0"/>
        <v>1.2999999999999901E-2</v>
      </c>
      <c r="N36" s="44">
        <f t="shared" si="1"/>
        <v>0.4462753175420493</v>
      </c>
      <c r="O36" s="53">
        <v>9.8659999999999997</v>
      </c>
      <c r="P36" s="38">
        <f t="shared" si="11"/>
        <v>3.0720000000000001</v>
      </c>
      <c r="Q36" s="43">
        <f t="shared" si="2"/>
        <v>0.14599999999999902</v>
      </c>
      <c r="R36" s="58">
        <f t="shared" si="3"/>
        <v>4.9897470950102178</v>
      </c>
      <c r="S36" s="57">
        <v>10.097</v>
      </c>
      <c r="T36" s="42">
        <f t="shared" si="12"/>
        <v>3.3029999999999999</v>
      </c>
      <c r="U36" s="60">
        <f t="shared" si="4"/>
        <v>0.23099999999999987</v>
      </c>
      <c r="V36" s="58">
        <f t="shared" si="5"/>
        <v>7.5195312499999956</v>
      </c>
    </row>
    <row r="37" spans="1:22" x14ac:dyDescent="0.25">
      <c r="A37" s="46" t="s">
        <v>27</v>
      </c>
      <c r="B37" s="48">
        <v>5</v>
      </c>
      <c r="C37" s="39" t="s">
        <v>16</v>
      </c>
      <c r="D37" s="48">
        <v>191</v>
      </c>
      <c r="E37" s="49">
        <v>8.91</v>
      </c>
      <c r="F37" s="40">
        <f t="shared" si="6"/>
        <v>2.1160000000000005</v>
      </c>
      <c r="G37" s="56">
        <v>8.3000000000000007</v>
      </c>
      <c r="H37" s="42">
        <f t="shared" si="7"/>
        <v>1.5060000000000011</v>
      </c>
      <c r="I37" s="43">
        <f t="shared" si="8"/>
        <v>-0.60999999999999943</v>
      </c>
      <c r="J37" s="41">
        <f t="shared" si="9"/>
        <v>-28.827977315689946</v>
      </c>
      <c r="K37" s="56">
        <v>9.1709999999999994</v>
      </c>
      <c r="L37" s="42">
        <f t="shared" si="10"/>
        <v>2.3769999999999998</v>
      </c>
      <c r="M37" s="43">
        <f t="shared" si="0"/>
        <v>0.87099999999999866</v>
      </c>
      <c r="N37" s="44">
        <f t="shared" si="1"/>
        <v>57.835325365205712</v>
      </c>
      <c r="O37" s="53">
        <v>9.4640000000000004</v>
      </c>
      <c r="P37" s="38">
        <f t="shared" si="11"/>
        <v>2.6700000000000008</v>
      </c>
      <c r="Q37" s="43">
        <f t="shared" si="2"/>
        <v>0.29300000000000104</v>
      </c>
      <c r="R37" s="58">
        <f t="shared" si="3"/>
        <v>12.326461926798531</v>
      </c>
      <c r="S37" s="57">
        <v>9.7650000000000006</v>
      </c>
      <c r="T37" s="42">
        <f t="shared" si="12"/>
        <v>2.971000000000001</v>
      </c>
      <c r="U37" s="60">
        <f t="shared" si="4"/>
        <v>0.30100000000000016</v>
      </c>
      <c r="V37" s="58">
        <f t="shared" si="5"/>
        <v>11.273408239700377</v>
      </c>
    </row>
    <row r="38" spans="1:22" x14ac:dyDescent="0.25">
      <c r="A38" s="46" t="s">
        <v>27</v>
      </c>
      <c r="B38" s="48">
        <v>13</v>
      </c>
      <c r="C38" s="39" t="s">
        <v>16</v>
      </c>
      <c r="D38" s="48">
        <v>221</v>
      </c>
      <c r="E38" s="49">
        <v>8.61</v>
      </c>
      <c r="F38" s="40">
        <f t="shared" si="6"/>
        <v>1.8159999999999998</v>
      </c>
      <c r="G38" s="56">
        <v>9.0299999999999994</v>
      </c>
      <c r="H38" s="42">
        <f t="shared" si="7"/>
        <v>2.2359999999999998</v>
      </c>
      <c r="I38" s="43">
        <f t="shared" si="8"/>
        <v>0.41999999999999993</v>
      </c>
      <c r="J38" s="41">
        <f t="shared" si="9"/>
        <v>23.127753303964756</v>
      </c>
      <c r="K38" s="56">
        <v>8.6240000000000006</v>
      </c>
      <c r="L38" s="42">
        <f t="shared" si="10"/>
        <v>1.830000000000001</v>
      </c>
      <c r="M38" s="43">
        <f t="shared" si="0"/>
        <v>-0.40599999999999881</v>
      </c>
      <c r="N38" s="44">
        <f t="shared" si="1"/>
        <v>-18.157423971377408</v>
      </c>
      <c r="O38" s="50">
        <v>8.9179999999999993</v>
      </c>
      <c r="P38" s="38">
        <f t="shared" si="11"/>
        <v>2.1239999999999997</v>
      </c>
      <c r="Q38" s="43">
        <f t="shared" si="2"/>
        <v>0.29399999999999871</v>
      </c>
      <c r="R38" s="58">
        <f t="shared" si="3"/>
        <v>16.065573770491724</v>
      </c>
      <c r="S38" s="57">
        <v>8.9930000000000003</v>
      </c>
      <c r="T38" s="42">
        <f t="shared" si="12"/>
        <v>2.1990000000000007</v>
      </c>
      <c r="U38" s="60">
        <f t="shared" si="4"/>
        <v>7.5000000000001066E-2</v>
      </c>
      <c r="V38" s="58">
        <f t="shared" si="5"/>
        <v>3.5310734463277345</v>
      </c>
    </row>
    <row r="39" spans="1:22" x14ac:dyDescent="0.25">
      <c r="A39" s="46" t="s">
        <v>27</v>
      </c>
      <c r="B39" s="48">
        <v>13</v>
      </c>
      <c r="C39" s="39" t="s">
        <v>16</v>
      </c>
      <c r="D39" s="48">
        <v>202</v>
      </c>
      <c r="E39" s="49">
        <v>8.75</v>
      </c>
      <c r="F39" s="40">
        <f t="shared" si="6"/>
        <v>1.9560000000000004</v>
      </c>
      <c r="G39" s="56">
        <v>9.4329999999999998</v>
      </c>
      <c r="H39" s="42">
        <f t="shared" si="7"/>
        <v>2.6390000000000002</v>
      </c>
      <c r="I39" s="43">
        <f t="shared" si="8"/>
        <v>0.68299999999999983</v>
      </c>
      <c r="J39" s="41">
        <f t="shared" si="9"/>
        <v>34.91820040899794</v>
      </c>
      <c r="K39" s="56">
        <v>9.1370000000000005</v>
      </c>
      <c r="L39" s="42">
        <f t="shared" si="10"/>
        <v>2.3430000000000009</v>
      </c>
      <c r="M39" s="43">
        <f t="shared" si="0"/>
        <v>-0.29599999999999937</v>
      </c>
      <c r="N39" s="44">
        <f t="shared" si="1"/>
        <v>-11.216369837059467</v>
      </c>
      <c r="O39" s="50">
        <v>9.5079999999999991</v>
      </c>
      <c r="P39" s="38">
        <f t="shared" si="11"/>
        <v>2.7139999999999995</v>
      </c>
      <c r="Q39" s="43">
        <f t="shared" si="2"/>
        <v>0.37099999999999866</v>
      </c>
      <c r="R39" s="58">
        <f t="shared" si="3"/>
        <v>15.834400341442532</v>
      </c>
      <c r="S39" s="57">
        <v>9.484</v>
      </c>
      <c r="T39" s="42">
        <f t="shared" si="12"/>
        <v>2.6900000000000004</v>
      </c>
      <c r="U39" s="60">
        <f t="shared" si="4"/>
        <v>-2.3999999999999133E-2</v>
      </c>
      <c r="V39" s="58">
        <f t="shared" si="5"/>
        <v>-0.88430361090637943</v>
      </c>
    </row>
    <row r="40" spans="1:22" x14ac:dyDescent="0.25">
      <c r="A40" s="46" t="s">
        <v>27</v>
      </c>
      <c r="B40" s="48">
        <v>13</v>
      </c>
      <c r="C40" s="39" t="s">
        <v>16</v>
      </c>
      <c r="D40" s="48">
        <v>241</v>
      </c>
      <c r="E40" s="49">
        <v>9.94</v>
      </c>
      <c r="F40" s="40">
        <f t="shared" si="6"/>
        <v>3.1459999999999999</v>
      </c>
      <c r="G40" s="56">
        <v>9.6999999999999993</v>
      </c>
      <c r="H40" s="42">
        <f t="shared" si="7"/>
        <v>2.9059999999999997</v>
      </c>
      <c r="I40" s="43">
        <f t="shared" si="8"/>
        <v>-0.24000000000000021</v>
      </c>
      <c r="J40" s="41">
        <f t="shared" si="9"/>
        <v>-7.628734901462181</v>
      </c>
      <c r="K40" s="56">
        <v>10.154999999999999</v>
      </c>
      <c r="L40" s="42">
        <f t="shared" si="10"/>
        <v>3.3609999999999998</v>
      </c>
      <c r="M40" s="43">
        <f t="shared" ref="M40:M71" si="13">L40-H40</f>
        <v>0.45500000000000007</v>
      </c>
      <c r="N40" s="44">
        <f t="shared" ref="N40:N71" si="14">M40/H40*100</f>
        <v>15.657260839642124</v>
      </c>
      <c r="O40" s="50">
        <v>10.548</v>
      </c>
      <c r="P40" s="38">
        <f t="shared" si="11"/>
        <v>3.7540000000000004</v>
      </c>
      <c r="Q40" s="43">
        <f t="shared" ref="Q40:Q71" si="15">P40-L40</f>
        <v>0.39300000000000068</v>
      </c>
      <c r="R40" s="58">
        <f t="shared" ref="R40:R71" si="16">Q40/L40*100</f>
        <v>11.692948527224061</v>
      </c>
      <c r="S40" s="57">
        <v>10.726000000000001</v>
      </c>
      <c r="T40" s="42">
        <f t="shared" si="12"/>
        <v>3.9320000000000013</v>
      </c>
      <c r="U40" s="60">
        <f t="shared" ref="U40:U71" si="17">T40-P40</f>
        <v>0.17800000000000082</v>
      </c>
      <c r="V40" s="58">
        <f t="shared" ref="V40:V71" si="18">U40/P40*100</f>
        <v>4.7416089504528722</v>
      </c>
    </row>
    <row r="41" spans="1:22" x14ac:dyDescent="0.25">
      <c r="A41" s="46" t="s">
        <v>27</v>
      </c>
      <c r="B41" s="48">
        <v>13</v>
      </c>
      <c r="C41" s="39" t="s">
        <v>16</v>
      </c>
      <c r="D41" s="48">
        <v>192</v>
      </c>
      <c r="E41" s="49">
        <v>12.36</v>
      </c>
      <c r="F41" s="40">
        <f t="shared" si="6"/>
        <v>5.5659999999999998</v>
      </c>
      <c r="G41" s="56">
        <v>12.807</v>
      </c>
      <c r="H41" s="42">
        <f t="shared" si="7"/>
        <v>6.0130000000000008</v>
      </c>
      <c r="I41" s="43">
        <f t="shared" si="8"/>
        <v>0.44700000000000095</v>
      </c>
      <c r="J41" s="41">
        <f t="shared" si="9"/>
        <v>8.030901904419709</v>
      </c>
      <c r="K41" s="56">
        <v>12.685</v>
      </c>
      <c r="L41" s="42">
        <f t="shared" si="10"/>
        <v>5.8910000000000009</v>
      </c>
      <c r="M41" s="43">
        <f t="shared" si="13"/>
        <v>-0.12199999999999989</v>
      </c>
      <c r="N41" s="44">
        <f t="shared" si="14"/>
        <v>-2.0289373025112236</v>
      </c>
      <c r="O41" s="50">
        <v>12.847</v>
      </c>
      <c r="P41" s="38">
        <f t="shared" si="11"/>
        <v>6.0529999999999999</v>
      </c>
      <c r="Q41" s="43">
        <f t="shared" si="15"/>
        <v>0.16199999999999903</v>
      </c>
      <c r="R41" s="58">
        <f t="shared" si="16"/>
        <v>2.7499575623832797</v>
      </c>
      <c r="S41" s="57">
        <v>13.106999999999999</v>
      </c>
      <c r="T41" s="42">
        <f t="shared" si="12"/>
        <v>6.3129999999999997</v>
      </c>
      <c r="U41" s="60">
        <f t="shared" si="17"/>
        <v>0.25999999999999979</v>
      </c>
      <c r="V41" s="58">
        <f t="shared" si="18"/>
        <v>4.2953907153477573</v>
      </c>
    </row>
    <row r="42" spans="1:22" x14ac:dyDescent="0.25">
      <c r="A42" s="46" t="s">
        <v>27</v>
      </c>
      <c r="B42" s="48">
        <v>13</v>
      </c>
      <c r="C42" s="39" t="s">
        <v>16</v>
      </c>
      <c r="D42" s="48">
        <v>186</v>
      </c>
      <c r="E42" s="49">
        <v>8.91</v>
      </c>
      <c r="F42" s="40">
        <f t="shared" si="6"/>
        <v>2.1160000000000005</v>
      </c>
      <c r="G42" s="56">
        <v>8.92</v>
      </c>
      <c r="H42" s="42">
        <f t="shared" si="7"/>
        <v>2.1260000000000003</v>
      </c>
      <c r="I42" s="43">
        <f t="shared" si="8"/>
        <v>9.9999999999997868E-3</v>
      </c>
      <c r="J42" s="41">
        <f t="shared" si="9"/>
        <v>0.47258979206048124</v>
      </c>
      <c r="K42" s="56">
        <v>9.0060000000000002</v>
      </c>
      <c r="L42" s="42">
        <f t="shared" si="10"/>
        <v>2.2120000000000006</v>
      </c>
      <c r="M42" s="43">
        <f t="shared" si="13"/>
        <v>8.6000000000000298E-2</v>
      </c>
      <c r="N42" s="44">
        <f t="shared" si="14"/>
        <v>4.0451552210724504</v>
      </c>
      <c r="O42" s="50">
        <v>9.1029999999999998</v>
      </c>
      <c r="P42" s="38">
        <f t="shared" si="11"/>
        <v>2.3090000000000002</v>
      </c>
      <c r="Q42" s="43">
        <f t="shared" si="15"/>
        <v>9.6999999999999531E-2</v>
      </c>
      <c r="R42" s="58">
        <f t="shared" si="16"/>
        <v>4.3851717902350584</v>
      </c>
      <c r="S42" s="57">
        <v>9.2539999999999996</v>
      </c>
      <c r="T42" s="42">
        <f t="shared" si="12"/>
        <v>2.46</v>
      </c>
      <c r="U42" s="60">
        <f t="shared" si="17"/>
        <v>0.1509999999999998</v>
      </c>
      <c r="V42" s="58">
        <f t="shared" si="18"/>
        <v>6.539627544391502</v>
      </c>
    </row>
    <row r="43" spans="1:22" x14ac:dyDescent="0.25">
      <c r="A43" s="46" t="s">
        <v>27</v>
      </c>
      <c r="B43" s="48">
        <v>13</v>
      </c>
      <c r="C43" s="39" t="s">
        <v>16</v>
      </c>
      <c r="D43" s="48">
        <v>215</v>
      </c>
      <c r="E43" s="49">
        <v>8.3800000000000008</v>
      </c>
      <c r="F43" s="40">
        <f t="shared" si="6"/>
        <v>1.5860000000000012</v>
      </c>
      <c r="G43" s="56">
        <v>8.6639999999999997</v>
      </c>
      <c r="H43" s="42">
        <f t="shared" si="7"/>
        <v>1.87</v>
      </c>
      <c r="I43" s="43">
        <f t="shared" si="8"/>
        <v>0.28399999999999892</v>
      </c>
      <c r="J43" s="41">
        <f t="shared" si="9"/>
        <v>17.906683480453893</v>
      </c>
      <c r="K43" s="56">
        <v>8.6210000000000004</v>
      </c>
      <c r="L43" s="42">
        <f t="shared" si="10"/>
        <v>1.8270000000000008</v>
      </c>
      <c r="M43" s="43">
        <f t="shared" si="13"/>
        <v>-4.2999999999999261E-2</v>
      </c>
      <c r="N43" s="44">
        <f t="shared" si="14"/>
        <v>-2.2994652406416716</v>
      </c>
      <c r="O43" s="50">
        <v>8.7840000000000007</v>
      </c>
      <c r="P43" s="38">
        <f t="shared" si="11"/>
        <v>1.9900000000000011</v>
      </c>
      <c r="Q43" s="43">
        <f t="shared" si="15"/>
        <v>0.16300000000000026</v>
      </c>
      <c r="R43" s="58">
        <f t="shared" si="16"/>
        <v>8.9217296113847926</v>
      </c>
      <c r="S43" s="57">
        <v>8.83</v>
      </c>
      <c r="T43" s="42">
        <f t="shared" si="12"/>
        <v>2.0360000000000005</v>
      </c>
      <c r="U43" s="60">
        <f t="shared" si="17"/>
        <v>4.5999999999999375E-2</v>
      </c>
      <c r="V43" s="58">
        <f t="shared" si="18"/>
        <v>2.311557788944691</v>
      </c>
    </row>
    <row r="44" spans="1:22" x14ac:dyDescent="0.25">
      <c r="A44" s="46" t="s">
        <v>27</v>
      </c>
      <c r="B44" s="48">
        <v>20</v>
      </c>
      <c r="C44" s="39" t="s">
        <v>16</v>
      </c>
      <c r="D44" s="48">
        <v>209</v>
      </c>
      <c r="E44" s="49">
        <v>10.18</v>
      </c>
      <c r="F44" s="40">
        <f t="shared" si="6"/>
        <v>3.3860000000000001</v>
      </c>
      <c r="G44" s="56">
        <v>10.039999999999999</v>
      </c>
      <c r="H44" s="42">
        <f t="shared" si="7"/>
        <v>3.2459999999999996</v>
      </c>
      <c r="I44" s="43">
        <f t="shared" si="8"/>
        <v>-0.14000000000000057</v>
      </c>
      <c r="J44" s="41">
        <f t="shared" si="9"/>
        <v>-4.1346721795629229</v>
      </c>
      <c r="K44" s="56">
        <v>10.422000000000001</v>
      </c>
      <c r="L44" s="42">
        <f t="shared" si="10"/>
        <v>3.628000000000001</v>
      </c>
      <c r="M44" s="43">
        <f t="shared" si="13"/>
        <v>0.38200000000000145</v>
      </c>
      <c r="N44" s="44">
        <f t="shared" si="14"/>
        <v>11.768330252618654</v>
      </c>
      <c r="O44" s="52">
        <v>10.727</v>
      </c>
      <c r="P44" s="38">
        <f t="shared" si="11"/>
        <v>3.9330000000000007</v>
      </c>
      <c r="Q44" s="43">
        <f t="shared" si="15"/>
        <v>0.30499999999999972</v>
      </c>
      <c r="R44" s="58">
        <f t="shared" si="16"/>
        <v>8.4068357221609595</v>
      </c>
      <c r="S44" s="57">
        <v>11.073</v>
      </c>
      <c r="T44" s="42">
        <f t="shared" si="12"/>
        <v>4.2790000000000008</v>
      </c>
      <c r="U44" s="60">
        <f t="shared" si="17"/>
        <v>0.34600000000000009</v>
      </c>
      <c r="V44" s="58">
        <f t="shared" si="18"/>
        <v>8.7973557081108567</v>
      </c>
    </row>
    <row r="45" spans="1:22" x14ac:dyDescent="0.25">
      <c r="A45" s="46" t="s">
        <v>27</v>
      </c>
      <c r="B45" s="48">
        <v>20</v>
      </c>
      <c r="C45" s="39" t="s">
        <v>16</v>
      </c>
      <c r="D45" s="48">
        <v>183</v>
      </c>
      <c r="E45" s="49">
        <v>8.52</v>
      </c>
      <c r="F45" s="40">
        <f t="shared" si="6"/>
        <v>1.726</v>
      </c>
      <c r="G45" s="56">
        <v>8.8490000000000002</v>
      </c>
      <c r="H45" s="42">
        <f t="shared" si="7"/>
        <v>2.0550000000000006</v>
      </c>
      <c r="I45" s="43">
        <f t="shared" si="8"/>
        <v>0.32900000000000063</v>
      </c>
      <c r="J45" s="41">
        <f t="shared" si="9"/>
        <v>19.061413673232945</v>
      </c>
      <c r="K45" s="56">
        <v>8.7710000000000008</v>
      </c>
      <c r="L45" s="42">
        <f t="shared" si="10"/>
        <v>1.9770000000000012</v>
      </c>
      <c r="M45" s="43">
        <f t="shared" si="13"/>
        <v>-7.7999999999999403E-2</v>
      </c>
      <c r="N45" s="44">
        <f t="shared" si="14"/>
        <v>-3.7956204379561744</v>
      </c>
      <c r="O45" s="52">
        <v>8.9809999999999999</v>
      </c>
      <c r="P45" s="38">
        <f t="shared" si="11"/>
        <v>2.1870000000000003</v>
      </c>
      <c r="Q45" s="43">
        <f t="shared" si="15"/>
        <v>0.20999999999999908</v>
      </c>
      <c r="R45" s="58">
        <f t="shared" si="16"/>
        <v>10.622154779969598</v>
      </c>
      <c r="S45" s="57">
        <v>9.1430000000000007</v>
      </c>
      <c r="T45" s="42">
        <f t="shared" si="12"/>
        <v>2.3490000000000011</v>
      </c>
      <c r="U45" s="60">
        <f t="shared" si="17"/>
        <v>0.16200000000000081</v>
      </c>
      <c r="V45" s="58">
        <f t="shared" si="18"/>
        <v>7.407407407407443</v>
      </c>
    </row>
    <row r="46" spans="1:22" x14ac:dyDescent="0.25">
      <c r="A46" s="46" t="s">
        <v>27</v>
      </c>
      <c r="B46" s="48">
        <v>20</v>
      </c>
      <c r="C46" s="39" t="s">
        <v>16</v>
      </c>
      <c r="D46" s="48">
        <v>216</v>
      </c>
      <c r="E46" s="49">
        <v>8.83</v>
      </c>
      <c r="F46" s="40">
        <f t="shared" si="6"/>
        <v>2.0360000000000005</v>
      </c>
      <c r="G46" s="57">
        <v>10.64</v>
      </c>
      <c r="H46" s="42">
        <f t="shared" si="7"/>
        <v>3.846000000000001</v>
      </c>
      <c r="I46" s="43">
        <f t="shared" si="8"/>
        <v>1.8100000000000005</v>
      </c>
      <c r="J46" s="41">
        <f t="shared" si="9"/>
        <v>88.899803536345772</v>
      </c>
      <c r="K46" s="56">
        <v>9.11</v>
      </c>
      <c r="L46" s="42">
        <f t="shared" si="10"/>
        <v>2.3159999999999998</v>
      </c>
      <c r="M46" s="43">
        <f t="shared" si="13"/>
        <v>-1.5300000000000011</v>
      </c>
      <c r="N46" s="44">
        <f t="shared" si="14"/>
        <v>-39.781591263650569</v>
      </c>
      <c r="O46" s="50">
        <v>9.3469999999999995</v>
      </c>
      <c r="P46" s="38">
        <f t="shared" si="11"/>
        <v>2.5529999999999999</v>
      </c>
      <c r="Q46" s="43">
        <f t="shared" si="15"/>
        <v>0.2370000000000001</v>
      </c>
      <c r="R46" s="58">
        <f t="shared" si="16"/>
        <v>10.233160621761662</v>
      </c>
      <c r="S46" s="57">
        <v>9.5640000000000001</v>
      </c>
      <c r="T46" s="42">
        <f t="shared" si="12"/>
        <v>2.7700000000000005</v>
      </c>
      <c r="U46" s="60">
        <f t="shared" si="17"/>
        <v>0.21700000000000053</v>
      </c>
      <c r="V46" s="58">
        <f t="shared" si="18"/>
        <v>8.4998041519780863</v>
      </c>
    </row>
    <row r="47" spans="1:22" x14ac:dyDescent="0.25">
      <c r="A47" s="46" t="s">
        <v>27</v>
      </c>
      <c r="B47" s="48">
        <v>20</v>
      </c>
      <c r="C47" s="39" t="s">
        <v>16</v>
      </c>
      <c r="D47" s="48">
        <v>184</v>
      </c>
      <c r="E47" s="49">
        <v>8.89</v>
      </c>
      <c r="F47" s="40">
        <f t="shared" si="6"/>
        <v>2.096000000000001</v>
      </c>
      <c r="G47" s="57">
        <v>7.88</v>
      </c>
      <c r="H47" s="42">
        <f t="shared" si="7"/>
        <v>1.0860000000000003</v>
      </c>
      <c r="I47" s="43">
        <f t="shared" si="8"/>
        <v>-1.0100000000000007</v>
      </c>
      <c r="J47" s="41">
        <f t="shared" si="9"/>
        <v>-48.187022900763374</v>
      </c>
      <c r="K47" s="56">
        <v>9.1999999999999993</v>
      </c>
      <c r="L47" s="42">
        <f t="shared" si="10"/>
        <v>2.4059999999999997</v>
      </c>
      <c r="M47" s="43">
        <f t="shared" si="13"/>
        <v>1.3199999999999994</v>
      </c>
      <c r="N47" s="44">
        <f t="shared" si="14"/>
        <v>121.54696132596676</v>
      </c>
      <c r="O47" s="50">
        <v>9.5050000000000008</v>
      </c>
      <c r="P47" s="38">
        <f t="shared" si="11"/>
        <v>2.7110000000000012</v>
      </c>
      <c r="Q47" s="43">
        <f t="shared" si="15"/>
        <v>0.30500000000000149</v>
      </c>
      <c r="R47" s="58">
        <f t="shared" si="16"/>
        <v>12.676641729010871</v>
      </c>
      <c r="S47" s="57">
        <v>9.6980000000000004</v>
      </c>
      <c r="T47" s="42">
        <f t="shared" si="12"/>
        <v>2.9040000000000008</v>
      </c>
      <c r="U47" s="60">
        <f t="shared" si="17"/>
        <v>0.19299999999999962</v>
      </c>
      <c r="V47" s="58">
        <f t="shared" si="18"/>
        <v>7.1191442272224101</v>
      </c>
    </row>
    <row r="48" spans="1:22" x14ac:dyDescent="0.25">
      <c r="A48" s="46" t="s">
        <v>27</v>
      </c>
      <c r="B48" s="48">
        <v>20</v>
      </c>
      <c r="C48" s="39" t="s">
        <v>16</v>
      </c>
      <c r="D48" s="48">
        <v>205</v>
      </c>
      <c r="E48" s="49">
        <v>11.3</v>
      </c>
      <c r="F48" s="40">
        <f t="shared" si="6"/>
        <v>4.5060000000000011</v>
      </c>
      <c r="G48" s="57">
        <v>11.696</v>
      </c>
      <c r="H48" s="42">
        <f t="shared" si="7"/>
        <v>4.9020000000000001</v>
      </c>
      <c r="I48" s="43">
        <f t="shared" si="8"/>
        <v>0.39599999999999902</v>
      </c>
      <c r="J48" s="41">
        <f t="shared" si="9"/>
        <v>8.7882822902796036</v>
      </c>
      <c r="K48" s="56">
        <v>11.53</v>
      </c>
      <c r="L48" s="42">
        <f t="shared" si="10"/>
        <v>4.7359999999999998</v>
      </c>
      <c r="M48" s="43">
        <f t="shared" si="13"/>
        <v>-0.16600000000000037</v>
      </c>
      <c r="N48" s="44">
        <f t="shared" si="14"/>
        <v>-3.3863729090167354</v>
      </c>
      <c r="O48" s="50">
        <v>11.929</v>
      </c>
      <c r="P48" s="38">
        <f t="shared" si="11"/>
        <v>5.1350000000000007</v>
      </c>
      <c r="Q48" s="43">
        <f t="shared" si="15"/>
        <v>0.39900000000000091</v>
      </c>
      <c r="R48" s="58">
        <f t="shared" si="16"/>
        <v>8.4248310810811002</v>
      </c>
      <c r="S48" s="57">
        <v>12.244999999999999</v>
      </c>
      <c r="T48" s="42">
        <f t="shared" si="12"/>
        <v>5.4509999999999996</v>
      </c>
      <c r="U48" s="60">
        <f t="shared" si="17"/>
        <v>0.31599999999999895</v>
      </c>
      <c r="V48" s="58">
        <f t="shared" si="18"/>
        <v>6.1538461538461329</v>
      </c>
    </row>
    <row r="49" spans="1:22" x14ac:dyDescent="0.25">
      <c r="A49" s="46" t="s">
        <v>27</v>
      </c>
      <c r="B49" s="48">
        <v>20</v>
      </c>
      <c r="C49" s="39" t="s">
        <v>16</v>
      </c>
      <c r="D49" s="48">
        <v>187</v>
      </c>
      <c r="E49" s="49">
        <v>9.73</v>
      </c>
      <c r="F49" s="40">
        <f t="shared" si="6"/>
        <v>2.9360000000000008</v>
      </c>
      <c r="G49" s="57">
        <v>10.58</v>
      </c>
      <c r="H49" s="42">
        <f t="shared" si="7"/>
        <v>3.7860000000000005</v>
      </c>
      <c r="I49" s="43">
        <f t="shared" si="8"/>
        <v>0.84999999999999964</v>
      </c>
      <c r="J49" s="41">
        <f t="shared" si="9"/>
        <v>28.950953678474097</v>
      </c>
      <c r="K49" s="56">
        <v>10.237</v>
      </c>
      <c r="L49" s="42">
        <f t="shared" si="10"/>
        <v>3.4430000000000005</v>
      </c>
      <c r="M49" s="43">
        <f t="shared" si="13"/>
        <v>-0.34299999999999997</v>
      </c>
      <c r="N49" s="44">
        <f t="shared" si="14"/>
        <v>-9.0596936080295816</v>
      </c>
      <c r="O49" s="50">
        <v>10.486000000000001</v>
      </c>
      <c r="P49" s="38">
        <f t="shared" si="11"/>
        <v>3.6920000000000011</v>
      </c>
      <c r="Q49" s="43">
        <f t="shared" si="15"/>
        <v>0.24900000000000055</v>
      </c>
      <c r="R49" s="58">
        <f t="shared" si="16"/>
        <v>7.232065059541112</v>
      </c>
      <c r="S49" s="57">
        <v>10.787000000000001</v>
      </c>
      <c r="T49" s="42">
        <f t="shared" si="12"/>
        <v>3.9930000000000012</v>
      </c>
      <c r="U49" s="60">
        <f t="shared" si="17"/>
        <v>0.30100000000000016</v>
      </c>
      <c r="V49" s="58">
        <f t="shared" si="18"/>
        <v>8.1527627302275203</v>
      </c>
    </row>
    <row r="50" spans="1:22" x14ac:dyDescent="0.25">
      <c r="A50" s="46" t="s">
        <v>27</v>
      </c>
      <c r="B50" s="48">
        <v>23</v>
      </c>
      <c r="C50" s="39" t="s">
        <v>16</v>
      </c>
      <c r="D50" s="48">
        <v>204</v>
      </c>
      <c r="E50" s="49">
        <v>10.6</v>
      </c>
      <c r="F50" s="40">
        <f t="shared" si="6"/>
        <v>3.806</v>
      </c>
      <c r="G50" s="56">
        <v>11.084</v>
      </c>
      <c r="H50" s="42">
        <f t="shared" si="7"/>
        <v>4.29</v>
      </c>
      <c r="I50" s="43">
        <f t="shared" si="8"/>
        <v>0.48399999999999999</v>
      </c>
      <c r="J50" s="41">
        <f t="shared" si="9"/>
        <v>12.716763005780345</v>
      </c>
      <c r="K50" s="56">
        <v>10.936</v>
      </c>
      <c r="L50" s="42">
        <f t="shared" si="10"/>
        <v>4.1420000000000003</v>
      </c>
      <c r="M50" s="43">
        <f t="shared" si="13"/>
        <v>-0.14799999999999969</v>
      </c>
      <c r="N50" s="44">
        <f t="shared" si="14"/>
        <v>-3.4498834498834423</v>
      </c>
      <c r="O50" s="50">
        <v>11.545999999999999</v>
      </c>
      <c r="P50" s="38">
        <f t="shared" si="11"/>
        <v>4.7519999999999998</v>
      </c>
      <c r="Q50" s="43">
        <f t="shared" si="15"/>
        <v>0.60999999999999943</v>
      </c>
      <c r="R50" s="58">
        <f t="shared" si="16"/>
        <v>14.727184934814083</v>
      </c>
      <c r="S50" s="57">
        <v>11.942</v>
      </c>
      <c r="T50" s="42">
        <f t="shared" si="12"/>
        <v>5.1480000000000006</v>
      </c>
      <c r="U50" s="60">
        <f t="shared" si="17"/>
        <v>0.3960000000000008</v>
      </c>
      <c r="V50" s="58">
        <f t="shared" si="18"/>
        <v>8.3333333333333517</v>
      </c>
    </row>
    <row r="51" spans="1:22" x14ac:dyDescent="0.25">
      <c r="A51" s="46" t="s">
        <v>27</v>
      </c>
      <c r="B51" s="48">
        <v>23</v>
      </c>
      <c r="C51" s="39" t="s">
        <v>16</v>
      </c>
      <c r="D51" s="48">
        <v>197</v>
      </c>
      <c r="E51" s="49">
        <v>8.15</v>
      </c>
      <c r="F51" s="40">
        <f t="shared" si="6"/>
        <v>1.3560000000000008</v>
      </c>
      <c r="G51" s="56">
        <v>8.8699999999999992</v>
      </c>
      <c r="H51" s="42">
        <f t="shared" si="7"/>
        <v>2.0759999999999996</v>
      </c>
      <c r="I51" s="43">
        <f t="shared" si="8"/>
        <v>0.71999999999999886</v>
      </c>
      <c r="J51" s="41">
        <f t="shared" si="9"/>
        <v>53.097345132743243</v>
      </c>
      <c r="K51" s="56">
        <v>8.7010000000000005</v>
      </c>
      <c r="L51" s="42">
        <f t="shared" si="10"/>
        <v>1.9070000000000009</v>
      </c>
      <c r="M51" s="43">
        <f t="shared" si="13"/>
        <v>-0.16899999999999871</v>
      </c>
      <c r="N51" s="44">
        <f t="shared" si="14"/>
        <v>-8.1406551059729644</v>
      </c>
      <c r="O51" s="50">
        <v>8.8559999999999999</v>
      </c>
      <c r="P51" s="38">
        <f t="shared" si="11"/>
        <v>2.0620000000000003</v>
      </c>
      <c r="Q51" s="43">
        <f t="shared" si="15"/>
        <v>0.15499999999999936</v>
      </c>
      <c r="R51" s="58">
        <f t="shared" si="16"/>
        <v>8.1279496591504596</v>
      </c>
      <c r="S51" s="57">
        <v>9.1630000000000003</v>
      </c>
      <c r="T51" s="42">
        <f t="shared" si="12"/>
        <v>2.3690000000000007</v>
      </c>
      <c r="U51" s="60">
        <f t="shared" si="17"/>
        <v>0.30700000000000038</v>
      </c>
      <c r="V51" s="58">
        <f t="shared" si="18"/>
        <v>14.88845780795346</v>
      </c>
    </row>
    <row r="52" spans="1:22" x14ac:dyDescent="0.25">
      <c r="A52" s="46" t="s">
        <v>27</v>
      </c>
      <c r="B52" s="48">
        <v>23</v>
      </c>
      <c r="C52" s="39" t="s">
        <v>16</v>
      </c>
      <c r="D52" s="48">
        <v>213</v>
      </c>
      <c r="E52" s="49">
        <v>9.35</v>
      </c>
      <c r="F52" s="40">
        <f t="shared" si="6"/>
        <v>2.556</v>
      </c>
      <c r="G52" s="56">
        <v>9.23</v>
      </c>
      <c r="H52" s="42">
        <f t="shared" si="7"/>
        <v>2.4360000000000008</v>
      </c>
      <c r="I52" s="43">
        <f t="shared" si="8"/>
        <v>-0.11999999999999922</v>
      </c>
      <c r="J52" s="41">
        <f t="shared" si="9"/>
        <v>-4.6948356807511429</v>
      </c>
      <c r="K52" s="56">
        <v>9.3520000000000003</v>
      </c>
      <c r="L52" s="42">
        <f t="shared" si="10"/>
        <v>2.5580000000000007</v>
      </c>
      <c r="M52" s="43">
        <f t="shared" si="13"/>
        <v>0.12199999999999989</v>
      </c>
      <c r="N52" s="44">
        <f t="shared" si="14"/>
        <v>5.0082101806239674</v>
      </c>
      <c r="O52" s="50">
        <v>9.7940000000000005</v>
      </c>
      <c r="P52" s="38">
        <f t="shared" si="11"/>
        <v>3.0000000000000009</v>
      </c>
      <c r="Q52" s="43">
        <f t="shared" si="15"/>
        <v>0.44200000000000017</v>
      </c>
      <c r="R52" s="58">
        <f t="shared" si="16"/>
        <v>17.279124315871776</v>
      </c>
      <c r="S52" s="57">
        <v>10.035</v>
      </c>
      <c r="T52" s="42">
        <f t="shared" si="12"/>
        <v>3.2410000000000005</v>
      </c>
      <c r="U52" s="60">
        <f t="shared" si="17"/>
        <v>0.24099999999999966</v>
      </c>
      <c r="V52" s="58">
        <f t="shared" si="18"/>
        <v>8.0333333333333208</v>
      </c>
    </row>
    <row r="53" spans="1:22" x14ac:dyDescent="0.25">
      <c r="A53" s="46" t="s">
        <v>27</v>
      </c>
      <c r="B53" s="48">
        <v>23</v>
      </c>
      <c r="C53" s="39" t="s">
        <v>16</v>
      </c>
      <c r="D53" s="48">
        <v>195</v>
      </c>
      <c r="E53" s="49">
        <v>8.99</v>
      </c>
      <c r="F53" s="40">
        <f t="shared" si="6"/>
        <v>2.1960000000000006</v>
      </c>
      <c r="G53" s="56">
        <v>10.88</v>
      </c>
      <c r="H53" s="42">
        <f t="shared" si="7"/>
        <v>4.0860000000000012</v>
      </c>
      <c r="I53" s="43">
        <f t="shared" si="8"/>
        <v>1.8900000000000006</v>
      </c>
      <c r="J53" s="41">
        <f t="shared" si="9"/>
        <v>86.06557377049181</v>
      </c>
      <c r="K53" s="56">
        <v>9.2560000000000002</v>
      </c>
      <c r="L53" s="42">
        <f t="shared" si="10"/>
        <v>2.4620000000000006</v>
      </c>
      <c r="M53" s="43">
        <f t="shared" si="13"/>
        <v>-1.6240000000000006</v>
      </c>
      <c r="N53" s="44">
        <f t="shared" si="14"/>
        <v>-39.745472344591285</v>
      </c>
      <c r="O53" s="50">
        <v>9.843</v>
      </c>
      <c r="P53" s="38">
        <f t="shared" si="11"/>
        <v>3.0490000000000004</v>
      </c>
      <c r="Q53" s="43">
        <f t="shared" si="15"/>
        <v>0.58699999999999974</v>
      </c>
      <c r="R53" s="58">
        <f t="shared" si="16"/>
        <v>23.842404549147016</v>
      </c>
      <c r="S53" s="57">
        <v>10.005000000000001</v>
      </c>
      <c r="T53" s="42">
        <f t="shared" si="12"/>
        <v>3.2110000000000012</v>
      </c>
      <c r="U53" s="60">
        <f t="shared" si="17"/>
        <v>0.16200000000000081</v>
      </c>
      <c r="V53" s="58">
        <f t="shared" si="18"/>
        <v>5.3132174483437451</v>
      </c>
    </row>
    <row r="54" spans="1:22" x14ac:dyDescent="0.25">
      <c r="A54" s="46" t="s">
        <v>27</v>
      </c>
      <c r="B54" s="48">
        <v>23</v>
      </c>
      <c r="C54" s="39" t="s">
        <v>16</v>
      </c>
      <c r="D54" s="48">
        <v>199</v>
      </c>
      <c r="E54" s="49">
        <v>9.5500000000000007</v>
      </c>
      <c r="F54" s="40">
        <f t="shared" si="6"/>
        <v>2.7560000000000011</v>
      </c>
      <c r="G54" s="56">
        <v>8.2899999999999991</v>
      </c>
      <c r="H54" s="42">
        <f t="shared" si="7"/>
        <v>1.4959999999999996</v>
      </c>
      <c r="I54" s="43">
        <f t="shared" si="8"/>
        <v>-1.2600000000000016</v>
      </c>
      <c r="J54" s="41">
        <f t="shared" si="9"/>
        <v>-45.718432510885378</v>
      </c>
      <c r="K54" s="56">
        <v>8.6620000000000008</v>
      </c>
      <c r="L54" s="42">
        <f t="shared" si="10"/>
        <v>1.8680000000000012</v>
      </c>
      <c r="M54" s="43">
        <f t="shared" si="13"/>
        <v>0.37200000000000166</v>
      </c>
      <c r="N54" s="44">
        <f t="shared" si="14"/>
        <v>24.866310160427926</v>
      </c>
      <c r="O54" s="50">
        <v>10.317</v>
      </c>
      <c r="P54" s="38">
        <f t="shared" si="11"/>
        <v>3.5230000000000006</v>
      </c>
      <c r="Q54" s="43">
        <f t="shared" si="15"/>
        <v>1.6549999999999994</v>
      </c>
      <c r="R54" s="58">
        <f t="shared" si="16"/>
        <v>88.597430406852155</v>
      </c>
      <c r="S54" s="57">
        <v>10.69</v>
      </c>
      <c r="T54" s="42">
        <f t="shared" si="12"/>
        <v>3.8959999999999999</v>
      </c>
      <c r="U54" s="60">
        <f t="shared" si="17"/>
        <v>0.37299999999999933</v>
      </c>
      <c r="V54" s="58">
        <f t="shared" si="18"/>
        <v>10.587567414135659</v>
      </c>
    </row>
    <row r="55" spans="1:22" x14ac:dyDescent="0.25">
      <c r="A55" s="46" t="s">
        <v>27</v>
      </c>
      <c r="B55" s="48">
        <v>23</v>
      </c>
      <c r="C55" s="39" t="s">
        <v>16</v>
      </c>
      <c r="D55" s="48">
        <v>218</v>
      </c>
      <c r="E55" s="49">
        <v>8.7100000000000009</v>
      </c>
      <c r="F55" s="40">
        <f t="shared" si="6"/>
        <v>1.9160000000000013</v>
      </c>
      <c r="G55" s="56">
        <v>8.67</v>
      </c>
      <c r="H55" s="42">
        <f t="shared" si="7"/>
        <v>1.8760000000000003</v>
      </c>
      <c r="I55" s="43">
        <f t="shared" si="8"/>
        <v>-4.0000000000000924E-2</v>
      </c>
      <c r="J55" s="41">
        <f t="shared" si="9"/>
        <v>-2.0876826722338673</v>
      </c>
      <c r="K55" s="56">
        <v>8.9410000000000007</v>
      </c>
      <c r="L55" s="42">
        <f t="shared" si="10"/>
        <v>2.1470000000000011</v>
      </c>
      <c r="M55" s="43">
        <f t="shared" si="13"/>
        <v>0.2710000000000008</v>
      </c>
      <c r="N55" s="44">
        <f t="shared" si="14"/>
        <v>14.445628997867843</v>
      </c>
      <c r="O55" s="50">
        <v>9.266</v>
      </c>
      <c r="P55" s="38">
        <f t="shared" si="11"/>
        <v>2.4720000000000004</v>
      </c>
      <c r="Q55" s="43">
        <f t="shared" si="15"/>
        <v>0.32499999999999929</v>
      </c>
      <c r="R55" s="58">
        <f t="shared" si="16"/>
        <v>15.137401024685568</v>
      </c>
      <c r="S55" s="57">
        <v>9.5389999999999997</v>
      </c>
      <c r="T55" s="42">
        <f t="shared" si="12"/>
        <v>2.7450000000000001</v>
      </c>
      <c r="U55" s="60">
        <f t="shared" si="17"/>
        <v>0.27299999999999969</v>
      </c>
      <c r="V55" s="58">
        <f t="shared" si="18"/>
        <v>11.043689320388335</v>
      </c>
    </row>
    <row r="56" spans="1:22" x14ac:dyDescent="0.25">
      <c r="A56" s="46" t="s">
        <v>26</v>
      </c>
      <c r="B56" s="48">
        <v>14</v>
      </c>
      <c r="C56" s="48" t="s">
        <v>15</v>
      </c>
      <c r="D56" s="48">
        <v>256</v>
      </c>
      <c r="E56" s="48">
        <v>35.4</v>
      </c>
      <c r="F56" s="40">
        <f t="shared" si="6"/>
        <v>28.605999999999998</v>
      </c>
      <c r="G56" s="56">
        <v>36.18</v>
      </c>
      <c r="H56" s="42">
        <f t="shared" si="7"/>
        <v>29.385999999999999</v>
      </c>
      <c r="I56" s="43">
        <f t="shared" si="8"/>
        <v>0.78000000000000114</v>
      </c>
      <c r="J56" s="41">
        <f t="shared" si="9"/>
        <v>2.7267006921624879</v>
      </c>
      <c r="K56" s="56">
        <v>35.598999999999997</v>
      </c>
      <c r="L56" s="42">
        <f t="shared" si="10"/>
        <v>28.804999999999996</v>
      </c>
      <c r="M56" s="43">
        <f t="shared" si="13"/>
        <v>-0.58100000000000307</v>
      </c>
      <c r="N56" s="44">
        <f t="shared" si="14"/>
        <v>-1.9771319676036312</v>
      </c>
      <c r="O56" s="50">
        <v>35.956000000000003</v>
      </c>
      <c r="P56" s="38">
        <f t="shared" si="11"/>
        <v>29.162000000000003</v>
      </c>
      <c r="Q56" s="43">
        <f t="shared" si="15"/>
        <v>0.35700000000000642</v>
      </c>
      <c r="R56" s="58">
        <f t="shared" si="16"/>
        <v>1.2393681652491111</v>
      </c>
      <c r="S56" s="57">
        <v>36.808999999999997</v>
      </c>
      <c r="T56" s="42">
        <f t="shared" si="12"/>
        <v>30.014999999999997</v>
      </c>
      <c r="U56" s="60">
        <f t="shared" si="17"/>
        <v>0.85299999999999443</v>
      </c>
      <c r="V56" s="58">
        <f t="shared" si="18"/>
        <v>2.9250394348809898</v>
      </c>
    </row>
    <row r="57" spans="1:22" x14ac:dyDescent="0.25">
      <c r="A57" s="46" t="s">
        <v>26</v>
      </c>
      <c r="B57" s="48">
        <v>14</v>
      </c>
      <c r="C57" s="48" t="s">
        <v>15</v>
      </c>
      <c r="D57" s="48">
        <v>274</v>
      </c>
      <c r="E57" s="48">
        <v>35.43</v>
      </c>
      <c r="F57" s="40">
        <f t="shared" si="6"/>
        <v>28.635999999999999</v>
      </c>
      <c r="G57" s="56">
        <v>35.9</v>
      </c>
      <c r="H57" s="42">
        <f t="shared" si="7"/>
        <v>29.105999999999998</v>
      </c>
      <c r="I57" s="43">
        <f t="shared" si="8"/>
        <v>0.46999999999999886</v>
      </c>
      <c r="J57" s="41">
        <f t="shared" si="9"/>
        <v>1.6412906830562888</v>
      </c>
      <c r="K57" s="56">
        <v>34.954999999999998</v>
      </c>
      <c r="L57" s="42">
        <f t="shared" si="10"/>
        <v>28.160999999999998</v>
      </c>
      <c r="M57" s="43">
        <f t="shared" si="13"/>
        <v>-0.94500000000000028</v>
      </c>
      <c r="N57" s="44">
        <f t="shared" si="14"/>
        <v>-3.2467532467532481</v>
      </c>
      <c r="O57" s="50">
        <v>35.82</v>
      </c>
      <c r="P57" s="38">
        <f t="shared" si="11"/>
        <v>29.026</v>
      </c>
      <c r="Q57" s="43">
        <f t="shared" si="15"/>
        <v>0.86500000000000199</v>
      </c>
      <c r="R57" s="58">
        <f t="shared" si="16"/>
        <v>3.0716238769930118</v>
      </c>
      <c r="S57" s="57">
        <v>36.152999999999999</v>
      </c>
      <c r="T57" s="42">
        <f t="shared" si="12"/>
        <v>29.358999999999998</v>
      </c>
      <c r="U57" s="60">
        <f t="shared" si="17"/>
        <v>0.33299999999999841</v>
      </c>
      <c r="V57" s="58">
        <f t="shared" si="18"/>
        <v>1.1472472955281416</v>
      </c>
    </row>
    <row r="58" spans="1:22" x14ac:dyDescent="0.25">
      <c r="A58" s="46" t="s">
        <v>26</v>
      </c>
      <c r="B58" s="48">
        <v>14</v>
      </c>
      <c r="C58" s="48" t="s">
        <v>15</v>
      </c>
      <c r="D58" s="48">
        <v>246</v>
      </c>
      <c r="E58" s="48">
        <v>27.26</v>
      </c>
      <c r="F58" s="40">
        <f t="shared" si="6"/>
        <v>20.466000000000001</v>
      </c>
      <c r="G58" s="56">
        <v>29.35</v>
      </c>
      <c r="H58" s="42">
        <f t="shared" si="7"/>
        <v>22.556000000000001</v>
      </c>
      <c r="I58" s="43">
        <f t="shared" si="8"/>
        <v>2.09</v>
      </c>
      <c r="J58" s="41">
        <f t="shared" si="9"/>
        <v>10.212059024723931</v>
      </c>
      <c r="K58" s="56">
        <v>26.808</v>
      </c>
      <c r="L58" s="42">
        <f t="shared" si="10"/>
        <v>20.013999999999999</v>
      </c>
      <c r="M58" s="43">
        <f t="shared" si="13"/>
        <v>-2.5420000000000016</v>
      </c>
      <c r="N58" s="44">
        <f t="shared" si="14"/>
        <v>-11.269728675297046</v>
      </c>
      <c r="O58" s="50">
        <v>27.169</v>
      </c>
      <c r="P58" s="38">
        <f t="shared" si="11"/>
        <v>20.375</v>
      </c>
      <c r="Q58" s="43">
        <f t="shared" si="15"/>
        <v>0.36100000000000065</v>
      </c>
      <c r="R58" s="58">
        <f t="shared" si="16"/>
        <v>1.8037373838313213</v>
      </c>
      <c r="S58" s="57">
        <v>27.657</v>
      </c>
      <c r="T58" s="42">
        <f t="shared" si="12"/>
        <v>20.863</v>
      </c>
      <c r="U58" s="60">
        <f t="shared" si="17"/>
        <v>0.48799999999999955</v>
      </c>
      <c r="V58" s="58">
        <f t="shared" si="18"/>
        <v>2.395092024539875</v>
      </c>
    </row>
    <row r="59" spans="1:22" x14ac:dyDescent="0.25">
      <c r="A59" s="46" t="s">
        <v>26</v>
      </c>
      <c r="B59" s="48">
        <v>14</v>
      </c>
      <c r="C59" s="48" t="s">
        <v>15</v>
      </c>
      <c r="D59" s="48">
        <v>260</v>
      </c>
      <c r="E59" s="48">
        <v>28.14</v>
      </c>
      <c r="F59" s="40">
        <f t="shared" si="6"/>
        <v>21.346</v>
      </c>
      <c r="G59" s="56">
        <v>31.55</v>
      </c>
      <c r="H59" s="42">
        <f t="shared" si="7"/>
        <v>24.756</v>
      </c>
      <c r="I59" s="43">
        <f t="shared" si="8"/>
        <v>3.41</v>
      </c>
      <c r="J59" s="41">
        <f t="shared" si="9"/>
        <v>15.974889909116463</v>
      </c>
      <c r="K59" s="56">
        <v>28.608000000000001</v>
      </c>
      <c r="L59" s="42">
        <f t="shared" si="10"/>
        <v>21.814</v>
      </c>
      <c r="M59" s="43">
        <f t="shared" si="13"/>
        <v>-2.9420000000000002</v>
      </c>
      <c r="N59" s="44">
        <f t="shared" si="14"/>
        <v>-11.883987720148651</v>
      </c>
      <c r="O59" s="50">
        <v>28.498999999999999</v>
      </c>
      <c r="P59" s="38">
        <f t="shared" si="11"/>
        <v>21.704999999999998</v>
      </c>
      <c r="Q59" s="43">
        <f t="shared" si="15"/>
        <v>-0.10900000000000176</v>
      </c>
      <c r="R59" s="58">
        <f t="shared" si="16"/>
        <v>-0.49967910516183073</v>
      </c>
      <c r="S59" s="57">
        <v>28.981999999999999</v>
      </c>
      <c r="T59" s="42">
        <f t="shared" si="12"/>
        <v>22.187999999999999</v>
      </c>
      <c r="U59" s="60">
        <f t="shared" si="17"/>
        <v>0.48300000000000054</v>
      </c>
      <c r="V59" s="58">
        <f t="shared" si="18"/>
        <v>2.2252937111264712</v>
      </c>
    </row>
    <row r="60" spans="1:22" x14ac:dyDescent="0.25">
      <c r="A60" s="46" t="s">
        <v>26</v>
      </c>
      <c r="B60" s="48">
        <v>14</v>
      </c>
      <c r="C60" s="48" t="s">
        <v>15</v>
      </c>
      <c r="D60" s="48">
        <v>255</v>
      </c>
      <c r="E60" s="48">
        <v>36.520000000000003</v>
      </c>
      <c r="F60" s="40">
        <f t="shared" si="6"/>
        <v>29.726000000000003</v>
      </c>
      <c r="G60" s="56">
        <v>40.159999999999997</v>
      </c>
      <c r="H60" s="42">
        <f t="shared" si="7"/>
        <v>33.366</v>
      </c>
      <c r="I60" s="43">
        <f t="shared" si="8"/>
        <v>3.639999999999997</v>
      </c>
      <c r="J60" s="41">
        <f t="shared" si="9"/>
        <v>12.245172576195912</v>
      </c>
      <c r="K60" s="56">
        <v>34.643999999999998</v>
      </c>
      <c r="L60" s="42">
        <f t="shared" si="10"/>
        <v>27.849999999999998</v>
      </c>
      <c r="M60" s="43">
        <f t="shared" si="13"/>
        <v>-5.5160000000000018</v>
      </c>
      <c r="N60" s="44">
        <f t="shared" si="14"/>
        <v>-16.531798837139608</v>
      </c>
      <c r="O60" s="50">
        <v>36.881</v>
      </c>
      <c r="P60" s="38">
        <f t="shared" si="11"/>
        <v>30.087</v>
      </c>
      <c r="Q60" s="43">
        <f t="shared" si="15"/>
        <v>2.2370000000000019</v>
      </c>
      <c r="R60" s="58">
        <f t="shared" si="16"/>
        <v>8.0323159784560207</v>
      </c>
      <c r="S60" s="57">
        <v>37.262999999999998</v>
      </c>
      <c r="T60" s="42">
        <f t="shared" si="12"/>
        <v>30.468999999999998</v>
      </c>
      <c r="U60" s="60">
        <f t="shared" si="17"/>
        <v>0.3819999999999979</v>
      </c>
      <c r="V60" s="58">
        <f t="shared" si="18"/>
        <v>1.2696513444344664</v>
      </c>
    </row>
    <row r="61" spans="1:22" x14ac:dyDescent="0.25">
      <c r="A61" s="46" t="s">
        <v>26</v>
      </c>
      <c r="B61" s="48">
        <v>14</v>
      </c>
      <c r="C61" s="48" t="s">
        <v>15</v>
      </c>
      <c r="D61" s="48">
        <v>240</v>
      </c>
      <c r="E61" s="48">
        <v>25.27</v>
      </c>
      <c r="F61" s="40">
        <f t="shared" si="6"/>
        <v>18.475999999999999</v>
      </c>
      <c r="G61" s="56">
        <v>25.170999999999999</v>
      </c>
      <c r="H61" s="42">
        <f t="shared" si="7"/>
        <v>18.376999999999999</v>
      </c>
      <c r="I61" s="43">
        <f t="shared" si="8"/>
        <v>-9.9000000000000199E-2</v>
      </c>
      <c r="J61" s="41">
        <f t="shared" si="9"/>
        <v>-0.53583026629140618</v>
      </c>
      <c r="K61" s="56">
        <v>24.884</v>
      </c>
      <c r="L61" s="42">
        <f t="shared" si="10"/>
        <v>18.09</v>
      </c>
      <c r="M61" s="43">
        <f t="shared" si="13"/>
        <v>-0.28699999999999903</v>
      </c>
      <c r="N61" s="44">
        <f t="shared" si="14"/>
        <v>-1.561734777167106</v>
      </c>
      <c r="O61" s="50">
        <v>24.989000000000001</v>
      </c>
      <c r="P61" s="38">
        <f t="shared" si="11"/>
        <v>18.195</v>
      </c>
      <c r="Q61" s="43">
        <f t="shared" si="15"/>
        <v>0.10500000000000043</v>
      </c>
      <c r="R61" s="58">
        <f t="shared" si="16"/>
        <v>0.58043117744610517</v>
      </c>
      <c r="S61" s="57">
        <v>25.366</v>
      </c>
      <c r="T61" s="42">
        <f t="shared" si="12"/>
        <v>18.571999999999999</v>
      </c>
      <c r="U61" s="60">
        <f t="shared" si="17"/>
        <v>0.37699999999999889</v>
      </c>
      <c r="V61" s="58">
        <f t="shared" si="18"/>
        <v>2.0719978015938381</v>
      </c>
    </row>
    <row r="62" spans="1:22" x14ac:dyDescent="0.25">
      <c r="A62" s="46" t="s">
        <v>26</v>
      </c>
      <c r="B62" s="48">
        <v>6</v>
      </c>
      <c r="C62" s="48" t="s">
        <v>15</v>
      </c>
      <c r="D62" s="48">
        <v>273</v>
      </c>
      <c r="E62" s="48">
        <v>33.29</v>
      </c>
      <c r="F62" s="40">
        <f t="shared" si="6"/>
        <v>26.495999999999999</v>
      </c>
      <c r="G62" s="56">
        <v>33.65</v>
      </c>
      <c r="H62" s="42">
        <f t="shared" si="7"/>
        <v>26.855999999999998</v>
      </c>
      <c r="I62" s="43">
        <f t="shared" si="8"/>
        <v>0.35999999999999943</v>
      </c>
      <c r="J62" s="41">
        <f t="shared" si="9"/>
        <v>1.3586956521739109</v>
      </c>
      <c r="K62" s="56">
        <v>33.106999999999999</v>
      </c>
      <c r="L62" s="42">
        <f t="shared" si="10"/>
        <v>26.312999999999999</v>
      </c>
      <c r="M62" s="43">
        <f t="shared" si="13"/>
        <v>-0.54299999999999926</v>
      </c>
      <c r="N62" s="44">
        <f t="shared" si="14"/>
        <v>-2.0218945487041973</v>
      </c>
      <c r="O62" s="50">
        <v>33.518999999999998</v>
      </c>
      <c r="P62" s="38">
        <f t="shared" si="11"/>
        <v>26.724999999999998</v>
      </c>
      <c r="Q62" s="43">
        <f t="shared" si="15"/>
        <v>0.41199999999999903</v>
      </c>
      <c r="R62" s="58">
        <f t="shared" si="16"/>
        <v>1.565765971192943</v>
      </c>
      <c r="S62" s="57">
        <v>34.341000000000001</v>
      </c>
      <c r="T62" s="42">
        <f t="shared" si="12"/>
        <v>27.547000000000001</v>
      </c>
      <c r="U62" s="60">
        <f t="shared" si="17"/>
        <v>0.82200000000000273</v>
      </c>
      <c r="V62" s="58">
        <f t="shared" si="18"/>
        <v>3.0757717492984202</v>
      </c>
    </row>
    <row r="63" spans="1:22" x14ac:dyDescent="0.25">
      <c r="A63" s="46" t="s">
        <v>26</v>
      </c>
      <c r="B63" s="48">
        <v>6</v>
      </c>
      <c r="C63" s="48" t="s">
        <v>15</v>
      </c>
      <c r="D63" s="48">
        <v>269</v>
      </c>
      <c r="E63" s="48">
        <v>21.69</v>
      </c>
      <c r="F63" s="40">
        <f t="shared" si="6"/>
        <v>14.896000000000001</v>
      </c>
      <c r="G63" s="56">
        <v>22.54</v>
      </c>
      <c r="H63" s="42">
        <f t="shared" si="7"/>
        <v>15.745999999999999</v>
      </c>
      <c r="I63" s="43">
        <f t="shared" si="8"/>
        <v>0.84999999999999787</v>
      </c>
      <c r="J63" s="41">
        <f t="shared" si="9"/>
        <v>5.706229860365184</v>
      </c>
      <c r="K63" s="56">
        <v>21.927</v>
      </c>
      <c r="L63" s="42">
        <f t="shared" si="10"/>
        <v>15.132999999999999</v>
      </c>
      <c r="M63" s="43">
        <f t="shared" si="13"/>
        <v>-0.61299999999999955</v>
      </c>
      <c r="N63" s="44">
        <f t="shared" si="14"/>
        <v>-3.8930522037342792</v>
      </c>
      <c r="O63" s="50">
        <v>22.189</v>
      </c>
      <c r="P63" s="38">
        <f t="shared" si="11"/>
        <v>15.395</v>
      </c>
      <c r="Q63" s="43">
        <f t="shared" si="15"/>
        <v>0.26200000000000045</v>
      </c>
      <c r="R63" s="58">
        <f t="shared" si="16"/>
        <v>1.7313156677459887</v>
      </c>
      <c r="S63" s="57">
        <v>22.353999999999999</v>
      </c>
      <c r="T63" s="42">
        <f t="shared" si="12"/>
        <v>15.559999999999999</v>
      </c>
      <c r="U63" s="60">
        <f t="shared" si="17"/>
        <v>0.16499999999999915</v>
      </c>
      <c r="V63" s="58">
        <f t="shared" si="18"/>
        <v>1.0717765508281856</v>
      </c>
    </row>
    <row r="64" spans="1:22" x14ac:dyDescent="0.25">
      <c r="A64" s="46" t="s">
        <v>26</v>
      </c>
      <c r="B64" s="48">
        <v>6</v>
      </c>
      <c r="C64" s="48" t="s">
        <v>15</v>
      </c>
      <c r="D64" s="48">
        <v>257</v>
      </c>
      <c r="E64" s="48">
        <v>31</v>
      </c>
      <c r="F64" s="40">
        <f t="shared" si="6"/>
        <v>24.206</v>
      </c>
      <c r="G64" s="56">
        <v>32.049999999999997</v>
      </c>
      <c r="H64" s="42">
        <f t="shared" si="7"/>
        <v>25.255999999999997</v>
      </c>
      <c r="I64" s="43">
        <f t="shared" si="8"/>
        <v>1.0499999999999972</v>
      </c>
      <c r="J64" s="41">
        <f t="shared" si="9"/>
        <v>4.337767495662221</v>
      </c>
      <c r="K64" s="56">
        <v>30.498000000000001</v>
      </c>
      <c r="L64" s="42">
        <f t="shared" si="10"/>
        <v>23.704000000000001</v>
      </c>
      <c r="M64" s="43">
        <f t="shared" si="13"/>
        <v>-1.551999999999996</v>
      </c>
      <c r="N64" s="44">
        <f t="shared" si="14"/>
        <v>-6.1450744377573496</v>
      </c>
      <c r="O64" s="50">
        <v>31.698</v>
      </c>
      <c r="P64" s="38">
        <f t="shared" si="11"/>
        <v>24.904</v>
      </c>
      <c r="Q64" s="43">
        <f t="shared" si="15"/>
        <v>1.1999999999999993</v>
      </c>
      <c r="R64" s="58">
        <f t="shared" si="16"/>
        <v>5.0624367195410027</v>
      </c>
      <c r="S64" s="57">
        <v>32.463000000000001</v>
      </c>
      <c r="T64" s="42">
        <f t="shared" si="12"/>
        <v>25.669</v>
      </c>
      <c r="U64" s="60">
        <f t="shared" si="17"/>
        <v>0.76500000000000057</v>
      </c>
      <c r="V64" s="58">
        <f t="shared" si="18"/>
        <v>3.0717956954706094</v>
      </c>
    </row>
    <row r="65" spans="1:22" x14ac:dyDescent="0.25">
      <c r="A65" s="46" t="s">
        <v>26</v>
      </c>
      <c r="B65" s="48">
        <v>6</v>
      </c>
      <c r="C65" s="48" t="s">
        <v>15</v>
      </c>
      <c r="D65" s="48">
        <v>248</v>
      </c>
      <c r="E65" s="48">
        <v>22.2</v>
      </c>
      <c r="F65" s="40">
        <f t="shared" si="6"/>
        <v>15.405999999999999</v>
      </c>
      <c r="G65" s="56">
        <v>21.74</v>
      </c>
      <c r="H65" s="42">
        <f t="shared" si="7"/>
        <v>14.945999999999998</v>
      </c>
      <c r="I65" s="43">
        <f t="shared" si="8"/>
        <v>-0.46000000000000085</v>
      </c>
      <c r="J65" s="41">
        <f t="shared" si="9"/>
        <v>-2.9858496689601512</v>
      </c>
      <c r="K65" s="56">
        <v>21.582999999999998</v>
      </c>
      <c r="L65" s="42">
        <f t="shared" si="10"/>
        <v>14.788999999999998</v>
      </c>
      <c r="M65" s="43">
        <f t="shared" si="13"/>
        <v>-0.15700000000000003</v>
      </c>
      <c r="N65" s="44">
        <f t="shared" si="14"/>
        <v>-1.0504482804763819</v>
      </c>
      <c r="O65" s="50">
        <v>22.143000000000001</v>
      </c>
      <c r="P65" s="38">
        <f t="shared" si="11"/>
        <v>15.349</v>
      </c>
      <c r="Q65" s="43">
        <f t="shared" si="15"/>
        <v>0.56000000000000227</v>
      </c>
      <c r="R65" s="58">
        <f t="shared" si="16"/>
        <v>3.7865981472716368</v>
      </c>
      <c r="S65" s="57">
        <v>22.911999999999999</v>
      </c>
      <c r="T65" s="42">
        <f t="shared" si="12"/>
        <v>16.117999999999999</v>
      </c>
      <c r="U65" s="60">
        <f t="shared" si="17"/>
        <v>0.76899999999999835</v>
      </c>
      <c r="V65" s="58">
        <f t="shared" si="18"/>
        <v>5.0100983777444679</v>
      </c>
    </row>
    <row r="66" spans="1:22" x14ac:dyDescent="0.25">
      <c r="A66" s="46" t="s">
        <v>26</v>
      </c>
      <c r="B66" s="48">
        <v>6</v>
      </c>
      <c r="C66" s="48" t="s">
        <v>15</v>
      </c>
      <c r="D66" s="48">
        <v>232</v>
      </c>
      <c r="E66" s="48">
        <v>29.88</v>
      </c>
      <c r="F66" s="40">
        <f t="shared" si="6"/>
        <v>23.085999999999999</v>
      </c>
      <c r="G66" s="56">
        <v>34.590000000000003</v>
      </c>
      <c r="H66" s="42">
        <f t="shared" si="7"/>
        <v>27.796000000000003</v>
      </c>
      <c r="I66" s="43">
        <f t="shared" si="8"/>
        <v>4.7100000000000044</v>
      </c>
      <c r="J66" s="41">
        <f t="shared" si="9"/>
        <v>20.401975223078942</v>
      </c>
      <c r="K66" s="56">
        <v>28.149000000000001</v>
      </c>
      <c r="L66" s="42">
        <f t="shared" si="10"/>
        <v>21.355</v>
      </c>
      <c r="M66" s="43">
        <f t="shared" si="13"/>
        <v>-6.4410000000000025</v>
      </c>
      <c r="N66" s="44">
        <f t="shared" si="14"/>
        <v>-23.172398906317461</v>
      </c>
      <c r="O66" s="50">
        <v>28.771999999999998</v>
      </c>
      <c r="P66" s="38">
        <f t="shared" si="11"/>
        <v>21.977999999999998</v>
      </c>
      <c r="Q66" s="43">
        <f t="shared" si="15"/>
        <v>0.62299999999999756</v>
      </c>
      <c r="R66" s="58">
        <f t="shared" si="16"/>
        <v>2.9173495668461604</v>
      </c>
      <c r="S66" s="57">
        <v>29.640999999999998</v>
      </c>
      <c r="T66" s="42">
        <f t="shared" si="12"/>
        <v>22.846999999999998</v>
      </c>
      <c r="U66" s="60">
        <f t="shared" si="17"/>
        <v>0.86899999999999977</v>
      </c>
      <c r="V66" s="58">
        <f t="shared" si="18"/>
        <v>3.953953953953953</v>
      </c>
    </row>
    <row r="67" spans="1:22" x14ac:dyDescent="0.25">
      <c r="A67" s="46" t="s">
        <v>26</v>
      </c>
      <c r="B67" s="48">
        <v>6</v>
      </c>
      <c r="C67" s="48" t="s">
        <v>15</v>
      </c>
      <c r="D67" s="48">
        <v>267</v>
      </c>
      <c r="E67" s="48">
        <v>25.15</v>
      </c>
      <c r="F67" s="40">
        <f t="shared" si="6"/>
        <v>18.355999999999998</v>
      </c>
      <c r="G67" s="56">
        <v>26.63</v>
      </c>
      <c r="H67" s="42">
        <f t="shared" si="7"/>
        <v>19.835999999999999</v>
      </c>
      <c r="I67" s="43">
        <f t="shared" si="8"/>
        <v>1.4800000000000004</v>
      </c>
      <c r="J67" s="41">
        <f t="shared" si="9"/>
        <v>8.0627587709740709</v>
      </c>
      <c r="K67" s="56">
        <v>24.556999999999999</v>
      </c>
      <c r="L67" s="42">
        <f t="shared" si="10"/>
        <v>17.762999999999998</v>
      </c>
      <c r="M67" s="43">
        <f t="shared" si="13"/>
        <v>-2.0730000000000004</v>
      </c>
      <c r="N67" s="44">
        <f t="shared" si="14"/>
        <v>-10.450695704779193</v>
      </c>
      <c r="O67" s="50">
        <v>25.774000000000001</v>
      </c>
      <c r="P67" s="38">
        <f t="shared" si="11"/>
        <v>18.98</v>
      </c>
      <c r="Q67" s="43">
        <f t="shared" si="15"/>
        <v>1.2170000000000023</v>
      </c>
      <c r="R67" s="58">
        <f t="shared" si="16"/>
        <v>6.8513201598829161</v>
      </c>
      <c r="S67" s="57">
        <v>26.573</v>
      </c>
      <c r="T67" s="42">
        <f t="shared" si="12"/>
        <v>19.779</v>
      </c>
      <c r="U67" s="60">
        <f t="shared" si="17"/>
        <v>0.79899999999999949</v>
      </c>
      <c r="V67" s="58">
        <f t="shared" si="18"/>
        <v>4.2096944151738649</v>
      </c>
    </row>
    <row r="68" spans="1:22" x14ac:dyDescent="0.25">
      <c r="A68" s="46" t="s">
        <v>26</v>
      </c>
      <c r="B68" s="48">
        <v>9</v>
      </c>
      <c r="C68" s="48" t="s">
        <v>15</v>
      </c>
      <c r="D68" s="48">
        <v>230</v>
      </c>
      <c r="E68" s="48">
        <v>23.71</v>
      </c>
      <c r="F68" s="40">
        <f t="shared" si="6"/>
        <v>16.916</v>
      </c>
      <c r="G68" s="56">
        <v>24.07</v>
      </c>
      <c r="H68" s="42">
        <f t="shared" si="7"/>
        <v>17.276</v>
      </c>
      <c r="I68" s="43">
        <f t="shared" si="8"/>
        <v>0.35999999999999943</v>
      </c>
      <c r="J68" s="41">
        <f t="shared" si="9"/>
        <v>2.1281626862142318</v>
      </c>
      <c r="K68" s="56">
        <v>24.311</v>
      </c>
      <c r="L68" s="42">
        <f t="shared" si="10"/>
        <v>17.516999999999999</v>
      </c>
      <c r="M68" s="43">
        <f t="shared" si="13"/>
        <v>0.24099999999999966</v>
      </c>
      <c r="N68" s="44">
        <f t="shared" si="14"/>
        <v>1.3949988423246102</v>
      </c>
      <c r="O68" s="50">
        <v>24.655000000000001</v>
      </c>
      <c r="P68" s="38">
        <f t="shared" si="11"/>
        <v>17.861000000000001</v>
      </c>
      <c r="Q68" s="43">
        <f t="shared" si="15"/>
        <v>0.34400000000000119</v>
      </c>
      <c r="R68" s="58">
        <f t="shared" si="16"/>
        <v>1.9638065878860607</v>
      </c>
      <c r="S68" s="57">
        <v>24.934000000000001</v>
      </c>
      <c r="T68" s="42">
        <f t="shared" si="12"/>
        <v>18.14</v>
      </c>
      <c r="U68" s="60">
        <f t="shared" si="17"/>
        <v>0.27899999999999991</v>
      </c>
      <c r="V68" s="58">
        <f t="shared" si="18"/>
        <v>1.5620625944795918</v>
      </c>
    </row>
    <row r="69" spans="1:22" x14ac:dyDescent="0.25">
      <c r="A69" s="46" t="s">
        <v>26</v>
      </c>
      <c r="B69" s="48">
        <v>9</v>
      </c>
      <c r="C69" s="48" t="s">
        <v>15</v>
      </c>
      <c r="D69" s="48">
        <v>262</v>
      </c>
      <c r="E69" s="48">
        <v>22.54</v>
      </c>
      <c r="F69" s="40">
        <f t="shared" si="6"/>
        <v>15.745999999999999</v>
      </c>
      <c r="G69" s="56">
        <v>24.32</v>
      </c>
      <c r="H69" s="42">
        <f t="shared" si="7"/>
        <v>17.526</v>
      </c>
      <c r="I69" s="43">
        <f t="shared" si="8"/>
        <v>1.7800000000000011</v>
      </c>
      <c r="J69" s="41">
        <f t="shared" si="9"/>
        <v>11.304458275117499</v>
      </c>
      <c r="K69" s="56">
        <v>22.486000000000001</v>
      </c>
      <c r="L69" s="42">
        <f t="shared" si="10"/>
        <v>15.692</v>
      </c>
      <c r="M69" s="43">
        <f t="shared" si="13"/>
        <v>-1.8339999999999996</v>
      </c>
      <c r="N69" s="44">
        <f t="shared" si="14"/>
        <v>-10.464452812963595</v>
      </c>
      <c r="O69" s="50">
        <v>23.454999999999998</v>
      </c>
      <c r="P69" s="38">
        <f t="shared" si="11"/>
        <v>16.660999999999998</v>
      </c>
      <c r="Q69" s="43">
        <f t="shared" si="15"/>
        <v>0.96899999999999764</v>
      </c>
      <c r="R69" s="58">
        <f t="shared" si="16"/>
        <v>6.175121080805491</v>
      </c>
      <c r="S69" s="57">
        <v>24.175000000000001</v>
      </c>
      <c r="T69" s="42">
        <f t="shared" si="12"/>
        <v>17.381</v>
      </c>
      <c r="U69" s="60">
        <f t="shared" si="17"/>
        <v>0.72000000000000242</v>
      </c>
      <c r="V69" s="58">
        <f t="shared" si="18"/>
        <v>4.3214692995618664</v>
      </c>
    </row>
    <row r="70" spans="1:22" x14ac:dyDescent="0.25">
      <c r="A70" s="46" t="s">
        <v>26</v>
      </c>
      <c r="B70" s="48">
        <v>9</v>
      </c>
      <c r="C70" s="48" t="s">
        <v>15</v>
      </c>
      <c r="D70" s="48">
        <v>252</v>
      </c>
      <c r="E70" s="48">
        <v>31.73</v>
      </c>
      <c r="F70" s="40">
        <f t="shared" si="6"/>
        <v>24.936</v>
      </c>
      <c r="G70" s="56">
        <v>32.75</v>
      </c>
      <c r="H70" s="42">
        <f t="shared" si="7"/>
        <v>25.956</v>
      </c>
      <c r="I70" s="43">
        <f t="shared" si="8"/>
        <v>1.0199999999999996</v>
      </c>
      <c r="J70" s="41">
        <f t="shared" si="9"/>
        <v>4.0904716073147238</v>
      </c>
      <c r="K70" s="56">
        <v>32.811999999999998</v>
      </c>
      <c r="L70" s="42">
        <f t="shared" si="10"/>
        <v>26.017999999999997</v>
      </c>
      <c r="M70" s="43">
        <f t="shared" si="13"/>
        <v>6.1999999999997613E-2</v>
      </c>
      <c r="N70" s="44">
        <f t="shared" si="14"/>
        <v>0.23886577284634616</v>
      </c>
      <c r="O70" s="50">
        <v>32.926000000000002</v>
      </c>
      <c r="P70" s="38">
        <f t="shared" si="11"/>
        <v>26.132000000000001</v>
      </c>
      <c r="Q70" s="43">
        <f t="shared" si="15"/>
        <v>0.11400000000000432</v>
      </c>
      <c r="R70" s="58">
        <f t="shared" si="16"/>
        <v>0.43815819817051399</v>
      </c>
      <c r="S70" s="57">
        <v>33.695999999999998</v>
      </c>
      <c r="T70" s="42">
        <f t="shared" si="12"/>
        <v>26.901999999999997</v>
      </c>
      <c r="U70" s="60">
        <f t="shared" si="17"/>
        <v>0.76999999999999602</v>
      </c>
      <c r="V70" s="58">
        <f t="shared" si="18"/>
        <v>2.9465789070870807</v>
      </c>
    </row>
    <row r="71" spans="1:22" x14ac:dyDescent="0.25">
      <c r="A71" s="46" t="s">
        <v>26</v>
      </c>
      <c r="B71" s="48">
        <v>9</v>
      </c>
      <c r="C71" s="48" t="s">
        <v>15</v>
      </c>
      <c r="D71" s="48">
        <v>270</v>
      </c>
      <c r="E71" s="48">
        <v>24.09</v>
      </c>
      <c r="F71" s="40">
        <f t="shared" si="6"/>
        <v>17.295999999999999</v>
      </c>
      <c r="G71" s="56">
        <v>29.63</v>
      </c>
      <c r="H71" s="42">
        <f t="shared" si="7"/>
        <v>22.835999999999999</v>
      </c>
      <c r="I71" s="43">
        <f t="shared" si="8"/>
        <v>5.5399999999999991</v>
      </c>
      <c r="J71" s="41">
        <f t="shared" si="9"/>
        <v>32.030527289546711</v>
      </c>
      <c r="K71" s="56">
        <v>24.242000000000001</v>
      </c>
      <c r="L71" s="42">
        <f t="shared" si="10"/>
        <v>17.448</v>
      </c>
      <c r="M71" s="43">
        <f t="shared" si="13"/>
        <v>-5.3879999999999981</v>
      </c>
      <c r="N71" s="44">
        <f t="shared" si="14"/>
        <v>-23.594324750394108</v>
      </c>
      <c r="O71" s="50">
        <v>24.672000000000001</v>
      </c>
      <c r="P71" s="38">
        <f t="shared" si="11"/>
        <v>17.878</v>
      </c>
      <c r="Q71" s="43">
        <f t="shared" si="15"/>
        <v>0.42999999999999972</v>
      </c>
      <c r="R71" s="58">
        <f t="shared" si="16"/>
        <v>2.4644658413571738</v>
      </c>
      <c r="S71" s="57">
        <v>25.295999999999999</v>
      </c>
      <c r="T71" s="42">
        <f t="shared" si="12"/>
        <v>18.501999999999999</v>
      </c>
      <c r="U71" s="60">
        <f t="shared" si="17"/>
        <v>0.62399999999999878</v>
      </c>
      <c r="V71" s="58">
        <f t="shared" si="18"/>
        <v>3.49032330238281</v>
      </c>
    </row>
    <row r="72" spans="1:22" x14ac:dyDescent="0.25">
      <c r="A72" s="46" t="s">
        <v>26</v>
      </c>
      <c r="B72" s="48">
        <v>9</v>
      </c>
      <c r="C72" s="48" t="s">
        <v>15</v>
      </c>
      <c r="D72" s="48">
        <v>268</v>
      </c>
      <c r="E72" s="48">
        <v>27.72</v>
      </c>
      <c r="F72" s="40">
        <f t="shared" si="6"/>
        <v>20.925999999999998</v>
      </c>
      <c r="G72" s="56">
        <v>26.91</v>
      </c>
      <c r="H72" s="42">
        <f t="shared" si="7"/>
        <v>20.116</v>
      </c>
      <c r="I72" s="43">
        <f t="shared" si="8"/>
        <v>-0.80999999999999872</v>
      </c>
      <c r="J72" s="41">
        <f t="shared" si="9"/>
        <v>-3.870782758291115</v>
      </c>
      <c r="K72" s="56">
        <v>27.951000000000001</v>
      </c>
      <c r="L72" s="42">
        <f t="shared" si="10"/>
        <v>21.157</v>
      </c>
      <c r="M72" s="43">
        <f t="shared" ref="M72:M103" si="19">L72-H72</f>
        <v>1.0410000000000004</v>
      </c>
      <c r="N72" s="44">
        <f t="shared" ref="N72:N103" si="20">M72/H72*100</f>
        <v>5.174985086498312</v>
      </c>
      <c r="O72" s="50">
        <v>28.49</v>
      </c>
      <c r="P72" s="38">
        <f t="shared" si="11"/>
        <v>21.695999999999998</v>
      </c>
      <c r="Q72" s="43">
        <f t="shared" ref="Q72:Q103" si="21">P72-L72</f>
        <v>0.53899999999999793</v>
      </c>
      <c r="R72" s="58">
        <f t="shared" ref="R72:R103" si="22">Q72/L72*100</f>
        <v>2.5476201729923806</v>
      </c>
      <c r="S72" s="57">
        <v>29.029</v>
      </c>
      <c r="T72" s="42">
        <f t="shared" si="12"/>
        <v>22.234999999999999</v>
      </c>
      <c r="U72" s="60">
        <f t="shared" ref="U72:U103" si="23">T72-P72</f>
        <v>0.53900000000000148</v>
      </c>
      <c r="V72" s="58">
        <f t="shared" ref="V72:V103" si="24">U72/P72*100</f>
        <v>2.4843289085545792</v>
      </c>
    </row>
    <row r="73" spans="1:22" x14ac:dyDescent="0.25">
      <c r="A73" s="46" t="s">
        <v>26</v>
      </c>
      <c r="B73" s="48">
        <v>9</v>
      </c>
      <c r="C73" s="48" t="s">
        <v>15</v>
      </c>
      <c r="D73" s="48">
        <v>235</v>
      </c>
      <c r="E73" s="48">
        <v>29.77</v>
      </c>
      <c r="F73" s="40">
        <f t="shared" ref="F73:F103" si="25">E73-6.794</f>
        <v>22.975999999999999</v>
      </c>
      <c r="G73" s="56">
        <v>30.39</v>
      </c>
      <c r="H73" s="42">
        <f t="shared" ref="H73:H103" si="26">G73-6.794</f>
        <v>23.596</v>
      </c>
      <c r="I73" s="43">
        <f t="shared" ref="I73:I103" si="27">H73-F73</f>
        <v>0.62000000000000099</v>
      </c>
      <c r="J73" s="41">
        <f t="shared" ref="J73:J103" si="28">I73/F73*100</f>
        <v>2.6984679665738205</v>
      </c>
      <c r="K73" s="56">
        <v>29.702000000000002</v>
      </c>
      <c r="L73" s="42">
        <f t="shared" ref="L73:L103" si="29">K73-6.794</f>
        <v>22.908000000000001</v>
      </c>
      <c r="M73" s="43">
        <f t="shared" si="19"/>
        <v>-0.68799999999999883</v>
      </c>
      <c r="N73" s="44">
        <f t="shared" si="20"/>
        <v>-2.9157484319376117</v>
      </c>
      <c r="O73" s="50">
        <v>30.196999999999999</v>
      </c>
      <c r="P73" s="38">
        <f t="shared" ref="P73:P103" si="30">O73-6.794</f>
        <v>23.402999999999999</v>
      </c>
      <c r="Q73" s="43">
        <f t="shared" si="21"/>
        <v>0.49499999999999744</v>
      </c>
      <c r="R73" s="58">
        <f t="shared" si="22"/>
        <v>2.160817181770549</v>
      </c>
      <c r="S73" s="57">
        <v>30.649000000000001</v>
      </c>
      <c r="T73" s="42">
        <f t="shared" ref="T73:T103" si="31">S73-6.794</f>
        <v>23.855</v>
      </c>
      <c r="U73" s="60">
        <f t="shared" si="23"/>
        <v>0.45200000000000173</v>
      </c>
      <c r="V73" s="58">
        <f t="shared" si="24"/>
        <v>1.9313763192753142</v>
      </c>
    </row>
    <row r="74" spans="1:22" x14ac:dyDescent="0.25">
      <c r="A74" s="46" t="s">
        <v>26</v>
      </c>
      <c r="B74" s="48">
        <v>11</v>
      </c>
      <c r="C74" s="48" t="s">
        <v>15</v>
      </c>
      <c r="D74" s="48">
        <v>241</v>
      </c>
      <c r="E74" s="48">
        <v>30.91</v>
      </c>
      <c r="F74" s="40">
        <f t="shared" si="25"/>
        <v>24.116</v>
      </c>
      <c r="G74" s="56">
        <v>30.957999999999998</v>
      </c>
      <c r="H74" s="42">
        <f t="shared" si="26"/>
        <v>24.163999999999998</v>
      </c>
      <c r="I74" s="43">
        <f t="shared" si="27"/>
        <v>4.7999999999998266E-2</v>
      </c>
      <c r="J74" s="41">
        <f t="shared" si="28"/>
        <v>0.19903798308176426</v>
      </c>
      <c r="K74" s="56">
        <v>31.027999999999999</v>
      </c>
      <c r="L74" s="42">
        <f t="shared" si="29"/>
        <v>24.233999999999998</v>
      </c>
      <c r="M74" s="43">
        <f t="shared" si="19"/>
        <v>7.0000000000000284E-2</v>
      </c>
      <c r="N74" s="44">
        <f t="shared" si="20"/>
        <v>0.28968713789107881</v>
      </c>
      <c r="O74" s="50">
        <v>30.997</v>
      </c>
      <c r="P74" s="38">
        <f t="shared" si="30"/>
        <v>24.202999999999999</v>
      </c>
      <c r="Q74" s="43">
        <f t="shared" si="21"/>
        <v>-3.0999999999998806E-2</v>
      </c>
      <c r="R74" s="58">
        <f t="shared" si="22"/>
        <v>-0.12791945200956842</v>
      </c>
      <c r="S74" s="57">
        <v>31.58</v>
      </c>
      <c r="T74" s="42">
        <f t="shared" si="31"/>
        <v>24.785999999999998</v>
      </c>
      <c r="U74" s="60">
        <f t="shared" si="23"/>
        <v>0.58299999999999841</v>
      </c>
      <c r="V74" s="58">
        <f t="shared" si="24"/>
        <v>2.4087922984753889</v>
      </c>
    </row>
    <row r="75" spans="1:22" x14ac:dyDescent="0.25">
      <c r="A75" s="46" t="s">
        <v>26</v>
      </c>
      <c r="B75" s="48">
        <v>11</v>
      </c>
      <c r="C75" s="48" t="s">
        <v>15</v>
      </c>
      <c r="D75" s="48">
        <v>234</v>
      </c>
      <c r="E75" s="48">
        <v>29.15</v>
      </c>
      <c r="F75" s="40">
        <f t="shared" si="25"/>
        <v>22.355999999999998</v>
      </c>
      <c r="G75" s="56">
        <v>29.251999999999999</v>
      </c>
      <c r="H75" s="42">
        <f t="shared" si="26"/>
        <v>22.457999999999998</v>
      </c>
      <c r="I75" s="43">
        <f t="shared" si="27"/>
        <v>0.10200000000000031</v>
      </c>
      <c r="J75" s="41">
        <f t="shared" si="28"/>
        <v>0.45625335480408086</v>
      </c>
      <c r="K75" s="56">
        <v>28.798999999999999</v>
      </c>
      <c r="L75" s="42">
        <f t="shared" si="29"/>
        <v>22.004999999999999</v>
      </c>
      <c r="M75" s="43">
        <f t="shared" si="19"/>
        <v>-0.4529999999999994</v>
      </c>
      <c r="N75" s="44">
        <f t="shared" si="20"/>
        <v>-2.0170985840235081</v>
      </c>
      <c r="O75" s="50">
        <v>30.010999999999999</v>
      </c>
      <c r="P75" s="38">
        <f t="shared" si="30"/>
        <v>23.216999999999999</v>
      </c>
      <c r="Q75" s="43">
        <f t="shared" si="21"/>
        <v>1.2119999999999997</v>
      </c>
      <c r="R75" s="58">
        <f t="shared" si="22"/>
        <v>5.507839127471029</v>
      </c>
      <c r="S75" s="57">
        <v>30.571000000000002</v>
      </c>
      <c r="T75" s="42">
        <f t="shared" si="31"/>
        <v>23.777000000000001</v>
      </c>
      <c r="U75" s="60">
        <f t="shared" si="23"/>
        <v>0.56000000000000227</v>
      </c>
      <c r="V75" s="58">
        <f t="shared" si="24"/>
        <v>2.4120256708446495</v>
      </c>
    </row>
    <row r="76" spans="1:22" x14ac:dyDescent="0.25">
      <c r="A76" s="46" t="s">
        <v>26</v>
      </c>
      <c r="B76" s="48">
        <v>11</v>
      </c>
      <c r="C76" s="48" t="s">
        <v>15</v>
      </c>
      <c r="D76" s="48">
        <v>258</v>
      </c>
      <c r="E76" s="48">
        <v>22.75</v>
      </c>
      <c r="F76" s="40">
        <f t="shared" si="25"/>
        <v>15.956</v>
      </c>
      <c r="G76" s="56">
        <v>23.187000000000001</v>
      </c>
      <c r="H76" s="42">
        <f t="shared" si="26"/>
        <v>16.393000000000001</v>
      </c>
      <c r="I76" s="43">
        <f t="shared" si="27"/>
        <v>0.43700000000000117</v>
      </c>
      <c r="J76" s="41">
        <f t="shared" si="28"/>
        <v>2.7387816495362318</v>
      </c>
      <c r="K76" s="56">
        <v>23.198</v>
      </c>
      <c r="L76" s="42">
        <f t="shared" si="29"/>
        <v>16.404</v>
      </c>
      <c r="M76" s="43">
        <f t="shared" si="19"/>
        <v>1.0999999999999233E-2</v>
      </c>
      <c r="N76" s="44">
        <f t="shared" si="20"/>
        <v>6.710181174891254E-2</v>
      </c>
      <c r="O76" s="50">
        <v>23.756</v>
      </c>
      <c r="P76" s="38">
        <f t="shared" si="30"/>
        <v>16.962</v>
      </c>
      <c r="Q76" s="43">
        <f t="shared" si="21"/>
        <v>0.55799999999999983</v>
      </c>
      <c r="R76" s="58">
        <f t="shared" si="22"/>
        <v>3.4016093635698601</v>
      </c>
      <c r="S76" s="57">
        <v>24.515999999999998</v>
      </c>
      <c r="T76" s="42">
        <f t="shared" si="31"/>
        <v>17.721999999999998</v>
      </c>
      <c r="U76" s="60">
        <f t="shared" si="23"/>
        <v>0.75999999999999801</v>
      </c>
      <c r="V76" s="58">
        <f t="shared" si="24"/>
        <v>4.4806037023935739</v>
      </c>
    </row>
    <row r="77" spans="1:22" x14ac:dyDescent="0.25">
      <c r="A77" s="46" t="s">
        <v>26</v>
      </c>
      <c r="B77" s="48">
        <v>11</v>
      </c>
      <c r="C77" s="48" t="s">
        <v>15</v>
      </c>
      <c r="D77" s="48">
        <v>261</v>
      </c>
      <c r="E77" s="48">
        <v>23.17</v>
      </c>
      <c r="F77" s="40">
        <f t="shared" si="25"/>
        <v>16.376000000000001</v>
      </c>
      <c r="G77" s="56">
        <v>22.18</v>
      </c>
      <c r="H77" s="42">
        <f t="shared" si="26"/>
        <v>15.385999999999999</v>
      </c>
      <c r="I77" s="43">
        <f t="shared" si="27"/>
        <v>-0.99000000000000199</v>
      </c>
      <c r="J77" s="41">
        <f t="shared" si="28"/>
        <v>-6.045432340009782</v>
      </c>
      <c r="K77" s="56">
        <v>23.027999999999999</v>
      </c>
      <c r="L77" s="42">
        <f t="shared" si="29"/>
        <v>16.233999999999998</v>
      </c>
      <c r="M77" s="43">
        <f t="shared" si="19"/>
        <v>0.84799999999999898</v>
      </c>
      <c r="N77" s="44">
        <f t="shared" si="20"/>
        <v>5.5115039646431763</v>
      </c>
      <c r="O77" s="50">
        <v>23.946000000000002</v>
      </c>
      <c r="P77" s="38">
        <f t="shared" si="30"/>
        <v>17.152000000000001</v>
      </c>
      <c r="Q77" s="43">
        <f t="shared" si="21"/>
        <v>0.91800000000000281</v>
      </c>
      <c r="R77" s="58">
        <f t="shared" si="22"/>
        <v>5.6547985709005966</v>
      </c>
      <c r="S77" s="57">
        <v>24.036999999999999</v>
      </c>
      <c r="T77" s="42">
        <f t="shared" si="31"/>
        <v>17.242999999999999</v>
      </c>
      <c r="U77" s="60">
        <f t="shared" si="23"/>
        <v>9.0999999999997527E-2</v>
      </c>
      <c r="V77" s="58">
        <f t="shared" si="24"/>
        <v>0.53055037313431397</v>
      </c>
    </row>
    <row r="78" spans="1:22" x14ac:dyDescent="0.25">
      <c r="A78" s="46" t="s">
        <v>26</v>
      </c>
      <c r="B78" s="48">
        <v>11</v>
      </c>
      <c r="C78" s="48" t="s">
        <v>15</v>
      </c>
      <c r="D78" s="48">
        <v>276</v>
      </c>
      <c r="E78" s="48">
        <v>27.3</v>
      </c>
      <c r="F78" s="40">
        <f t="shared" si="25"/>
        <v>20.506</v>
      </c>
      <c r="G78" s="56">
        <v>27.954000000000001</v>
      </c>
      <c r="H78" s="42">
        <f t="shared" si="26"/>
        <v>21.16</v>
      </c>
      <c r="I78" s="43">
        <f t="shared" si="27"/>
        <v>0.65399999999999991</v>
      </c>
      <c r="J78" s="41">
        <f t="shared" si="28"/>
        <v>3.1893104457232027</v>
      </c>
      <c r="K78" s="56">
        <v>27.562999999999999</v>
      </c>
      <c r="L78" s="42">
        <f t="shared" si="29"/>
        <v>20.768999999999998</v>
      </c>
      <c r="M78" s="43">
        <f t="shared" si="19"/>
        <v>-0.39100000000000179</v>
      </c>
      <c r="N78" s="44">
        <f t="shared" si="20"/>
        <v>-1.8478260869565302</v>
      </c>
      <c r="O78" s="50">
        <v>28.079000000000001</v>
      </c>
      <c r="P78" s="38">
        <f t="shared" si="30"/>
        <v>21.285</v>
      </c>
      <c r="Q78" s="43">
        <f t="shared" si="21"/>
        <v>0.51600000000000179</v>
      </c>
      <c r="R78" s="58">
        <f t="shared" si="22"/>
        <v>2.4844720496894497</v>
      </c>
      <c r="S78" s="57">
        <v>28.667999999999999</v>
      </c>
      <c r="T78" s="42">
        <f t="shared" si="31"/>
        <v>21.873999999999999</v>
      </c>
      <c r="U78" s="60">
        <f t="shared" si="23"/>
        <v>0.58899999999999864</v>
      </c>
      <c r="V78" s="58">
        <f t="shared" si="24"/>
        <v>2.7672069532534582</v>
      </c>
    </row>
    <row r="79" spans="1:22" x14ac:dyDescent="0.25">
      <c r="A79" s="46" t="s">
        <v>26</v>
      </c>
      <c r="B79" s="48">
        <v>11</v>
      </c>
      <c r="C79" s="48" t="s">
        <v>15</v>
      </c>
      <c r="D79" s="48">
        <v>264</v>
      </c>
      <c r="E79" s="48">
        <v>23.15</v>
      </c>
      <c r="F79" s="40">
        <f t="shared" si="25"/>
        <v>16.355999999999998</v>
      </c>
      <c r="G79" s="56">
        <v>23.401</v>
      </c>
      <c r="H79" s="42">
        <f t="shared" si="26"/>
        <v>16.606999999999999</v>
      </c>
      <c r="I79" s="43">
        <f t="shared" si="27"/>
        <v>0.25100000000000122</v>
      </c>
      <c r="J79" s="41">
        <f t="shared" si="28"/>
        <v>1.5346050379065863</v>
      </c>
      <c r="K79" s="56">
        <v>23.350999999999999</v>
      </c>
      <c r="L79" s="42">
        <f t="shared" si="29"/>
        <v>16.556999999999999</v>
      </c>
      <c r="M79" s="43">
        <f t="shared" si="19"/>
        <v>-5.0000000000000711E-2</v>
      </c>
      <c r="N79" s="44">
        <f t="shared" si="20"/>
        <v>-0.30107785873427295</v>
      </c>
      <c r="O79" s="50">
        <v>23.835999999999999</v>
      </c>
      <c r="P79" s="38">
        <f t="shared" si="30"/>
        <v>17.041999999999998</v>
      </c>
      <c r="Q79" s="43">
        <f t="shared" si="21"/>
        <v>0.48499999999999943</v>
      </c>
      <c r="R79" s="58">
        <f t="shared" si="22"/>
        <v>2.9292746270459595</v>
      </c>
      <c r="S79" s="57">
        <v>24.55</v>
      </c>
      <c r="T79" s="42">
        <f t="shared" si="31"/>
        <v>17.756</v>
      </c>
      <c r="U79" s="60">
        <f t="shared" si="23"/>
        <v>0.71400000000000219</v>
      </c>
      <c r="V79" s="58">
        <f t="shared" si="24"/>
        <v>4.1896491022180626</v>
      </c>
    </row>
    <row r="80" spans="1:22" x14ac:dyDescent="0.25">
      <c r="A80" s="46" t="s">
        <v>27</v>
      </c>
      <c r="B80" s="48">
        <v>3</v>
      </c>
      <c r="C80" s="48" t="s">
        <v>15</v>
      </c>
      <c r="D80" s="48">
        <v>236</v>
      </c>
      <c r="E80" s="48">
        <v>22.24</v>
      </c>
      <c r="F80" s="40">
        <f t="shared" si="25"/>
        <v>15.445999999999998</v>
      </c>
      <c r="G80" s="56">
        <v>22.44</v>
      </c>
      <c r="H80" s="42">
        <f t="shared" si="26"/>
        <v>15.646000000000001</v>
      </c>
      <c r="I80" s="43">
        <f t="shared" si="27"/>
        <v>0.20000000000000284</v>
      </c>
      <c r="J80" s="41">
        <f t="shared" si="28"/>
        <v>1.2948336138806349</v>
      </c>
      <c r="K80" s="56">
        <v>22.187000000000001</v>
      </c>
      <c r="L80" s="42">
        <f t="shared" si="29"/>
        <v>15.393000000000001</v>
      </c>
      <c r="M80" s="43">
        <f t="shared" si="19"/>
        <v>-0.25300000000000011</v>
      </c>
      <c r="N80" s="44">
        <f t="shared" si="20"/>
        <v>-1.6170267160935707</v>
      </c>
      <c r="O80" s="50">
        <v>22.806999999999999</v>
      </c>
      <c r="P80" s="38">
        <f t="shared" si="30"/>
        <v>16.012999999999998</v>
      </c>
      <c r="Q80" s="43">
        <f t="shared" si="21"/>
        <v>0.61999999999999744</v>
      </c>
      <c r="R80" s="58">
        <f t="shared" si="22"/>
        <v>4.0278048463587179</v>
      </c>
      <c r="S80" s="57">
        <v>22.491</v>
      </c>
      <c r="T80" s="42">
        <f t="shared" si="31"/>
        <v>15.696999999999999</v>
      </c>
      <c r="U80" s="60">
        <f t="shared" si="23"/>
        <v>-0.31599999999999895</v>
      </c>
      <c r="V80" s="58">
        <f t="shared" si="24"/>
        <v>-1.9733966152501028</v>
      </c>
    </row>
    <row r="81" spans="1:22" x14ac:dyDescent="0.25">
      <c r="A81" s="46" t="s">
        <v>27</v>
      </c>
      <c r="B81" s="48">
        <v>3</v>
      </c>
      <c r="C81" s="48" t="s">
        <v>15</v>
      </c>
      <c r="D81" s="48">
        <v>244</v>
      </c>
      <c r="E81" s="48">
        <v>27.67</v>
      </c>
      <c r="F81" s="40">
        <f t="shared" si="25"/>
        <v>20.876000000000001</v>
      </c>
      <c r="G81" s="56">
        <v>27.82</v>
      </c>
      <c r="H81" s="42">
        <f t="shared" si="26"/>
        <v>21.026</v>
      </c>
      <c r="I81" s="43">
        <f t="shared" si="27"/>
        <v>0.14999999999999858</v>
      </c>
      <c r="J81" s="41">
        <f t="shared" si="28"/>
        <v>0.71852845372676077</v>
      </c>
      <c r="K81" s="56">
        <v>27.645</v>
      </c>
      <c r="L81" s="42">
        <f t="shared" si="29"/>
        <v>20.850999999999999</v>
      </c>
      <c r="M81" s="43">
        <f t="shared" si="19"/>
        <v>-0.17500000000000071</v>
      </c>
      <c r="N81" s="44">
        <f t="shared" si="20"/>
        <v>-0.83230286312185253</v>
      </c>
      <c r="O81" s="50">
        <v>27.789000000000001</v>
      </c>
      <c r="P81" s="38">
        <f t="shared" si="30"/>
        <v>20.995000000000001</v>
      </c>
      <c r="Q81" s="43">
        <f t="shared" si="21"/>
        <v>0.1440000000000019</v>
      </c>
      <c r="R81" s="58">
        <f t="shared" si="22"/>
        <v>0.69061435902355717</v>
      </c>
      <c r="S81" s="57">
        <v>28.463999999999999</v>
      </c>
      <c r="T81" s="42">
        <f t="shared" si="31"/>
        <v>21.669999999999998</v>
      </c>
      <c r="U81" s="60">
        <f t="shared" si="23"/>
        <v>0.67499999999999716</v>
      </c>
      <c r="V81" s="58">
        <f t="shared" si="24"/>
        <v>3.2150512026672877</v>
      </c>
    </row>
    <row r="82" spans="1:22" x14ac:dyDescent="0.25">
      <c r="A82" s="46" t="s">
        <v>27</v>
      </c>
      <c r="B82" s="48">
        <v>3</v>
      </c>
      <c r="C82" s="48" t="s">
        <v>15</v>
      </c>
      <c r="D82" s="48">
        <v>237</v>
      </c>
      <c r="E82" s="48">
        <v>28.71</v>
      </c>
      <c r="F82" s="40">
        <f t="shared" si="25"/>
        <v>21.916</v>
      </c>
      <c r="G82" s="56">
        <v>28.882000000000001</v>
      </c>
      <c r="H82" s="42">
        <f t="shared" si="26"/>
        <v>22.088000000000001</v>
      </c>
      <c r="I82" s="43">
        <f t="shared" si="27"/>
        <v>0.1720000000000006</v>
      </c>
      <c r="J82" s="41">
        <f t="shared" si="28"/>
        <v>0.78481474721664812</v>
      </c>
      <c r="K82" s="56">
        <v>28.54</v>
      </c>
      <c r="L82" s="42">
        <f t="shared" si="29"/>
        <v>21.745999999999999</v>
      </c>
      <c r="M82" s="43">
        <f t="shared" si="19"/>
        <v>-0.3420000000000023</v>
      </c>
      <c r="N82" s="44">
        <f t="shared" si="20"/>
        <v>-1.5483520463600249</v>
      </c>
      <c r="O82" s="50">
        <v>28.977</v>
      </c>
      <c r="P82" s="38">
        <f t="shared" si="30"/>
        <v>22.183</v>
      </c>
      <c r="Q82" s="43">
        <f t="shared" si="21"/>
        <v>0.43700000000000117</v>
      </c>
      <c r="R82" s="58">
        <f t="shared" si="22"/>
        <v>2.0095649774671256</v>
      </c>
      <c r="S82" s="57">
        <v>29.06</v>
      </c>
      <c r="T82" s="42">
        <f t="shared" si="31"/>
        <v>22.265999999999998</v>
      </c>
      <c r="U82" s="60">
        <f t="shared" si="23"/>
        <v>8.2999999999998408E-2</v>
      </c>
      <c r="V82" s="58">
        <f t="shared" si="24"/>
        <v>0.37416039309380339</v>
      </c>
    </row>
    <row r="83" spans="1:22" x14ac:dyDescent="0.25">
      <c r="A83" s="46" t="s">
        <v>27</v>
      </c>
      <c r="B83" s="48">
        <v>3</v>
      </c>
      <c r="C83" s="48" t="s">
        <v>15</v>
      </c>
      <c r="D83" s="48">
        <v>247</v>
      </c>
      <c r="E83" s="48">
        <v>30.19</v>
      </c>
      <c r="F83" s="40">
        <f t="shared" si="25"/>
        <v>23.396000000000001</v>
      </c>
      <c r="G83" s="56">
        <v>28.8</v>
      </c>
      <c r="H83" s="42">
        <f t="shared" si="26"/>
        <v>22.006</v>
      </c>
      <c r="I83" s="43">
        <f t="shared" si="27"/>
        <v>-1.3900000000000006</v>
      </c>
      <c r="J83" s="41">
        <f t="shared" si="28"/>
        <v>-5.9411865276115599</v>
      </c>
      <c r="K83" s="56">
        <v>29.776</v>
      </c>
      <c r="L83" s="42">
        <f t="shared" si="29"/>
        <v>22.981999999999999</v>
      </c>
      <c r="M83" s="43">
        <f t="shared" si="19"/>
        <v>0.97599999999999909</v>
      </c>
      <c r="N83" s="44">
        <f t="shared" si="20"/>
        <v>4.4351540488957513</v>
      </c>
      <c r="O83" s="50">
        <v>30.266999999999999</v>
      </c>
      <c r="P83" s="38">
        <f t="shared" si="30"/>
        <v>23.472999999999999</v>
      </c>
      <c r="Q83" s="43">
        <f t="shared" si="21"/>
        <v>0.49099999999999966</v>
      </c>
      <c r="R83" s="58">
        <f t="shared" si="22"/>
        <v>2.1364546166565126</v>
      </c>
      <c r="S83" s="57">
        <v>30.396000000000001</v>
      </c>
      <c r="T83" s="42">
        <f t="shared" si="31"/>
        <v>23.602</v>
      </c>
      <c r="U83" s="60">
        <f t="shared" si="23"/>
        <v>0.12900000000000134</v>
      </c>
      <c r="V83" s="58">
        <f t="shared" si="24"/>
        <v>0.54956758829293795</v>
      </c>
    </row>
    <row r="84" spans="1:22" x14ac:dyDescent="0.25">
      <c r="A84" s="46" t="s">
        <v>27</v>
      </c>
      <c r="B84" s="48">
        <v>3</v>
      </c>
      <c r="C84" s="48" t="s">
        <v>15</v>
      </c>
      <c r="D84" s="48">
        <v>271</v>
      </c>
      <c r="E84" s="48">
        <v>23.87</v>
      </c>
      <c r="F84" s="40">
        <f t="shared" si="25"/>
        <v>17.076000000000001</v>
      </c>
      <c r="G84" s="56">
        <v>24.6</v>
      </c>
      <c r="H84" s="42">
        <f t="shared" si="26"/>
        <v>17.806000000000001</v>
      </c>
      <c r="I84" s="43">
        <f t="shared" si="27"/>
        <v>0.73000000000000043</v>
      </c>
      <c r="J84" s="41">
        <f t="shared" si="28"/>
        <v>4.2750058561724078</v>
      </c>
      <c r="K84" s="56">
        <v>24.422000000000001</v>
      </c>
      <c r="L84" s="42">
        <f t="shared" si="29"/>
        <v>17.628</v>
      </c>
      <c r="M84" s="43">
        <f t="shared" si="19"/>
        <v>-0.17800000000000082</v>
      </c>
      <c r="N84" s="44">
        <f t="shared" si="20"/>
        <v>-0.99966303493204989</v>
      </c>
      <c r="O84" s="50">
        <v>24.661999999999999</v>
      </c>
      <c r="P84" s="38">
        <f t="shared" si="30"/>
        <v>17.867999999999999</v>
      </c>
      <c r="Q84" s="43">
        <f t="shared" si="21"/>
        <v>0.23999999999999844</v>
      </c>
      <c r="R84" s="58">
        <f t="shared" si="22"/>
        <v>1.3614703880190517</v>
      </c>
      <c r="S84" s="57">
        <v>25.215</v>
      </c>
      <c r="T84" s="42">
        <f t="shared" si="31"/>
        <v>18.420999999999999</v>
      </c>
      <c r="U84" s="60">
        <f t="shared" si="23"/>
        <v>0.55300000000000082</v>
      </c>
      <c r="V84" s="58">
        <f t="shared" si="24"/>
        <v>3.0949182896798795</v>
      </c>
    </row>
    <row r="85" spans="1:22" x14ac:dyDescent="0.25">
      <c r="A85" s="46" t="s">
        <v>27</v>
      </c>
      <c r="B85" s="48">
        <v>3</v>
      </c>
      <c r="C85" s="48" t="s">
        <v>15</v>
      </c>
      <c r="D85" s="48">
        <v>250</v>
      </c>
      <c r="E85" s="48">
        <v>25.86</v>
      </c>
      <c r="F85" s="40">
        <f t="shared" si="25"/>
        <v>19.065999999999999</v>
      </c>
      <c r="G85" s="56">
        <v>25.99</v>
      </c>
      <c r="H85" s="42">
        <f t="shared" si="26"/>
        <v>19.195999999999998</v>
      </c>
      <c r="I85" s="43">
        <f t="shared" si="27"/>
        <v>0.12999999999999901</v>
      </c>
      <c r="J85" s="41">
        <f t="shared" si="28"/>
        <v>0.68184202244833225</v>
      </c>
      <c r="K85" s="56">
        <v>25.513000000000002</v>
      </c>
      <c r="L85" s="42">
        <f t="shared" si="29"/>
        <v>18.719000000000001</v>
      </c>
      <c r="M85" s="43">
        <f t="shared" si="19"/>
        <v>-0.47699999999999676</v>
      </c>
      <c r="N85" s="44">
        <f t="shared" si="20"/>
        <v>-2.4848926859762286</v>
      </c>
      <c r="O85" s="50">
        <v>25.997</v>
      </c>
      <c r="P85" s="38">
        <f t="shared" si="30"/>
        <v>19.202999999999999</v>
      </c>
      <c r="Q85" s="43">
        <f t="shared" si="21"/>
        <v>0.48399999999999821</v>
      </c>
      <c r="R85" s="58">
        <f t="shared" si="22"/>
        <v>2.585608205566527</v>
      </c>
      <c r="S85" s="57">
        <v>26.391999999999999</v>
      </c>
      <c r="T85" s="42">
        <f t="shared" si="31"/>
        <v>19.597999999999999</v>
      </c>
      <c r="U85" s="60">
        <f t="shared" si="23"/>
        <v>0.39499999999999957</v>
      </c>
      <c r="V85" s="58">
        <f t="shared" si="24"/>
        <v>2.0569702650627484</v>
      </c>
    </row>
    <row r="86" spans="1:22" x14ac:dyDescent="0.25">
      <c r="A86" s="46" t="s">
        <v>27</v>
      </c>
      <c r="B86" s="48">
        <v>12</v>
      </c>
      <c r="C86" s="48" t="s">
        <v>15</v>
      </c>
      <c r="D86" s="48">
        <v>231</v>
      </c>
      <c r="E86" s="48">
        <v>30.38</v>
      </c>
      <c r="F86" s="40">
        <f t="shared" si="25"/>
        <v>23.585999999999999</v>
      </c>
      <c r="G86" s="56">
        <v>30.99</v>
      </c>
      <c r="H86" s="42">
        <f t="shared" si="26"/>
        <v>24.195999999999998</v>
      </c>
      <c r="I86" s="43">
        <f t="shared" si="27"/>
        <v>0.60999999999999943</v>
      </c>
      <c r="J86" s="41">
        <f t="shared" si="28"/>
        <v>2.5862799966081549</v>
      </c>
      <c r="K86" s="56">
        <v>30.297000000000001</v>
      </c>
      <c r="L86" s="42">
        <f t="shared" si="29"/>
        <v>23.503</v>
      </c>
      <c r="M86" s="43">
        <f t="shared" si="19"/>
        <v>-0.69299999999999784</v>
      </c>
      <c r="N86" s="44">
        <f t="shared" si="20"/>
        <v>-2.8641097702099434</v>
      </c>
      <c r="O86" s="50">
        <v>30.827000000000002</v>
      </c>
      <c r="P86" s="38">
        <f t="shared" si="30"/>
        <v>24.033000000000001</v>
      </c>
      <c r="Q86" s="43">
        <f t="shared" si="21"/>
        <v>0.53000000000000114</v>
      </c>
      <c r="R86" s="58">
        <f t="shared" si="22"/>
        <v>2.2550312726035022</v>
      </c>
      <c r="S86" s="57">
        <v>31.128</v>
      </c>
      <c r="T86" s="42">
        <f t="shared" si="31"/>
        <v>24.334</v>
      </c>
      <c r="U86" s="60">
        <f t="shared" si="23"/>
        <v>0.30099999999999838</v>
      </c>
      <c r="V86" s="58">
        <f t="shared" si="24"/>
        <v>1.2524445554029806</v>
      </c>
    </row>
    <row r="87" spans="1:22" x14ac:dyDescent="0.25">
      <c r="A87" s="46" t="s">
        <v>27</v>
      </c>
      <c r="B87" s="48">
        <v>12</v>
      </c>
      <c r="C87" s="48" t="s">
        <v>15</v>
      </c>
      <c r="D87" s="48">
        <v>272</v>
      </c>
      <c r="E87" s="48">
        <v>28.39</v>
      </c>
      <c r="F87" s="40">
        <f t="shared" si="25"/>
        <v>21.596</v>
      </c>
      <c r="G87" s="56">
        <v>28.327000000000002</v>
      </c>
      <c r="H87" s="42">
        <f t="shared" si="26"/>
        <v>21.533000000000001</v>
      </c>
      <c r="I87" s="43">
        <f t="shared" si="27"/>
        <v>-6.2999999999998835E-2</v>
      </c>
      <c r="J87" s="41">
        <f t="shared" si="28"/>
        <v>-0.29172068901647918</v>
      </c>
      <c r="K87" s="56">
        <v>28.346</v>
      </c>
      <c r="L87" s="42">
        <f t="shared" si="29"/>
        <v>21.552</v>
      </c>
      <c r="M87" s="43">
        <f t="shared" si="19"/>
        <v>1.8999999999998352E-2</v>
      </c>
      <c r="N87" s="44">
        <f t="shared" si="20"/>
        <v>8.8236660010209217E-2</v>
      </c>
      <c r="O87" s="50">
        <v>29.18</v>
      </c>
      <c r="P87" s="38">
        <f t="shared" si="30"/>
        <v>22.385999999999999</v>
      </c>
      <c r="Q87" s="43">
        <f t="shared" si="21"/>
        <v>0.83399999999999963</v>
      </c>
      <c r="R87" s="58">
        <f t="shared" si="22"/>
        <v>3.8697104677060121</v>
      </c>
      <c r="S87" s="57">
        <v>29.350999999999999</v>
      </c>
      <c r="T87" s="42">
        <f t="shared" si="31"/>
        <v>22.556999999999999</v>
      </c>
      <c r="U87" s="60">
        <f t="shared" si="23"/>
        <v>0.17099999999999937</v>
      </c>
      <c r="V87" s="58">
        <f t="shared" si="24"/>
        <v>0.76387027606539526</v>
      </c>
    </row>
    <row r="88" spans="1:22" x14ac:dyDescent="0.25">
      <c r="A88" s="46" t="s">
        <v>27</v>
      </c>
      <c r="B88" s="48">
        <v>12</v>
      </c>
      <c r="C88" s="48" t="s">
        <v>15</v>
      </c>
      <c r="D88" s="48">
        <v>229</v>
      </c>
      <c r="E88" s="48">
        <v>24.54</v>
      </c>
      <c r="F88" s="40">
        <f t="shared" si="25"/>
        <v>17.745999999999999</v>
      </c>
      <c r="G88" s="56">
        <v>24.8</v>
      </c>
      <c r="H88" s="42">
        <f t="shared" si="26"/>
        <v>18.006</v>
      </c>
      <c r="I88" s="43">
        <f t="shared" si="27"/>
        <v>0.26000000000000156</v>
      </c>
      <c r="J88" s="41">
        <f t="shared" si="28"/>
        <v>1.4651189000338194</v>
      </c>
      <c r="K88" s="56">
        <v>24.774000000000001</v>
      </c>
      <c r="L88" s="42">
        <f t="shared" si="29"/>
        <v>17.98</v>
      </c>
      <c r="M88" s="43">
        <f t="shared" si="19"/>
        <v>-2.5999999999999801E-2</v>
      </c>
      <c r="N88" s="44">
        <f t="shared" si="20"/>
        <v>-0.1443963123403299</v>
      </c>
      <c r="O88" s="50">
        <v>25.033000000000001</v>
      </c>
      <c r="P88" s="38">
        <f t="shared" si="30"/>
        <v>18.239000000000001</v>
      </c>
      <c r="Q88" s="43">
        <f t="shared" si="21"/>
        <v>0.25900000000000034</v>
      </c>
      <c r="R88" s="58">
        <f t="shared" si="22"/>
        <v>1.4404894327030051</v>
      </c>
      <c r="S88" s="57">
        <v>25.559000000000001</v>
      </c>
      <c r="T88" s="42">
        <f t="shared" si="31"/>
        <v>18.765000000000001</v>
      </c>
      <c r="U88" s="60">
        <f t="shared" si="23"/>
        <v>0.5259999999999998</v>
      </c>
      <c r="V88" s="58">
        <f t="shared" si="24"/>
        <v>2.883930040024123</v>
      </c>
    </row>
    <row r="89" spans="1:22" x14ac:dyDescent="0.25">
      <c r="A89" s="46" t="s">
        <v>27</v>
      </c>
      <c r="B89" s="48">
        <v>12</v>
      </c>
      <c r="C89" s="48" t="s">
        <v>15</v>
      </c>
      <c r="D89" s="48">
        <v>243</v>
      </c>
      <c r="E89" s="48">
        <v>21.64</v>
      </c>
      <c r="F89" s="40">
        <f t="shared" si="25"/>
        <v>14.846</v>
      </c>
      <c r="G89" s="56">
        <v>21.2</v>
      </c>
      <c r="H89" s="42">
        <f t="shared" si="26"/>
        <v>14.405999999999999</v>
      </c>
      <c r="I89" s="43">
        <f t="shared" si="27"/>
        <v>-0.44000000000000128</v>
      </c>
      <c r="J89" s="41">
        <f t="shared" si="28"/>
        <v>-2.9637612825003457</v>
      </c>
      <c r="K89" s="56">
        <v>21.582000000000001</v>
      </c>
      <c r="L89" s="42">
        <f t="shared" si="29"/>
        <v>14.788</v>
      </c>
      <c r="M89" s="43">
        <f t="shared" si="19"/>
        <v>0.38200000000000145</v>
      </c>
      <c r="N89" s="44">
        <f t="shared" si="20"/>
        <v>2.6516729140635951</v>
      </c>
      <c r="O89" s="50">
        <v>21.835000000000001</v>
      </c>
      <c r="P89" s="38">
        <f t="shared" si="30"/>
        <v>15.041</v>
      </c>
      <c r="Q89" s="43">
        <f t="shared" si="21"/>
        <v>0.25300000000000011</v>
      </c>
      <c r="R89" s="58">
        <f t="shared" si="22"/>
        <v>1.7108466324046532</v>
      </c>
      <c r="S89" s="57">
        <v>22.283000000000001</v>
      </c>
      <c r="T89" s="42">
        <f t="shared" si="31"/>
        <v>15.489000000000001</v>
      </c>
      <c r="U89" s="60">
        <f t="shared" si="23"/>
        <v>0.4480000000000004</v>
      </c>
      <c r="V89" s="58">
        <f t="shared" si="24"/>
        <v>2.9785253640050557</v>
      </c>
    </row>
    <row r="90" spans="1:22" x14ac:dyDescent="0.25">
      <c r="A90" s="46" t="s">
        <v>27</v>
      </c>
      <c r="B90" s="48">
        <v>12</v>
      </c>
      <c r="C90" s="48" t="s">
        <v>15</v>
      </c>
      <c r="D90" s="48">
        <v>249</v>
      </c>
      <c r="E90" s="48">
        <v>26.82</v>
      </c>
      <c r="F90" s="40">
        <f t="shared" si="25"/>
        <v>20.026</v>
      </c>
      <c r="G90" s="56">
        <v>26.94</v>
      </c>
      <c r="H90" s="42">
        <f t="shared" si="26"/>
        <v>20.146000000000001</v>
      </c>
      <c r="I90" s="43">
        <f t="shared" si="27"/>
        <v>0.12000000000000099</v>
      </c>
      <c r="J90" s="41">
        <f t="shared" si="28"/>
        <v>0.59922101268351646</v>
      </c>
      <c r="K90" s="56">
        <v>26.84</v>
      </c>
      <c r="L90" s="42">
        <f t="shared" si="29"/>
        <v>20.045999999999999</v>
      </c>
      <c r="M90" s="43">
        <f t="shared" si="19"/>
        <v>-0.10000000000000142</v>
      </c>
      <c r="N90" s="44">
        <f t="shared" si="20"/>
        <v>-0.49637645190112889</v>
      </c>
      <c r="O90" s="50">
        <v>27.114999999999998</v>
      </c>
      <c r="P90" s="38">
        <f t="shared" si="30"/>
        <v>20.320999999999998</v>
      </c>
      <c r="Q90" s="43">
        <f t="shared" si="21"/>
        <v>0.27499999999999858</v>
      </c>
      <c r="R90" s="58">
        <f t="shared" si="22"/>
        <v>1.3718447570587577</v>
      </c>
      <c r="S90" s="57">
        <v>27.588999999999999</v>
      </c>
      <c r="T90" s="42">
        <f t="shared" si="31"/>
        <v>20.794999999999998</v>
      </c>
      <c r="U90" s="60">
        <f t="shared" si="23"/>
        <v>0.4740000000000002</v>
      </c>
      <c r="V90" s="58">
        <f t="shared" si="24"/>
        <v>2.3325623738989236</v>
      </c>
    </row>
    <row r="91" spans="1:22" x14ac:dyDescent="0.25">
      <c r="A91" s="46" t="s">
        <v>27</v>
      </c>
      <c r="B91" s="48">
        <v>12</v>
      </c>
      <c r="C91" s="48" t="s">
        <v>15</v>
      </c>
      <c r="D91" s="48">
        <v>263</v>
      </c>
      <c r="E91" s="54">
        <v>19</v>
      </c>
      <c r="F91" s="40">
        <f t="shared" si="25"/>
        <v>12.206</v>
      </c>
      <c r="G91" s="56">
        <v>20.440000000000001</v>
      </c>
      <c r="H91" s="42">
        <f t="shared" si="26"/>
        <v>13.646000000000001</v>
      </c>
      <c r="I91" s="43">
        <f t="shared" si="27"/>
        <v>1.4400000000000013</v>
      </c>
      <c r="J91" s="41">
        <f t="shared" si="28"/>
        <v>11.797476650827472</v>
      </c>
      <c r="K91" s="56">
        <v>20.364000000000001</v>
      </c>
      <c r="L91" s="42">
        <f t="shared" si="29"/>
        <v>13.57</v>
      </c>
      <c r="M91" s="43">
        <f t="shared" si="19"/>
        <v>-7.6000000000000512E-2</v>
      </c>
      <c r="N91" s="44">
        <f t="shared" si="20"/>
        <v>-0.55693976256778921</v>
      </c>
      <c r="O91" s="50">
        <v>20.632000000000001</v>
      </c>
      <c r="P91" s="38">
        <f t="shared" si="30"/>
        <v>13.838000000000001</v>
      </c>
      <c r="Q91" s="43">
        <f t="shared" si="21"/>
        <v>0.26800000000000068</v>
      </c>
      <c r="R91" s="58">
        <f t="shared" si="22"/>
        <v>1.9749447310243233</v>
      </c>
      <c r="S91" s="57">
        <v>20.375</v>
      </c>
      <c r="T91" s="42">
        <f t="shared" si="31"/>
        <v>13.581</v>
      </c>
      <c r="U91" s="60">
        <f t="shared" si="23"/>
        <v>-0.25700000000000145</v>
      </c>
      <c r="V91" s="58">
        <f t="shared" si="24"/>
        <v>-1.8572047983812794</v>
      </c>
    </row>
    <row r="92" spans="1:22" x14ac:dyDescent="0.25">
      <c r="A92" s="46" t="s">
        <v>27</v>
      </c>
      <c r="B92" s="48">
        <v>1</v>
      </c>
      <c r="C92" s="48" t="s">
        <v>15</v>
      </c>
      <c r="D92" s="48">
        <v>266</v>
      </c>
      <c r="E92" s="48">
        <v>27.84</v>
      </c>
      <c r="F92" s="40">
        <f t="shared" si="25"/>
        <v>21.045999999999999</v>
      </c>
      <c r="G92" s="56">
        <v>27.91</v>
      </c>
      <c r="H92" s="42">
        <f t="shared" si="26"/>
        <v>21.116</v>
      </c>
      <c r="I92" s="43">
        <f t="shared" si="27"/>
        <v>7.0000000000000284E-2</v>
      </c>
      <c r="J92" s="41">
        <f t="shared" si="28"/>
        <v>0.3326047705027097</v>
      </c>
      <c r="K92" s="56">
        <v>27.861000000000001</v>
      </c>
      <c r="L92" s="42">
        <f t="shared" si="29"/>
        <v>21.067</v>
      </c>
      <c r="M92" s="43">
        <f t="shared" si="19"/>
        <v>-4.8999999999999488E-2</v>
      </c>
      <c r="N92" s="44">
        <f t="shared" si="20"/>
        <v>-0.2320515249100184</v>
      </c>
      <c r="O92" s="50">
        <v>28.344999999999999</v>
      </c>
      <c r="P92" s="38">
        <f t="shared" si="30"/>
        <v>21.550999999999998</v>
      </c>
      <c r="Q92" s="43">
        <f t="shared" si="21"/>
        <v>0.48399999999999821</v>
      </c>
      <c r="R92" s="58">
        <f t="shared" si="22"/>
        <v>2.2974320026581769</v>
      </c>
      <c r="S92" s="57">
        <v>28.597000000000001</v>
      </c>
      <c r="T92" s="42">
        <f t="shared" si="31"/>
        <v>21.803000000000001</v>
      </c>
      <c r="U92" s="60">
        <f t="shared" si="23"/>
        <v>0.25200000000000244</v>
      </c>
      <c r="V92" s="58">
        <f t="shared" si="24"/>
        <v>1.1693192891281261</v>
      </c>
    </row>
    <row r="93" spans="1:22" x14ac:dyDescent="0.25">
      <c r="A93" s="46" t="s">
        <v>27</v>
      </c>
      <c r="B93" s="48">
        <v>1</v>
      </c>
      <c r="C93" s="48" t="s">
        <v>15</v>
      </c>
      <c r="D93" s="48">
        <v>253</v>
      </c>
      <c r="E93" s="48">
        <v>27.59</v>
      </c>
      <c r="F93" s="40">
        <f t="shared" si="25"/>
        <v>20.795999999999999</v>
      </c>
      <c r="G93" s="56">
        <v>27.454999999999998</v>
      </c>
      <c r="H93" s="42">
        <f t="shared" si="26"/>
        <v>20.660999999999998</v>
      </c>
      <c r="I93" s="43">
        <f t="shared" si="27"/>
        <v>-0.13500000000000156</v>
      </c>
      <c r="J93" s="41">
        <f t="shared" si="28"/>
        <v>-0.64916330063474492</v>
      </c>
      <c r="K93" s="56">
        <v>27.481999999999999</v>
      </c>
      <c r="L93" s="42">
        <f t="shared" si="29"/>
        <v>20.687999999999999</v>
      </c>
      <c r="M93" s="43">
        <f t="shared" si="19"/>
        <v>2.7000000000001023E-2</v>
      </c>
      <c r="N93" s="44">
        <f t="shared" si="20"/>
        <v>0.1306809931755531</v>
      </c>
      <c r="O93" s="50">
        <v>28.370999999999999</v>
      </c>
      <c r="P93" s="38">
        <f t="shared" si="30"/>
        <v>21.576999999999998</v>
      </c>
      <c r="Q93" s="43">
        <f t="shared" si="21"/>
        <v>0.88899999999999935</v>
      </c>
      <c r="R93" s="58">
        <f t="shared" si="22"/>
        <v>4.2971771075019305</v>
      </c>
      <c r="S93" s="57">
        <v>28.805</v>
      </c>
      <c r="T93" s="42">
        <f t="shared" si="31"/>
        <v>22.010999999999999</v>
      </c>
      <c r="U93" s="60">
        <f t="shared" si="23"/>
        <v>0.43400000000000105</v>
      </c>
      <c r="V93" s="58">
        <f t="shared" si="24"/>
        <v>2.0114010288733426</v>
      </c>
    </row>
    <row r="94" spans="1:22" x14ac:dyDescent="0.25">
      <c r="A94" s="46" t="s">
        <v>27</v>
      </c>
      <c r="B94" s="48">
        <v>1</v>
      </c>
      <c r="C94" s="48" t="s">
        <v>15</v>
      </c>
      <c r="D94" s="48">
        <v>238</v>
      </c>
      <c r="E94" s="48">
        <v>28.07</v>
      </c>
      <c r="F94" s="40">
        <f t="shared" si="25"/>
        <v>21.276</v>
      </c>
      <c r="G94" s="56">
        <v>28.068999999999999</v>
      </c>
      <c r="H94" s="42">
        <f t="shared" si="26"/>
        <v>21.274999999999999</v>
      </c>
      <c r="I94" s="43">
        <f t="shared" si="27"/>
        <v>-1.0000000000012221E-3</v>
      </c>
      <c r="J94" s="41">
        <f t="shared" si="28"/>
        <v>-4.7001316036906476E-3</v>
      </c>
      <c r="K94" s="56">
        <v>27.843</v>
      </c>
      <c r="L94" s="42">
        <f t="shared" si="29"/>
        <v>21.048999999999999</v>
      </c>
      <c r="M94" s="43">
        <f t="shared" si="19"/>
        <v>-0.22599999999999909</v>
      </c>
      <c r="N94" s="44">
        <f t="shared" si="20"/>
        <v>-1.0622796709753188</v>
      </c>
      <c r="O94" s="50">
        <v>28.204999999999998</v>
      </c>
      <c r="P94" s="38">
        <f t="shared" si="30"/>
        <v>21.410999999999998</v>
      </c>
      <c r="Q94" s="43">
        <f t="shared" si="21"/>
        <v>0.36199999999999832</v>
      </c>
      <c r="R94" s="58">
        <f t="shared" si="22"/>
        <v>1.7197966649246914</v>
      </c>
      <c r="S94" s="57">
        <v>28.452000000000002</v>
      </c>
      <c r="T94" s="42">
        <f t="shared" si="31"/>
        <v>21.658000000000001</v>
      </c>
      <c r="U94" s="60">
        <f t="shared" si="23"/>
        <v>0.24700000000000344</v>
      </c>
      <c r="V94" s="58">
        <f t="shared" si="24"/>
        <v>1.1536126290224813</v>
      </c>
    </row>
    <row r="95" spans="1:22" x14ac:dyDescent="0.25">
      <c r="A95" s="46" t="s">
        <v>27</v>
      </c>
      <c r="B95" s="48">
        <v>1</v>
      </c>
      <c r="C95" s="48" t="s">
        <v>15</v>
      </c>
      <c r="D95" s="48">
        <v>259</v>
      </c>
      <c r="E95" s="48">
        <v>20.239999999999998</v>
      </c>
      <c r="F95" s="40">
        <f t="shared" si="25"/>
        <v>13.445999999999998</v>
      </c>
      <c r="G95" s="56">
        <v>18.25</v>
      </c>
      <c r="H95" s="42">
        <f t="shared" si="26"/>
        <v>11.456</v>
      </c>
      <c r="I95" s="43">
        <f t="shared" si="27"/>
        <v>-1.9899999999999984</v>
      </c>
      <c r="J95" s="41">
        <f t="shared" si="28"/>
        <v>-14.799940502751738</v>
      </c>
      <c r="K95" s="56">
        <v>20.170000000000002</v>
      </c>
      <c r="L95" s="42">
        <f t="shared" si="29"/>
        <v>13.376000000000001</v>
      </c>
      <c r="M95" s="43">
        <f t="shared" si="19"/>
        <v>1.9200000000000017</v>
      </c>
      <c r="N95" s="44">
        <f t="shared" si="20"/>
        <v>16.759776536312863</v>
      </c>
      <c r="O95" s="50">
        <v>20.707000000000001</v>
      </c>
      <c r="P95" s="38">
        <f t="shared" si="30"/>
        <v>13.913</v>
      </c>
      <c r="Q95" s="43">
        <f t="shared" si="21"/>
        <v>0.53699999999999903</v>
      </c>
      <c r="R95" s="58">
        <f t="shared" si="22"/>
        <v>4.0146531100478393</v>
      </c>
      <c r="S95" s="57">
        <v>20.904</v>
      </c>
      <c r="T95" s="42">
        <f t="shared" si="31"/>
        <v>14.11</v>
      </c>
      <c r="U95" s="60">
        <f t="shared" si="23"/>
        <v>0.19699999999999918</v>
      </c>
      <c r="V95" s="58">
        <f t="shared" si="24"/>
        <v>1.4159419248185092</v>
      </c>
    </row>
    <row r="96" spans="1:22" x14ac:dyDescent="0.25">
      <c r="A96" s="46" t="s">
        <v>27</v>
      </c>
      <c r="B96" s="48">
        <v>1</v>
      </c>
      <c r="C96" s="48" t="s">
        <v>15</v>
      </c>
      <c r="D96" s="48">
        <v>251</v>
      </c>
      <c r="E96" s="48">
        <v>28.27</v>
      </c>
      <c r="F96" s="40">
        <f t="shared" si="25"/>
        <v>21.475999999999999</v>
      </c>
      <c r="G96" s="56">
        <v>27.68</v>
      </c>
      <c r="H96" s="42">
        <f t="shared" si="26"/>
        <v>20.885999999999999</v>
      </c>
      <c r="I96" s="43">
        <f t="shared" si="27"/>
        <v>-0.58999999999999986</v>
      </c>
      <c r="J96" s="41">
        <f t="shared" si="28"/>
        <v>-2.7472527472527468</v>
      </c>
      <c r="K96" s="56">
        <v>28.173999999999999</v>
      </c>
      <c r="L96" s="42">
        <f t="shared" si="29"/>
        <v>21.38</v>
      </c>
      <c r="M96" s="43">
        <f t="shared" si="19"/>
        <v>0.49399999999999977</v>
      </c>
      <c r="N96" s="44">
        <f t="shared" si="20"/>
        <v>2.3652207220147456</v>
      </c>
      <c r="O96" s="50">
        <v>29.187000000000001</v>
      </c>
      <c r="P96" s="38">
        <f t="shared" si="30"/>
        <v>22.393000000000001</v>
      </c>
      <c r="Q96" s="43">
        <f t="shared" si="21"/>
        <v>1.0130000000000017</v>
      </c>
      <c r="R96" s="58">
        <f t="shared" si="22"/>
        <v>4.7380729653882216</v>
      </c>
      <c r="S96" s="57">
        <v>29.777999999999999</v>
      </c>
      <c r="T96" s="42">
        <f t="shared" si="31"/>
        <v>22.983999999999998</v>
      </c>
      <c r="U96" s="60">
        <f t="shared" si="23"/>
        <v>0.59099999999999753</v>
      </c>
      <c r="V96" s="58">
        <f t="shared" si="24"/>
        <v>2.6392176126467981</v>
      </c>
    </row>
    <row r="97" spans="1:22" x14ac:dyDescent="0.25">
      <c r="A97" s="46" t="s">
        <v>27</v>
      </c>
      <c r="B97" s="48">
        <v>1</v>
      </c>
      <c r="C97" s="48" t="s">
        <v>15</v>
      </c>
      <c r="D97" s="48">
        <v>233</v>
      </c>
      <c r="E97" s="48">
        <v>24.36</v>
      </c>
      <c r="F97" s="40">
        <f t="shared" si="25"/>
        <v>17.565999999999999</v>
      </c>
      <c r="G97" s="56">
        <v>24.78</v>
      </c>
      <c r="H97" s="42">
        <f t="shared" si="26"/>
        <v>17.986000000000001</v>
      </c>
      <c r="I97" s="43">
        <f t="shared" si="27"/>
        <v>0.42000000000000171</v>
      </c>
      <c r="J97" s="41">
        <f t="shared" si="28"/>
        <v>2.3909825799840698</v>
      </c>
      <c r="K97" s="56">
        <v>24.713000000000001</v>
      </c>
      <c r="L97" s="42">
        <f t="shared" si="29"/>
        <v>17.919</v>
      </c>
      <c r="M97" s="43">
        <f t="shared" si="19"/>
        <v>-6.7000000000000171E-2</v>
      </c>
      <c r="N97" s="44">
        <f t="shared" si="20"/>
        <v>-0.37251195374180007</v>
      </c>
      <c r="O97" s="50">
        <v>25.045000000000002</v>
      </c>
      <c r="P97" s="38">
        <f t="shared" si="30"/>
        <v>18.251000000000001</v>
      </c>
      <c r="Q97" s="43">
        <f t="shared" si="21"/>
        <v>0.33200000000000074</v>
      </c>
      <c r="R97" s="58">
        <f t="shared" si="22"/>
        <v>1.8527819632792049</v>
      </c>
      <c r="S97" s="57">
        <v>25.295999999999999</v>
      </c>
      <c r="T97" s="42">
        <f t="shared" si="31"/>
        <v>18.501999999999999</v>
      </c>
      <c r="U97" s="60">
        <f t="shared" si="23"/>
        <v>0.25099999999999767</v>
      </c>
      <c r="V97" s="58">
        <f t="shared" si="24"/>
        <v>1.375267108651568</v>
      </c>
    </row>
    <row r="98" spans="1:22" x14ac:dyDescent="0.25">
      <c r="A98" s="46" t="s">
        <v>27</v>
      </c>
      <c r="B98" s="48">
        <v>19</v>
      </c>
      <c r="C98" s="48" t="s">
        <v>15</v>
      </c>
      <c r="D98" s="48">
        <v>275</v>
      </c>
      <c r="E98" s="48">
        <v>34.130000000000003</v>
      </c>
      <c r="F98" s="40">
        <f t="shared" si="25"/>
        <v>27.336000000000002</v>
      </c>
      <c r="G98" s="56">
        <v>34.343000000000004</v>
      </c>
      <c r="H98" s="42">
        <f t="shared" si="26"/>
        <v>27.549000000000003</v>
      </c>
      <c r="I98" s="43">
        <f t="shared" si="27"/>
        <v>0.21300000000000097</v>
      </c>
      <c r="J98" s="41">
        <f t="shared" si="28"/>
        <v>0.77919227392449864</v>
      </c>
      <c r="K98" s="56">
        <v>33.856999999999999</v>
      </c>
      <c r="L98" s="42">
        <f t="shared" si="29"/>
        <v>27.062999999999999</v>
      </c>
      <c r="M98" s="43">
        <f t="shared" si="19"/>
        <v>-0.48600000000000421</v>
      </c>
      <c r="N98" s="44">
        <f t="shared" si="20"/>
        <v>-1.7641293694871107</v>
      </c>
      <c r="O98" s="50">
        <v>34.534999999999997</v>
      </c>
      <c r="P98" s="38">
        <f t="shared" si="30"/>
        <v>27.740999999999996</v>
      </c>
      <c r="Q98" s="43">
        <f t="shared" si="21"/>
        <v>0.67799999999999727</v>
      </c>
      <c r="R98" s="58">
        <f t="shared" si="22"/>
        <v>2.5052654916306296</v>
      </c>
      <c r="S98" s="57">
        <v>34.880000000000003</v>
      </c>
      <c r="T98" s="42">
        <f t="shared" si="31"/>
        <v>28.086000000000002</v>
      </c>
      <c r="U98" s="60">
        <f t="shared" si="23"/>
        <v>0.34500000000000597</v>
      </c>
      <c r="V98" s="58">
        <f t="shared" si="24"/>
        <v>1.2436465880826431</v>
      </c>
    </row>
    <row r="99" spans="1:22" x14ac:dyDescent="0.25">
      <c r="A99" s="46" t="s">
        <v>27</v>
      </c>
      <c r="B99" s="48">
        <v>19</v>
      </c>
      <c r="C99" s="48" t="s">
        <v>15</v>
      </c>
      <c r="D99" s="48">
        <v>245</v>
      </c>
      <c r="E99" s="48">
        <v>24.41</v>
      </c>
      <c r="F99" s="40">
        <f t="shared" si="25"/>
        <v>17.616</v>
      </c>
      <c r="G99" s="56">
        <v>24.32</v>
      </c>
      <c r="H99" s="42">
        <f t="shared" si="26"/>
        <v>17.526</v>
      </c>
      <c r="I99" s="43">
        <f t="shared" si="27"/>
        <v>-8.9999999999999858E-2</v>
      </c>
      <c r="J99" s="41">
        <f t="shared" si="28"/>
        <v>-0.51089918256130717</v>
      </c>
      <c r="K99" s="56">
        <v>24.312000000000001</v>
      </c>
      <c r="L99" s="42">
        <f t="shared" si="29"/>
        <v>17.518000000000001</v>
      </c>
      <c r="M99" s="43">
        <f t="shared" si="19"/>
        <v>-7.9999999999991189E-3</v>
      </c>
      <c r="N99" s="44">
        <f t="shared" si="20"/>
        <v>-4.5646468104525384E-2</v>
      </c>
      <c r="O99" s="50">
        <v>24.577000000000002</v>
      </c>
      <c r="P99" s="38">
        <f t="shared" si="30"/>
        <v>17.783000000000001</v>
      </c>
      <c r="Q99" s="43">
        <f t="shared" si="21"/>
        <v>0.26500000000000057</v>
      </c>
      <c r="R99" s="58">
        <f t="shared" si="22"/>
        <v>1.5127297636716552</v>
      </c>
      <c r="S99" s="57">
        <v>24.577999999999999</v>
      </c>
      <c r="T99" s="42">
        <f t="shared" si="31"/>
        <v>17.783999999999999</v>
      </c>
      <c r="U99" s="60">
        <f t="shared" si="23"/>
        <v>9.9999999999766942E-4</v>
      </c>
      <c r="V99" s="58">
        <f t="shared" si="24"/>
        <v>5.6233481414703331E-3</v>
      </c>
    </row>
    <row r="100" spans="1:22" x14ac:dyDescent="0.25">
      <c r="A100" s="46" t="s">
        <v>27</v>
      </c>
      <c r="B100" s="48">
        <v>19</v>
      </c>
      <c r="C100" s="48" t="s">
        <v>15</v>
      </c>
      <c r="D100" s="48">
        <v>265</v>
      </c>
      <c r="E100" s="48">
        <v>26.89</v>
      </c>
      <c r="F100" s="40">
        <f t="shared" si="25"/>
        <v>20.096</v>
      </c>
      <c r="G100" s="56">
        <v>28.48</v>
      </c>
      <c r="H100" s="42">
        <f t="shared" si="26"/>
        <v>21.686</v>
      </c>
      <c r="I100" s="43">
        <f t="shared" si="27"/>
        <v>1.5899999999999999</v>
      </c>
      <c r="J100" s="41">
        <f t="shared" si="28"/>
        <v>7.9120222929936297</v>
      </c>
      <c r="K100" s="56">
        <v>27.172999999999998</v>
      </c>
      <c r="L100" s="42">
        <f t="shared" si="29"/>
        <v>20.378999999999998</v>
      </c>
      <c r="M100" s="43">
        <f t="shared" si="19"/>
        <v>-1.3070000000000022</v>
      </c>
      <c r="N100" s="44">
        <f t="shared" si="20"/>
        <v>-6.0269298164714664</v>
      </c>
      <c r="O100" s="50">
        <v>27.381</v>
      </c>
      <c r="P100" s="38">
        <f t="shared" si="30"/>
        <v>20.587</v>
      </c>
      <c r="Q100" s="43">
        <f t="shared" si="21"/>
        <v>0.20800000000000196</v>
      </c>
      <c r="R100" s="58">
        <f t="shared" si="22"/>
        <v>1.0206585210265566</v>
      </c>
      <c r="S100" s="57">
        <v>28.521999999999998</v>
      </c>
      <c r="T100" s="42">
        <f t="shared" si="31"/>
        <v>21.727999999999998</v>
      </c>
      <c r="U100" s="60">
        <f t="shared" si="23"/>
        <v>1.1409999999999982</v>
      </c>
      <c r="V100" s="58">
        <f t="shared" si="24"/>
        <v>5.5423325399523886</v>
      </c>
    </row>
    <row r="101" spans="1:22" x14ac:dyDescent="0.25">
      <c r="A101" s="46" t="s">
        <v>27</v>
      </c>
      <c r="B101" s="48">
        <v>19</v>
      </c>
      <c r="C101" s="48" t="s">
        <v>15</v>
      </c>
      <c r="D101" s="48">
        <v>254</v>
      </c>
      <c r="E101" s="48">
        <v>19.899999999999999</v>
      </c>
      <c r="F101" s="40">
        <f t="shared" si="25"/>
        <v>13.105999999999998</v>
      </c>
      <c r="G101" s="56">
        <v>21.13</v>
      </c>
      <c r="H101" s="42">
        <f t="shared" si="26"/>
        <v>14.335999999999999</v>
      </c>
      <c r="I101" s="43">
        <f t="shared" si="27"/>
        <v>1.2300000000000004</v>
      </c>
      <c r="J101" s="41">
        <f t="shared" si="28"/>
        <v>9.3850144971768703</v>
      </c>
      <c r="K101" s="56">
        <v>20.134</v>
      </c>
      <c r="L101" s="42">
        <f t="shared" si="29"/>
        <v>13.34</v>
      </c>
      <c r="M101" s="43">
        <f t="shared" si="19"/>
        <v>-0.99599999999999866</v>
      </c>
      <c r="N101" s="44">
        <f t="shared" si="20"/>
        <v>-6.9475446428571344</v>
      </c>
      <c r="O101" s="50">
        <v>20.451000000000001</v>
      </c>
      <c r="P101" s="38">
        <f t="shared" si="30"/>
        <v>13.657</v>
      </c>
      <c r="Q101" s="43">
        <f t="shared" si="21"/>
        <v>0.31700000000000017</v>
      </c>
      <c r="R101" s="58">
        <f t="shared" si="22"/>
        <v>2.3763118440779625</v>
      </c>
      <c r="S101" s="57">
        <v>21.231000000000002</v>
      </c>
      <c r="T101" s="42">
        <f t="shared" si="31"/>
        <v>14.437000000000001</v>
      </c>
      <c r="U101" s="60">
        <f t="shared" si="23"/>
        <v>0.78000000000000114</v>
      </c>
      <c r="V101" s="58">
        <f t="shared" si="24"/>
        <v>5.7113568133557964</v>
      </c>
    </row>
    <row r="102" spans="1:22" x14ac:dyDescent="0.25">
      <c r="A102" s="46" t="s">
        <v>27</v>
      </c>
      <c r="B102" s="48">
        <v>19</v>
      </c>
      <c r="C102" s="48" t="s">
        <v>15</v>
      </c>
      <c r="D102" s="48">
        <v>242</v>
      </c>
      <c r="E102" s="48">
        <v>21.19</v>
      </c>
      <c r="F102" s="40">
        <f t="shared" si="25"/>
        <v>14.396000000000001</v>
      </c>
      <c r="G102" s="56">
        <v>21.206</v>
      </c>
      <c r="H102" s="42">
        <f t="shared" si="26"/>
        <v>14.411999999999999</v>
      </c>
      <c r="I102" s="43">
        <f t="shared" si="27"/>
        <v>1.5999999999998238E-2</v>
      </c>
      <c r="J102" s="41">
        <f t="shared" si="28"/>
        <v>0.11114198388440009</v>
      </c>
      <c r="K102" s="56">
        <v>21.501000000000001</v>
      </c>
      <c r="L102" s="42">
        <f t="shared" si="29"/>
        <v>14.707000000000001</v>
      </c>
      <c r="M102" s="43">
        <f t="shared" si="19"/>
        <v>0.29500000000000171</v>
      </c>
      <c r="N102" s="44">
        <f t="shared" si="20"/>
        <v>2.0469053566472506</v>
      </c>
      <c r="O102" s="50">
        <v>21.588999999999999</v>
      </c>
      <c r="P102" s="38">
        <f t="shared" si="30"/>
        <v>14.794999999999998</v>
      </c>
      <c r="Q102" s="43">
        <f t="shared" si="21"/>
        <v>8.7999999999997414E-2</v>
      </c>
      <c r="R102" s="58">
        <f t="shared" si="22"/>
        <v>0.59835452505607811</v>
      </c>
      <c r="S102" s="57">
        <v>21.504000000000001</v>
      </c>
      <c r="T102" s="42">
        <f t="shared" si="31"/>
        <v>14.71</v>
      </c>
      <c r="U102" s="60">
        <f t="shared" si="23"/>
        <v>-8.49999999999973E-2</v>
      </c>
      <c r="V102" s="58">
        <f t="shared" si="24"/>
        <v>-0.57451841838457129</v>
      </c>
    </row>
    <row r="103" spans="1:22" x14ac:dyDescent="0.25">
      <c r="A103" s="46" t="s">
        <v>27</v>
      </c>
      <c r="B103" s="48">
        <v>19</v>
      </c>
      <c r="C103" s="48" t="s">
        <v>15</v>
      </c>
      <c r="D103" s="48">
        <v>239</v>
      </c>
      <c r="E103" s="48">
        <v>35.369999999999997</v>
      </c>
      <c r="F103" s="40">
        <f t="shared" si="25"/>
        <v>28.575999999999997</v>
      </c>
      <c r="G103" s="56">
        <v>35.503999999999998</v>
      </c>
      <c r="H103" s="42">
        <f t="shared" si="26"/>
        <v>28.709999999999997</v>
      </c>
      <c r="I103" s="43">
        <f t="shared" si="27"/>
        <v>0.13400000000000034</v>
      </c>
      <c r="J103" s="41">
        <f t="shared" si="28"/>
        <v>0.46892497200448052</v>
      </c>
      <c r="K103" s="56">
        <v>35.774000000000001</v>
      </c>
      <c r="L103" s="42">
        <f t="shared" si="29"/>
        <v>28.98</v>
      </c>
      <c r="M103" s="43">
        <f t="shared" si="19"/>
        <v>0.27000000000000313</v>
      </c>
      <c r="N103" s="44">
        <f t="shared" si="20"/>
        <v>0.94043887147336525</v>
      </c>
      <c r="O103" s="50">
        <v>35.700000000000003</v>
      </c>
      <c r="P103" s="38">
        <f t="shared" si="30"/>
        <v>28.906000000000002</v>
      </c>
      <c r="Q103" s="43">
        <f t="shared" si="21"/>
        <v>-7.3999999999998067E-2</v>
      </c>
      <c r="R103" s="58">
        <f t="shared" si="22"/>
        <v>-0.25534851621807475</v>
      </c>
      <c r="S103" s="57">
        <v>36.11</v>
      </c>
      <c r="T103" s="42">
        <f t="shared" si="31"/>
        <v>29.315999999999999</v>
      </c>
      <c r="U103" s="60">
        <f t="shared" si="23"/>
        <v>0.40999999999999659</v>
      </c>
      <c r="V103" s="58">
        <f t="shared" si="24"/>
        <v>1.4183906455407063</v>
      </c>
    </row>
  </sheetData>
  <mergeCells count="4">
    <mergeCell ref="G6:J6"/>
    <mergeCell ref="K6:N6"/>
    <mergeCell ref="O6:R6"/>
    <mergeCell ref="S6:V6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2D27-4C20-4650-B051-792FAE301CD9}">
  <dimension ref="A2:F70"/>
  <sheetViews>
    <sheetView tabSelected="1" topLeftCell="A43" workbookViewId="0">
      <selection activeCell="M56" sqref="M56"/>
    </sheetView>
  </sheetViews>
  <sheetFormatPr defaultRowHeight="15" x14ac:dyDescent="0.25"/>
  <cols>
    <col min="1" max="1" width="11.7109375" customWidth="1"/>
    <col min="3" max="3" width="11.7109375" customWidth="1"/>
    <col min="4" max="4" width="14.140625" customWidth="1"/>
    <col min="5" max="5" width="13.85546875" customWidth="1"/>
    <col min="6" max="7" width="11.5703125" bestFit="1" customWidth="1"/>
  </cols>
  <sheetData>
    <row r="2" spans="1:6" ht="18.75" x14ac:dyDescent="0.3">
      <c r="A2" s="2" t="s">
        <v>90</v>
      </c>
    </row>
    <row r="3" spans="1:6" ht="15.75" thickBot="1" x14ac:dyDescent="0.3">
      <c r="A3" s="88" t="s">
        <v>79</v>
      </c>
      <c r="B3" s="88" t="s">
        <v>80</v>
      </c>
      <c r="C3" s="89" t="s">
        <v>86</v>
      </c>
      <c r="D3" s="89" t="s">
        <v>81</v>
      </c>
      <c r="E3" s="89" t="s">
        <v>82</v>
      </c>
      <c r="F3" s="90" t="s">
        <v>83</v>
      </c>
    </row>
    <row r="4" spans="1:6" x14ac:dyDescent="0.25">
      <c r="A4" s="85">
        <v>1</v>
      </c>
      <c r="B4" s="85">
        <v>1</v>
      </c>
      <c r="C4" s="16">
        <v>1</v>
      </c>
      <c r="D4" s="16">
        <v>7</v>
      </c>
      <c r="E4" s="16">
        <v>96</v>
      </c>
      <c r="F4" s="7">
        <f>SUM(C4:E4)</f>
        <v>104</v>
      </c>
    </row>
    <row r="5" spans="1:6" x14ac:dyDescent="0.25">
      <c r="A5" s="85">
        <v>3</v>
      </c>
      <c r="B5" s="85">
        <v>1</v>
      </c>
      <c r="C5" s="16">
        <v>0</v>
      </c>
      <c r="D5" s="16">
        <v>16</v>
      </c>
      <c r="E5" s="16">
        <v>105</v>
      </c>
      <c r="F5" s="7">
        <f t="shared" ref="F5:F19" si="0">SUM(C5:E5)</f>
        <v>121</v>
      </c>
    </row>
    <row r="6" spans="1:6" x14ac:dyDescent="0.25">
      <c r="A6" s="85">
        <v>5</v>
      </c>
      <c r="B6" s="85">
        <v>1</v>
      </c>
      <c r="C6" s="16">
        <v>1</v>
      </c>
      <c r="D6" s="16">
        <v>18</v>
      </c>
      <c r="E6" s="16">
        <v>101</v>
      </c>
      <c r="F6" s="7">
        <f t="shared" si="0"/>
        <v>120</v>
      </c>
    </row>
    <row r="7" spans="1:6" x14ac:dyDescent="0.25">
      <c r="A7" s="85">
        <v>12</v>
      </c>
      <c r="B7" s="85">
        <v>1</v>
      </c>
      <c r="C7" s="16">
        <v>2</v>
      </c>
      <c r="D7" s="16">
        <v>17</v>
      </c>
      <c r="E7" s="16">
        <v>130</v>
      </c>
      <c r="F7" s="7">
        <f t="shared" si="0"/>
        <v>149</v>
      </c>
    </row>
    <row r="8" spans="1:6" x14ac:dyDescent="0.25">
      <c r="A8" s="85">
        <v>13</v>
      </c>
      <c r="B8" s="85">
        <v>1</v>
      </c>
      <c r="C8" s="16">
        <v>2</v>
      </c>
      <c r="D8" s="16">
        <v>14</v>
      </c>
      <c r="E8" s="16">
        <v>77</v>
      </c>
      <c r="F8" s="7">
        <f t="shared" si="0"/>
        <v>93</v>
      </c>
    </row>
    <row r="9" spans="1:6" x14ac:dyDescent="0.25">
      <c r="A9" s="85">
        <v>19</v>
      </c>
      <c r="B9" s="85">
        <v>1</v>
      </c>
      <c r="C9" s="16">
        <v>4</v>
      </c>
      <c r="D9" s="16">
        <v>19</v>
      </c>
      <c r="E9" s="16">
        <v>104</v>
      </c>
      <c r="F9" s="7">
        <f t="shared" si="0"/>
        <v>127</v>
      </c>
    </row>
    <row r="10" spans="1:6" x14ac:dyDescent="0.25">
      <c r="A10" s="85">
        <v>20</v>
      </c>
      <c r="B10" s="85">
        <v>1</v>
      </c>
      <c r="C10" s="16">
        <v>1</v>
      </c>
      <c r="D10" s="16">
        <v>12</v>
      </c>
      <c r="E10" s="16">
        <v>69</v>
      </c>
      <c r="F10" s="7">
        <f t="shared" si="0"/>
        <v>82</v>
      </c>
    </row>
    <row r="11" spans="1:6" x14ac:dyDescent="0.25">
      <c r="A11" s="85">
        <v>23</v>
      </c>
      <c r="B11" s="85">
        <v>1</v>
      </c>
      <c r="C11" s="16">
        <v>0</v>
      </c>
      <c r="D11" s="16">
        <v>9</v>
      </c>
      <c r="E11" s="16">
        <v>81</v>
      </c>
      <c r="F11" s="7">
        <f t="shared" si="0"/>
        <v>90</v>
      </c>
    </row>
    <row r="12" spans="1:6" x14ac:dyDescent="0.25">
      <c r="A12" s="85">
        <v>1</v>
      </c>
      <c r="B12" s="85" t="s">
        <v>84</v>
      </c>
      <c r="C12" s="16">
        <v>1</v>
      </c>
      <c r="D12" s="16">
        <v>11</v>
      </c>
      <c r="E12" s="16">
        <v>75</v>
      </c>
      <c r="F12" s="7">
        <f t="shared" si="0"/>
        <v>87</v>
      </c>
    </row>
    <row r="13" spans="1:6" x14ac:dyDescent="0.25">
      <c r="A13" s="85">
        <v>3</v>
      </c>
      <c r="B13" s="85" t="s">
        <v>84</v>
      </c>
      <c r="C13" s="16">
        <v>1</v>
      </c>
      <c r="D13" s="16">
        <v>21</v>
      </c>
      <c r="E13" s="16">
        <v>84</v>
      </c>
      <c r="F13" s="7">
        <f t="shared" si="0"/>
        <v>106</v>
      </c>
    </row>
    <row r="14" spans="1:6" x14ac:dyDescent="0.25">
      <c r="A14" s="85">
        <v>5</v>
      </c>
      <c r="B14" s="85" t="s">
        <v>84</v>
      </c>
      <c r="C14" s="16">
        <v>0</v>
      </c>
      <c r="D14" s="16">
        <v>12</v>
      </c>
      <c r="E14" s="16">
        <v>52</v>
      </c>
      <c r="F14" s="7">
        <f t="shared" si="0"/>
        <v>64</v>
      </c>
    </row>
    <row r="15" spans="1:6" x14ac:dyDescent="0.25">
      <c r="A15" s="85">
        <v>12</v>
      </c>
      <c r="B15" s="85" t="s">
        <v>84</v>
      </c>
      <c r="C15" s="16">
        <v>2</v>
      </c>
      <c r="D15" s="16">
        <v>17</v>
      </c>
      <c r="E15" s="16">
        <v>137</v>
      </c>
      <c r="F15" s="7">
        <f t="shared" si="0"/>
        <v>156</v>
      </c>
    </row>
    <row r="16" spans="1:6" x14ac:dyDescent="0.25">
      <c r="A16" s="85">
        <v>13</v>
      </c>
      <c r="B16" s="85" t="s">
        <v>84</v>
      </c>
      <c r="C16" s="16">
        <v>1</v>
      </c>
      <c r="D16" s="16">
        <v>17</v>
      </c>
      <c r="E16" s="16">
        <v>55</v>
      </c>
      <c r="F16" s="7">
        <f t="shared" si="0"/>
        <v>73</v>
      </c>
    </row>
    <row r="17" spans="1:6" x14ac:dyDescent="0.25">
      <c r="A17" s="85">
        <v>19</v>
      </c>
      <c r="B17" s="85" t="s">
        <v>84</v>
      </c>
      <c r="C17" s="16">
        <v>1</v>
      </c>
      <c r="D17" s="16">
        <v>10</v>
      </c>
      <c r="E17" s="16">
        <v>77</v>
      </c>
      <c r="F17" s="7">
        <f t="shared" si="0"/>
        <v>88</v>
      </c>
    </row>
    <row r="18" spans="1:6" x14ac:dyDescent="0.25">
      <c r="A18" s="85">
        <v>20</v>
      </c>
      <c r="B18" s="85" t="s">
        <v>84</v>
      </c>
      <c r="C18" s="16">
        <v>4</v>
      </c>
      <c r="D18" s="16">
        <v>16</v>
      </c>
      <c r="E18" s="16">
        <v>41</v>
      </c>
      <c r="F18" s="7">
        <f t="shared" si="0"/>
        <v>61</v>
      </c>
    </row>
    <row r="19" spans="1:6" x14ac:dyDescent="0.25">
      <c r="A19" s="86">
        <v>23</v>
      </c>
      <c r="B19" s="86" t="s">
        <v>84</v>
      </c>
      <c r="C19" s="18">
        <v>1</v>
      </c>
      <c r="D19" s="18">
        <v>8</v>
      </c>
      <c r="E19" s="18">
        <v>73</v>
      </c>
      <c r="F19" s="14">
        <f t="shared" si="0"/>
        <v>82</v>
      </c>
    </row>
    <row r="20" spans="1:6" x14ac:dyDescent="0.25">
      <c r="A20" s="7"/>
      <c r="B20" s="7" t="s">
        <v>18</v>
      </c>
      <c r="C20" s="87">
        <f>AVERAGE(C4:C19)</f>
        <v>1.375</v>
      </c>
      <c r="D20" s="87">
        <f>AVERAGE(D4:D19)</f>
        <v>14</v>
      </c>
      <c r="E20" s="87">
        <f>AVERAGE(E4:E19)</f>
        <v>84.8125</v>
      </c>
      <c r="F20" s="87">
        <f>AVERAGE(F4:F19)</f>
        <v>100.1875</v>
      </c>
    </row>
    <row r="21" spans="1:6" x14ac:dyDescent="0.25">
      <c r="A21" s="7"/>
      <c r="B21" s="7" t="s">
        <v>85</v>
      </c>
      <c r="C21" s="87">
        <f>STDEV(C4:C19)</f>
        <v>1.2041594578792296</v>
      </c>
      <c r="D21" s="87">
        <f>STDEV(D4:D19)</f>
        <v>4.2268979957726289</v>
      </c>
      <c r="E21" s="87">
        <f>STDEV(E4:E19)</f>
        <v>26.377310325353495</v>
      </c>
      <c r="F21" s="87">
        <f>STDEV(F4:F19)</f>
        <v>28.064731722691857</v>
      </c>
    </row>
    <row r="22" spans="1:6" x14ac:dyDescent="0.25">
      <c r="A22" s="7"/>
      <c r="B22" s="7"/>
      <c r="C22" s="7"/>
      <c r="D22" s="7"/>
      <c r="E22" s="7"/>
      <c r="F22" s="7"/>
    </row>
    <row r="25" spans="1:6" ht="18.75" x14ac:dyDescent="0.3">
      <c r="A25" s="2" t="s">
        <v>91</v>
      </c>
    </row>
    <row r="26" spans="1:6" ht="15.75" thickBot="1" x14ac:dyDescent="0.3">
      <c r="A26" s="88" t="s">
        <v>79</v>
      </c>
      <c r="B26" s="88" t="s">
        <v>80</v>
      </c>
      <c r="C26" s="89" t="s">
        <v>86</v>
      </c>
      <c r="D26" s="89" t="s">
        <v>81</v>
      </c>
      <c r="E26" s="89" t="s">
        <v>82</v>
      </c>
      <c r="F26" s="90" t="s">
        <v>83</v>
      </c>
    </row>
    <row r="27" spans="1:6" x14ac:dyDescent="0.25">
      <c r="A27" s="81">
        <v>1</v>
      </c>
      <c r="B27" s="81" t="s">
        <v>87</v>
      </c>
      <c r="C27" s="9">
        <v>0</v>
      </c>
      <c r="D27" s="9">
        <v>5</v>
      </c>
      <c r="E27" s="9">
        <v>35</v>
      </c>
      <c r="F27" s="5">
        <f>C27+D27+E27</f>
        <v>40</v>
      </c>
    </row>
    <row r="28" spans="1:6" x14ac:dyDescent="0.25">
      <c r="A28" s="81">
        <v>3</v>
      </c>
      <c r="B28" s="81" t="s">
        <v>87</v>
      </c>
      <c r="C28" s="9">
        <v>1</v>
      </c>
      <c r="D28" s="9">
        <v>8</v>
      </c>
      <c r="E28" s="9">
        <v>66</v>
      </c>
      <c r="F28" s="5">
        <f t="shared" ref="F28:F58" si="1">C28+D28+E28</f>
        <v>75</v>
      </c>
    </row>
    <row r="29" spans="1:6" x14ac:dyDescent="0.25">
      <c r="A29" s="81">
        <v>5</v>
      </c>
      <c r="B29" s="81" t="s">
        <v>87</v>
      </c>
      <c r="C29" s="9">
        <v>0</v>
      </c>
      <c r="D29" s="9">
        <v>13</v>
      </c>
      <c r="E29" s="9">
        <v>75</v>
      </c>
      <c r="F29" s="5">
        <f t="shared" si="1"/>
        <v>88</v>
      </c>
    </row>
    <row r="30" spans="1:6" x14ac:dyDescent="0.25">
      <c r="A30" s="81">
        <v>12</v>
      </c>
      <c r="B30" s="81" t="s">
        <v>87</v>
      </c>
      <c r="C30" s="9">
        <v>0</v>
      </c>
      <c r="D30" s="9">
        <v>1</v>
      </c>
      <c r="E30" s="9">
        <v>13</v>
      </c>
      <c r="F30" s="5">
        <f t="shared" si="1"/>
        <v>14</v>
      </c>
    </row>
    <row r="31" spans="1:6" x14ac:dyDescent="0.25">
      <c r="A31" s="81">
        <v>13</v>
      </c>
      <c r="B31" s="81" t="s">
        <v>87</v>
      </c>
      <c r="C31" s="9">
        <v>0</v>
      </c>
      <c r="D31" s="9">
        <v>4</v>
      </c>
      <c r="E31" s="9">
        <v>37</v>
      </c>
      <c r="F31" s="5">
        <f t="shared" si="1"/>
        <v>41</v>
      </c>
    </row>
    <row r="32" spans="1:6" x14ac:dyDescent="0.25">
      <c r="A32" s="81">
        <v>19</v>
      </c>
      <c r="B32" s="81" t="s">
        <v>87</v>
      </c>
      <c r="C32" s="9">
        <v>1</v>
      </c>
      <c r="D32" s="9">
        <v>7</v>
      </c>
      <c r="E32" s="9">
        <v>61</v>
      </c>
      <c r="F32" s="5">
        <f t="shared" si="1"/>
        <v>69</v>
      </c>
    </row>
    <row r="33" spans="1:6" x14ac:dyDescent="0.25">
      <c r="A33" s="81">
        <v>20</v>
      </c>
      <c r="B33" s="81" t="s">
        <v>87</v>
      </c>
      <c r="C33" s="9">
        <v>0</v>
      </c>
      <c r="D33" s="9">
        <v>4</v>
      </c>
      <c r="E33" s="9">
        <v>66</v>
      </c>
      <c r="F33" s="5">
        <f t="shared" si="1"/>
        <v>70</v>
      </c>
    </row>
    <row r="34" spans="1:6" x14ac:dyDescent="0.25">
      <c r="A34" s="94">
        <v>23</v>
      </c>
      <c r="B34" s="94" t="s">
        <v>87</v>
      </c>
      <c r="C34" s="95">
        <v>0</v>
      </c>
      <c r="D34" s="95">
        <v>4</v>
      </c>
      <c r="E34" s="95">
        <v>53</v>
      </c>
      <c r="F34" s="96">
        <f t="shared" si="1"/>
        <v>57</v>
      </c>
    </row>
    <row r="35" spans="1:6" x14ac:dyDescent="0.25">
      <c r="A35" s="94">
        <v>1</v>
      </c>
      <c r="B35" s="94" t="s">
        <v>84</v>
      </c>
      <c r="C35" s="95">
        <v>0</v>
      </c>
      <c r="D35" s="95">
        <v>4</v>
      </c>
      <c r="E35" s="95">
        <v>47</v>
      </c>
      <c r="F35" s="96">
        <f t="shared" si="1"/>
        <v>51</v>
      </c>
    </row>
    <row r="36" spans="1:6" x14ac:dyDescent="0.25">
      <c r="A36" s="94">
        <v>3</v>
      </c>
      <c r="B36" s="94" t="s">
        <v>84</v>
      </c>
      <c r="C36" s="95">
        <v>0</v>
      </c>
      <c r="D36" s="95">
        <v>0</v>
      </c>
      <c r="E36" s="95">
        <v>36</v>
      </c>
      <c r="F36" s="96">
        <f t="shared" si="1"/>
        <v>36</v>
      </c>
    </row>
    <row r="37" spans="1:6" x14ac:dyDescent="0.25">
      <c r="A37" s="94">
        <v>5</v>
      </c>
      <c r="B37" s="94" t="s">
        <v>84</v>
      </c>
      <c r="C37" s="95">
        <v>0</v>
      </c>
      <c r="D37" s="95">
        <v>9</v>
      </c>
      <c r="E37" s="95">
        <v>44</v>
      </c>
      <c r="F37" s="96">
        <f t="shared" si="1"/>
        <v>53</v>
      </c>
    </row>
    <row r="38" spans="1:6" x14ac:dyDescent="0.25">
      <c r="A38" s="94">
        <v>12</v>
      </c>
      <c r="B38" s="94" t="s">
        <v>84</v>
      </c>
      <c r="C38" s="95">
        <v>0</v>
      </c>
      <c r="D38" s="95">
        <v>6</v>
      </c>
      <c r="E38" s="95">
        <v>84</v>
      </c>
      <c r="F38" s="96">
        <f t="shared" si="1"/>
        <v>90</v>
      </c>
    </row>
    <row r="39" spans="1:6" x14ac:dyDescent="0.25">
      <c r="A39" s="94">
        <v>13</v>
      </c>
      <c r="B39" s="94" t="s">
        <v>84</v>
      </c>
      <c r="C39" s="95">
        <v>1</v>
      </c>
      <c r="D39" s="95">
        <v>6</v>
      </c>
      <c r="E39" s="95">
        <v>46</v>
      </c>
      <c r="F39" s="96">
        <f t="shared" si="1"/>
        <v>53</v>
      </c>
    </row>
    <row r="40" spans="1:6" x14ac:dyDescent="0.25">
      <c r="A40" s="94">
        <v>19</v>
      </c>
      <c r="B40" s="94" t="s">
        <v>84</v>
      </c>
      <c r="C40" s="95">
        <v>0</v>
      </c>
      <c r="D40" s="95">
        <v>5</v>
      </c>
      <c r="E40" s="95">
        <v>70</v>
      </c>
      <c r="F40" s="96">
        <f t="shared" si="1"/>
        <v>75</v>
      </c>
    </row>
    <row r="41" spans="1:6" x14ac:dyDescent="0.25">
      <c r="A41" s="94">
        <v>20</v>
      </c>
      <c r="B41" s="94" t="s">
        <v>84</v>
      </c>
      <c r="C41" s="95">
        <v>0</v>
      </c>
      <c r="D41" s="95">
        <v>7</v>
      </c>
      <c r="E41" s="95">
        <v>50</v>
      </c>
      <c r="F41" s="96">
        <f t="shared" si="1"/>
        <v>57</v>
      </c>
    </row>
    <row r="42" spans="1:6" x14ac:dyDescent="0.25">
      <c r="A42" s="94">
        <v>23</v>
      </c>
      <c r="B42" s="94" t="s">
        <v>84</v>
      </c>
      <c r="C42" s="95">
        <v>0</v>
      </c>
      <c r="D42" s="95">
        <v>4</v>
      </c>
      <c r="E42" s="95">
        <v>23</v>
      </c>
      <c r="F42" s="96">
        <f t="shared" si="1"/>
        <v>27</v>
      </c>
    </row>
    <row r="43" spans="1:6" x14ac:dyDescent="0.25">
      <c r="A43" s="94">
        <v>1</v>
      </c>
      <c r="B43" s="94" t="s">
        <v>88</v>
      </c>
      <c r="C43" s="95">
        <v>0</v>
      </c>
      <c r="D43" s="95">
        <v>1</v>
      </c>
      <c r="E43" s="95">
        <v>25</v>
      </c>
      <c r="F43" s="96">
        <f t="shared" si="1"/>
        <v>26</v>
      </c>
    </row>
    <row r="44" spans="1:6" x14ac:dyDescent="0.25">
      <c r="A44" s="94">
        <v>3</v>
      </c>
      <c r="B44" s="94" t="s">
        <v>88</v>
      </c>
      <c r="C44" s="95">
        <v>0</v>
      </c>
      <c r="D44" s="95">
        <v>4</v>
      </c>
      <c r="E44" s="95">
        <v>15</v>
      </c>
      <c r="F44" s="96">
        <f t="shared" si="1"/>
        <v>19</v>
      </c>
    </row>
    <row r="45" spans="1:6" x14ac:dyDescent="0.25">
      <c r="A45" s="94">
        <v>5</v>
      </c>
      <c r="B45" s="94" t="s">
        <v>88</v>
      </c>
      <c r="C45" s="95">
        <v>0</v>
      </c>
      <c r="D45" s="95">
        <v>0</v>
      </c>
      <c r="E45" s="95">
        <v>33</v>
      </c>
      <c r="F45" s="96">
        <f t="shared" si="1"/>
        <v>33</v>
      </c>
    </row>
    <row r="46" spans="1:6" x14ac:dyDescent="0.25">
      <c r="A46" s="94">
        <v>12</v>
      </c>
      <c r="B46" s="94" t="s">
        <v>88</v>
      </c>
      <c r="C46" s="95">
        <v>0</v>
      </c>
      <c r="D46" s="95">
        <v>2</v>
      </c>
      <c r="E46" s="95">
        <v>24</v>
      </c>
      <c r="F46" s="96">
        <f t="shared" si="1"/>
        <v>26</v>
      </c>
    </row>
    <row r="47" spans="1:6" x14ac:dyDescent="0.25">
      <c r="A47" s="94">
        <v>13</v>
      </c>
      <c r="B47" s="94" t="s">
        <v>88</v>
      </c>
      <c r="C47" s="95">
        <v>1</v>
      </c>
      <c r="D47" s="95">
        <v>4</v>
      </c>
      <c r="E47" s="95">
        <v>73</v>
      </c>
      <c r="F47" s="96">
        <f t="shared" si="1"/>
        <v>78</v>
      </c>
    </row>
    <row r="48" spans="1:6" x14ac:dyDescent="0.25">
      <c r="A48" s="94">
        <v>19</v>
      </c>
      <c r="B48" s="94" t="s">
        <v>88</v>
      </c>
      <c r="C48" s="95">
        <v>0</v>
      </c>
      <c r="D48" s="95">
        <v>4</v>
      </c>
      <c r="E48" s="95">
        <v>76</v>
      </c>
      <c r="F48" s="96">
        <f t="shared" si="1"/>
        <v>80</v>
      </c>
    </row>
    <row r="49" spans="1:6" x14ac:dyDescent="0.25">
      <c r="A49" s="94">
        <v>20</v>
      </c>
      <c r="B49" s="94" t="s">
        <v>88</v>
      </c>
      <c r="C49" s="95">
        <v>1</v>
      </c>
      <c r="D49" s="95">
        <v>2</v>
      </c>
      <c r="E49" s="95">
        <v>19</v>
      </c>
      <c r="F49" s="96">
        <f t="shared" si="1"/>
        <v>22</v>
      </c>
    </row>
    <row r="50" spans="1:6" x14ac:dyDescent="0.25">
      <c r="A50" s="94">
        <v>23</v>
      </c>
      <c r="B50" s="94" t="s">
        <v>88</v>
      </c>
      <c r="C50" s="95">
        <v>0</v>
      </c>
      <c r="D50" s="95">
        <v>1</v>
      </c>
      <c r="E50" s="95">
        <v>31</v>
      </c>
      <c r="F50" s="96">
        <f t="shared" si="1"/>
        <v>32</v>
      </c>
    </row>
    <row r="51" spans="1:6" x14ac:dyDescent="0.25">
      <c r="A51" s="94">
        <v>1</v>
      </c>
      <c r="B51" s="94" t="s">
        <v>89</v>
      </c>
      <c r="C51" s="95">
        <v>0</v>
      </c>
      <c r="D51" s="95">
        <v>2</v>
      </c>
      <c r="E51" s="95">
        <v>20</v>
      </c>
      <c r="F51" s="96">
        <f t="shared" si="1"/>
        <v>22</v>
      </c>
    </row>
    <row r="52" spans="1:6" x14ac:dyDescent="0.25">
      <c r="A52" s="81">
        <v>3</v>
      </c>
      <c r="B52" s="81" t="s">
        <v>89</v>
      </c>
      <c r="C52" s="9">
        <v>0</v>
      </c>
      <c r="D52" s="9">
        <v>1</v>
      </c>
      <c r="E52" s="9">
        <v>38</v>
      </c>
      <c r="F52" s="5">
        <f t="shared" si="1"/>
        <v>39</v>
      </c>
    </row>
    <row r="53" spans="1:6" x14ac:dyDescent="0.25">
      <c r="A53" s="81">
        <v>5</v>
      </c>
      <c r="B53" s="81" t="s">
        <v>89</v>
      </c>
      <c r="C53" s="9">
        <v>0</v>
      </c>
      <c r="D53" s="9">
        <v>3</v>
      </c>
      <c r="E53" s="9">
        <v>40</v>
      </c>
      <c r="F53" s="5">
        <f t="shared" si="1"/>
        <v>43</v>
      </c>
    </row>
    <row r="54" spans="1:6" x14ac:dyDescent="0.25">
      <c r="A54" s="81">
        <v>12</v>
      </c>
      <c r="B54" s="81" t="s">
        <v>89</v>
      </c>
      <c r="C54" s="9">
        <v>0</v>
      </c>
      <c r="D54" s="9">
        <v>3</v>
      </c>
      <c r="E54" s="9">
        <v>36</v>
      </c>
      <c r="F54" s="5">
        <f t="shared" si="1"/>
        <v>39</v>
      </c>
    </row>
    <row r="55" spans="1:6" x14ac:dyDescent="0.25">
      <c r="A55" s="81">
        <v>13</v>
      </c>
      <c r="B55" s="81" t="s">
        <v>89</v>
      </c>
      <c r="C55" s="9">
        <v>1</v>
      </c>
      <c r="D55" s="9">
        <v>7</v>
      </c>
      <c r="E55" s="9">
        <v>63</v>
      </c>
      <c r="F55" s="5">
        <f t="shared" si="1"/>
        <v>71</v>
      </c>
    </row>
    <row r="56" spans="1:6" x14ac:dyDescent="0.25">
      <c r="A56" s="81">
        <v>19</v>
      </c>
      <c r="B56" s="81" t="s">
        <v>89</v>
      </c>
      <c r="C56" s="9">
        <v>1</v>
      </c>
      <c r="D56" s="9">
        <v>7</v>
      </c>
      <c r="E56" s="9">
        <v>61</v>
      </c>
      <c r="F56" s="5">
        <f t="shared" si="1"/>
        <v>69</v>
      </c>
    </row>
    <row r="57" spans="1:6" x14ac:dyDescent="0.25">
      <c r="A57" s="81">
        <v>20</v>
      </c>
      <c r="B57" s="81" t="s">
        <v>89</v>
      </c>
      <c r="C57" s="9">
        <v>0</v>
      </c>
      <c r="D57" s="9">
        <v>6</v>
      </c>
      <c r="E57" s="9">
        <v>48</v>
      </c>
      <c r="F57" s="5">
        <f t="shared" si="1"/>
        <v>54</v>
      </c>
    </row>
    <row r="58" spans="1:6" x14ac:dyDescent="0.25">
      <c r="A58" s="82">
        <v>23</v>
      </c>
      <c r="B58" s="82" t="s">
        <v>89</v>
      </c>
      <c r="C58" s="11">
        <v>0</v>
      </c>
      <c r="D58" s="11">
        <v>2</v>
      </c>
      <c r="E58" s="11">
        <v>38</v>
      </c>
      <c r="F58" s="83">
        <f t="shared" si="1"/>
        <v>40</v>
      </c>
    </row>
    <row r="59" spans="1:6" x14ac:dyDescent="0.25">
      <c r="A59" s="81"/>
      <c r="B59" s="81" t="s">
        <v>18</v>
      </c>
      <c r="C59" s="84">
        <f>AVERAGE(C27:C58)</f>
        <v>0.21875</v>
      </c>
      <c r="D59" s="84">
        <f>AVERAGE(D27:D58)</f>
        <v>4.25</v>
      </c>
      <c r="E59" s="84">
        <f>AVERAGE(E27:E58)</f>
        <v>45.1875</v>
      </c>
      <c r="F59" s="84">
        <f>AVERAGE(F27:F58)</f>
        <v>49.65625</v>
      </c>
    </row>
    <row r="60" spans="1:6" x14ac:dyDescent="0.25">
      <c r="A60" s="81"/>
      <c r="B60" s="81" t="s">
        <v>85</v>
      </c>
      <c r="C60" s="84">
        <f>STDEV(C27:C58)</f>
        <v>0.42001344064515445</v>
      </c>
      <c r="D60" s="84">
        <f>STDEV(D27:D58)</f>
        <v>2.8736848324283986</v>
      </c>
      <c r="E60" s="84">
        <f>STDEV(E27:E58)</f>
        <v>19.634461968034508</v>
      </c>
      <c r="F60" s="84">
        <f>STDEV(F27:F58)</f>
        <v>21.669972349149486</v>
      </c>
    </row>
    <row r="63" spans="1:6" ht="18.75" x14ac:dyDescent="0.3">
      <c r="A63" s="2" t="s">
        <v>92</v>
      </c>
    </row>
    <row r="64" spans="1:6" ht="15.75" thickBot="1" x14ac:dyDescent="0.3">
      <c r="A64" s="91" t="s">
        <v>79</v>
      </c>
      <c r="B64" s="91" t="s">
        <v>80</v>
      </c>
      <c r="C64" s="92" t="s">
        <v>86</v>
      </c>
      <c r="D64" s="92" t="s">
        <v>81</v>
      </c>
      <c r="E64" s="92" t="s">
        <v>82</v>
      </c>
      <c r="F64" s="93" t="s">
        <v>83</v>
      </c>
    </row>
    <row r="65" spans="1:6" x14ac:dyDescent="0.25">
      <c r="A65" s="7">
        <v>1</v>
      </c>
      <c r="B65" s="7">
        <v>1</v>
      </c>
      <c r="C65" s="7">
        <v>0</v>
      </c>
      <c r="D65" s="7">
        <v>2</v>
      </c>
      <c r="E65" s="15">
        <v>75</v>
      </c>
      <c r="F65" s="15">
        <f>SUM(C65:E65)</f>
        <v>77</v>
      </c>
    </row>
    <row r="66" spans="1:6" x14ac:dyDescent="0.25">
      <c r="A66" s="7">
        <v>2</v>
      </c>
      <c r="B66" s="7">
        <v>1</v>
      </c>
      <c r="C66" s="7">
        <v>0</v>
      </c>
      <c r="D66" s="7">
        <v>1</v>
      </c>
      <c r="E66" s="15">
        <v>22</v>
      </c>
      <c r="F66" s="15">
        <f t="shared" ref="F66:F68" si="2">SUM(C66:E66)</f>
        <v>23</v>
      </c>
    </row>
    <row r="67" spans="1:6" x14ac:dyDescent="0.25">
      <c r="A67" s="7">
        <v>1</v>
      </c>
      <c r="B67" s="7">
        <v>2</v>
      </c>
      <c r="C67" s="7">
        <v>0</v>
      </c>
      <c r="D67" s="7">
        <v>2</v>
      </c>
      <c r="E67" s="15">
        <f>11+49+2</f>
        <v>62</v>
      </c>
      <c r="F67" s="15">
        <f t="shared" si="2"/>
        <v>64</v>
      </c>
    </row>
    <row r="68" spans="1:6" x14ac:dyDescent="0.25">
      <c r="A68" s="7">
        <v>2</v>
      </c>
      <c r="B68" s="7">
        <v>2</v>
      </c>
      <c r="C68" s="14">
        <v>1</v>
      </c>
      <c r="D68" s="14">
        <v>0</v>
      </c>
      <c r="E68" s="14">
        <v>50</v>
      </c>
      <c r="F68" s="14">
        <f t="shared" si="2"/>
        <v>51</v>
      </c>
    </row>
    <row r="69" spans="1:6" x14ac:dyDescent="0.25">
      <c r="A69" s="97"/>
      <c r="B69" s="97" t="s">
        <v>18</v>
      </c>
      <c r="C69" s="7">
        <f>AVERAGE(C65:C68)</f>
        <v>0.25</v>
      </c>
      <c r="D69" s="7">
        <f>AVERAGE(D65:D68)</f>
        <v>1.25</v>
      </c>
      <c r="E69" s="15">
        <f>AVERAGE(E65:E68)</f>
        <v>52.25</v>
      </c>
      <c r="F69" s="15">
        <f>AVERAGE(F65:F68)</f>
        <v>53.75</v>
      </c>
    </row>
    <row r="70" spans="1:6" x14ac:dyDescent="0.25">
      <c r="A70" s="7"/>
      <c r="B70" s="7" t="s">
        <v>85</v>
      </c>
      <c r="C70" s="7">
        <f>STDEV(C65:C68)</f>
        <v>0.5</v>
      </c>
      <c r="D70" s="87">
        <f>STDEV(D65:D68)</f>
        <v>0.9574271077563381</v>
      </c>
      <c r="E70" s="98">
        <f>STDEV(E65:E68)</f>
        <v>22.60346581094737</v>
      </c>
      <c r="F70" s="98">
        <f>STDEV(F65:F68)</f>
        <v>23.084987907007157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 1 Ingest_Egest</vt:lpstr>
      <vt:lpstr>Exp 2 TSA Pcli</vt:lpstr>
      <vt:lpstr>Exp 2 TSA Acer</vt:lpstr>
      <vt:lpstr>Exp 2 Calc</vt:lpstr>
      <vt:lpstr>Exp 2 BW</vt:lpstr>
      <vt:lpstr>Sup Data MP bioavail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Hankins, Cheryl</dc:creator>
  <cp:lastModifiedBy>Hankins, Cheryl</cp:lastModifiedBy>
  <dcterms:created xsi:type="dcterms:W3CDTF">2020-09-15T13:13:41Z</dcterms:created>
  <dcterms:modified xsi:type="dcterms:W3CDTF">2020-09-29T12:50:29Z</dcterms:modified>
</cp:coreProperties>
</file>