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rron\Desktop\COVID TWORK DESKTOP\oil tox\manuscripts\sed tox dilbit\manuscript\sci Hub\"/>
    </mc:Choice>
  </mc:AlternateContent>
  <xr:revisionPtr revIDLastSave="0" documentId="13_ncr:1_{A7E674B2-E45F-4E4F-87C6-97772EB40A8C}" xr6:coauthVersionLast="45" xr6:coauthVersionMax="45" xr10:uidLastSave="{00000000-0000-0000-0000-000000000000}"/>
  <bookViews>
    <workbookView xWindow="-110" yWindow="-110" windowWidth="19420" windowHeight="10420" activeTab="3" xr2:uid="{A53E63DC-50C2-4B92-9F99-B16B02C34A06}"/>
  </bookViews>
  <sheets>
    <sheet name="Data Dictionary" sheetId="5" r:id="rId1"/>
    <sheet name="Working" sheetId="1" r:id="rId2"/>
    <sheet name="Working Tables 1 &amp; 2" sheetId="4" r:id="rId3"/>
    <sheet name="Working Table 3" sheetId="3" r:id="rId4"/>
  </sheets>
  <definedNames>
    <definedName name="_Hlk39480308" localSheetId="1">Working!$A$1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5" i="1"/>
  <c r="G5" i="1"/>
  <c r="G6" i="1" s="1"/>
  <c r="I5" i="1"/>
  <c r="I6" i="1" s="1"/>
  <c r="K5" i="1"/>
  <c r="M5" i="1"/>
  <c r="C6" i="1"/>
  <c r="E6" i="1"/>
  <c r="K6" i="1"/>
  <c r="M6" i="1"/>
  <c r="C7" i="1"/>
  <c r="E7" i="1"/>
  <c r="G7" i="1"/>
  <c r="I7" i="1"/>
  <c r="K7" i="1"/>
  <c r="M7" i="1"/>
  <c r="C8" i="1"/>
  <c r="E8" i="1"/>
  <c r="K8" i="1"/>
  <c r="M8" i="1"/>
  <c r="C9" i="1"/>
  <c r="E9" i="1"/>
  <c r="G9" i="1"/>
  <c r="I9" i="1"/>
  <c r="K9" i="1"/>
  <c r="M9" i="1"/>
  <c r="C10" i="1"/>
  <c r="E10" i="1"/>
  <c r="G10" i="1"/>
  <c r="I10" i="1"/>
  <c r="K10" i="1"/>
  <c r="M10" i="1"/>
  <c r="C18" i="1"/>
  <c r="E18" i="1"/>
  <c r="G18" i="1"/>
  <c r="G19" i="1" s="1"/>
  <c r="I18" i="1"/>
  <c r="I19" i="1" s="1"/>
  <c r="K18" i="1"/>
  <c r="M18" i="1"/>
  <c r="C19" i="1"/>
  <c r="E19" i="1"/>
  <c r="K19" i="1"/>
  <c r="M19" i="1"/>
  <c r="C20" i="1"/>
  <c r="E20" i="1"/>
  <c r="G20" i="1"/>
  <c r="I20" i="1"/>
  <c r="K20" i="1"/>
  <c r="M20" i="1"/>
  <c r="C21" i="1"/>
  <c r="E21" i="1"/>
  <c r="K21" i="1"/>
  <c r="M21" i="1"/>
  <c r="C22" i="1"/>
  <c r="E22" i="1"/>
  <c r="G22" i="1"/>
  <c r="I22" i="1"/>
  <c r="K22" i="1"/>
  <c r="M22" i="1"/>
  <c r="C23" i="1"/>
  <c r="E23" i="1"/>
  <c r="G23" i="1"/>
  <c r="I23" i="1"/>
  <c r="K23" i="1"/>
  <c r="M23" i="1"/>
  <c r="I21" i="1" l="1"/>
  <c r="I8" i="1"/>
  <c r="G21" i="1"/>
  <c r="G8" i="1"/>
</calcChain>
</file>

<file path=xl/sharedStrings.xml><?xml version="1.0" encoding="utf-8"?>
<sst xmlns="http://schemas.openxmlformats.org/spreadsheetml/2006/main" count="210" uniqueCount="82">
  <si>
    <t>Table 1. Letptochirus: measured concentrations of TPH and total PAHs in dilbit sediment.</t>
  </si>
  <si>
    <t>Nominal Concentration</t>
  </si>
  <si>
    <t xml:space="preserve">Measured Cold Lake Blend </t>
  </si>
  <si>
    <t>Measured Western Canadian Select</t>
  </si>
  <si>
    <t>TPH (g/kg)</t>
  </si>
  <si>
    <t>PAH (ug/kg)</t>
  </si>
  <si>
    <t>Control (0)</t>
  </si>
  <si>
    <t>Table 2. Hyalella: measured concentrations of TPH and total PAHs in sediment.</t>
  </si>
  <si>
    <t>Baseline</t>
  </si>
  <si>
    <t>Measured</t>
  </si>
  <si>
    <t>Option 1</t>
  </si>
  <si>
    <t>-</t>
  </si>
  <si>
    <t>Alk (ug/kg)</t>
  </si>
  <si>
    <t>Table 3. Summary of no effect and effect concentrations of TPH and total PAHs in two species of amphipods exposed to dilbit oiled sediment.</t>
  </si>
  <si>
    <t>Dilbit</t>
  </si>
  <si>
    <t>Test Species</t>
  </si>
  <si>
    <t>NOEC</t>
  </si>
  <si>
    <t>LOEC</t>
  </si>
  <si>
    <t>EC20 (SD)</t>
  </si>
  <si>
    <t>EC50 (SD)</t>
  </si>
  <si>
    <t>TPH</t>
  </si>
  <si>
    <t>PAH</t>
  </si>
  <si>
    <t>Cold Lake Blend</t>
  </si>
  <si>
    <t>Hyalella</t>
  </si>
  <si>
    <t>Leptochirus</t>
  </si>
  <si>
    <t>Western Canadian Select</t>
  </si>
  <si>
    <t>Endpoint</t>
  </si>
  <si>
    <t>Survival</t>
  </si>
  <si>
    <t>Growth</t>
  </si>
  <si>
    <t>SD: Standard Deviation</t>
  </si>
  <si>
    <t>5.29 (0.49)</t>
  </si>
  <si>
    <t>11.09 (0.73)</t>
  </si>
  <si>
    <t>60.78 (7.17)</t>
  </si>
  <si>
    <t>5.68 (0.67)</t>
  </si>
  <si>
    <t>0.40 (0.01)</t>
  </si>
  <si>
    <t>0.46 (0.07)</t>
  </si>
  <si>
    <t>4.12 (0.32)</t>
  </si>
  <si>
    <t>6.73 (0.33)</t>
  </si>
  <si>
    <t>0.35 (0.03)</t>
  </si>
  <si>
    <t>Measurements were subtracted from baseline sediment chemistry</t>
  </si>
  <si>
    <t>0.57 (0.03)</t>
  </si>
  <si>
    <t>38.41 (8.08)</t>
  </si>
  <si>
    <t>1.68 (0.49)</t>
  </si>
  <si>
    <t>4.91 (0.89)</t>
  </si>
  <si>
    <t>3.58 (0.76)</t>
  </si>
  <si>
    <t>13.06 (6.11)</t>
  </si>
  <si>
    <t>89.26 (21.58)</t>
  </si>
  <si>
    <t>53.42 (4.92)</t>
  </si>
  <si>
    <t>112.12 (7.42)</t>
  </si>
  <si>
    <t>0.98 (0.69)</t>
  </si>
  <si>
    <t>8.07 (2.23)</t>
  </si>
  <si>
    <t>18.46 (5.00)</t>
  </si>
  <si>
    <t>52.93 (9.48)</t>
  </si>
  <si>
    <t>4.14 (0.09)</t>
  </si>
  <si>
    <t>4.76 (0.58)</t>
  </si>
  <si>
    <t>Definitions</t>
  </si>
  <si>
    <t>toxicity end point: no observed effect concentration</t>
  </si>
  <si>
    <t>toxicity endpoint: no observed effect concentration</t>
  </si>
  <si>
    <t>EC20</t>
  </si>
  <si>
    <t>toxicity endpoint: 20% effect concentration</t>
  </si>
  <si>
    <t>EC50</t>
  </si>
  <si>
    <t>toxicity endpoint: 50% effect concentration</t>
  </si>
  <si>
    <t>1% OC</t>
  </si>
  <si>
    <t>toxicity endpoint effect concentrations normalized to 1% organic carbon</t>
  </si>
  <si>
    <t>OC</t>
  </si>
  <si>
    <t>organic carbon content of test sediment</t>
  </si>
  <si>
    <t>H. azteca</t>
  </si>
  <si>
    <t>Hyalella test species</t>
  </si>
  <si>
    <t>L. plumulosus</t>
  </si>
  <si>
    <t>Leptocheirus test species</t>
  </si>
  <si>
    <t>SD</t>
  </si>
  <si>
    <t>standard deviation</t>
  </si>
  <si>
    <t>SW</t>
  </si>
  <si>
    <t>saltwater sediment</t>
  </si>
  <si>
    <t>low</t>
  </si>
  <si>
    <t>lowest value of species EC20s and LOECs</t>
  </si>
  <si>
    <t>high</t>
  </si>
  <si>
    <t>lhighest value of species EC20s and LOECs</t>
  </si>
  <si>
    <t>total petroleum hydrocarbons</t>
  </si>
  <si>
    <t>total detected PAHs and their alkyl homlogs</t>
  </si>
  <si>
    <t>Table 2. Hyalella azteca: measured concentrations of TPH and total PAHs in sediment.</t>
  </si>
  <si>
    <t>Table 1. Letptochirus plumosus: measured concentrations of TPH and total PAHs in dilbit sediment.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</si>
</sst>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5" xfId="0" applyNumberFormat="1" applyBorder="1" applyAlignment="1">
      <alignment horizontal="right" wrapText="1"/>
    </xf>
    <xf numFmtId="2" fontId="0" fillId="0" borderId="5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/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1" fillId="0" borderId="8" xfId="0" applyFont="1" applyBorder="1"/>
    <xf numFmtId="0" fontId="0" fillId="0" borderId="8" xfId="0" applyBorder="1" applyAlignment="1">
      <alignment horizontal="left"/>
    </xf>
    <xf numFmtId="2" fontId="0" fillId="0" borderId="8" xfId="0" applyNumberFormat="1" applyBorder="1"/>
    <xf numFmtId="0" fontId="0" fillId="0" borderId="0" xfId="0" applyFill="1"/>
    <xf numFmtId="0" fontId="1" fillId="0" borderId="4" xfId="0" applyFont="1" applyBorder="1" applyAlignment="1">
      <alignment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1473-6C3C-45AE-A4D7-06D70EFAB364}">
  <sheetPr>
    <tabColor rgb="FFFF0000"/>
  </sheetPr>
  <dimension ref="A1:B15"/>
  <sheetViews>
    <sheetView workbookViewId="0">
      <selection activeCell="K6" sqref="K6"/>
    </sheetView>
  </sheetViews>
  <sheetFormatPr defaultRowHeight="14.5" x14ac:dyDescent="0.35"/>
  <cols>
    <col min="1" max="1" width="15.453125" customWidth="1"/>
  </cols>
  <sheetData>
    <row r="1" spans="1:2" x14ac:dyDescent="0.35">
      <c r="A1" s="35" t="s">
        <v>55</v>
      </c>
    </row>
    <row r="2" spans="1:2" x14ac:dyDescent="0.35">
      <c r="A2" t="s">
        <v>16</v>
      </c>
      <c r="B2" t="s">
        <v>56</v>
      </c>
    </row>
    <row r="3" spans="1:2" x14ac:dyDescent="0.35">
      <c r="A3" t="s">
        <v>17</v>
      </c>
      <c r="B3" t="s">
        <v>57</v>
      </c>
    </row>
    <row r="4" spans="1:2" x14ac:dyDescent="0.35">
      <c r="A4" t="s">
        <v>58</v>
      </c>
      <c r="B4" t="s">
        <v>59</v>
      </c>
    </row>
    <row r="5" spans="1:2" x14ac:dyDescent="0.35">
      <c r="A5" t="s">
        <v>60</v>
      </c>
      <c r="B5" t="s">
        <v>61</v>
      </c>
    </row>
    <row r="6" spans="1:2" x14ac:dyDescent="0.35">
      <c r="A6" t="s">
        <v>62</v>
      </c>
      <c r="B6" t="s">
        <v>63</v>
      </c>
    </row>
    <row r="7" spans="1:2" x14ac:dyDescent="0.35">
      <c r="A7" t="s">
        <v>64</v>
      </c>
      <c r="B7" t="s">
        <v>65</v>
      </c>
    </row>
    <row r="8" spans="1:2" x14ac:dyDescent="0.35">
      <c r="A8" t="s">
        <v>66</v>
      </c>
      <c r="B8" t="s">
        <v>67</v>
      </c>
    </row>
    <row r="9" spans="1:2" x14ac:dyDescent="0.35">
      <c r="A9" t="s">
        <v>68</v>
      </c>
      <c r="B9" t="s">
        <v>69</v>
      </c>
    </row>
    <row r="10" spans="1:2" x14ac:dyDescent="0.35">
      <c r="A10" t="s">
        <v>70</v>
      </c>
      <c r="B10" t="s">
        <v>71</v>
      </c>
    </row>
    <row r="11" spans="1:2" x14ac:dyDescent="0.35">
      <c r="A11" t="s">
        <v>72</v>
      </c>
      <c r="B11" t="s">
        <v>73</v>
      </c>
    </row>
    <row r="12" spans="1:2" x14ac:dyDescent="0.35">
      <c r="A12" t="s">
        <v>74</v>
      </c>
      <c r="B12" t="s">
        <v>75</v>
      </c>
    </row>
    <row r="13" spans="1:2" x14ac:dyDescent="0.35">
      <c r="A13" t="s">
        <v>76</v>
      </c>
      <c r="B13" t="s">
        <v>77</v>
      </c>
    </row>
    <row r="14" spans="1:2" x14ac:dyDescent="0.35">
      <c r="A14" t="s">
        <v>20</v>
      </c>
      <c r="B14" t="s">
        <v>78</v>
      </c>
    </row>
    <row r="15" spans="1:2" x14ac:dyDescent="0.35">
      <c r="A15" t="s">
        <v>21</v>
      </c>
      <c r="B15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F727-1C2C-4DD7-8106-0C12F36671CD}">
  <dimension ref="A1:M24"/>
  <sheetViews>
    <sheetView topLeftCell="A22" zoomScaleNormal="100" workbookViewId="0">
      <selection activeCell="B34" sqref="B34"/>
    </sheetView>
  </sheetViews>
  <sheetFormatPr defaultRowHeight="14.5" x14ac:dyDescent="0.35"/>
  <cols>
    <col min="1" max="13" width="12.81640625" customWidth="1"/>
  </cols>
  <sheetData>
    <row r="1" spans="1:13" ht="15" thickBot="1" x14ac:dyDescent="0.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" thickBot="1" x14ac:dyDescent="0.4">
      <c r="A2" s="24" t="s">
        <v>1</v>
      </c>
      <c r="B2" s="21" t="s">
        <v>2</v>
      </c>
      <c r="C2" s="22"/>
      <c r="D2" s="22"/>
      <c r="E2" s="22"/>
      <c r="F2" s="22"/>
      <c r="G2" s="23"/>
      <c r="H2" s="21" t="s">
        <v>3</v>
      </c>
      <c r="I2" s="22"/>
      <c r="J2" s="22"/>
      <c r="K2" s="22"/>
      <c r="L2" s="22"/>
      <c r="M2" s="23"/>
    </row>
    <row r="3" spans="1:13" ht="15" thickBot="1" x14ac:dyDescent="0.4">
      <c r="A3" s="25"/>
      <c r="B3" s="1" t="s">
        <v>4</v>
      </c>
      <c r="C3" s="1" t="s">
        <v>4</v>
      </c>
      <c r="D3" s="1" t="s">
        <v>5</v>
      </c>
      <c r="E3" s="1" t="s">
        <v>5</v>
      </c>
      <c r="F3" s="1" t="s">
        <v>12</v>
      </c>
      <c r="G3" s="1" t="s">
        <v>12</v>
      </c>
      <c r="H3" s="1" t="s">
        <v>4</v>
      </c>
      <c r="I3" s="1" t="s">
        <v>4</v>
      </c>
      <c r="J3" s="1" t="s">
        <v>5</v>
      </c>
      <c r="K3" s="1" t="s">
        <v>5</v>
      </c>
      <c r="L3" s="1" t="s">
        <v>12</v>
      </c>
      <c r="M3" s="1" t="s">
        <v>12</v>
      </c>
    </row>
    <row r="4" spans="1:13" ht="15" thickBot="1" x14ac:dyDescent="0.4">
      <c r="A4" s="19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9</v>
      </c>
      <c r="M4" s="1" t="s">
        <v>10</v>
      </c>
    </row>
    <row r="5" spans="1:13" ht="15" customHeight="1" thickBot="1" x14ac:dyDescent="0.4">
      <c r="A5" s="2">
        <v>1</v>
      </c>
      <c r="B5" s="5">
        <v>0.91</v>
      </c>
      <c r="C5" s="10">
        <f>B5-B11</f>
        <v>0.82000000000000006</v>
      </c>
      <c r="D5" s="6">
        <v>8.49</v>
      </c>
      <c r="E5" s="6">
        <f>D5-D11</f>
        <v>8.39</v>
      </c>
      <c r="F5" s="6">
        <v>14.5</v>
      </c>
      <c r="G5" s="6">
        <f>F5-F11</f>
        <v>8</v>
      </c>
      <c r="H5" s="6">
        <v>0.91</v>
      </c>
      <c r="I5" s="10">
        <f>H5-H11</f>
        <v>0.82000000000000006</v>
      </c>
      <c r="J5" s="6">
        <v>9.69</v>
      </c>
      <c r="K5" s="6">
        <f>J5-J11</f>
        <v>9.59</v>
      </c>
      <c r="L5" s="6">
        <v>16.18</v>
      </c>
      <c r="M5" s="6">
        <f>L5-L11</f>
        <v>9.68</v>
      </c>
    </row>
    <row r="6" spans="1:13" ht="15" customHeight="1" thickBot="1" x14ac:dyDescent="0.4">
      <c r="A6" s="2">
        <v>0.5</v>
      </c>
      <c r="B6" s="5" t="s">
        <v>11</v>
      </c>
      <c r="C6" s="10">
        <f>C5*A6</f>
        <v>0.41000000000000003</v>
      </c>
      <c r="D6" s="5" t="s">
        <v>11</v>
      </c>
      <c r="E6" s="6">
        <f>E5*A6</f>
        <v>4.1950000000000003</v>
      </c>
      <c r="F6" s="5" t="s">
        <v>11</v>
      </c>
      <c r="G6" s="6">
        <f>G5*A6</f>
        <v>4</v>
      </c>
      <c r="H6" s="5" t="s">
        <v>11</v>
      </c>
      <c r="I6" s="10">
        <f>I5*A6</f>
        <v>0.41000000000000003</v>
      </c>
      <c r="J6" s="5" t="s">
        <v>11</v>
      </c>
      <c r="K6" s="6">
        <f>K5*A6</f>
        <v>4.7949999999999999</v>
      </c>
      <c r="L6" s="5" t="s">
        <v>11</v>
      </c>
      <c r="M6" s="6">
        <f>M5*A6</f>
        <v>4.84</v>
      </c>
    </row>
    <row r="7" spans="1:13" ht="15" customHeight="1" thickBot="1" x14ac:dyDescent="0.4">
      <c r="A7" s="2">
        <v>0.25</v>
      </c>
      <c r="B7" s="5" t="s">
        <v>11</v>
      </c>
      <c r="C7" s="10">
        <f>C5*A7</f>
        <v>0.20500000000000002</v>
      </c>
      <c r="D7" s="5" t="s">
        <v>11</v>
      </c>
      <c r="E7" s="6">
        <f>E5*A7</f>
        <v>2.0975000000000001</v>
      </c>
      <c r="F7" s="5" t="s">
        <v>11</v>
      </c>
      <c r="G7" s="6">
        <f>G5*A7</f>
        <v>2</v>
      </c>
      <c r="H7" s="5" t="s">
        <v>11</v>
      </c>
      <c r="I7" s="10">
        <f>I5*A7</f>
        <v>0.20500000000000002</v>
      </c>
      <c r="J7" s="5" t="s">
        <v>11</v>
      </c>
      <c r="K7" s="6">
        <f>K5*A7</f>
        <v>2.3975</v>
      </c>
      <c r="L7" s="5" t="s">
        <v>11</v>
      </c>
      <c r="M7" s="6">
        <f>M5*A7</f>
        <v>2.42</v>
      </c>
    </row>
    <row r="8" spans="1:13" ht="15" customHeight="1" thickBot="1" x14ac:dyDescent="0.4">
      <c r="A8" s="2">
        <v>0.125</v>
      </c>
      <c r="B8" s="5" t="s">
        <v>11</v>
      </c>
      <c r="C8" s="10">
        <f>C5*A8</f>
        <v>0.10250000000000001</v>
      </c>
      <c r="D8" s="5" t="s">
        <v>11</v>
      </c>
      <c r="E8" s="6">
        <f>E5*A8</f>
        <v>1.0487500000000001</v>
      </c>
      <c r="F8" s="5" t="s">
        <v>11</v>
      </c>
      <c r="G8" s="6">
        <f>G5*A8</f>
        <v>1</v>
      </c>
      <c r="H8" s="5" t="s">
        <v>11</v>
      </c>
      <c r="I8" s="10">
        <f>I5*A8</f>
        <v>0.10250000000000001</v>
      </c>
      <c r="J8" s="5" t="s">
        <v>11</v>
      </c>
      <c r="K8" s="6">
        <f>K5*A8</f>
        <v>1.19875</v>
      </c>
      <c r="L8" s="5" t="s">
        <v>11</v>
      </c>
      <c r="M8" s="6">
        <f>M5*A8</f>
        <v>1.21</v>
      </c>
    </row>
    <row r="9" spans="1:13" ht="15" customHeight="1" thickBot="1" x14ac:dyDescent="0.4">
      <c r="A9" s="2">
        <v>6.25E-2</v>
      </c>
      <c r="B9" s="5" t="s">
        <v>11</v>
      </c>
      <c r="C9" s="10">
        <f>C5*A9</f>
        <v>5.1250000000000004E-2</v>
      </c>
      <c r="D9" s="5" t="s">
        <v>11</v>
      </c>
      <c r="E9" s="6">
        <f>E5*A9</f>
        <v>0.52437500000000004</v>
      </c>
      <c r="F9" s="5" t="s">
        <v>11</v>
      </c>
      <c r="G9" s="6">
        <f>G5*A9</f>
        <v>0.5</v>
      </c>
      <c r="H9" s="5" t="s">
        <v>11</v>
      </c>
      <c r="I9" s="10">
        <f>I5*A9</f>
        <v>5.1250000000000004E-2</v>
      </c>
      <c r="J9" s="5" t="s">
        <v>11</v>
      </c>
      <c r="K9" s="6">
        <f>K5*A9</f>
        <v>0.59937499999999999</v>
      </c>
      <c r="L9" s="5" t="s">
        <v>11</v>
      </c>
      <c r="M9" s="10">
        <f>M5*A9</f>
        <v>0.60499999999999998</v>
      </c>
    </row>
    <row r="10" spans="1:13" ht="15" customHeight="1" thickBot="1" x14ac:dyDescent="0.4">
      <c r="A10" s="2" t="s">
        <v>6</v>
      </c>
      <c r="B10" s="5">
        <v>0.16</v>
      </c>
      <c r="C10" s="10">
        <f>B10-B11</f>
        <v>7.0000000000000007E-2</v>
      </c>
      <c r="D10" s="6">
        <v>0.38</v>
      </c>
      <c r="E10" s="6">
        <f>D10-D11</f>
        <v>0.28000000000000003</v>
      </c>
      <c r="F10" s="6">
        <v>10.48</v>
      </c>
      <c r="G10" s="6">
        <f>F10-F11</f>
        <v>3.9800000000000004</v>
      </c>
      <c r="H10" s="6">
        <v>0.21</v>
      </c>
      <c r="I10" s="10">
        <f>H10-H11</f>
        <v>0.12</v>
      </c>
      <c r="J10" s="6">
        <v>0.35</v>
      </c>
      <c r="K10" s="6">
        <f>J10-J11</f>
        <v>0.24999999999999997</v>
      </c>
      <c r="L10" s="6">
        <v>10.24</v>
      </c>
      <c r="M10" s="6">
        <f>L10-L11</f>
        <v>3.74</v>
      </c>
    </row>
    <row r="11" spans="1:13" x14ac:dyDescent="0.35">
      <c r="A11" s="4" t="s">
        <v>8</v>
      </c>
      <c r="B11" s="7">
        <v>0.09</v>
      </c>
      <c r="C11" s="8"/>
      <c r="D11" s="7">
        <v>0.1</v>
      </c>
      <c r="E11" s="8"/>
      <c r="F11" s="7">
        <v>6.5</v>
      </c>
      <c r="G11" s="7"/>
      <c r="H11" s="7">
        <v>0.09</v>
      </c>
      <c r="I11" s="7"/>
      <c r="J11" s="7">
        <v>0.1</v>
      </c>
      <c r="K11" s="7"/>
      <c r="L11" s="7">
        <v>6.5</v>
      </c>
      <c r="M11" s="7"/>
    </row>
    <row r="12" spans="1:13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 thickBot="1" x14ac:dyDescent="0.4">
      <c r="A13" s="3"/>
      <c r="B13" s="3"/>
    </row>
    <row r="14" spans="1:13" ht="15" thickBot="1" x14ac:dyDescent="0.4">
      <c r="A14" s="21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15" thickBot="1" x14ac:dyDescent="0.4">
      <c r="A15" s="24" t="s">
        <v>1</v>
      </c>
      <c r="B15" s="21" t="s">
        <v>2</v>
      </c>
      <c r="C15" s="22"/>
      <c r="D15" s="22"/>
      <c r="E15" s="22"/>
      <c r="F15" s="22"/>
      <c r="G15" s="23"/>
      <c r="H15" s="21" t="s">
        <v>3</v>
      </c>
      <c r="I15" s="22"/>
      <c r="J15" s="22"/>
      <c r="K15" s="22"/>
      <c r="L15" s="22"/>
      <c r="M15" s="23"/>
    </row>
    <row r="16" spans="1:13" ht="15" thickBot="1" x14ac:dyDescent="0.4">
      <c r="A16" s="25"/>
      <c r="B16" s="1" t="s">
        <v>4</v>
      </c>
      <c r="C16" s="1" t="s">
        <v>4</v>
      </c>
      <c r="D16" s="1" t="s">
        <v>5</v>
      </c>
      <c r="E16" s="1" t="s">
        <v>5</v>
      </c>
      <c r="F16" s="1" t="s">
        <v>12</v>
      </c>
      <c r="G16" s="1" t="s">
        <v>12</v>
      </c>
      <c r="H16" s="1" t="s">
        <v>4</v>
      </c>
      <c r="I16" s="1" t="s">
        <v>4</v>
      </c>
      <c r="J16" s="1" t="s">
        <v>5</v>
      </c>
      <c r="K16" s="1" t="s">
        <v>5</v>
      </c>
      <c r="L16" s="1" t="s">
        <v>12</v>
      </c>
      <c r="M16" s="1" t="s">
        <v>12</v>
      </c>
    </row>
    <row r="17" spans="1:13" ht="15" thickBot="1" x14ac:dyDescent="0.4">
      <c r="A17" s="19"/>
      <c r="B17" s="1" t="s">
        <v>9</v>
      </c>
      <c r="C17" s="1" t="s">
        <v>10</v>
      </c>
      <c r="D17" s="1" t="s">
        <v>9</v>
      </c>
      <c r="E17" s="1" t="s">
        <v>10</v>
      </c>
      <c r="F17" s="1" t="s">
        <v>9</v>
      </c>
      <c r="G17" s="1" t="s">
        <v>10</v>
      </c>
      <c r="H17" s="1" t="s">
        <v>9</v>
      </c>
      <c r="I17" s="1" t="s">
        <v>10</v>
      </c>
      <c r="J17" s="1" t="s">
        <v>9</v>
      </c>
      <c r="K17" s="1" t="s">
        <v>10</v>
      </c>
      <c r="L17" s="1" t="s">
        <v>9</v>
      </c>
      <c r="M17" s="1" t="s">
        <v>10</v>
      </c>
    </row>
    <row r="18" spans="1:13" ht="15" thickBot="1" x14ac:dyDescent="0.4">
      <c r="A18" s="11">
        <v>10</v>
      </c>
      <c r="B18" s="6">
        <v>9.5399999999999991</v>
      </c>
      <c r="C18" s="6">
        <f>B18-B24</f>
        <v>9.4499999999999993</v>
      </c>
      <c r="D18" s="6">
        <v>95.62</v>
      </c>
      <c r="E18" s="6">
        <f>D18-D24</f>
        <v>95.52000000000001</v>
      </c>
      <c r="F18" s="6">
        <v>54.15</v>
      </c>
      <c r="G18" s="6">
        <f>F18-F24</f>
        <v>47.65</v>
      </c>
      <c r="H18" s="6">
        <v>9.2100000000000009</v>
      </c>
      <c r="I18" s="6">
        <f>H18-H24</f>
        <v>9.120000000000001</v>
      </c>
      <c r="J18" s="6">
        <v>97.68</v>
      </c>
      <c r="K18" s="6">
        <f>J18-J24</f>
        <v>97.580000000000013</v>
      </c>
      <c r="L18" s="6">
        <v>70.540000000000006</v>
      </c>
      <c r="M18" s="6">
        <f>L18-L24</f>
        <v>64.040000000000006</v>
      </c>
    </row>
    <row r="19" spans="1:13" ht="15" thickBot="1" x14ac:dyDescent="0.4">
      <c r="A19" s="11">
        <v>5</v>
      </c>
      <c r="B19" s="5" t="s">
        <v>11</v>
      </c>
      <c r="C19" s="6">
        <f>C18*0.5</f>
        <v>4.7249999999999996</v>
      </c>
      <c r="D19" s="5" t="s">
        <v>11</v>
      </c>
      <c r="E19" s="6">
        <f>E18*0.5</f>
        <v>47.760000000000005</v>
      </c>
      <c r="F19" s="5" t="s">
        <v>11</v>
      </c>
      <c r="G19" s="6">
        <f>G18*0.5</f>
        <v>23.824999999999999</v>
      </c>
      <c r="H19" s="5" t="s">
        <v>11</v>
      </c>
      <c r="I19" s="6">
        <f>I18*0.5</f>
        <v>4.5600000000000005</v>
      </c>
      <c r="J19" s="5" t="s">
        <v>11</v>
      </c>
      <c r="K19" s="6">
        <f>K18*0.5</f>
        <v>48.790000000000006</v>
      </c>
      <c r="L19" s="5" t="s">
        <v>11</v>
      </c>
      <c r="M19" s="6">
        <f>M18*0.5</f>
        <v>32.020000000000003</v>
      </c>
    </row>
    <row r="20" spans="1:13" ht="15" thickBot="1" x14ac:dyDescent="0.4">
      <c r="A20" s="11">
        <v>2.5</v>
      </c>
      <c r="B20" s="5" t="s">
        <v>11</v>
      </c>
      <c r="C20" s="6">
        <f>C18*0.25</f>
        <v>2.3624999999999998</v>
      </c>
      <c r="D20" s="5" t="s">
        <v>11</v>
      </c>
      <c r="E20" s="6">
        <f>E18*0.25</f>
        <v>23.880000000000003</v>
      </c>
      <c r="F20" s="5" t="s">
        <v>11</v>
      </c>
      <c r="G20" s="6">
        <f>G18*0.25</f>
        <v>11.9125</v>
      </c>
      <c r="H20" s="5" t="s">
        <v>11</v>
      </c>
      <c r="I20" s="6">
        <f>I18*0.25</f>
        <v>2.2800000000000002</v>
      </c>
      <c r="J20" s="5" t="s">
        <v>11</v>
      </c>
      <c r="K20" s="6">
        <f>K18*0.25</f>
        <v>24.395000000000003</v>
      </c>
      <c r="L20" s="5" t="s">
        <v>11</v>
      </c>
      <c r="M20" s="6">
        <f>M18*0.25</f>
        <v>16.010000000000002</v>
      </c>
    </row>
    <row r="21" spans="1:13" ht="15" thickBot="1" x14ac:dyDescent="0.4">
      <c r="A21" s="11">
        <v>1.25</v>
      </c>
      <c r="B21" s="5" t="s">
        <v>11</v>
      </c>
      <c r="C21" s="6">
        <f>C18*0.125</f>
        <v>1.1812499999999999</v>
      </c>
      <c r="D21" s="5" t="s">
        <v>11</v>
      </c>
      <c r="E21" s="6">
        <f>E18*0.125</f>
        <v>11.940000000000001</v>
      </c>
      <c r="F21" s="5" t="s">
        <v>11</v>
      </c>
      <c r="G21" s="6">
        <f>G18*0.125</f>
        <v>5.9562499999999998</v>
      </c>
      <c r="H21" s="5" t="s">
        <v>11</v>
      </c>
      <c r="I21" s="6">
        <f>I18*0.125</f>
        <v>1.1400000000000001</v>
      </c>
      <c r="J21" s="5" t="s">
        <v>11</v>
      </c>
      <c r="K21" s="6">
        <f>K18*0.125</f>
        <v>12.197500000000002</v>
      </c>
      <c r="L21" s="5" t="s">
        <v>11</v>
      </c>
      <c r="M21" s="6">
        <f>M18*0.125</f>
        <v>8.0050000000000008</v>
      </c>
    </row>
    <row r="22" spans="1:13" ht="15" thickBot="1" x14ac:dyDescent="0.4">
      <c r="A22" s="9">
        <v>0.625</v>
      </c>
      <c r="B22" s="5" t="s">
        <v>11</v>
      </c>
      <c r="C22" s="6">
        <f>C18*0.0625</f>
        <v>0.59062499999999996</v>
      </c>
      <c r="D22" s="5" t="s">
        <v>11</v>
      </c>
      <c r="E22" s="6">
        <f>E18*0.0625</f>
        <v>5.9700000000000006</v>
      </c>
      <c r="F22" s="5" t="s">
        <v>11</v>
      </c>
      <c r="G22" s="6">
        <f>G18*0.0625</f>
        <v>2.9781249999999999</v>
      </c>
      <c r="H22" s="5" t="s">
        <v>11</v>
      </c>
      <c r="I22" s="6">
        <f>I18*0.0625</f>
        <v>0.57000000000000006</v>
      </c>
      <c r="J22" s="5" t="s">
        <v>11</v>
      </c>
      <c r="K22" s="6">
        <f>K18*0.0625</f>
        <v>6.0987500000000008</v>
      </c>
      <c r="L22" s="5" t="s">
        <v>11</v>
      </c>
      <c r="M22" s="6">
        <f>M18*0.0625</f>
        <v>4.0025000000000004</v>
      </c>
    </row>
    <row r="23" spans="1:13" ht="15" customHeight="1" thickBot="1" x14ac:dyDescent="0.4">
      <c r="A23" s="11" t="s">
        <v>6</v>
      </c>
      <c r="B23" s="6">
        <v>0.18</v>
      </c>
      <c r="C23" s="6">
        <f>B23-B24</f>
        <v>0.09</v>
      </c>
      <c r="D23" s="6">
        <v>0.37</v>
      </c>
      <c r="E23" s="6">
        <f>D23-D24</f>
        <v>0.27</v>
      </c>
      <c r="F23" s="6">
        <v>9.35</v>
      </c>
      <c r="G23" s="6">
        <f>F23-F24</f>
        <v>2.8499999999999996</v>
      </c>
      <c r="H23" s="6">
        <v>0.17299999999999999</v>
      </c>
      <c r="I23" s="6">
        <f>H23-H24</f>
        <v>8.299999999999999E-2</v>
      </c>
      <c r="J23" s="6">
        <v>0.41</v>
      </c>
      <c r="K23" s="6">
        <f>J23-J24</f>
        <v>0.30999999999999994</v>
      </c>
      <c r="L23" s="6">
        <v>9.17</v>
      </c>
      <c r="M23" s="6">
        <f>L23-L24</f>
        <v>2.67</v>
      </c>
    </row>
    <row r="24" spans="1:13" x14ac:dyDescent="0.35">
      <c r="A24" s="8" t="s">
        <v>8</v>
      </c>
      <c r="B24" s="7">
        <v>0.09</v>
      </c>
      <c r="C24" s="7"/>
      <c r="D24" s="7">
        <v>0.1</v>
      </c>
      <c r="E24" s="7"/>
      <c r="F24" s="7">
        <v>6.5</v>
      </c>
      <c r="G24" s="7"/>
      <c r="H24" s="7">
        <v>0.09</v>
      </c>
      <c r="I24" s="7"/>
      <c r="J24" s="7">
        <v>0.1</v>
      </c>
      <c r="K24" s="7"/>
      <c r="L24" s="7">
        <v>6.5</v>
      </c>
      <c r="M24" s="7"/>
    </row>
  </sheetData>
  <mergeCells count="8">
    <mergeCell ref="A1:M1"/>
    <mergeCell ref="A2:A3"/>
    <mergeCell ref="A14:M14"/>
    <mergeCell ref="A15:A16"/>
    <mergeCell ref="B2:G2"/>
    <mergeCell ref="H2:M2"/>
    <mergeCell ref="B15:G15"/>
    <mergeCell ref="H15:M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0F46-A26A-49D1-99BE-D8CE5489C9B0}">
  <dimension ref="A1:E22"/>
  <sheetViews>
    <sheetView topLeftCell="A10" workbookViewId="0">
      <selection activeCell="F25" sqref="F25"/>
    </sheetView>
  </sheetViews>
  <sheetFormatPr defaultRowHeight="14.5" x14ac:dyDescent="0.35"/>
  <cols>
    <col min="1" max="5" width="15.81640625" customWidth="1"/>
  </cols>
  <sheetData>
    <row r="1" spans="1:5" ht="15" customHeight="1" x14ac:dyDescent="0.35">
      <c r="A1" s="15" t="s">
        <v>81</v>
      </c>
      <c r="B1" s="15"/>
      <c r="C1" s="15"/>
      <c r="D1" s="15"/>
      <c r="E1" s="15"/>
    </row>
    <row r="2" spans="1:5" ht="15" customHeight="1" x14ac:dyDescent="0.35">
      <c r="A2" s="26" t="s">
        <v>1</v>
      </c>
      <c r="B2" s="15" t="s">
        <v>2</v>
      </c>
      <c r="C2" s="15"/>
      <c r="D2" s="15" t="s">
        <v>3</v>
      </c>
      <c r="E2" s="15"/>
    </row>
    <row r="3" spans="1:5" ht="15" customHeight="1" x14ac:dyDescent="0.35">
      <c r="A3" s="26"/>
      <c r="B3" s="15" t="s">
        <v>4</v>
      </c>
      <c r="C3" s="15" t="s">
        <v>5</v>
      </c>
      <c r="D3" s="15" t="s">
        <v>4</v>
      </c>
      <c r="E3" s="15" t="s">
        <v>5</v>
      </c>
    </row>
    <row r="4" spans="1:5" ht="15" customHeight="1" x14ac:dyDescent="0.35">
      <c r="A4" s="16">
        <v>1</v>
      </c>
      <c r="B4" s="17">
        <v>0.82000000000000006</v>
      </c>
      <c r="C4" s="17">
        <v>8.39</v>
      </c>
      <c r="D4" s="17">
        <v>0.82000000000000006</v>
      </c>
      <c r="E4" s="17">
        <v>9.59</v>
      </c>
    </row>
    <row r="5" spans="1:5" ht="15" customHeight="1" x14ac:dyDescent="0.35">
      <c r="A5" s="16">
        <v>0.5</v>
      </c>
      <c r="B5" s="17">
        <v>0.41000000000000003</v>
      </c>
      <c r="C5" s="17">
        <v>4.1950000000000003</v>
      </c>
      <c r="D5" s="17">
        <v>0.41000000000000003</v>
      </c>
      <c r="E5" s="17">
        <v>4.7949999999999999</v>
      </c>
    </row>
    <row r="6" spans="1:5" ht="15" customHeight="1" x14ac:dyDescent="0.35">
      <c r="A6" s="16">
        <v>0.25</v>
      </c>
      <c r="B6" s="17">
        <v>0.20500000000000002</v>
      </c>
      <c r="C6" s="17">
        <v>2.0975000000000001</v>
      </c>
      <c r="D6" s="17">
        <v>0.20500000000000002</v>
      </c>
      <c r="E6" s="17">
        <v>2.3975</v>
      </c>
    </row>
    <row r="7" spans="1:5" ht="15" customHeight="1" x14ac:dyDescent="0.35">
      <c r="A7" s="16">
        <v>0.125</v>
      </c>
      <c r="B7" s="17">
        <v>0.10250000000000001</v>
      </c>
      <c r="C7" s="17">
        <v>1.0487500000000001</v>
      </c>
      <c r="D7" s="17">
        <v>0.10250000000000001</v>
      </c>
      <c r="E7" s="17">
        <v>1.19875</v>
      </c>
    </row>
    <row r="8" spans="1:5" ht="15" customHeight="1" x14ac:dyDescent="0.35">
      <c r="A8" s="16">
        <v>6.25E-2</v>
      </c>
      <c r="B8" s="17">
        <v>5.1250000000000004E-2</v>
      </c>
      <c r="C8" s="17">
        <v>0.52437500000000004</v>
      </c>
      <c r="D8" s="17">
        <v>5.1250000000000004E-2</v>
      </c>
      <c r="E8" s="17">
        <v>0.59937499999999999</v>
      </c>
    </row>
    <row r="9" spans="1:5" ht="15" customHeight="1" x14ac:dyDescent="0.35">
      <c r="A9" s="16" t="s">
        <v>6</v>
      </c>
      <c r="B9" s="17">
        <v>7.0000000000000007E-2</v>
      </c>
      <c r="C9" s="17">
        <v>0.28000000000000003</v>
      </c>
      <c r="D9" s="17">
        <v>0.12</v>
      </c>
      <c r="E9" s="17">
        <v>0.24999999999999997</v>
      </c>
    </row>
    <row r="10" spans="1:5" ht="15" customHeight="1" x14ac:dyDescent="0.35">
      <c r="A10" t="s">
        <v>39</v>
      </c>
    </row>
    <row r="11" spans="1:5" ht="15" customHeight="1" x14ac:dyDescent="0.35"/>
    <row r="12" spans="1:5" ht="15" customHeight="1" x14ac:dyDescent="0.35"/>
    <row r="13" spans="1:5" ht="15" customHeight="1" x14ac:dyDescent="0.35">
      <c r="A13" s="15" t="s">
        <v>80</v>
      </c>
      <c r="B13" s="15"/>
      <c r="C13" s="15"/>
      <c r="D13" s="15"/>
      <c r="E13" s="15"/>
    </row>
    <row r="14" spans="1:5" ht="15" customHeight="1" x14ac:dyDescent="0.35">
      <c r="A14" s="26" t="s">
        <v>1</v>
      </c>
      <c r="B14" s="15" t="s">
        <v>2</v>
      </c>
      <c r="C14" s="15"/>
      <c r="D14" s="15" t="s">
        <v>3</v>
      </c>
      <c r="E14" s="15"/>
    </row>
    <row r="15" spans="1:5" ht="15" customHeight="1" x14ac:dyDescent="0.35">
      <c r="A15" s="26"/>
      <c r="B15" s="15" t="s">
        <v>4</v>
      </c>
      <c r="C15" s="15" t="s">
        <v>5</v>
      </c>
      <c r="D15" s="15" t="s">
        <v>4</v>
      </c>
      <c r="E15" s="15" t="s">
        <v>5</v>
      </c>
    </row>
    <row r="16" spans="1:5" ht="15" customHeight="1" x14ac:dyDescent="0.35">
      <c r="A16" s="16">
        <v>10</v>
      </c>
      <c r="B16" s="17">
        <v>9.4499999999999993</v>
      </c>
      <c r="C16" s="17">
        <v>95.52000000000001</v>
      </c>
      <c r="D16" s="17">
        <v>9.120000000000001</v>
      </c>
      <c r="E16" s="17">
        <v>97.580000000000013</v>
      </c>
    </row>
    <row r="17" spans="1:5" ht="15" customHeight="1" x14ac:dyDescent="0.35">
      <c r="A17" s="16">
        <v>5</v>
      </c>
      <c r="B17" s="17">
        <v>4.7249999999999996</v>
      </c>
      <c r="C17" s="17">
        <v>47.760000000000005</v>
      </c>
      <c r="D17" s="17">
        <v>4.5600000000000005</v>
      </c>
      <c r="E17" s="17">
        <v>48.790000000000006</v>
      </c>
    </row>
    <row r="18" spans="1:5" ht="15" customHeight="1" x14ac:dyDescent="0.35">
      <c r="A18" s="16">
        <v>2.5</v>
      </c>
      <c r="B18" s="17">
        <v>2.3624999999999998</v>
      </c>
      <c r="C18" s="17">
        <v>23.880000000000003</v>
      </c>
      <c r="D18" s="17">
        <v>2.2800000000000002</v>
      </c>
      <c r="E18" s="17">
        <v>24.395000000000003</v>
      </c>
    </row>
    <row r="19" spans="1:5" ht="15" customHeight="1" x14ac:dyDescent="0.35">
      <c r="A19" s="16">
        <v>1.25</v>
      </c>
      <c r="B19" s="17">
        <v>1.1812499999999999</v>
      </c>
      <c r="C19" s="17">
        <v>11.940000000000001</v>
      </c>
      <c r="D19" s="17">
        <v>1.1400000000000001</v>
      </c>
      <c r="E19" s="17">
        <v>12.197500000000002</v>
      </c>
    </row>
    <row r="20" spans="1:5" ht="15" customHeight="1" x14ac:dyDescent="0.35">
      <c r="A20" s="16">
        <v>0.625</v>
      </c>
      <c r="B20" s="17">
        <v>0.59062499999999996</v>
      </c>
      <c r="C20" s="17">
        <v>5.9700000000000006</v>
      </c>
      <c r="D20" s="17">
        <v>0.57000000000000006</v>
      </c>
      <c r="E20" s="17">
        <v>6.0987500000000008</v>
      </c>
    </row>
    <row r="21" spans="1:5" ht="15" customHeight="1" x14ac:dyDescent="0.35">
      <c r="A21" s="16" t="s">
        <v>6</v>
      </c>
      <c r="B21" s="17">
        <v>0.09</v>
      </c>
      <c r="C21" s="17">
        <v>0.27</v>
      </c>
      <c r="D21" s="17">
        <v>0.08</v>
      </c>
      <c r="E21" s="17">
        <v>0.30999999999999994</v>
      </c>
    </row>
    <row r="22" spans="1:5" x14ac:dyDescent="0.35">
      <c r="A22" t="s">
        <v>39</v>
      </c>
    </row>
  </sheetData>
  <mergeCells count="2">
    <mergeCell ref="A2:A3"/>
    <mergeCell ref="A14:A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15941-3C51-4A57-9D80-F634B6F669DF}">
  <dimension ref="A1:K13"/>
  <sheetViews>
    <sheetView tabSelected="1" workbookViewId="0">
      <selection activeCell="E15" sqref="E15"/>
    </sheetView>
  </sheetViews>
  <sheetFormatPr defaultRowHeight="14.5" x14ac:dyDescent="0.35"/>
  <cols>
    <col min="2" max="2" width="12.453125" customWidth="1"/>
    <col min="8" max="8" width="9.54296875" bestFit="1" customWidth="1"/>
    <col min="9" max="9" width="11.54296875" bestFit="1" customWidth="1"/>
    <col min="10" max="10" width="10.54296875" bestFit="1" customWidth="1"/>
    <col min="11" max="11" width="11.54296875" bestFit="1" customWidth="1"/>
  </cols>
  <sheetData>
    <row r="1" spans="1:11" ht="28.75" customHeight="1" thickBot="1" x14ac:dyDescent="0.4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 customHeight="1" thickBot="1" x14ac:dyDescent="0.4">
      <c r="A2" s="33" t="s">
        <v>14</v>
      </c>
      <c r="B2" s="33" t="s">
        <v>15</v>
      </c>
      <c r="C2" s="33" t="s">
        <v>26</v>
      </c>
      <c r="D2" s="30" t="s">
        <v>16</v>
      </c>
      <c r="E2" s="32"/>
      <c r="F2" s="30" t="s">
        <v>17</v>
      </c>
      <c r="G2" s="32"/>
      <c r="H2" s="30" t="s">
        <v>18</v>
      </c>
      <c r="I2" s="32"/>
      <c r="J2" s="30" t="s">
        <v>19</v>
      </c>
      <c r="K2" s="32"/>
    </row>
    <row r="3" spans="1:11" ht="15" thickBot="1" x14ac:dyDescent="0.4">
      <c r="A3" s="34"/>
      <c r="B3" s="34"/>
      <c r="C3" s="34"/>
      <c r="D3" s="12" t="s">
        <v>20</v>
      </c>
      <c r="E3" s="12" t="s">
        <v>21</v>
      </c>
      <c r="F3" s="12" t="s">
        <v>20</v>
      </c>
      <c r="G3" s="12" t="s">
        <v>21</v>
      </c>
      <c r="H3" s="12" t="s">
        <v>20</v>
      </c>
      <c r="I3" s="12" t="s">
        <v>21</v>
      </c>
      <c r="J3" s="12" t="s">
        <v>20</v>
      </c>
      <c r="K3" s="12" t="s">
        <v>21</v>
      </c>
    </row>
    <row r="4" spans="1:11" ht="20" customHeight="1" thickBot="1" x14ac:dyDescent="0.4">
      <c r="A4" s="27" t="s">
        <v>22</v>
      </c>
      <c r="B4" s="27" t="s">
        <v>23</v>
      </c>
      <c r="C4" s="13" t="s">
        <v>27</v>
      </c>
      <c r="D4" s="14">
        <v>2.36</v>
      </c>
      <c r="E4" s="14">
        <v>23.88</v>
      </c>
      <c r="F4" s="14">
        <v>4.7300000000000004</v>
      </c>
      <c r="G4" s="14">
        <v>47.76</v>
      </c>
      <c r="H4" s="14" t="s">
        <v>30</v>
      </c>
      <c r="I4" s="14" t="s">
        <v>47</v>
      </c>
      <c r="J4" s="14" t="s">
        <v>31</v>
      </c>
      <c r="K4" s="14" t="s">
        <v>48</v>
      </c>
    </row>
    <row r="5" spans="1:11" ht="20" customHeight="1" thickBot="1" x14ac:dyDescent="0.4">
      <c r="A5" s="28"/>
      <c r="B5" s="29"/>
      <c r="C5" s="13" t="s">
        <v>28</v>
      </c>
      <c r="D5" s="14">
        <v>1.18</v>
      </c>
      <c r="E5" s="14">
        <v>11.94</v>
      </c>
      <c r="F5" s="14">
        <v>2.36</v>
      </c>
      <c r="G5" s="14">
        <v>23.88</v>
      </c>
      <c r="H5" s="14" t="s">
        <v>49</v>
      </c>
      <c r="I5" s="14" t="s">
        <v>45</v>
      </c>
      <c r="J5" s="14" t="s">
        <v>50</v>
      </c>
      <c r="K5" s="14" t="s">
        <v>46</v>
      </c>
    </row>
    <row r="6" spans="1:11" ht="20" customHeight="1" thickBot="1" x14ac:dyDescent="0.4">
      <c r="A6" s="29"/>
      <c r="B6" s="13" t="s">
        <v>24</v>
      </c>
      <c r="C6" s="13" t="s">
        <v>27</v>
      </c>
      <c r="D6" s="20">
        <v>2.1</v>
      </c>
      <c r="E6" s="20">
        <v>2.1</v>
      </c>
      <c r="F6" s="20">
        <v>4.2</v>
      </c>
      <c r="G6" s="20">
        <v>4.2</v>
      </c>
      <c r="H6" s="14" t="s">
        <v>34</v>
      </c>
      <c r="I6" s="14" t="s">
        <v>53</v>
      </c>
      <c r="J6" s="14" t="s">
        <v>35</v>
      </c>
      <c r="K6" s="14" t="s">
        <v>54</v>
      </c>
    </row>
    <row r="7" spans="1:11" ht="20" customHeight="1" thickBot="1" x14ac:dyDescent="0.4">
      <c r="A7" s="27" t="s">
        <v>25</v>
      </c>
      <c r="B7" s="27" t="s">
        <v>23</v>
      </c>
      <c r="C7" s="13" t="s">
        <v>27</v>
      </c>
      <c r="D7" s="14">
        <v>2.2799999999999998</v>
      </c>
      <c r="E7" s="14">
        <v>24.4</v>
      </c>
      <c r="F7" s="14">
        <v>4.5599999999999996</v>
      </c>
      <c r="G7" s="14">
        <v>48.79</v>
      </c>
      <c r="H7" s="14" t="s">
        <v>44</v>
      </c>
      <c r="I7" s="14" t="s">
        <v>41</v>
      </c>
      <c r="J7" s="14" t="s">
        <v>33</v>
      </c>
      <c r="K7" s="14" t="s">
        <v>32</v>
      </c>
    </row>
    <row r="8" spans="1:11" ht="20" customHeight="1" thickBot="1" x14ac:dyDescent="0.4">
      <c r="A8" s="28"/>
      <c r="B8" s="29"/>
      <c r="C8" s="13" t="s">
        <v>28</v>
      </c>
      <c r="D8" s="14">
        <v>2.2799999999999998</v>
      </c>
      <c r="E8" s="14">
        <v>24.4</v>
      </c>
      <c r="F8" s="14">
        <v>4.5599999999999996</v>
      </c>
      <c r="G8" s="14">
        <v>48.79</v>
      </c>
      <c r="H8" s="14" t="s">
        <v>42</v>
      </c>
      <c r="I8" s="14" t="s">
        <v>51</v>
      </c>
      <c r="J8" s="14" t="s">
        <v>43</v>
      </c>
      <c r="K8" s="14" t="s">
        <v>52</v>
      </c>
    </row>
    <row r="9" spans="1:11" ht="20" customHeight="1" thickBot="1" x14ac:dyDescent="0.4">
      <c r="A9" s="29"/>
      <c r="B9" s="13" t="s">
        <v>24</v>
      </c>
      <c r="C9" s="13" t="s">
        <v>27</v>
      </c>
      <c r="D9" s="20">
        <v>2.4</v>
      </c>
      <c r="E9" s="20">
        <v>2.4</v>
      </c>
      <c r="F9" s="20">
        <v>4.8</v>
      </c>
      <c r="G9" s="20">
        <v>4.8</v>
      </c>
      <c r="H9" s="14" t="s">
        <v>38</v>
      </c>
      <c r="I9" s="14" t="s">
        <v>36</v>
      </c>
      <c r="J9" s="14" t="s">
        <v>40</v>
      </c>
      <c r="K9" s="14" t="s">
        <v>37</v>
      </c>
    </row>
    <row r="10" spans="1:11" x14ac:dyDescent="0.35">
      <c r="A10" t="s">
        <v>29</v>
      </c>
    </row>
    <row r="13" spans="1:11" s="18" customFormat="1" x14ac:dyDescent="0.35"/>
  </sheetData>
  <mergeCells count="12">
    <mergeCell ref="A4:A6"/>
    <mergeCell ref="B4:B5"/>
    <mergeCell ref="A7:A9"/>
    <mergeCell ref="B7:B8"/>
    <mergeCell ref="A1:K1"/>
    <mergeCell ref="A2:A3"/>
    <mergeCell ref="B2:B3"/>
    <mergeCell ref="C2:C3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Dictionary</vt:lpstr>
      <vt:lpstr>Working</vt:lpstr>
      <vt:lpstr>Working Tables 1 &amp; 2</vt:lpstr>
      <vt:lpstr>Working Table 3</vt:lpstr>
      <vt:lpstr>Working!_Hlk39480308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Moso, Elizabeth</dc:creator>
  <cp:lastModifiedBy>Mace Barron</cp:lastModifiedBy>
  <dcterms:created xsi:type="dcterms:W3CDTF">2020-05-15T15:30:26Z</dcterms:created>
  <dcterms:modified xsi:type="dcterms:W3CDTF">2020-08-27T18:38:02Z</dcterms:modified>
</cp:coreProperties>
</file>