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barron\Desktop\COVID TWORK DESKTOP\oil tox\manuscripts\sed tox dilbit\manuscript\sci Hub\"/>
    </mc:Choice>
  </mc:AlternateContent>
  <xr:revisionPtr revIDLastSave="0" documentId="13_ncr:1_{6B4B6CFD-379C-4E78-830F-C699113F8E84}" xr6:coauthVersionLast="45" xr6:coauthVersionMax="45" xr10:uidLastSave="{00000000-0000-0000-0000-000000000000}"/>
  <bookViews>
    <workbookView xWindow="-110" yWindow="-110" windowWidth="19420" windowHeight="10420" firstSheet="1" activeTab="5" xr2:uid="{00000000-000D-0000-FFFF-FFFF00000000}"/>
  </bookViews>
  <sheets>
    <sheet name="Data Dictionary" sheetId="7" r:id="rId1"/>
    <sheet name="TPH" sheetId="1" r:id="rId2"/>
    <sheet name="TPH Narrative" sheetId="2" r:id="rId3"/>
    <sheet name="Alkanes,PAH" sheetId="3" r:id="rId4"/>
    <sheet name="Alkanes,PAH Narrative" sheetId="4" r:id="rId5"/>
    <sheet name="Raw Oil Characterization" sheetId="6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1" l="1"/>
  <c r="J23" i="1"/>
  <c r="K5" i="1" l="1"/>
  <c r="K3" i="1"/>
  <c r="J5" i="1"/>
  <c r="J3" i="1"/>
  <c r="I3" i="1" l="1"/>
  <c r="I21" i="1"/>
  <c r="I33" i="1"/>
  <c r="K35" i="1"/>
  <c r="K33" i="1"/>
  <c r="J21" i="1" l="1"/>
  <c r="CK52" i="3" l="1"/>
  <c r="CH52" i="3"/>
  <c r="CK51" i="3"/>
  <c r="CH51" i="3"/>
  <c r="CK50" i="3"/>
  <c r="CH50" i="3"/>
  <c r="CK49" i="3"/>
  <c r="CH49" i="3"/>
  <c r="CK48" i="3"/>
  <c r="CH48" i="3"/>
  <c r="CK47" i="3"/>
  <c r="CR47" i="3" s="1"/>
  <c r="CH47" i="3"/>
  <c r="CO47" i="3" s="1"/>
  <c r="CK46" i="3"/>
  <c r="CH46" i="3"/>
  <c r="CK45" i="3"/>
  <c r="CH45" i="3"/>
  <c r="CK44" i="3"/>
  <c r="CH44" i="3"/>
  <c r="CK43" i="3"/>
  <c r="CH43" i="3"/>
  <c r="CJ42" i="3" s="1"/>
  <c r="CK42" i="3"/>
  <c r="CH42" i="3"/>
  <c r="CG42" i="3"/>
  <c r="CF42" i="3"/>
  <c r="CK41" i="3"/>
  <c r="CH41" i="3"/>
  <c r="CK40" i="3"/>
  <c r="CH40" i="3"/>
  <c r="CK39" i="3"/>
  <c r="CH39" i="3"/>
  <c r="CG39" i="3"/>
  <c r="CF39" i="3"/>
  <c r="CK38" i="3"/>
  <c r="CH38" i="3"/>
  <c r="CK37" i="3"/>
  <c r="CH37" i="3"/>
  <c r="CK36" i="3"/>
  <c r="CH36" i="3"/>
  <c r="CG36" i="3"/>
  <c r="CF36" i="3"/>
  <c r="CK35" i="3"/>
  <c r="CH35" i="3"/>
  <c r="CK34" i="3"/>
  <c r="CL33" i="3" s="1"/>
  <c r="CH34" i="3"/>
  <c r="CK33" i="3"/>
  <c r="CH33" i="3"/>
  <c r="CG33" i="3"/>
  <c r="CF33" i="3"/>
  <c r="CK32" i="3"/>
  <c r="CH32" i="3"/>
  <c r="CK31" i="3"/>
  <c r="CH31" i="3"/>
  <c r="CK30" i="3"/>
  <c r="CH30" i="3"/>
  <c r="CG30" i="3"/>
  <c r="CF30" i="3"/>
  <c r="CK29" i="3"/>
  <c r="CH29" i="3"/>
  <c r="CK28" i="3"/>
  <c r="CH28" i="3"/>
  <c r="CK27" i="3"/>
  <c r="CH27" i="3"/>
  <c r="CG27" i="3"/>
  <c r="CF27" i="3"/>
  <c r="CK26" i="3"/>
  <c r="CH26" i="3"/>
  <c r="CK25" i="3"/>
  <c r="CM24" i="3" s="1"/>
  <c r="CH25" i="3"/>
  <c r="CK24" i="3"/>
  <c r="CH24" i="3"/>
  <c r="CG24" i="3"/>
  <c r="CF24" i="3"/>
  <c r="CK23" i="3"/>
  <c r="CH23" i="3"/>
  <c r="CK22" i="3"/>
  <c r="CH22" i="3"/>
  <c r="CK21" i="3"/>
  <c r="CH21" i="3"/>
  <c r="CG21" i="3"/>
  <c r="CF21" i="3"/>
  <c r="CK20" i="3"/>
  <c r="CH20" i="3"/>
  <c r="CK19" i="3"/>
  <c r="CH19" i="3"/>
  <c r="CK18" i="3"/>
  <c r="CH18" i="3"/>
  <c r="CG18" i="3"/>
  <c r="CF18" i="3"/>
  <c r="CK17" i="3"/>
  <c r="CH17" i="3"/>
  <c r="CK16" i="3"/>
  <c r="CH16" i="3"/>
  <c r="CK15" i="3"/>
  <c r="CH15" i="3"/>
  <c r="CG15" i="3"/>
  <c r="CF15" i="3"/>
  <c r="CK14" i="3"/>
  <c r="CH14" i="3"/>
  <c r="CK13" i="3"/>
  <c r="CH13" i="3"/>
  <c r="CK12" i="3"/>
  <c r="CH12" i="3"/>
  <c r="CG12" i="3"/>
  <c r="CF12" i="3"/>
  <c r="CK11" i="3"/>
  <c r="CH11" i="3"/>
  <c r="CK10" i="3"/>
  <c r="CH10" i="3"/>
  <c r="CK9" i="3"/>
  <c r="CH9" i="3"/>
  <c r="CG9" i="3"/>
  <c r="CF9" i="3"/>
  <c r="CK8" i="3"/>
  <c r="CH8" i="3"/>
  <c r="CK7" i="3"/>
  <c r="CH7" i="3"/>
  <c r="CK6" i="3"/>
  <c r="CH6" i="3"/>
  <c r="CG6" i="3"/>
  <c r="CF6" i="3"/>
  <c r="CK5" i="3"/>
  <c r="CH5" i="3"/>
  <c r="CK4" i="3"/>
  <c r="CH4" i="3"/>
  <c r="CK3" i="3"/>
  <c r="CH3" i="3"/>
  <c r="CG3" i="3"/>
  <c r="CF3" i="3"/>
  <c r="CK2" i="3"/>
  <c r="CH2" i="3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CH6" i="6" s="1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G6" i="6" s="1"/>
  <c r="CH5" i="6"/>
  <c r="CG5" i="6"/>
  <c r="CJ4" i="6"/>
  <c r="CI4" i="6"/>
  <c r="CH4" i="6"/>
  <c r="CG4" i="6"/>
  <c r="CH3" i="6"/>
  <c r="CG3" i="6"/>
  <c r="CH2" i="6"/>
  <c r="CG2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A1" i="6"/>
  <c r="CG7" i="6" l="1"/>
  <c r="CI6" i="6" s="1"/>
  <c r="CH7" i="6"/>
  <c r="CJ6" i="6" s="1"/>
  <c r="CJ9" i="3"/>
  <c r="CJ12" i="3"/>
  <c r="CI15" i="3"/>
  <c r="CP21" i="3"/>
  <c r="CJ24" i="3"/>
  <c r="CO48" i="3"/>
  <c r="CS47" i="3" s="1"/>
  <c r="CP47" i="3"/>
  <c r="CR48" i="3"/>
  <c r="CI42" i="3"/>
  <c r="CI39" i="3"/>
  <c r="CL3" i="3"/>
  <c r="CT5" i="3"/>
  <c r="CR20" i="3"/>
  <c r="CT3" i="3"/>
  <c r="CM6" i="3"/>
  <c r="CS5" i="3"/>
  <c r="CS3" i="3"/>
  <c r="CS21" i="3"/>
  <c r="CP23" i="3"/>
  <c r="CJ30" i="3"/>
  <c r="CQ33" i="3"/>
  <c r="CJ36" i="3"/>
  <c r="CJ39" i="3"/>
  <c r="CQ35" i="3"/>
  <c r="CL27" i="3"/>
  <c r="CS23" i="3"/>
  <c r="CM33" i="3"/>
  <c r="CT33" i="3"/>
  <c r="CM39" i="3"/>
  <c r="CT35" i="3"/>
  <c r="CJ6" i="3"/>
  <c r="CP3" i="3"/>
  <c r="CP5" i="3"/>
  <c r="CQ3" i="3"/>
  <c r="CQ5" i="3"/>
  <c r="CI36" i="3"/>
  <c r="CM9" i="3"/>
  <c r="CJ18" i="3"/>
  <c r="CI6" i="3"/>
  <c r="CM12" i="3"/>
  <c r="CJ15" i="3"/>
  <c r="CO32" i="3"/>
  <c r="CM3" i="3"/>
  <c r="CM15" i="3"/>
  <c r="CM18" i="3"/>
  <c r="CR32" i="3"/>
  <c r="CL24" i="3"/>
  <c r="CI27" i="3"/>
  <c r="CM27" i="3"/>
  <c r="CL30" i="3"/>
  <c r="CO44" i="3"/>
  <c r="CI21" i="3"/>
  <c r="CM30" i="3"/>
  <c r="CI33" i="3"/>
  <c r="CM42" i="3"/>
  <c r="CR44" i="3"/>
  <c r="CM36" i="3"/>
  <c r="CJ21" i="3"/>
  <c r="CI24" i="3"/>
  <c r="CI30" i="3"/>
  <c r="CJ27" i="3"/>
  <c r="CO20" i="3"/>
  <c r="CI12" i="3"/>
  <c r="CI18" i="3"/>
  <c r="CI9" i="3"/>
  <c r="CI3" i="3"/>
  <c r="CJ3" i="3"/>
  <c r="CL6" i="3"/>
  <c r="CL9" i="3"/>
  <c r="CL12" i="3"/>
  <c r="CL15" i="3"/>
  <c r="CL18" i="3"/>
  <c r="CL21" i="3"/>
  <c r="CJ33" i="3"/>
  <c r="CL36" i="3"/>
  <c r="CL39" i="3"/>
  <c r="CL42" i="3"/>
  <c r="CM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tc={663A1C03-77B6-4A78-9FE2-DDA428209DAD}</author>
    <author>tc={849316CC-7529-4331-B358-108C1BA52A7F}</author>
    <author>tc={40F15795-AA82-40E5-944E-0C926F87FE76}</author>
  </authors>
  <commentList>
    <comment ref="A2" authorId="0" shapeId="0" xr:uid="{663A1C03-77B6-4A78-9FE2-DDA428209DAD}">
      <text>
        <t>[Threaded comment]
Your version of Excel allows you to read this threaded comment; however, any edits to it will get removed if the file is opened in a newer version of Excel. Learn more: https://go.microsoft.com/fwlink/?linkid=870924
Comment:
    unweathered</t>
      </text>
    </comment>
    <comment ref="A3" authorId="1" shapeId="0" xr:uid="{849316CC-7529-4331-B358-108C1BA52A7F}">
      <text>
        <t>[Threaded comment]
Your version of Excel allows you to read this threaded comment; however, any edits to it will get removed if the file is opened in a newer version of Excel. Learn more: https://go.microsoft.com/fwlink/?linkid=870924
Comment:
    unweathered</t>
      </text>
    </comment>
    <comment ref="A4" authorId="2" shapeId="0" xr:uid="{40F15795-AA82-40E5-944E-0C926F87FE76}">
      <text>
        <t>[Threaded comment]
Your version of Excel allows you to read this threaded comment; however, any edits to it will get removed if the file is opened in a newer version of Excel. Learn more: https://go.microsoft.com/fwlink/?linkid=870924
Comment:
    weathered</t>
      </text>
    </comment>
  </commentList>
</comments>
</file>

<file path=xl/sharedStrings.xml><?xml version="1.0" encoding="utf-8"?>
<sst xmlns="http://schemas.openxmlformats.org/spreadsheetml/2006/main" count="499" uniqueCount="276">
  <si>
    <t>Lab ID</t>
  </si>
  <si>
    <t>Sample ID</t>
  </si>
  <si>
    <t>Hydrosphere Lab ID</t>
  </si>
  <si>
    <t>Average</t>
  </si>
  <si>
    <t>St.Dev</t>
  </si>
  <si>
    <t>SLN-19139</t>
  </si>
  <si>
    <t>SLN-19140</t>
  </si>
  <si>
    <t>SLN-19139 Post CLB</t>
  </si>
  <si>
    <t>SLN-19139 Post WCS</t>
  </si>
  <si>
    <t>SLN-19140 Post CLB</t>
  </si>
  <si>
    <t>SLN-19140 Post WCS</t>
  </si>
  <si>
    <t>OIL-1G-0705-A</t>
  </si>
  <si>
    <t>SLN-19209</t>
  </si>
  <si>
    <t>SLN-19209 Post CLB 1g/Kg</t>
  </si>
  <si>
    <t>OIL-1G-0707-A</t>
  </si>
  <si>
    <t>SLN-19213</t>
  </si>
  <si>
    <t>SLN-19213 Post WCS 1g/Kg</t>
  </si>
  <si>
    <t>OIL-10G-0702-A</t>
  </si>
  <si>
    <t>SLN-19204</t>
  </si>
  <si>
    <t>OIL-10G-0702-B</t>
  </si>
  <si>
    <t>OIL-10G-0702-C</t>
  </si>
  <si>
    <t>OIL-10G-0713-A</t>
  </si>
  <si>
    <t>SLN-19204 Post CLB 10g/Kg</t>
  </si>
  <si>
    <t>OIL-10G-0713-B</t>
  </si>
  <si>
    <t>OIL-10G-0713-C</t>
  </si>
  <si>
    <t>OIL-10G-0703-A</t>
  </si>
  <si>
    <t>SLN-19208</t>
  </si>
  <si>
    <t>OIL-10G-0703-B</t>
  </si>
  <si>
    <t>OIL-10G-0703-C</t>
  </si>
  <si>
    <t>OIL-10G-0714-A</t>
  </si>
  <si>
    <t>SLN-19208 Post WCS 10g/Kg</t>
  </si>
  <si>
    <t>OIL-10G-0714-B</t>
  </si>
  <si>
    <t>OIL-10G-0714-C</t>
  </si>
  <si>
    <t>TPH</t>
  </si>
  <si>
    <t>Units</t>
  </si>
  <si>
    <t>CONTROL-0702-A</t>
  </si>
  <si>
    <t>mg/g</t>
  </si>
  <si>
    <t>CONTROL-0702-B</t>
  </si>
  <si>
    <t>CONTROL-0702-C</t>
  </si>
  <si>
    <t>CONTROL-0705-A</t>
  </si>
  <si>
    <t>CONTROL-0705-B</t>
  </si>
  <si>
    <t>CONTROL-0705-C</t>
  </si>
  <si>
    <t>CONTROL-0713-A</t>
  </si>
  <si>
    <t>CONTROL-0713-B</t>
  </si>
  <si>
    <t>CONTROL-0713-C</t>
  </si>
  <si>
    <t>CONTROL-0714-A</t>
  </si>
  <si>
    <t>CONTROL-0714-B</t>
  </si>
  <si>
    <t>CONTROL-0714-C</t>
  </si>
  <si>
    <t>CONTROL-0716-A</t>
  </si>
  <si>
    <t>CONTROL-0716-B</t>
  </si>
  <si>
    <t>CONTROL-0716-C</t>
  </si>
  <si>
    <t>CONTROL-0718-A</t>
  </si>
  <si>
    <t>CONTROL-0718-B</t>
  </si>
  <si>
    <t>CONTROL-0718-C</t>
  </si>
  <si>
    <t>OIL-1G-0705-A-R</t>
  </si>
  <si>
    <t>OIL-1G-0705-B</t>
  </si>
  <si>
    <t>OIL-1G-0705-C</t>
  </si>
  <si>
    <t>OIL-1G-0716-A</t>
  </si>
  <si>
    <t>OIL-1G-0716-B</t>
  </si>
  <si>
    <t>OIL-1G-0716-C</t>
  </si>
  <si>
    <t>OIL-1G-0707-A-R</t>
  </si>
  <si>
    <t>OIL-1G-0707-B</t>
  </si>
  <si>
    <t>OIL-1G-0707-C</t>
  </si>
  <si>
    <t>OIL-1G-0718-A</t>
  </si>
  <si>
    <t>OIL-1G-0718-B</t>
  </si>
  <si>
    <t>OIL-1G-0718-C</t>
  </si>
  <si>
    <t>OIL-10G-0702-A-DIL4X</t>
  </si>
  <si>
    <t>OIL-10G-0702-B-DIL4X</t>
  </si>
  <si>
    <t>OIL-10G-0702-C-DIL4X</t>
  </si>
  <si>
    <t>OIL-10G-0713-A-DIL4X</t>
  </si>
  <si>
    <t>OIL-10G-0713-B-DIL4X</t>
  </si>
  <si>
    <t>OIL-10G-0713-C-DIL4X</t>
  </si>
  <si>
    <t>OIL-10G-0703-A-DIL4X</t>
  </si>
  <si>
    <t>OIL-10G-0703-B-DIL4X</t>
  </si>
  <si>
    <t>OIL-10G-0703-C-DIL4X</t>
  </si>
  <si>
    <t>OIL-10G-0714-A-DIL4X</t>
  </si>
  <si>
    <t>OIL-10G-0714-B-DIL4X</t>
  </si>
  <si>
    <t>OIL-10G-0714-C-DIL4X</t>
  </si>
  <si>
    <t>SLN-18358-1</t>
  </si>
  <si>
    <t>SLN-18358-2</t>
  </si>
  <si>
    <t>SLN-19139-1</t>
  </si>
  <si>
    <t>SLN-19139-2</t>
  </si>
  <si>
    <t>SLN-19140-1</t>
  </si>
  <si>
    <t>SLN-19140-2-A</t>
  </si>
  <si>
    <t>SLN-19140-2-B</t>
  </si>
  <si>
    <t>SLN-19140-2-C</t>
  </si>
  <si>
    <t>COCs for the samples are at L:\Public\NRMRL-PUB\rconmy\CoC. See copy below.</t>
  </si>
  <si>
    <t>Instrument Data Path</t>
  </si>
  <si>
    <t>Samples were run on the GC/FID in Rm 520.</t>
  </si>
  <si>
    <t>Raw files stored at C:\CHEM32\2\DATA\</t>
  </si>
  <si>
    <t>Analysts</t>
  </si>
  <si>
    <t>Devi Sundaravadivelu</t>
  </si>
  <si>
    <t>Data Reviewed by</t>
  </si>
  <si>
    <t>Narrative</t>
  </si>
  <si>
    <t>All samples results are &gt;LCMRL of 0.047 mg/mL (L:\Public\NRMRL-PUB\rconmy\GC-Oil Analysis\LCMRL and MDL\LCMRL-TPH\GC-FID)</t>
  </si>
  <si>
    <t>mg/g = g/kg</t>
  </si>
  <si>
    <t>CoC Copy</t>
  </si>
  <si>
    <t>units: ug/g</t>
  </si>
  <si>
    <t>AVG ALKANES</t>
  </si>
  <si>
    <t>nc10</t>
  </si>
  <si>
    <t>nc11</t>
  </si>
  <si>
    <t>nc12</t>
  </si>
  <si>
    <t>nc13</t>
  </si>
  <si>
    <t>nc14</t>
  </si>
  <si>
    <t>nc15</t>
  </si>
  <si>
    <t>nc16</t>
  </si>
  <si>
    <t>nc17</t>
  </si>
  <si>
    <t>pristane</t>
  </si>
  <si>
    <t>nc18</t>
  </si>
  <si>
    <t>phytane</t>
  </si>
  <si>
    <t>nc19</t>
  </si>
  <si>
    <t>nc20</t>
  </si>
  <si>
    <t>nc21</t>
  </si>
  <si>
    <t>nc22</t>
  </si>
  <si>
    <t>nc23</t>
  </si>
  <si>
    <t>nc24</t>
  </si>
  <si>
    <t>nc25</t>
  </si>
  <si>
    <t>nc26</t>
  </si>
  <si>
    <t>nc27</t>
  </si>
  <si>
    <t>nc28</t>
  </si>
  <si>
    <t>nc29</t>
  </si>
  <si>
    <t>nc30</t>
  </si>
  <si>
    <t>nc31</t>
  </si>
  <si>
    <t>nc32</t>
  </si>
  <si>
    <t>nc33</t>
  </si>
  <si>
    <t>nc34</t>
  </si>
  <si>
    <t>nc35</t>
  </si>
  <si>
    <t>naphthalene</t>
  </si>
  <si>
    <t>C1-naphthalene</t>
  </si>
  <si>
    <t>C2-naphthalene</t>
  </si>
  <si>
    <t xml:space="preserve">C3-naphthalene </t>
  </si>
  <si>
    <t>C4-naphthalene</t>
  </si>
  <si>
    <t>acenaphthylene</t>
  </si>
  <si>
    <t>biphenyl</t>
  </si>
  <si>
    <t>acenaphthene</t>
  </si>
  <si>
    <t>phenanthrene</t>
  </si>
  <si>
    <t>anthracene</t>
  </si>
  <si>
    <t>Dibenzofuran</t>
  </si>
  <si>
    <t>C1-phenanthrene</t>
  </si>
  <si>
    <t>C2-phenanthrene</t>
  </si>
  <si>
    <t>C3-phenanthrene</t>
  </si>
  <si>
    <t>C4-phenanthrene</t>
  </si>
  <si>
    <t>fluorene</t>
  </si>
  <si>
    <t>C1-flourene</t>
  </si>
  <si>
    <t>C2-flourene</t>
  </si>
  <si>
    <t>C3-flourene</t>
  </si>
  <si>
    <t>dibenzothiophene</t>
  </si>
  <si>
    <t>C1-dibenzothiophene</t>
  </si>
  <si>
    <t>C2-dibenzothiophene</t>
  </si>
  <si>
    <t>C3-dibenzothiophene</t>
  </si>
  <si>
    <t>C4-dibenzothiophene</t>
  </si>
  <si>
    <t>naphthobenzothiophene</t>
  </si>
  <si>
    <t>C1-naphthobenzothiophene</t>
  </si>
  <si>
    <t>C2-naphthobenzothiophene</t>
  </si>
  <si>
    <t>C3-naphthobenzothiophene</t>
  </si>
  <si>
    <t>C4-naphthobenzothiophene</t>
  </si>
  <si>
    <t>fluoranthene</t>
  </si>
  <si>
    <t>2,3-Benzofluorene</t>
  </si>
  <si>
    <t>pyrene</t>
  </si>
  <si>
    <t>C1-pyrene</t>
  </si>
  <si>
    <t>C2-pyrene</t>
  </si>
  <si>
    <t>C3-pyrene</t>
  </si>
  <si>
    <t>C4-pyrene</t>
  </si>
  <si>
    <t>benzo(a)anthracene</t>
  </si>
  <si>
    <t>Triphenylene</t>
  </si>
  <si>
    <t>chrysene</t>
  </si>
  <si>
    <t>C1-chrysene</t>
  </si>
  <si>
    <t xml:space="preserve">C2-chrysene </t>
  </si>
  <si>
    <t>C3-chrysene</t>
  </si>
  <si>
    <t>C4-chrysene</t>
  </si>
  <si>
    <t>benzo[b]fluoranthene</t>
  </si>
  <si>
    <t>benzo[j,k[fluoranthene</t>
  </si>
  <si>
    <t>benzo[a]fluoranthene</t>
  </si>
  <si>
    <t>benzo[e]pyrene</t>
  </si>
  <si>
    <t>benzo[a]pyrene</t>
  </si>
  <si>
    <t>perylene</t>
  </si>
  <si>
    <t>indeno[1,2,3-cd]pyrene</t>
  </si>
  <si>
    <t>dibenz[a,h/a,c]anthracene</t>
  </si>
  <si>
    <t>benzo[g,h,i]perylene</t>
  </si>
  <si>
    <t>hopane</t>
  </si>
  <si>
    <t>total Alkanes</t>
  </si>
  <si>
    <t>total PAHs</t>
  </si>
  <si>
    <t>&lt;0.0004</t>
  </si>
  <si>
    <t>Total alkanes and total PAHs in the baseline samples are 6.5 and 0.1 ug/g (ug analyte/g sediment). Mostly in the form of nC29 and nC31.</t>
  </si>
  <si>
    <t>Total alkanes and total PAHs in the control samples are 9.8 and 0.4 ug/g.</t>
  </si>
  <si>
    <t>Total alkanes and total PAHs in the 1mg-oil/g-sediment samples are 15.3 and 9.1 ug/g. 1mg of weathered Dilbit, on average contains 7.7ug of alkanes and 11.2ug  PAHs.</t>
  </si>
  <si>
    <t>Total alkanes and total PAHs in the 10mg-oil/g-sediment samples are 62.3 and 97.7 ug/g. 10mg of weathered Dilbit, on average contains 77ug of alkanes and 112ug  PAHs.</t>
  </si>
  <si>
    <t>Total Alkanes, ug/g</t>
  </si>
  <si>
    <t>Total PAHs, ug/g</t>
  </si>
  <si>
    <t>baseline</t>
  </si>
  <si>
    <t>control</t>
  </si>
  <si>
    <t>1 mg/g samples</t>
  </si>
  <si>
    <t>10 mg/g samples</t>
  </si>
  <si>
    <t>ug analyte per 1 mg oil</t>
  </si>
  <si>
    <t>ug analyte per 10 mg oil</t>
  </si>
  <si>
    <t>Dose</t>
  </si>
  <si>
    <t>WCS-2B</t>
  </si>
  <si>
    <t>ug analyte / mg oil</t>
  </si>
  <si>
    <t>-</t>
  </si>
  <si>
    <t>CLB-1B</t>
  </si>
  <si>
    <t>WCS-2B-w</t>
  </si>
  <si>
    <t>CLB-1B-w</t>
  </si>
  <si>
    <t>ug analyte / 10 mg oil</t>
  </si>
  <si>
    <t>units:</t>
  </si>
  <si>
    <t>ug/mg (ug analyte/mg oil)</t>
  </si>
  <si>
    <t>Dose:</t>
  </si>
  <si>
    <t>oil (mg)/ sediment (g)</t>
  </si>
  <si>
    <t>1mg/g = 1mg oil dose</t>
  </si>
  <si>
    <t>10 mg/g = 10mg oil dose</t>
  </si>
  <si>
    <t>B</t>
  </si>
  <si>
    <t>T</t>
  </si>
  <si>
    <t>E</t>
  </si>
  <si>
    <t>m,p-X</t>
  </si>
  <si>
    <t>o-X</t>
  </si>
  <si>
    <t>Total BTEX</t>
  </si>
  <si>
    <t>Std dev</t>
  </si>
  <si>
    <t>RSD %</t>
  </si>
  <si>
    <t>ng/mg</t>
  </si>
  <si>
    <t>wCLB-1B</t>
  </si>
  <si>
    <t>wWCS-2B</t>
  </si>
  <si>
    <t>HOPANE</t>
  </si>
  <si>
    <t>ALKANES</t>
  </si>
  <si>
    <t>PAHs</t>
  </si>
  <si>
    <t>Leah Juilfs</t>
  </si>
  <si>
    <t>For control sample with no dilbit added, the TPH is 0.18 mg/g on average.</t>
  </si>
  <si>
    <t>For 1g/Kg dosed samples, the TPH is 0.91 mg/g on average.</t>
  </si>
  <si>
    <t>For 10g/Kg dosed samples, the TPH is 9.38 mg/g on average.</t>
  </si>
  <si>
    <t>The baseline TPH of the sediments used for the tests is 0.09 mg/g on average.</t>
  </si>
  <si>
    <t>Final result summary below. Results and reported as mg TPH per g of sediment.</t>
  </si>
  <si>
    <t>Complete resuts are at L:\Public\NRMRL-PUB\rconmy\Toxicity\FL Sediment\sediment-TPH and PAH-2020</t>
  </si>
  <si>
    <t>All QC criteria met. Check standards passed. Spike recoveries were within method acceptance limits.</t>
  </si>
  <si>
    <r>
      <t xml:space="preserve">Weathered dilbit in sediment samples (Hydrosphere CoC dated 7/22/19) were extracted with DCM using the ASE 350 in lab 709 and analyzed for TPH as per </t>
    </r>
    <r>
      <rPr>
        <b/>
        <sz val="11"/>
        <color theme="1"/>
        <rFont val="Calibri"/>
        <family val="2"/>
        <scheme val="minor"/>
      </rPr>
      <t>EPA Method 8015B</t>
    </r>
    <r>
      <rPr>
        <sz val="11"/>
        <color theme="1"/>
        <rFont val="Calibri"/>
        <family val="2"/>
        <scheme val="minor"/>
      </rPr>
      <t>.</t>
    </r>
  </si>
  <si>
    <t>COCs for the samples are at L:\Public\NRMRL-PUB\rconmy\CoC. See TPH narrative tab for a copy.</t>
  </si>
  <si>
    <t>See L:\Public\NRMRL-PUB\rconmy\Toxicity\FL Sediment\sediment-TPH and PAH-2020\SedimentTox01122020_reviewed.xlsx for complete results and QC summary.</t>
  </si>
  <si>
    <r>
      <t xml:space="preserve">Weathered dilbit in sediment samples (Hydrosphere CoC dated 7/22/19) were extracted with DCM using the ASE 350 in lab 709 and analyzed for alkanes and PAHs as per </t>
    </r>
    <r>
      <rPr>
        <b/>
        <sz val="10"/>
        <color theme="1"/>
        <rFont val="Calibri"/>
        <family val="2"/>
        <scheme val="minor"/>
      </rPr>
      <t>EPA Method 8270D.</t>
    </r>
  </si>
  <si>
    <t>All QC formatting has been performed as per EPA NRMRL-LMMD-34-0 SOP (based on 8270D).</t>
  </si>
  <si>
    <t>J</t>
  </si>
  <si>
    <t xml:space="preserve">Value is below calibration, but greater than detection limit </t>
  </si>
  <si>
    <t xml:space="preserve">Estimated, Exceeds calibration range. </t>
  </si>
  <si>
    <t>ug analyte in 1 mg oil</t>
  </si>
  <si>
    <t>ug analyte in 10 mg oil</t>
  </si>
  <si>
    <t>See 'Raw Oil Characterization' tab for more info</t>
  </si>
  <si>
    <t>Value &lt; or &gt; calibration flagged accordingly in 'Alkanes,PAH' tab.</t>
  </si>
  <si>
    <t>Summary/Averages:</t>
  </si>
  <si>
    <t>For detailed procedure, see Pg 47, 52 in AW-343</t>
  </si>
  <si>
    <t>For detailed procedure, see AW-343, pg 48.</t>
  </si>
  <si>
    <t>Lepto</t>
  </si>
  <si>
    <t>Hyalella</t>
  </si>
  <si>
    <t>Avg/species</t>
  </si>
  <si>
    <t>Avg/Species</t>
  </si>
  <si>
    <t>Overall Avg</t>
  </si>
  <si>
    <t>CLB</t>
  </si>
  <si>
    <t>WCS</t>
  </si>
  <si>
    <t>Dilbit Type</t>
  </si>
  <si>
    <t>Dilbit type</t>
  </si>
  <si>
    <t>Lepto AVG Alkanes</t>
  </si>
  <si>
    <t>Lepto AVG PAH</t>
  </si>
  <si>
    <t>AVG PAH</t>
  </si>
  <si>
    <t>Hyalella AVG PAH</t>
  </si>
  <si>
    <t>GEMMD (Mace and Beth ananlysis)</t>
  </si>
  <si>
    <t>Hyalella AVG Alkanes</t>
  </si>
  <si>
    <t>Definitions</t>
  </si>
  <si>
    <t>Hyalella test species</t>
  </si>
  <si>
    <t>Leptocheirus test species</t>
  </si>
  <si>
    <t>standard deviation</t>
  </si>
  <si>
    <t>total petroleum hydrocarbons</t>
  </si>
  <si>
    <t>PAH</t>
  </si>
  <si>
    <t>total detected PAHs and their alkyl homlogs</t>
  </si>
  <si>
    <t>ID</t>
  </si>
  <si>
    <t>identification</t>
  </si>
  <si>
    <t>Cold Lake Blend dilbit oil</t>
  </si>
  <si>
    <t>Western Canadian Select dilbit oil</t>
  </si>
  <si>
    <t>Avg</t>
  </si>
  <si>
    <t>average = mean</t>
  </si>
  <si>
    <t>nc 10, nc 11, etc</t>
  </si>
  <si>
    <t>normal alkanes with 10 carbons, normal alkanes with 11 carbons, etcetera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</si>
</sst>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</font>
    <font>
      <b/>
      <sz val="10"/>
      <color theme="1"/>
      <name val="Arial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</cellStyleXfs>
  <cellXfs count="14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2" borderId="4" xfId="0" applyFill="1" applyBorder="1"/>
    <xf numFmtId="0" fontId="0" fillId="2" borderId="5" xfId="0" applyFill="1" applyBorder="1"/>
    <xf numFmtId="2" fontId="0" fillId="2" borderId="5" xfId="0" applyNumberFormat="1" applyFill="1" applyBorder="1" applyAlignment="1">
      <alignment horizontal="left"/>
    </xf>
    <xf numFmtId="0" fontId="0" fillId="2" borderId="6" xfId="0" applyFill="1" applyBorder="1"/>
    <xf numFmtId="2" fontId="0" fillId="0" borderId="0" xfId="0" applyNumberFormat="1"/>
    <xf numFmtId="0" fontId="0" fillId="2" borderId="7" xfId="0" applyFill="1" applyBorder="1"/>
    <xf numFmtId="0" fontId="0" fillId="2" borderId="0" xfId="0" applyFill="1"/>
    <xf numFmtId="2" fontId="0" fillId="2" borderId="0" xfId="0" applyNumberFormat="1" applyFill="1" applyAlignment="1">
      <alignment horizontal="left"/>
    </xf>
    <xf numFmtId="0" fontId="0" fillId="2" borderId="8" xfId="0" applyFill="1" applyBorder="1"/>
    <xf numFmtId="0" fontId="0" fillId="0" borderId="7" xfId="0" applyBorder="1"/>
    <xf numFmtId="2" fontId="0" fillId="0" borderId="0" xfId="0" applyNumberFormat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10" xfId="0" applyNumberFormat="1" applyBorder="1" applyAlignment="1">
      <alignment horizontal="left"/>
    </xf>
    <xf numFmtId="0" fontId="0" fillId="0" borderId="11" xfId="0" applyBorder="1"/>
    <xf numFmtId="0" fontId="0" fillId="0" borderId="4" xfId="0" applyBorder="1"/>
    <xf numFmtId="0" fontId="0" fillId="0" borderId="5" xfId="0" applyBorder="1"/>
    <xf numFmtId="2" fontId="0" fillId="0" borderId="5" xfId="0" applyNumberFormat="1" applyBorder="1" applyAlignment="1">
      <alignment horizontal="left"/>
    </xf>
    <xf numFmtId="0" fontId="0" fillId="0" borderId="6" xfId="0" applyBorder="1"/>
    <xf numFmtId="0" fontId="2" fillId="0" borderId="0" xfId="0" applyFont="1"/>
    <xf numFmtId="0" fontId="3" fillId="0" borderId="0" xfId="0" applyFont="1"/>
    <xf numFmtId="0" fontId="2" fillId="0" borderId="10" xfId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1"/>
    <xf numFmtId="0" fontId="1" fillId="0" borderId="10" xfId="1" applyBorder="1"/>
    <xf numFmtId="2" fontId="4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2" applyAlignment="1">
      <alignment wrapText="1"/>
    </xf>
    <xf numFmtId="0" fontId="12" fillId="3" borderId="0" xfId="2" applyFont="1" applyFill="1" applyAlignment="1">
      <alignment horizontal="left" vertical="top" wrapText="1"/>
    </xf>
    <xf numFmtId="0" fontId="11" fillId="0" borderId="0" xfId="2"/>
    <xf numFmtId="164" fontId="12" fillId="0" borderId="0" xfId="2" applyNumberFormat="1" applyFont="1" applyAlignment="1">
      <alignment horizontal="left" vertical="top"/>
    </xf>
    <xf numFmtId="164" fontId="11" fillId="0" borderId="0" xfId="2" applyNumberFormat="1"/>
    <xf numFmtId="0" fontId="13" fillId="0" borderId="0" xfId="2" applyFont="1"/>
    <xf numFmtId="0" fontId="14" fillId="0" borderId="12" xfId="2" applyFont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2" fontId="16" fillId="4" borderId="12" xfId="2" applyNumberFormat="1" applyFont="1" applyFill="1" applyBorder="1" applyAlignment="1">
      <alignment horizontal="center" vertical="center"/>
    </xf>
    <xf numFmtId="0" fontId="11" fillId="4" borderId="12" xfId="2" applyFill="1" applyBorder="1"/>
    <xf numFmtId="0" fontId="14" fillId="0" borderId="12" xfId="2" applyFont="1" applyBorder="1"/>
    <xf numFmtId="164" fontId="14" fillId="0" borderId="12" xfId="2" applyNumberFormat="1" applyFont="1" applyBorder="1" applyAlignment="1">
      <alignment horizontal="center" vertical="center"/>
    </xf>
    <xf numFmtId="165" fontId="14" fillId="0" borderId="12" xfId="3" applyNumberFormat="1" applyFont="1" applyBorder="1" applyAlignment="1">
      <alignment horizontal="center" vertical="center"/>
    </xf>
    <xf numFmtId="166" fontId="14" fillId="0" borderId="12" xfId="2" applyNumberFormat="1" applyFont="1" applyBorder="1" applyAlignment="1">
      <alignment horizontal="center" vertical="center"/>
    </xf>
    <xf numFmtId="0" fontId="0" fillId="0" borderId="0" xfId="0" applyFill="1"/>
    <xf numFmtId="0" fontId="5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2" fontId="4" fillId="0" borderId="7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left"/>
    </xf>
    <xf numFmtId="2" fontId="4" fillId="0" borderId="9" xfId="0" applyNumberFormat="1" applyFont="1" applyBorder="1" applyAlignment="1">
      <alignment horizontal="left"/>
    </xf>
    <xf numFmtId="2" fontId="6" fillId="0" borderId="11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0" xfId="0" applyFont="1" applyBorder="1"/>
    <xf numFmtId="0" fontId="6" fillId="0" borderId="0" xfId="0" applyFont="1" applyBorder="1"/>
    <xf numFmtId="0" fontId="6" fillId="0" borderId="8" xfId="0" applyFont="1" applyBorder="1"/>
    <xf numFmtId="2" fontId="18" fillId="0" borderId="10" xfId="0" applyNumberFormat="1" applyFont="1" applyBorder="1" applyAlignment="1">
      <alignment horizontal="left"/>
    </xf>
    <xf numFmtId="166" fontId="19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left" vertical="top"/>
    </xf>
    <xf numFmtId="167" fontId="4" fillId="0" borderId="7" xfId="0" applyNumberFormat="1" applyFont="1" applyBorder="1" applyAlignment="1">
      <alignment horizontal="left"/>
    </xf>
    <xf numFmtId="2" fontId="18" fillId="0" borderId="7" xfId="0" applyNumberFormat="1" applyFont="1" applyBorder="1" applyAlignment="1">
      <alignment horizontal="left"/>
    </xf>
    <xf numFmtId="2" fontId="18" fillId="0" borderId="9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0" fontId="1" fillId="2" borderId="4" xfId="1" applyFill="1" applyBorder="1"/>
    <xf numFmtId="0" fontId="1" fillId="2" borderId="5" xfId="1" applyFill="1" applyBorder="1"/>
    <xf numFmtId="2" fontId="4" fillId="0" borderId="5" xfId="0" applyNumberFormat="1" applyFont="1" applyBorder="1" applyAlignment="1">
      <alignment horizontal="left"/>
    </xf>
    <xf numFmtId="2" fontId="8" fillId="0" borderId="5" xfId="0" applyNumberFormat="1" applyFont="1" applyBorder="1" applyAlignment="1">
      <alignment horizontal="left"/>
    </xf>
    <xf numFmtId="2" fontId="10" fillId="0" borderId="5" xfId="0" applyNumberFormat="1" applyFont="1" applyBorder="1" applyAlignment="1">
      <alignment horizontal="left"/>
    </xf>
    <xf numFmtId="166" fontId="8" fillId="0" borderId="5" xfId="0" applyNumberFormat="1" applyFont="1" applyBorder="1" applyAlignment="1">
      <alignment horizontal="left" vertical="top"/>
    </xf>
    <xf numFmtId="2" fontId="18" fillId="0" borderId="4" xfId="0" applyNumberFormat="1" applyFont="1" applyBorder="1" applyAlignment="1">
      <alignment horizontal="left"/>
    </xf>
    <xf numFmtId="2" fontId="6" fillId="0" borderId="5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2" fontId="6" fillId="0" borderId="6" xfId="0" applyNumberFormat="1" applyFont="1" applyBorder="1" applyAlignment="1">
      <alignment horizontal="left"/>
    </xf>
    <xf numFmtId="2" fontId="0" fillId="0" borderId="5" xfId="0" applyNumberFormat="1" applyBorder="1"/>
    <xf numFmtId="0" fontId="1" fillId="2" borderId="7" xfId="1" applyFill="1" applyBorder="1"/>
    <xf numFmtId="0" fontId="1" fillId="2" borderId="0" xfId="1" applyFill="1" applyBorder="1"/>
    <xf numFmtId="2" fontId="4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left" vertical="top"/>
    </xf>
    <xf numFmtId="0" fontId="0" fillId="0" borderId="0" xfId="0" applyBorder="1"/>
    <xf numFmtId="0" fontId="1" fillId="0" borderId="7" xfId="1" applyBorder="1"/>
    <xf numFmtId="0" fontId="1" fillId="0" borderId="0" xfId="1" applyBorder="1"/>
    <xf numFmtId="166" fontId="19" fillId="0" borderId="0" xfId="0" applyNumberFormat="1" applyFont="1" applyBorder="1" applyAlignment="1">
      <alignment horizontal="left" vertical="top"/>
    </xf>
    <xf numFmtId="0" fontId="1" fillId="0" borderId="9" xfId="1" applyBorder="1"/>
    <xf numFmtId="166" fontId="8" fillId="0" borderId="10" xfId="0" applyNumberFormat="1" applyFont="1" applyBorder="1" applyAlignment="1">
      <alignment horizontal="left" vertical="top"/>
    </xf>
    <xf numFmtId="2" fontId="4" fillId="0" borderId="4" xfId="0" applyNumberFormat="1" applyFont="1" applyBorder="1" applyAlignment="1">
      <alignment horizontal="left"/>
    </xf>
    <xf numFmtId="2" fontId="18" fillId="0" borderId="5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0" fontId="1" fillId="0" borderId="4" xfId="1" applyBorder="1"/>
    <xf numFmtId="0" fontId="1" fillId="0" borderId="5" xfId="1" applyBorder="1"/>
    <xf numFmtId="2" fontId="0" fillId="0" borderId="0" xfId="0" applyNumberFormat="1" applyBorder="1"/>
    <xf numFmtId="0" fontId="19" fillId="0" borderId="0" xfId="0" applyFont="1" applyAlignment="1">
      <alignment horizontal="left" vertical="top"/>
    </xf>
    <xf numFmtId="0" fontId="8" fillId="0" borderId="12" xfId="0" applyFont="1" applyBorder="1" applyAlignment="1">
      <alignment horizontal="right"/>
    </xf>
    <xf numFmtId="164" fontId="8" fillId="0" borderId="12" xfId="0" applyNumberFormat="1" applyFont="1" applyBorder="1" applyAlignment="1">
      <alignment horizontal="center" vertical="center"/>
    </xf>
    <xf numFmtId="0" fontId="8" fillId="4" borderId="12" xfId="0" applyFont="1" applyFill="1" applyBorder="1"/>
    <xf numFmtId="0" fontId="0" fillId="0" borderId="13" xfId="0" applyBorder="1"/>
    <xf numFmtId="2" fontId="0" fillId="0" borderId="15" xfId="0" applyNumberFormat="1" applyBorder="1"/>
    <xf numFmtId="0" fontId="0" fillId="0" borderId="14" xfId="0" applyBorder="1"/>
    <xf numFmtId="0" fontId="0" fillId="0" borderId="15" xfId="0" applyBorder="1"/>
    <xf numFmtId="2" fontId="0" fillId="0" borderId="13" xfId="0" applyNumberFormat="1" applyBorder="1"/>
    <xf numFmtId="0" fontId="2" fillId="0" borderId="0" xfId="0" applyFont="1" applyFill="1" applyBorder="1"/>
    <xf numFmtId="2" fontId="0" fillId="0" borderId="0" xfId="0" applyNumberFormat="1" applyFill="1"/>
    <xf numFmtId="0" fontId="0" fillId="5" borderId="0" xfId="0" applyFill="1"/>
    <xf numFmtId="0" fontId="4" fillId="5" borderId="10" xfId="0" applyFont="1" applyFill="1" applyBorder="1" applyAlignment="1">
      <alignment wrapText="1"/>
    </xf>
    <xf numFmtId="0" fontId="0" fillId="5" borderId="5" xfId="0" applyFill="1" applyBorder="1"/>
    <xf numFmtId="0" fontId="0" fillId="5" borderId="0" xfId="0" applyFill="1" applyBorder="1"/>
    <xf numFmtId="0" fontId="0" fillId="5" borderId="10" xfId="0" applyFill="1" applyBorder="1"/>
    <xf numFmtId="0" fontId="6" fillId="5" borderId="0" xfId="0" applyFont="1" applyFill="1"/>
    <xf numFmtId="2" fontId="0" fillId="0" borderId="10" xfId="0" applyNumberFormat="1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7" xfId="0" applyBorder="1"/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4" borderId="12" xfId="2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1" fillId="0" borderId="0" xfId="2" applyAlignment="1">
      <alignment horizontal="center" vertical="center"/>
    </xf>
  </cellXfs>
  <cellStyles count="4">
    <cellStyle name="Comma 2" xfId="3" xr:uid="{FE120E0C-73FC-41E8-8B03-B2E18B9CB98A}"/>
    <cellStyle name="Normal" xfId="0" builtinId="0"/>
    <cellStyle name="Normal 2" xfId="2" xr:uid="{7B5793E8-0E40-42D9-840E-A77334D61083}"/>
    <cellStyle name="Normal 3" xfId="1" xr:uid="{84FDB2A8-D4E9-4649-95EA-08329212D23B}"/>
  </cellStyles>
  <dxfs count="14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76200</xdr:rowOff>
    </xdr:from>
    <xdr:to>
      <xdr:col>12</xdr:col>
      <xdr:colOff>561975</xdr:colOff>
      <xdr:row>50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09AB71-A3AC-4E14-8159-F0528C59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0200"/>
          <a:ext cx="7877175" cy="543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ublic\NRMRL-PUB\rconmy\Toxicity\FL%20Sediment\sediment-TPH%20and%20PAH-2020\SedimentTox01122020_review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ublic\NRMRL-PUB\rconmy\NCP%20test%20oils\BTEX%20and%20PAH_Apr%202019\PAH-03152019-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 1"/>
      <sheetName val="Raw Data2"/>
      <sheetName val="Clean Data"/>
      <sheetName val="Calibration Report"/>
      <sheetName val="QCs"/>
      <sheetName val="Dilutions"/>
      <sheetName val="Final data"/>
      <sheetName val="raw oil"/>
      <sheetName val="Narrative"/>
    </sheetNames>
    <sheetDataSet>
      <sheetData sheetId="0"/>
      <sheetData sheetId="1"/>
      <sheetData sheetId="2"/>
      <sheetData sheetId="3"/>
      <sheetData sheetId="4"/>
      <sheetData sheetId="5">
        <row r="2">
          <cell r="CG2" t="str">
            <v>total Alkanes</v>
          </cell>
          <cell r="CH2" t="str">
            <v>total PAHs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clean"/>
      <sheetName val="QC"/>
      <sheetName val="Theo conc"/>
      <sheetName val="Results"/>
      <sheetName val="dilutions"/>
      <sheetName val="FINAL"/>
      <sheetName val="Summary"/>
      <sheetName val="Narrativ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Sample</v>
          </cell>
          <cell r="B1" t="str">
            <v>nc10 Results</v>
          </cell>
          <cell r="C1" t="str">
            <v>nc11 Results</v>
          </cell>
          <cell r="D1" t="str">
            <v>nc12 Results</v>
          </cell>
          <cell r="E1" t="str">
            <v>nc13 Results</v>
          </cell>
          <cell r="F1" t="str">
            <v>nc14 Results</v>
          </cell>
          <cell r="G1" t="str">
            <v>nc15 Results</v>
          </cell>
          <cell r="H1" t="str">
            <v>nc16 Results</v>
          </cell>
          <cell r="I1" t="str">
            <v>nc17 Results</v>
          </cell>
          <cell r="J1" t="str">
            <v>Pristane Results</v>
          </cell>
          <cell r="K1" t="str">
            <v>nc18 Results</v>
          </cell>
          <cell r="L1" t="str">
            <v>Phytane Results</v>
          </cell>
          <cell r="M1" t="str">
            <v>nc19 Results</v>
          </cell>
          <cell r="N1" t="str">
            <v>nc20 Results</v>
          </cell>
          <cell r="O1" t="str">
            <v>nc21 Results</v>
          </cell>
          <cell r="P1" t="str">
            <v>nc22 Results</v>
          </cell>
          <cell r="Q1" t="str">
            <v>nc23 Results</v>
          </cell>
          <cell r="R1" t="str">
            <v>nc24 Results</v>
          </cell>
          <cell r="S1" t="str">
            <v>nc25 Results</v>
          </cell>
          <cell r="T1" t="str">
            <v>nc26 Results</v>
          </cell>
          <cell r="U1" t="str">
            <v>nc27 Results</v>
          </cell>
          <cell r="V1" t="str">
            <v>nc28 Results</v>
          </cell>
          <cell r="W1" t="str">
            <v>nc29 Results</v>
          </cell>
          <cell r="X1" t="str">
            <v>nc30 Results</v>
          </cell>
          <cell r="Y1" t="str">
            <v>nc31 Results</v>
          </cell>
          <cell r="Z1" t="str">
            <v>nc32 Results</v>
          </cell>
          <cell r="AA1" t="str">
            <v>nc33 Results</v>
          </cell>
          <cell r="AB1" t="str">
            <v>nc34 Results</v>
          </cell>
          <cell r="AC1" t="str">
            <v>nc35 Results</v>
          </cell>
          <cell r="AD1" t="str">
            <v>Naphthalene Results</v>
          </cell>
          <cell r="AE1" t="str">
            <v>C1-Naphthalene Results</v>
          </cell>
          <cell r="AF1" t="str">
            <v>C2-Naphthalene Results</v>
          </cell>
          <cell r="AG1" t="str">
            <v>C3-Naphthalene Results</v>
          </cell>
          <cell r="AH1" t="str">
            <v>C4-Naphthalene Results</v>
          </cell>
          <cell r="AI1" t="str">
            <v>Acenaphthalene Results</v>
          </cell>
          <cell r="AJ1" t="str">
            <v>Biphenyl Results</v>
          </cell>
          <cell r="AK1" t="str">
            <v>Acenaphthene Results</v>
          </cell>
          <cell r="AL1" t="str">
            <v>Phenanthrene Results</v>
          </cell>
          <cell r="AM1" t="str">
            <v>Anthracene Results</v>
          </cell>
          <cell r="AN1" t="str">
            <v>Dibenzofuran Results</v>
          </cell>
          <cell r="AO1" t="str">
            <v>C1-Phenanthrene Results</v>
          </cell>
          <cell r="AP1" t="str">
            <v>C2-Phenanthrene Results</v>
          </cell>
          <cell r="AQ1" t="str">
            <v>C3-Phenanthrene Results</v>
          </cell>
          <cell r="AR1" t="str">
            <v>C4-Phenanthrene Results</v>
          </cell>
          <cell r="AS1" t="str">
            <v>Fluorene Results</v>
          </cell>
          <cell r="AT1" t="str">
            <v>C1-Fluorene Results</v>
          </cell>
          <cell r="AU1" t="str">
            <v>C2-Fluorene Results</v>
          </cell>
          <cell r="AV1" t="str">
            <v>C3-Fluorene Results</v>
          </cell>
          <cell r="AW1" t="str">
            <v>Dibenzothiophene Results</v>
          </cell>
          <cell r="AX1" t="str">
            <v>C1-Dibenzothiophene Results</v>
          </cell>
          <cell r="AY1" t="str">
            <v>C2-Dibenzothiophene Results</v>
          </cell>
          <cell r="AZ1" t="str">
            <v>C3-Dibenzothiophene Results</v>
          </cell>
          <cell r="BA1" t="str">
            <v>C4-Dibenzothiophene Results</v>
          </cell>
          <cell r="BB1" t="str">
            <v>Naphthobenzothiophene Results</v>
          </cell>
          <cell r="BC1" t="str">
            <v>C1-Naphthobenzothiophene Results</v>
          </cell>
          <cell r="BD1" t="str">
            <v>C2-Naphthobenzothiophene Results</v>
          </cell>
          <cell r="BE1" t="str">
            <v>C3-Naphthobenzothiophene Results</v>
          </cell>
          <cell r="BF1" t="str">
            <v>C4-Naphthobenzothiophene Results</v>
          </cell>
          <cell r="BG1" t="str">
            <v>Fluoranthene Results</v>
          </cell>
          <cell r="BH1" t="str">
            <v>2,3-Benzofluorene Results</v>
          </cell>
          <cell r="BI1" t="str">
            <v>Pyrene Results</v>
          </cell>
          <cell r="BJ1" t="str">
            <v>C1-Pyrene Results</v>
          </cell>
          <cell r="BK1" t="str">
            <v>C2-Pyrene Results</v>
          </cell>
          <cell r="BL1" t="str">
            <v>C3-Pyrene Results</v>
          </cell>
          <cell r="BM1" t="str">
            <v>C4-Pyrene Results</v>
          </cell>
          <cell r="BN1" t="str">
            <v>Benzo(a)anthracene Results</v>
          </cell>
          <cell r="BO1" t="str">
            <v>Triphenylene Results</v>
          </cell>
          <cell r="BP1" t="str">
            <v>Chrysene Results</v>
          </cell>
          <cell r="BQ1" t="str">
            <v>C1-Chrysene Results</v>
          </cell>
          <cell r="BR1" t="str">
            <v>C2-Chrysene Results</v>
          </cell>
          <cell r="BS1" t="str">
            <v>C3-Chrysene Results</v>
          </cell>
          <cell r="BT1" t="str">
            <v>C4-Chrysene Results</v>
          </cell>
          <cell r="BU1" t="str">
            <v>Benzo[b]fluoranthene Results</v>
          </cell>
          <cell r="BV1" t="str">
            <v>Benzo[j,k]fluoranthene Results</v>
          </cell>
          <cell r="BW1" t="str">
            <v>Benzo[a]fluoranthene Results</v>
          </cell>
          <cell r="BX1" t="str">
            <v>Benzo[e]pyrene Results</v>
          </cell>
          <cell r="BY1" t="str">
            <v>Benzo[a]pyrene Results</v>
          </cell>
          <cell r="BZ1" t="str">
            <v>Perylene Results</v>
          </cell>
          <cell r="CA1" t="str">
            <v>Indeno[1,2,3-cd]pyrene Results</v>
          </cell>
          <cell r="CB1" t="str">
            <v>Dibenzo[a,h/a,c]anthracene Results</v>
          </cell>
          <cell r="CC1" t="str">
            <v>Benzo[g,h,i]perylene Results</v>
          </cell>
          <cell r="CD1" t="str">
            <v>Hopane Results</v>
          </cell>
        </row>
      </sheetData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undaravadivelu, Devi" id="{A4F23C90-84C5-496C-AA2D-B239CDF8E6D7}" userId="S::sundaravadivelu.devi@epa.gov::4df506eb-1988-4f92-a903-54205c8d1fd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0-03-31T02:32:40.04" personId="{A4F23C90-84C5-496C-AA2D-B239CDF8E6D7}" id="{663A1C03-77B6-4A78-9FE2-DDA428209DAD}">
    <text>unweathered</text>
  </threadedComment>
  <threadedComment ref="A3" dT="2020-03-31T02:32:48.14" personId="{A4F23C90-84C5-496C-AA2D-B239CDF8E6D7}" id="{849316CC-7529-4331-B358-108C1BA52A7F}">
    <text>unweathered</text>
  </threadedComment>
  <threadedComment ref="A4" dT="2020-03-31T02:32:56.48" personId="{A4F23C90-84C5-496C-AA2D-B239CDF8E6D7}" id="{40F15795-AA82-40E5-944E-0C926F87FE76}">
    <text>weathered</text>
  </threadedComment>
</ThreadedComment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CD62B-90D7-4A30-BF49-1F7E3BF75CE2}">
  <sheetPr>
    <tabColor rgb="FFFF0000"/>
  </sheetPr>
  <dimension ref="A1:B11"/>
  <sheetViews>
    <sheetView workbookViewId="0">
      <selection activeCell="G16" sqref="G16"/>
    </sheetView>
  </sheetViews>
  <sheetFormatPr defaultRowHeight="14.5" x14ac:dyDescent="0.35"/>
  <cols>
    <col min="1" max="1" width="15.453125" customWidth="1"/>
  </cols>
  <sheetData>
    <row r="1" spans="1:2" x14ac:dyDescent="0.35">
      <c r="A1" s="24" t="s">
        <v>261</v>
      </c>
    </row>
    <row r="2" spans="1:2" x14ac:dyDescent="0.35">
      <c r="A2" t="s">
        <v>247</v>
      </c>
      <c r="B2" t="s">
        <v>262</v>
      </c>
    </row>
    <row r="3" spans="1:2" x14ac:dyDescent="0.35">
      <c r="A3" t="s">
        <v>246</v>
      </c>
      <c r="B3" t="s">
        <v>263</v>
      </c>
    </row>
    <row r="4" spans="1:2" x14ac:dyDescent="0.35">
      <c r="A4" t="s">
        <v>4</v>
      </c>
      <c r="B4" t="s">
        <v>264</v>
      </c>
    </row>
    <row r="5" spans="1:2" x14ac:dyDescent="0.35">
      <c r="A5" t="s">
        <v>33</v>
      </c>
      <c r="B5" t="s">
        <v>265</v>
      </c>
    </row>
    <row r="6" spans="1:2" x14ac:dyDescent="0.35">
      <c r="A6" t="s">
        <v>266</v>
      </c>
      <c r="B6" t="s">
        <v>267</v>
      </c>
    </row>
    <row r="7" spans="1:2" x14ac:dyDescent="0.35">
      <c r="A7" t="s">
        <v>268</v>
      </c>
      <c r="B7" t="s">
        <v>269</v>
      </c>
    </row>
    <row r="8" spans="1:2" x14ac:dyDescent="0.35">
      <c r="A8" t="s">
        <v>251</v>
      </c>
      <c r="B8" t="s">
        <v>270</v>
      </c>
    </row>
    <row r="9" spans="1:2" x14ac:dyDescent="0.35">
      <c r="A9" t="s">
        <v>252</v>
      </c>
      <c r="B9" t="s">
        <v>271</v>
      </c>
    </row>
    <row r="10" spans="1:2" x14ac:dyDescent="0.35">
      <c r="A10" t="s">
        <v>272</v>
      </c>
      <c r="B10" t="s">
        <v>273</v>
      </c>
    </row>
    <row r="11" spans="1:2" x14ac:dyDescent="0.35">
      <c r="A11" t="s">
        <v>274</v>
      </c>
      <c r="B11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workbookViewId="0">
      <pane xSplit="2" ySplit="2" topLeftCell="C33" activePane="bottomRight" state="frozen"/>
      <selection pane="topRight" activeCell="C1" sqref="C1"/>
      <selection pane="bottomLeft" activeCell="A2" sqref="A2"/>
      <selection pane="bottomRight" activeCell="I9" sqref="I9"/>
    </sheetView>
  </sheetViews>
  <sheetFormatPr defaultRowHeight="14.5" x14ac:dyDescent="0.35"/>
  <cols>
    <col min="1" max="1" width="23.453125" bestFit="1" customWidth="1"/>
    <col min="2" max="2" width="23.453125" customWidth="1"/>
    <col min="3" max="3" width="25.6328125" bestFit="1" customWidth="1"/>
    <col min="4" max="4" width="12" bestFit="1" customWidth="1"/>
    <col min="5" max="5" width="8.36328125" bestFit="1" customWidth="1"/>
    <col min="6" max="6" width="6.6328125" bestFit="1" customWidth="1"/>
    <col min="9" max="9" width="10.6328125" customWidth="1"/>
    <col min="10" max="10" width="10.54296875" customWidth="1"/>
    <col min="11" max="11" width="10.90625" customWidth="1"/>
    <col min="12" max="12" width="10.1796875" customWidth="1"/>
  </cols>
  <sheetData>
    <row r="1" spans="1:16" ht="15" thickBot="1" x14ac:dyDescent="0.4">
      <c r="I1" t="s">
        <v>250</v>
      </c>
      <c r="J1" t="s">
        <v>248</v>
      </c>
      <c r="K1" t="s">
        <v>249</v>
      </c>
    </row>
    <row r="2" spans="1:16" ht="15" thickBot="1" x14ac:dyDescent="0.4">
      <c r="A2" s="1" t="s">
        <v>0</v>
      </c>
      <c r="B2" s="2" t="s">
        <v>1</v>
      </c>
      <c r="C2" s="2" t="s">
        <v>2</v>
      </c>
      <c r="D2" s="2" t="s">
        <v>33</v>
      </c>
      <c r="E2" s="2" t="s">
        <v>3</v>
      </c>
      <c r="F2" s="2" t="s">
        <v>4</v>
      </c>
      <c r="G2" s="3" t="s">
        <v>34</v>
      </c>
      <c r="J2" s="115" t="s">
        <v>246</v>
      </c>
      <c r="K2" s="115" t="s">
        <v>247</v>
      </c>
      <c r="L2" s="115" t="s">
        <v>253</v>
      </c>
      <c r="M2" s="53"/>
      <c r="N2" s="53"/>
      <c r="O2" s="53"/>
      <c r="P2" s="53"/>
    </row>
    <row r="3" spans="1:16" x14ac:dyDescent="0.35">
      <c r="A3" s="4" t="s">
        <v>35</v>
      </c>
      <c r="B3" s="5" t="s">
        <v>35</v>
      </c>
      <c r="C3" s="5" t="s">
        <v>5</v>
      </c>
      <c r="D3" s="6">
        <v>0.20310232613138085</v>
      </c>
      <c r="E3" s="6">
        <v>0.18814328395671967</v>
      </c>
      <c r="F3" s="6">
        <v>1.2990854543967069E-2</v>
      </c>
      <c r="G3" s="7" t="s">
        <v>36</v>
      </c>
      <c r="I3" s="8">
        <f>AVERAGE(D3:D20)</f>
        <v>0.17612871114587</v>
      </c>
      <c r="J3" s="116">
        <f>AVERAGE(D6:D8,D15:D17)</f>
        <v>0.16434260406221743</v>
      </c>
      <c r="K3" s="116">
        <f>AVERAGE(D3:D5,D9:D11)</f>
        <v>0.18032554031352341</v>
      </c>
      <c r="L3" s="53" t="s">
        <v>251</v>
      </c>
      <c r="M3" s="53"/>
      <c r="N3" s="53"/>
      <c r="O3" s="53"/>
      <c r="P3" s="53"/>
    </row>
    <row r="4" spans="1:16" x14ac:dyDescent="0.35">
      <c r="A4" s="9" t="s">
        <v>37</v>
      </c>
      <c r="B4" s="10" t="s">
        <v>37</v>
      </c>
      <c r="C4" s="10"/>
      <c r="D4" s="11">
        <v>0.18162947229516926</v>
      </c>
      <c r="E4" s="11"/>
      <c r="F4" s="11"/>
      <c r="G4" s="12" t="s">
        <v>36</v>
      </c>
      <c r="J4" s="53"/>
      <c r="K4" s="53"/>
      <c r="L4" s="53"/>
      <c r="M4" s="53"/>
      <c r="N4" s="53"/>
      <c r="O4" s="53"/>
      <c r="P4" s="53"/>
    </row>
    <row r="5" spans="1:16" x14ac:dyDescent="0.35">
      <c r="A5" s="9" t="s">
        <v>38</v>
      </c>
      <c r="B5" s="10" t="s">
        <v>38</v>
      </c>
      <c r="C5" s="10"/>
      <c r="D5" s="11">
        <v>0.17969805344360887</v>
      </c>
      <c r="E5" s="11"/>
      <c r="F5" s="11"/>
      <c r="G5" s="12" t="s">
        <v>36</v>
      </c>
      <c r="J5" s="116">
        <f>AVERAGE(D6:D8,D18:D20)</f>
        <v>0.20531319579429508</v>
      </c>
      <c r="K5" s="116">
        <f>AVERAGE(D3:D5,D12:D14)</f>
        <v>0.17304023216302025</v>
      </c>
      <c r="L5" s="53" t="s">
        <v>252</v>
      </c>
      <c r="M5" s="53"/>
      <c r="N5" s="53"/>
      <c r="O5" s="53"/>
      <c r="P5" s="53"/>
    </row>
    <row r="6" spans="1:16" x14ac:dyDescent="0.35">
      <c r="A6" s="13" t="s">
        <v>39</v>
      </c>
      <c r="B6" t="s">
        <v>39</v>
      </c>
      <c r="C6" t="s">
        <v>6</v>
      </c>
      <c r="D6" s="14">
        <v>0.20294892586900312</v>
      </c>
      <c r="E6" s="14">
        <v>0.2011275938341727</v>
      </c>
      <c r="F6" s="14">
        <v>1.6489103991784648E-3</v>
      </c>
      <c r="G6" s="15" t="s">
        <v>36</v>
      </c>
    </row>
    <row r="7" spans="1:16" x14ac:dyDescent="0.35">
      <c r="A7" s="13" t="s">
        <v>40</v>
      </c>
      <c r="B7" t="s">
        <v>40</v>
      </c>
      <c r="D7" s="14">
        <v>0.20069751882655087</v>
      </c>
      <c r="E7" s="14"/>
      <c r="F7" s="14"/>
      <c r="G7" s="15" t="s">
        <v>36</v>
      </c>
    </row>
    <row r="8" spans="1:16" x14ac:dyDescent="0.35">
      <c r="A8" s="13" t="s">
        <v>41</v>
      </c>
      <c r="B8" t="s">
        <v>41</v>
      </c>
      <c r="D8" s="14">
        <v>0.19973633680696409</v>
      </c>
      <c r="E8" s="14"/>
      <c r="F8" s="14"/>
      <c r="G8" s="15" t="s">
        <v>36</v>
      </c>
    </row>
    <row r="9" spans="1:16" x14ac:dyDescent="0.35">
      <c r="A9" s="9" t="s">
        <v>42</v>
      </c>
      <c r="B9" s="10" t="s">
        <v>42</v>
      </c>
      <c r="C9" s="10" t="s">
        <v>7</v>
      </c>
      <c r="D9" s="11">
        <v>0.14039443128182466</v>
      </c>
      <c r="E9" s="11">
        <v>0.17250779667032715</v>
      </c>
      <c r="F9" s="11">
        <v>2.7826254333058967E-2</v>
      </c>
      <c r="G9" s="12" t="s">
        <v>36</v>
      </c>
    </row>
    <row r="10" spans="1:16" x14ac:dyDescent="0.35">
      <c r="A10" s="9" t="s">
        <v>43</v>
      </c>
      <c r="B10" s="10" t="s">
        <v>43</v>
      </c>
      <c r="C10" s="10"/>
      <c r="D10" s="11">
        <v>0.18948602848236931</v>
      </c>
      <c r="E10" s="11"/>
      <c r="F10" s="11"/>
      <c r="G10" s="12" t="s">
        <v>36</v>
      </c>
    </row>
    <row r="11" spans="1:16" x14ac:dyDescent="0.35">
      <c r="A11" s="9" t="s">
        <v>44</v>
      </c>
      <c r="B11" s="10" t="s">
        <v>44</v>
      </c>
      <c r="C11" s="10"/>
      <c r="D11" s="11">
        <v>0.18764293024678741</v>
      </c>
      <c r="E11" s="11"/>
      <c r="F11" s="11"/>
      <c r="G11" s="12" t="s">
        <v>36</v>
      </c>
    </row>
    <row r="12" spans="1:16" x14ac:dyDescent="0.35">
      <c r="A12" s="13" t="s">
        <v>45</v>
      </c>
      <c r="B12" t="s">
        <v>45</v>
      </c>
      <c r="C12" t="s">
        <v>8</v>
      </c>
      <c r="D12" s="14">
        <v>0.16226348819135014</v>
      </c>
      <c r="E12" s="14">
        <v>0.15793718036932083</v>
      </c>
      <c r="F12" s="14">
        <v>2.2215814993865539E-2</v>
      </c>
      <c r="G12" s="15" t="s">
        <v>36</v>
      </c>
    </row>
    <row r="13" spans="1:16" x14ac:dyDescent="0.35">
      <c r="A13" s="13" t="s">
        <v>46</v>
      </c>
      <c r="B13" t="s">
        <v>46</v>
      </c>
      <c r="D13" s="14">
        <v>0.17767162293174246</v>
      </c>
      <c r="E13" s="14"/>
      <c r="F13" s="14"/>
      <c r="G13" s="15" t="s">
        <v>36</v>
      </c>
    </row>
    <row r="14" spans="1:16" x14ac:dyDescent="0.35">
      <c r="A14" s="13" t="s">
        <v>47</v>
      </c>
      <c r="B14" t="s">
        <v>47</v>
      </c>
      <c r="D14" s="14">
        <v>0.13387642998486987</v>
      </c>
      <c r="E14" s="14"/>
      <c r="F14" s="14"/>
      <c r="G14" s="15" t="s">
        <v>36</v>
      </c>
    </row>
    <row r="15" spans="1:16" x14ac:dyDescent="0.35">
      <c r="A15" s="9" t="s">
        <v>48</v>
      </c>
      <c r="B15" s="10" t="s">
        <v>48</v>
      </c>
      <c r="C15" s="10" t="s">
        <v>9</v>
      </c>
      <c r="D15" s="11">
        <v>0.14984729000866628</v>
      </c>
      <c r="E15" s="11">
        <v>0.12755761429026219</v>
      </c>
      <c r="F15" s="11">
        <v>1.9375383249243323E-2</v>
      </c>
      <c r="G15" s="12" t="s">
        <v>36</v>
      </c>
    </row>
    <row r="16" spans="1:16" x14ac:dyDescent="0.35">
      <c r="A16" s="9" t="s">
        <v>49</v>
      </c>
      <c r="B16" s="10" t="s">
        <v>49</v>
      </c>
      <c r="C16" s="10"/>
      <c r="D16" s="11">
        <v>0.11808108195803969</v>
      </c>
      <c r="E16" s="11"/>
      <c r="F16" s="11"/>
      <c r="G16" s="12" t="s">
        <v>36</v>
      </c>
    </row>
    <row r="17" spans="1:12" x14ac:dyDescent="0.35">
      <c r="A17" s="9" t="s">
        <v>50</v>
      </c>
      <c r="B17" s="10" t="s">
        <v>50</v>
      </c>
      <c r="C17" s="10"/>
      <c r="D17" s="11">
        <v>0.11474447090408059</v>
      </c>
      <c r="E17" s="11"/>
      <c r="F17" s="11"/>
      <c r="G17" s="12" t="s">
        <v>36</v>
      </c>
    </row>
    <row r="18" spans="1:12" x14ac:dyDescent="0.35">
      <c r="A18" s="13" t="s">
        <v>51</v>
      </c>
      <c r="B18" t="s">
        <v>51</v>
      </c>
      <c r="C18" t="s">
        <v>10</v>
      </c>
      <c r="D18" s="14">
        <v>0.20593341206688479</v>
      </c>
      <c r="E18" s="14">
        <v>0.20949879775441752</v>
      </c>
      <c r="F18" s="14">
        <v>5.553317465065058E-3</v>
      </c>
      <c r="G18" s="15" t="s">
        <v>36</v>
      </c>
    </row>
    <row r="19" spans="1:12" x14ac:dyDescent="0.35">
      <c r="A19" s="13" t="s">
        <v>52</v>
      </c>
      <c r="B19" t="s">
        <v>52</v>
      </c>
      <c r="D19" s="14">
        <v>0.21589726285666341</v>
      </c>
      <c r="E19" s="14"/>
      <c r="F19" s="14"/>
      <c r="G19" s="15" t="s">
        <v>36</v>
      </c>
    </row>
    <row r="20" spans="1:12" ht="15" thickBot="1" x14ac:dyDescent="0.4">
      <c r="A20" s="16" t="s">
        <v>53</v>
      </c>
      <c r="B20" s="17" t="s">
        <v>53</v>
      </c>
      <c r="C20" s="17"/>
      <c r="D20" s="18">
        <v>0.20666571833970437</v>
      </c>
      <c r="E20" s="18"/>
      <c r="F20" s="18"/>
      <c r="G20" s="19" t="s">
        <v>36</v>
      </c>
    </row>
    <row r="21" spans="1:12" x14ac:dyDescent="0.35">
      <c r="A21" s="4" t="s">
        <v>54</v>
      </c>
      <c r="B21" s="5" t="s">
        <v>11</v>
      </c>
      <c r="C21" s="5" t="s">
        <v>12</v>
      </c>
      <c r="D21" s="6">
        <v>0.88904401819914369</v>
      </c>
      <c r="E21" s="6">
        <v>0.98865424756763831</v>
      </c>
      <c r="F21" s="6">
        <v>9.6254225786701397E-2</v>
      </c>
      <c r="G21" s="7" t="s">
        <v>36</v>
      </c>
      <c r="I21" s="8">
        <f>AVERAGE(D21:D32)</f>
        <v>0.91164759357457237</v>
      </c>
      <c r="J21" s="8">
        <f>AVERAGE(D21:D26)</f>
        <v>0.90987521192551579</v>
      </c>
      <c r="L21" t="s">
        <v>251</v>
      </c>
    </row>
    <row r="22" spans="1:12" x14ac:dyDescent="0.35">
      <c r="A22" s="9" t="s">
        <v>55</v>
      </c>
      <c r="B22" s="10" t="s">
        <v>55</v>
      </c>
      <c r="C22" s="10"/>
      <c r="D22" s="11">
        <v>1.0811586319840978</v>
      </c>
      <c r="E22" s="11"/>
      <c r="F22" s="11"/>
      <c r="G22" s="12" t="s">
        <v>36</v>
      </c>
    </row>
    <row r="23" spans="1:12" x14ac:dyDescent="0.35">
      <c r="A23" s="9" t="s">
        <v>56</v>
      </c>
      <c r="B23" s="10" t="s">
        <v>56</v>
      </c>
      <c r="C23" s="10"/>
      <c r="D23" s="11">
        <v>0.99576009251967357</v>
      </c>
      <c r="E23" s="11"/>
      <c r="F23" s="11"/>
      <c r="G23" s="12" t="s">
        <v>36</v>
      </c>
      <c r="J23" s="8">
        <f>AVERAGE(D27:D32)</f>
        <v>0.91341997522362872</v>
      </c>
      <c r="L23" t="s">
        <v>252</v>
      </c>
    </row>
    <row r="24" spans="1:12" x14ac:dyDescent="0.35">
      <c r="A24" s="13" t="s">
        <v>57</v>
      </c>
      <c r="B24" t="s">
        <v>57</v>
      </c>
      <c r="C24" t="s">
        <v>13</v>
      </c>
      <c r="D24" s="14">
        <v>0.8174049994939977</v>
      </c>
      <c r="E24" s="14">
        <v>0.83109617628339338</v>
      </c>
      <c r="F24" s="14">
        <v>3.4779218448545743E-2</v>
      </c>
      <c r="G24" s="15" t="s">
        <v>36</v>
      </c>
    </row>
    <row r="25" spans="1:12" x14ac:dyDescent="0.35">
      <c r="A25" s="13" t="s">
        <v>58</v>
      </c>
      <c r="B25" t="s">
        <v>58</v>
      </c>
      <c r="D25" s="14">
        <v>0.87063744932427656</v>
      </c>
      <c r="E25" s="14"/>
      <c r="F25" s="14"/>
      <c r="G25" s="15" t="s">
        <v>36</v>
      </c>
    </row>
    <row r="26" spans="1:12" x14ac:dyDescent="0.35">
      <c r="A26" s="13" t="s">
        <v>59</v>
      </c>
      <c r="B26" t="s">
        <v>59</v>
      </c>
      <c r="D26" s="14">
        <v>0.8052460800319059</v>
      </c>
      <c r="E26" s="14"/>
      <c r="F26" s="14"/>
      <c r="G26" s="15" t="s">
        <v>36</v>
      </c>
    </row>
    <row r="27" spans="1:12" x14ac:dyDescent="0.35">
      <c r="A27" s="9" t="s">
        <v>60</v>
      </c>
      <c r="B27" s="10" t="s">
        <v>14</v>
      </c>
      <c r="C27" s="10" t="s">
        <v>15</v>
      </c>
      <c r="D27" s="11">
        <v>0.86413893245048501</v>
      </c>
      <c r="E27" s="11">
        <v>0.89568913781716342</v>
      </c>
      <c r="F27" s="11">
        <v>8.5015294758427049E-2</v>
      </c>
      <c r="G27" s="12" t="s">
        <v>36</v>
      </c>
    </row>
    <row r="28" spans="1:12" x14ac:dyDescent="0.35">
      <c r="A28" s="9" t="s">
        <v>61</v>
      </c>
      <c r="B28" s="10" t="s">
        <v>61</v>
      </c>
      <c r="C28" s="10"/>
      <c r="D28" s="11">
        <v>0.99196913941263443</v>
      </c>
      <c r="E28" s="11"/>
      <c r="F28" s="11"/>
      <c r="G28" s="12" t="s">
        <v>36</v>
      </c>
    </row>
    <row r="29" spans="1:12" x14ac:dyDescent="0.35">
      <c r="A29" s="9" t="s">
        <v>62</v>
      </c>
      <c r="B29" s="10" t="s">
        <v>62</v>
      </c>
      <c r="C29" s="10"/>
      <c r="D29" s="11">
        <v>0.83095934158837104</v>
      </c>
      <c r="E29" s="11"/>
      <c r="F29" s="11"/>
      <c r="G29" s="12" t="s">
        <v>36</v>
      </c>
    </row>
    <row r="30" spans="1:12" x14ac:dyDescent="0.35">
      <c r="A30" s="13" t="s">
        <v>63</v>
      </c>
      <c r="B30" t="s">
        <v>63</v>
      </c>
      <c r="C30" t="s">
        <v>16</v>
      </c>
      <c r="D30" s="14">
        <v>1.0845204942273583</v>
      </c>
      <c r="E30" s="14">
        <v>0.93115081263009414</v>
      </c>
      <c r="F30" s="14">
        <v>0.13307656312797544</v>
      </c>
      <c r="G30" s="15" t="s">
        <v>36</v>
      </c>
    </row>
    <row r="31" spans="1:12" x14ac:dyDescent="0.35">
      <c r="A31" s="13" t="s">
        <v>64</v>
      </c>
      <c r="B31" t="s">
        <v>64</v>
      </c>
      <c r="D31" s="14">
        <v>0.84623935472480871</v>
      </c>
      <c r="E31" s="14"/>
      <c r="F31" s="14"/>
      <c r="G31" s="15" t="s">
        <v>36</v>
      </c>
    </row>
    <row r="32" spans="1:12" ht="15" thickBot="1" x14ac:dyDescent="0.4">
      <c r="A32" s="16" t="s">
        <v>65</v>
      </c>
      <c r="B32" s="17" t="s">
        <v>65</v>
      </c>
      <c r="C32" s="17"/>
      <c r="D32" s="18">
        <v>0.8626925889381154</v>
      </c>
      <c r="E32" s="14"/>
      <c r="F32" s="14"/>
      <c r="G32" s="19" t="s">
        <v>36</v>
      </c>
    </row>
    <row r="33" spans="1:12" x14ac:dyDescent="0.35">
      <c r="A33" s="9" t="s">
        <v>66</v>
      </c>
      <c r="B33" s="10" t="s">
        <v>17</v>
      </c>
      <c r="C33" s="10" t="s">
        <v>18</v>
      </c>
      <c r="D33" s="11">
        <v>10.036455654344815</v>
      </c>
      <c r="E33" s="6">
        <v>10.183865477419323</v>
      </c>
      <c r="F33" s="6">
        <v>0.15501587574373171</v>
      </c>
      <c r="G33" s="12" t="s">
        <v>36</v>
      </c>
      <c r="I33" s="8">
        <f>AVERAGE(D33:D44)</f>
        <v>9.3767189530861614</v>
      </c>
      <c r="K33" s="8">
        <f>AVERAGE(D33:D38)</f>
        <v>9.541785809013275</v>
      </c>
      <c r="L33" t="s">
        <v>251</v>
      </c>
    </row>
    <row r="34" spans="1:12" x14ac:dyDescent="0.35">
      <c r="A34" s="9" t="s">
        <v>67</v>
      </c>
      <c r="B34" s="10" t="s">
        <v>19</v>
      </c>
      <c r="C34" s="10"/>
      <c r="D34" s="11">
        <v>10.169634731920008</v>
      </c>
      <c r="E34" s="11"/>
      <c r="F34" s="11"/>
      <c r="G34" s="12" t="s">
        <v>36</v>
      </c>
    </row>
    <row r="35" spans="1:12" x14ac:dyDescent="0.35">
      <c r="A35" s="9" t="s">
        <v>68</v>
      </c>
      <c r="B35" s="10" t="s">
        <v>20</v>
      </c>
      <c r="C35" s="10"/>
      <c r="D35" s="11">
        <v>10.345506045993144</v>
      </c>
      <c r="E35" s="11"/>
      <c r="F35" s="11"/>
      <c r="G35" s="12" t="s">
        <v>36</v>
      </c>
      <c r="K35" s="8">
        <f>AVERAGE(E39:E44)</f>
        <v>9.2116520971590479</v>
      </c>
      <c r="L35" t="s">
        <v>252</v>
      </c>
    </row>
    <row r="36" spans="1:12" x14ac:dyDescent="0.35">
      <c r="A36" s="13" t="s">
        <v>69</v>
      </c>
      <c r="B36" t="s">
        <v>21</v>
      </c>
      <c r="C36" t="s">
        <v>22</v>
      </c>
      <c r="D36" s="14">
        <v>9.6373606093994191</v>
      </c>
      <c r="E36" s="14">
        <v>8.8997061406072255</v>
      </c>
      <c r="F36" s="14">
        <v>0.77587763957531719</v>
      </c>
      <c r="G36" s="15" t="s">
        <v>36</v>
      </c>
    </row>
    <row r="37" spans="1:12" x14ac:dyDescent="0.35">
      <c r="A37" s="13" t="s">
        <v>70</v>
      </c>
      <c r="B37" t="s">
        <v>23</v>
      </c>
      <c r="D37" s="14">
        <v>8.9712032470056684</v>
      </c>
      <c r="E37" s="14"/>
      <c r="F37" s="14"/>
      <c r="G37" s="15" t="s">
        <v>36</v>
      </c>
    </row>
    <row r="38" spans="1:12" x14ac:dyDescent="0.35">
      <c r="A38" s="13" t="s">
        <v>71</v>
      </c>
      <c r="B38" t="s">
        <v>24</v>
      </c>
      <c r="D38" s="14">
        <v>8.0905545654165891</v>
      </c>
      <c r="E38" s="14"/>
      <c r="F38" s="14"/>
      <c r="G38" s="15" t="s">
        <v>36</v>
      </c>
    </row>
    <row r="39" spans="1:12" x14ac:dyDescent="0.35">
      <c r="A39" s="9" t="s">
        <v>72</v>
      </c>
      <c r="B39" s="10" t="s">
        <v>25</v>
      </c>
      <c r="C39" s="10" t="s">
        <v>26</v>
      </c>
      <c r="D39" s="11">
        <v>9.1243166453966715</v>
      </c>
      <c r="E39" s="11">
        <v>9.2907286844054884</v>
      </c>
      <c r="F39" s="11">
        <v>0.29030858807640708</v>
      </c>
      <c r="G39" s="12" t="s">
        <v>36</v>
      </c>
    </row>
    <row r="40" spans="1:12" x14ac:dyDescent="0.35">
      <c r="A40" s="9" t="s">
        <v>73</v>
      </c>
      <c r="B40" s="10" t="s">
        <v>27</v>
      </c>
      <c r="C40" s="10"/>
      <c r="D40" s="11">
        <v>9.6259453212767312</v>
      </c>
      <c r="E40" s="11"/>
      <c r="F40" s="11"/>
      <c r="G40" s="12" t="s">
        <v>36</v>
      </c>
    </row>
    <row r="41" spans="1:12" x14ac:dyDescent="0.35">
      <c r="A41" s="9" t="s">
        <v>74</v>
      </c>
      <c r="B41" s="10" t="s">
        <v>28</v>
      </c>
      <c r="C41" s="10"/>
      <c r="D41" s="11">
        <v>9.1219240865430624</v>
      </c>
      <c r="E41" s="11"/>
      <c r="F41" s="11"/>
      <c r="G41" s="12" t="s">
        <v>36</v>
      </c>
    </row>
    <row r="42" spans="1:12" x14ac:dyDescent="0.35">
      <c r="A42" s="13" t="s">
        <v>75</v>
      </c>
      <c r="B42" t="s">
        <v>29</v>
      </c>
      <c r="C42" t="s">
        <v>30</v>
      </c>
      <c r="D42" s="14">
        <v>8.0486554444677676</v>
      </c>
      <c r="E42" s="14">
        <v>9.1325755099126074</v>
      </c>
      <c r="F42" s="14">
        <v>0.95173202991046046</v>
      </c>
      <c r="G42" s="15" t="s">
        <v>36</v>
      </c>
    </row>
    <row r="43" spans="1:12" x14ac:dyDescent="0.35">
      <c r="A43" s="13" t="s">
        <v>76</v>
      </c>
      <c r="B43" t="s">
        <v>31</v>
      </c>
      <c r="D43" s="14">
        <v>9.8314808374100764</v>
      </c>
      <c r="E43" s="14"/>
      <c r="F43" s="14"/>
      <c r="G43" s="15" t="s">
        <v>36</v>
      </c>
    </row>
    <row r="44" spans="1:12" ht="15" thickBot="1" x14ac:dyDescent="0.4">
      <c r="A44" s="13" t="s">
        <v>77</v>
      </c>
      <c r="B44" t="s">
        <v>32</v>
      </c>
      <c r="D44" s="14">
        <v>9.5175902478599763</v>
      </c>
      <c r="E44" s="14"/>
      <c r="F44" s="14"/>
      <c r="G44" s="15" t="s">
        <v>36</v>
      </c>
    </row>
    <row r="45" spans="1:12" x14ac:dyDescent="0.35">
      <c r="A45" s="20" t="s">
        <v>78</v>
      </c>
      <c r="B45" s="21" t="s">
        <v>78</v>
      </c>
      <c r="C45" s="21"/>
      <c r="D45" s="22">
        <v>8.8630773614090191E-2</v>
      </c>
      <c r="E45" s="22"/>
      <c r="F45" s="22"/>
      <c r="G45" s="23" t="s">
        <v>36</v>
      </c>
      <c r="I45" s="8">
        <f>AVERAGE(D45:D52)</f>
        <v>9.3746135142341286E-2</v>
      </c>
    </row>
    <row r="46" spans="1:12" x14ac:dyDescent="0.35">
      <c r="A46" s="13" t="s">
        <v>79</v>
      </c>
      <c r="B46" t="s">
        <v>79</v>
      </c>
      <c r="D46" s="14">
        <v>6.7516026916387334E-2</v>
      </c>
      <c r="E46" s="14"/>
      <c r="F46" s="14"/>
      <c r="G46" s="15" t="s">
        <v>36</v>
      </c>
    </row>
    <row r="47" spans="1:12" x14ac:dyDescent="0.35">
      <c r="A47" s="13" t="s">
        <v>80</v>
      </c>
      <c r="B47" t="s">
        <v>80</v>
      </c>
      <c r="D47" s="14">
        <v>5.1661342471588156E-2</v>
      </c>
      <c r="E47" s="14"/>
      <c r="F47" s="14"/>
      <c r="G47" s="15" t="s">
        <v>36</v>
      </c>
    </row>
    <row r="48" spans="1:12" x14ac:dyDescent="0.35">
      <c r="A48" s="13" t="s">
        <v>81</v>
      </c>
      <c r="B48" t="s">
        <v>81</v>
      </c>
      <c r="D48" s="14">
        <v>0.10409122229678867</v>
      </c>
      <c r="E48" s="14"/>
      <c r="F48" s="14"/>
      <c r="G48" s="15" t="s">
        <v>36</v>
      </c>
    </row>
    <row r="49" spans="1:7" x14ac:dyDescent="0.35">
      <c r="A49" s="13" t="s">
        <v>82</v>
      </c>
      <c r="B49" t="s">
        <v>82</v>
      </c>
      <c r="D49" s="14">
        <v>0.10085918785012073</v>
      </c>
      <c r="E49" s="14"/>
      <c r="F49" s="14"/>
      <c r="G49" s="15" t="s">
        <v>36</v>
      </c>
    </row>
    <row r="50" spans="1:7" x14ac:dyDescent="0.35">
      <c r="A50" s="13" t="s">
        <v>83</v>
      </c>
      <c r="B50" t="s">
        <v>83</v>
      </c>
      <c r="D50" s="14">
        <v>0.11422356646360245</v>
      </c>
      <c r="E50" s="14"/>
      <c r="F50" s="14"/>
      <c r="G50" s="15" t="s">
        <v>36</v>
      </c>
    </row>
    <row r="51" spans="1:7" x14ac:dyDescent="0.35">
      <c r="A51" s="13" t="s">
        <v>84</v>
      </c>
      <c r="B51" t="s">
        <v>84</v>
      </c>
      <c r="D51" s="14">
        <v>0.11073446905994502</v>
      </c>
      <c r="E51" s="14"/>
      <c r="F51" s="14"/>
      <c r="G51" s="15" t="s">
        <v>36</v>
      </c>
    </row>
    <row r="52" spans="1:7" ht="15" thickBot="1" x14ac:dyDescent="0.4">
      <c r="A52" s="16" t="s">
        <v>85</v>
      </c>
      <c r="B52" s="17" t="s">
        <v>85</v>
      </c>
      <c r="C52" s="17"/>
      <c r="D52" s="18">
        <v>0.11225249246620769</v>
      </c>
      <c r="E52" s="18"/>
      <c r="F52" s="18"/>
      <c r="G52" s="19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A28C-1B5F-4845-A484-2341A578B216}">
  <dimension ref="A1:B21"/>
  <sheetViews>
    <sheetView topLeftCell="A13" zoomScale="90" zoomScaleNormal="90" workbookViewId="0">
      <selection activeCell="B18" sqref="B18"/>
    </sheetView>
  </sheetViews>
  <sheetFormatPr defaultRowHeight="14.5" x14ac:dyDescent="0.35"/>
  <cols>
    <col min="1" max="1" width="116" bestFit="1" customWidth="1"/>
  </cols>
  <sheetData>
    <row r="1" spans="1:2" x14ac:dyDescent="0.35">
      <c r="A1" t="s">
        <v>231</v>
      </c>
    </row>
    <row r="2" spans="1:2" x14ac:dyDescent="0.35">
      <c r="A2" t="s">
        <v>86</v>
      </c>
    </row>
    <row r="3" spans="1:2" x14ac:dyDescent="0.35">
      <c r="A3" t="s">
        <v>245</v>
      </c>
    </row>
    <row r="4" spans="1:2" x14ac:dyDescent="0.35">
      <c r="A4" s="24" t="s">
        <v>87</v>
      </c>
    </row>
    <row r="5" spans="1:2" x14ac:dyDescent="0.35">
      <c r="A5" t="s">
        <v>88</v>
      </c>
    </row>
    <row r="6" spans="1:2" x14ac:dyDescent="0.35">
      <c r="A6" t="s">
        <v>89</v>
      </c>
    </row>
    <row r="7" spans="1:2" x14ac:dyDescent="0.35">
      <c r="A7" s="24" t="s">
        <v>90</v>
      </c>
    </row>
    <row r="8" spans="1:2" x14ac:dyDescent="0.35">
      <c r="A8" t="s">
        <v>91</v>
      </c>
    </row>
    <row r="9" spans="1:2" x14ac:dyDescent="0.35">
      <c r="A9" s="24" t="s">
        <v>92</v>
      </c>
    </row>
    <row r="10" spans="1:2" x14ac:dyDescent="0.35">
      <c r="A10" s="53" t="s">
        <v>223</v>
      </c>
    </row>
    <row r="11" spans="1:2" ht="16.5" customHeight="1" x14ac:dyDescent="0.35">
      <c r="A11" s="24" t="s">
        <v>93</v>
      </c>
    </row>
    <row r="12" spans="1:2" x14ac:dyDescent="0.35">
      <c r="A12" t="s">
        <v>229</v>
      </c>
    </row>
    <row r="13" spans="1:2" x14ac:dyDescent="0.35">
      <c r="A13" t="s">
        <v>230</v>
      </c>
    </row>
    <row r="14" spans="1:2" x14ac:dyDescent="0.35">
      <c r="A14" t="s">
        <v>94</v>
      </c>
    </row>
    <row r="15" spans="1:2" x14ac:dyDescent="0.35">
      <c r="A15" t="s">
        <v>228</v>
      </c>
    </row>
    <row r="16" spans="1:2" x14ac:dyDescent="0.35">
      <c r="A16" s="24" t="s">
        <v>224</v>
      </c>
      <c r="B16" t="s">
        <v>95</v>
      </c>
    </row>
    <row r="17" spans="1:1" x14ac:dyDescent="0.35">
      <c r="A17" s="24" t="s">
        <v>225</v>
      </c>
    </row>
    <row r="18" spans="1:1" x14ac:dyDescent="0.35">
      <c r="A18" s="24" t="s">
        <v>226</v>
      </c>
    </row>
    <row r="19" spans="1:1" x14ac:dyDescent="0.35">
      <c r="A19" s="24" t="s">
        <v>227</v>
      </c>
    </row>
    <row r="21" spans="1:1" x14ac:dyDescent="0.35">
      <c r="A21" s="24" t="s">
        <v>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E7EE-7C61-4D71-8216-61307F63BA51}">
  <dimension ref="A1:CV58"/>
  <sheetViews>
    <sheetView zoomScale="80" zoomScaleNormal="80" workbookViewId="0">
      <pane xSplit="2" ySplit="2" topLeftCell="AG3" activePane="bottomRight" state="frozen"/>
      <selection pane="topRight" activeCell="C1" sqref="C1"/>
      <selection pane="bottomLeft" activeCell="A3" sqref="A3"/>
      <selection pane="bottomRight" activeCell="CS47" sqref="CS47"/>
    </sheetView>
  </sheetViews>
  <sheetFormatPr defaultRowHeight="14.5" x14ac:dyDescent="0.35"/>
  <cols>
    <col min="1" max="1" width="16.36328125" bestFit="1" customWidth="1"/>
    <col min="2" max="2" width="25.6328125" bestFit="1" customWidth="1"/>
    <col min="24" max="24" width="9.08984375" style="37"/>
    <col min="25" max="25" width="9.08984375" style="38"/>
    <col min="26" max="26" width="9.08984375" style="37"/>
    <col min="27" max="27" width="9.08984375" style="38"/>
    <col min="83" max="83" width="9.08984375" style="13"/>
    <col min="84" max="84" width="7.453125" style="63" bestFit="1" customWidth="1"/>
    <col min="85" max="85" width="8.36328125" style="64" bestFit="1" customWidth="1"/>
    <col min="86" max="86" width="6.6328125" style="64" bestFit="1" customWidth="1"/>
    <col min="87" max="87" width="11.36328125" style="64" bestFit="1" customWidth="1"/>
    <col min="88" max="88" width="8.36328125" style="64" bestFit="1" customWidth="1"/>
    <col min="89" max="89" width="6.6328125" style="64" bestFit="1" customWidth="1"/>
    <col min="90" max="90" width="9.08984375" style="64" bestFit="1"/>
    <col min="91" max="91" width="8.36328125" style="65" bestFit="1" customWidth="1"/>
    <col min="92" max="92" width="6.6328125" style="122" bestFit="1" customWidth="1"/>
    <col min="95" max="95" width="8.90625" style="110"/>
    <col min="98" max="98" width="8.90625" style="110"/>
    <col min="100" max="100" width="8.90625" style="124"/>
  </cols>
  <sheetData>
    <row r="1" spans="1:100" ht="15" customHeight="1" x14ac:dyDescent="0.35">
      <c r="A1" s="25" t="s">
        <v>97</v>
      </c>
      <c r="CE1" s="132" t="s">
        <v>220</v>
      </c>
      <c r="CF1" s="133"/>
      <c r="CG1" s="133"/>
      <c r="CH1" s="133" t="s">
        <v>221</v>
      </c>
      <c r="CI1" s="133"/>
      <c r="CJ1" s="133"/>
      <c r="CK1" s="133" t="s">
        <v>222</v>
      </c>
      <c r="CL1" s="133"/>
      <c r="CM1" s="134"/>
      <c r="CN1" s="117"/>
      <c r="CO1" s="135" t="s">
        <v>259</v>
      </c>
      <c r="CP1" s="135"/>
      <c r="CQ1" s="135"/>
      <c r="CR1" s="135"/>
      <c r="CS1" s="135"/>
      <c r="CT1" s="135"/>
      <c r="CU1" s="136"/>
    </row>
    <row r="2" spans="1:100" s="29" customFormat="1" ht="61.5" customHeight="1" thickBot="1" x14ac:dyDescent="0.4">
      <c r="A2" s="26" t="s">
        <v>1</v>
      </c>
      <c r="B2" s="26" t="s">
        <v>2</v>
      </c>
      <c r="C2" s="27" t="s">
        <v>99</v>
      </c>
      <c r="D2" s="27" t="s">
        <v>100</v>
      </c>
      <c r="E2" s="27" t="s">
        <v>101</v>
      </c>
      <c r="F2" s="27" t="s">
        <v>102</v>
      </c>
      <c r="G2" s="27" t="s">
        <v>103</v>
      </c>
      <c r="H2" s="27" t="s">
        <v>104</v>
      </c>
      <c r="I2" s="27" t="s">
        <v>105</v>
      </c>
      <c r="J2" s="27" t="s">
        <v>106</v>
      </c>
      <c r="K2" s="27" t="s">
        <v>107</v>
      </c>
      <c r="L2" s="27" t="s">
        <v>108</v>
      </c>
      <c r="M2" s="27" t="s">
        <v>109</v>
      </c>
      <c r="N2" s="27" t="s">
        <v>110</v>
      </c>
      <c r="O2" s="27" t="s">
        <v>111</v>
      </c>
      <c r="P2" s="27" t="s">
        <v>112</v>
      </c>
      <c r="Q2" s="27" t="s">
        <v>113</v>
      </c>
      <c r="R2" s="27" t="s">
        <v>114</v>
      </c>
      <c r="S2" s="27" t="s">
        <v>115</v>
      </c>
      <c r="T2" s="27" t="s">
        <v>116</v>
      </c>
      <c r="U2" s="27" t="s">
        <v>117</v>
      </c>
      <c r="V2" s="27" t="s">
        <v>118</v>
      </c>
      <c r="W2" s="27" t="s">
        <v>119</v>
      </c>
      <c r="X2" s="73" t="s">
        <v>120</v>
      </c>
      <c r="Y2" s="74" t="s">
        <v>121</v>
      </c>
      <c r="Z2" s="73" t="s">
        <v>122</v>
      </c>
      <c r="AA2" s="74" t="s">
        <v>123</v>
      </c>
      <c r="AB2" s="27" t="s">
        <v>124</v>
      </c>
      <c r="AC2" s="27" t="s">
        <v>125</v>
      </c>
      <c r="AD2" s="27" t="s">
        <v>126</v>
      </c>
      <c r="AE2" s="27" t="s">
        <v>127</v>
      </c>
      <c r="AF2" s="27" t="s">
        <v>128</v>
      </c>
      <c r="AG2" s="27" t="s">
        <v>129</v>
      </c>
      <c r="AH2" s="27" t="s">
        <v>130</v>
      </c>
      <c r="AI2" s="27" t="s">
        <v>131</v>
      </c>
      <c r="AJ2" s="27" t="s">
        <v>132</v>
      </c>
      <c r="AK2" s="27" t="s">
        <v>133</v>
      </c>
      <c r="AL2" s="27" t="s">
        <v>134</v>
      </c>
      <c r="AM2" s="27" t="s">
        <v>135</v>
      </c>
      <c r="AN2" s="27" t="s">
        <v>136</v>
      </c>
      <c r="AO2" s="27" t="s">
        <v>137</v>
      </c>
      <c r="AP2" s="27" t="s">
        <v>138</v>
      </c>
      <c r="AQ2" s="27" t="s">
        <v>139</v>
      </c>
      <c r="AR2" s="27" t="s">
        <v>140</v>
      </c>
      <c r="AS2" s="27" t="s">
        <v>141</v>
      </c>
      <c r="AT2" s="27" t="s">
        <v>142</v>
      </c>
      <c r="AU2" s="27" t="s">
        <v>143</v>
      </c>
      <c r="AV2" s="27" t="s">
        <v>144</v>
      </c>
      <c r="AW2" s="27" t="s">
        <v>145</v>
      </c>
      <c r="AX2" s="27" t="s">
        <v>146</v>
      </c>
      <c r="AY2" s="27" t="s">
        <v>147</v>
      </c>
      <c r="AZ2" s="27" t="s">
        <v>148</v>
      </c>
      <c r="BA2" s="27" t="s">
        <v>149</v>
      </c>
      <c r="BB2" s="27" t="s">
        <v>150</v>
      </c>
      <c r="BC2" s="27" t="s">
        <v>151</v>
      </c>
      <c r="BD2" s="27" t="s">
        <v>152</v>
      </c>
      <c r="BE2" s="27" t="s">
        <v>153</v>
      </c>
      <c r="BF2" s="27" t="s">
        <v>154</v>
      </c>
      <c r="BG2" s="27" t="s">
        <v>155</v>
      </c>
      <c r="BH2" s="27" t="s">
        <v>156</v>
      </c>
      <c r="BI2" s="27" t="s">
        <v>157</v>
      </c>
      <c r="BJ2" s="27" t="s">
        <v>158</v>
      </c>
      <c r="BK2" s="27" t="s">
        <v>159</v>
      </c>
      <c r="BL2" s="27" t="s">
        <v>160</v>
      </c>
      <c r="BM2" s="27" t="s">
        <v>161</v>
      </c>
      <c r="BN2" s="27" t="s">
        <v>162</v>
      </c>
      <c r="BO2" s="27" t="s">
        <v>163</v>
      </c>
      <c r="BP2" s="27" t="s">
        <v>164</v>
      </c>
      <c r="BQ2" s="27" t="s">
        <v>165</v>
      </c>
      <c r="BR2" s="27" t="s">
        <v>166</v>
      </c>
      <c r="BS2" s="27" t="s">
        <v>167</v>
      </c>
      <c r="BT2" s="27" t="s">
        <v>168</v>
      </c>
      <c r="BU2" s="27" t="s">
        <v>169</v>
      </c>
      <c r="BV2" s="27" t="s">
        <v>170</v>
      </c>
      <c r="BW2" s="27" t="s">
        <v>171</v>
      </c>
      <c r="BX2" s="27" t="s">
        <v>172</v>
      </c>
      <c r="BY2" s="27" t="s">
        <v>173</v>
      </c>
      <c r="BZ2" s="27" t="s">
        <v>174</v>
      </c>
      <c r="CA2" s="27" t="s">
        <v>175</v>
      </c>
      <c r="CB2" s="27" t="s">
        <v>176</v>
      </c>
      <c r="CC2" s="27" t="s">
        <v>177</v>
      </c>
      <c r="CD2" s="27" t="s">
        <v>178</v>
      </c>
      <c r="CE2" s="54" t="s">
        <v>179</v>
      </c>
      <c r="CF2" s="28" t="s">
        <v>3</v>
      </c>
      <c r="CG2" s="28" t="s">
        <v>4</v>
      </c>
      <c r="CH2" s="28" t="str">
        <f>[1]Dilutions!CG2</f>
        <v>total Alkanes</v>
      </c>
      <c r="CI2" s="28" t="s">
        <v>3</v>
      </c>
      <c r="CJ2" s="28" t="s">
        <v>4</v>
      </c>
      <c r="CK2" s="28" t="str">
        <f>[1]Dilutions!CH2</f>
        <v>total PAHs</v>
      </c>
      <c r="CL2" s="28" t="s">
        <v>3</v>
      </c>
      <c r="CM2" s="55" t="s">
        <v>4</v>
      </c>
      <c r="CN2" s="118"/>
      <c r="CO2" s="128" t="s">
        <v>98</v>
      </c>
      <c r="CP2" s="129" t="s">
        <v>255</v>
      </c>
      <c r="CQ2" s="130" t="s">
        <v>260</v>
      </c>
      <c r="CR2" s="128" t="s">
        <v>257</v>
      </c>
      <c r="CS2" s="128" t="s">
        <v>256</v>
      </c>
      <c r="CT2" s="131" t="s">
        <v>258</v>
      </c>
      <c r="CU2" s="129" t="s">
        <v>254</v>
      </c>
      <c r="CV2" s="125"/>
    </row>
    <row r="3" spans="1:100" s="21" customFormat="1" ht="12.75" customHeight="1" x14ac:dyDescent="0.35">
      <c r="A3" s="77" t="s">
        <v>35</v>
      </c>
      <c r="B3" s="78" t="s">
        <v>5</v>
      </c>
      <c r="C3" s="79">
        <v>2.3782868525896415E-2</v>
      </c>
      <c r="D3" s="79">
        <v>1.2882470119521915E-2</v>
      </c>
      <c r="E3" s="79">
        <v>1.4936254980079684E-2</v>
      </c>
      <c r="F3" s="79">
        <v>1.1595617529880479E-2</v>
      </c>
      <c r="G3" s="79">
        <v>1.308366533864542E-2</v>
      </c>
      <c r="H3" s="79">
        <v>1.5743027888446216E-2</v>
      </c>
      <c r="I3" s="79">
        <v>1.2569721115537851E-2</v>
      </c>
      <c r="J3" s="79">
        <v>2.5595617529880484E-2</v>
      </c>
      <c r="K3" s="79">
        <v>5.4561752988047819E-3</v>
      </c>
      <c r="L3" s="79">
        <v>2.6766932270916342E-2</v>
      </c>
      <c r="M3" s="79">
        <v>2.6766932270916342E-2</v>
      </c>
      <c r="N3" s="79">
        <v>2.0894422310756975E-2</v>
      </c>
      <c r="O3" s="79">
        <v>5.1886454183266942E-2</v>
      </c>
      <c r="P3" s="79">
        <v>3.7948207171314745E-2</v>
      </c>
      <c r="Q3" s="79">
        <v>4.500398406374502E-2</v>
      </c>
      <c r="R3" s="79">
        <v>8.1934262948207173E-2</v>
      </c>
      <c r="S3" s="79">
        <v>4.2840637450199205E-2</v>
      </c>
      <c r="T3" s="79">
        <v>0.42925498007968138</v>
      </c>
      <c r="U3" s="79">
        <v>9.3368525896414339E-2</v>
      </c>
      <c r="V3" s="79">
        <v>0.61129282868525903</v>
      </c>
      <c r="W3" s="79">
        <v>0.13648804780876495</v>
      </c>
      <c r="X3" s="80">
        <v>2.118336653386454</v>
      </c>
      <c r="Y3" s="81">
        <v>0.26152191235059763</v>
      </c>
      <c r="Z3" s="82">
        <v>3.6777430278884466</v>
      </c>
      <c r="AA3" s="81">
        <v>0.22828486055776895</v>
      </c>
      <c r="AB3" s="79">
        <v>1.0985458167330677</v>
      </c>
      <c r="AC3" s="79">
        <v>0.12986852589641437</v>
      </c>
      <c r="AD3" s="79">
        <v>0.19391633466135461</v>
      </c>
      <c r="AE3" s="79">
        <v>1.1792828685258964E-3</v>
      </c>
      <c r="AF3" s="79">
        <v>6.3486055776892439E-3</v>
      </c>
      <c r="AG3" s="79">
        <v>1.1205179282868526E-2</v>
      </c>
      <c r="AH3" s="79">
        <v>8.4382470119521921E-3</v>
      </c>
      <c r="AI3" s="79">
        <v>1.0103585657370519E-2</v>
      </c>
      <c r="AJ3" s="79">
        <v>2.4980079681274901E-3</v>
      </c>
      <c r="AK3" s="79">
        <v>3.4462151394422311E-3</v>
      </c>
      <c r="AL3" s="79">
        <v>1.5378486055776892E-3</v>
      </c>
      <c r="AM3" s="79">
        <v>4.4920318725099606E-3</v>
      </c>
      <c r="AN3" s="79">
        <v>6.6932270916334662E-4</v>
      </c>
      <c r="AO3" s="79">
        <v>6.1254980079681279E-3</v>
      </c>
      <c r="AP3" s="79">
        <v>2.7464143426294822E-2</v>
      </c>
      <c r="AQ3" s="79">
        <v>1.7356573705179283E-2</v>
      </c>
      <c r="AR3" s="79">
        <v>3.0312749003984066E-2</v>
      </c>
      <c r="AS3" s="79">
        <v>1.455179282868526E-2</v>
      </c>
      <c r="AT3" s="79">
        <v>3.1752988047808765E-3</v>
      </c>
      <c r="AU3" s="79">
        <v>5.1633466135458175E-3</v>
      </c>
      <c r="AV3" s="79">
        <v>2.9087649402390444E-2</v>
      </c>
      <c r="AW3" s="79">
        <v>0.12003984063745021</v>
      </c>
      <c r="AX3" s="79">
        <v>3.2749003984063746E-3</v>
      </c>
      <c r="AY3" s="79">
        <v>4.2131474103585661E-3</v>
      </c>
      <c r="AZ3" s="79">
        <v>9.5338645418326703E-3</v>
      </c>
      <c r="BA3" s="79">
        <v>1.4960159362549803E-3</v>
      </c>
      <c r="BB3" s="79">
        <v>1.4960159362549803E-3</v>
      </c>
      <c r="BC3" s="79">
        <v>3.2968127490039848E-3</v>
      </c>
      <c r="BD3" s="79">
        <v>6.2091633466135471E-3</v>
      </c>
      <c r="BE3" s="79">
        <v>2.6912350597609563E-3</v>
      </c>
      <c r="BF3" s="79">
        <v>2.6912350597609563E-3</v>
      </c>
      <c r="BG3" s="79">
        <v>2.6912350597609563E-3</v>
      </c>
      <c r="BH3" s="79">
        <v>5.4800796812749016E-3</v>
      </c>
      <c r="BI3" s="79">
        <v>3.2270916334661355E-3</v>
      </c>
      <c r="BJ3" s="79">
        <v>4.2808764940239045E-3</v>
      </c>
      <c r="BK3" s="79">
        <v>5.4243027888446222E-3</v>
      </c>
      <c r="BL3" s="79">
        <v>0</v>
      </c>
      <c r="BM3" s="79">
        <v>0</v>
      </c>
      <c r="BN3" s="79">
        <v>0</v>
      </c>
      <c r="BO3" s="79">
        <v>2.9760956175298807E-3</v>
      </c>
      <c r="BP3" s="79">
        <v>6.7729083665338643E-4</v>
      </c>
      <c r="BQ3" s="79">
        <v>2.0557768924302795E-3</v>
      </c>
      <c r="BR3" s="79">
        <v>0</v>
      </c>
      <c r="BS3" s="79">
        <v>2.163346613545817E-3</v>
      </c>
      <c r="BT3" s="79">
        <v>0</v>
      </c>
      <c r="BU3" s="79">
        <v>2.163346613545817E-3</v>
      </c>
      <c r="BV3" s="79">
        <v>8.2569721115537849E-3</v>
      </c>
      <c r="BW3" s="79">
        <v>1.2270916334661357E-3</v>
      </c>
      <c r="BX3" s="79">
        <v>2.0418326693227096E-3</v>
      </c>
      <c r="BY3" s="79">
        <v>3.4940239043824706E-3</v>
      </c>
      <c r="BZ3" s="79">
        <v>3.3167330677290837E-3</v>
      </c>
      <c r="CA3" s="79">
        <v>1.8605577689243028E-3</v>
      </c>
      <c r="CB3" s="79">
        <v>2.8386454183266935E-3</v>
      </c>
      <c r="CC3" s="79">
        <v>3.0896414342629483E-3</v>
      </c>
      <c r="CD3" s="79">
        <v>2.8525896414342633E-3</v>
      </c>
      <c r="CE3" s="83" t="s">
        <v>182</v>
      </c>
      <c r="CF3" s="84" t="e">
        <f>AVERAGE(CE3:CE5)</f>
        <v>#DIV/0!</v>
      </c>
      <c r="CG3" s="84" t="e">
        <f>STDEV(CE3:CE5)</f>
        <v>#DIV/0!</v>
      </c>
      <c r="CH3" s="85">
        <f>SUM(C3:AD3)</f>
        <v>9.44830876494024</v>
      </c>
      <c r="CI3" s="84">
        <f>AVERAGE(CH3:CH5)</f>
        <v>9.2489802119844757</v>
      </c>
      <c r="CJ3" s="84">
        <f>STDEV(CH3:CH5)</f>
        <v>0.36587251577867902</v>
      </c>
      <c r="CK3" s="85">
        <f>SUM(AE3:CD3)</f>
        <v>0.39821513944223114</v>
      </c>
      <c r="CL3" s="84">
        <f>AVERAGE(CK3:CK5)</f>
        <v>0.41858420744031788</v>
      </c>
      <c r="CM3" s="86">
        <f>STDEV(CK3:CK5)</f>
        <v>2.3027926228055395E-2</v>
      </c>
      <c r="CN3" s="119"/>
      <c r="CP3" s="87">
        <f>AVERAGE(CH6:CH8,CH15:CH17)</f>
        <v>10.478877249905437</v>
      </c>
      <c r="CQ3" s="111">
        <f>AVERAGE(CH3:CH5,CH9:CH11)</f>
        <v>9.3487807520094321</v>
      </c>
      <c r="CS3" s="87">
        <f>AVERAGE(CK6:CK8,CK15:CK17)</f>
        <v>0.37799706898299396</v>
      </c>
      <c r="CT3" s="111">
        <f>AVERAGE(CK3:CK5,CK9:CK11)</f>
        <v>0.36737379335955977</v>
      </c>
      <c r="CU3" s="21" t="s">
        <v>251</v>
      </c>
      <c r="CV3" s="126"/>
    </row>
    <row r="4" spans="1:100" s="94" customFormat="1" ht="12.75" customHeight="1" x14ac:dyDescent="0.35">
      <c r="A4" s="88" t="s">
        <v>37</v>
      </c>
      <c r="B4" s="89"/>
      <c r="C4" s="90">
        <v>9.3715415019762858E-3</v>
      </c>
      <c r="D4" s="90">
        <v>1.6687747035573124E-2</v>
      </c>
      <c r="E4" s="90">
        <v>1.3438735177865615E-2</v>
      </c>
      <c r="F4" s="90">
        <v>1.1241106719367591E-2</v>
      </c>
      <c r="G4" s="90">
        <v>1.1043478260869566E-2</v>
      </c>
      <c r="H4" s="90">
        <v>1.6802371541501979E-2</v>
      </c>
      <c r="I4" s="90">
        <v>1.1343873517786563E-2</v>
      </c>
      <c r="J4" s="90">
        <v>2.8201581027667986E-2</v>
      </c>
      <c r="K4" s="90">
        <v>8.5197628458498036E-3</v>
      </c>
      <c r="L4" s="90">
        <v>2.2588932806324111E-2</v>
      </c>
      <c r="M4" s="90">
        <v>2.2588932806324111E-2</v>
      </c>
      <c r="N4" s="90">
        <v>2.1535573122529645E-2</v>
      </c>
      <c r="O4" s="90">
        <v>6.3792490118577086E-2</v>
      </c>
      <c r="P4" s="90">
        <v>3.8492094861660081E-2</v>
      </c>
      <c r="Q4" s="90">
        <v>5.2071146245059291E-2</v>
      </c>
      <c r="R4" s="90">
        <v>8.2472332015810279E-2</v>
      </c>
      <c r="S4" s="90">
        <v>4.972529644268775E-2</v>
      </c>
      <c r="T4" s="90">
        <v>0.44362845849802379</v>
      </c>
      <c r="U4" s="90">
        <v>9.1733201581027685E-2</v>
      </c>
      <c r="V4" s="90">
        <v>0.59886956521739143</v>
      </c>
      <c r="W4" s="90">
        <v>0.15284584980237154</v>
      </c>
      <c r="X4" s="91">
        <v>2.1008438735177868</v>
      </c>
      <c r="Y4" s="92">
        <v>0.24364822134387351</v>
      </c>
      <c r="Z4" s="93">
        <v>3.6735296442687755</v>
      </c>
      <c r="AA4" s="92">
        <v>0.22871343873517788</v>
      </c>
      <c r="AB4" s="90">
        <v>1.1171561264822136</v>
      </c>
      <c r="AC4" s="90">
        <v>0.13183794466403165</v>
      </c>
      <c r="AD4" s="90">
        <v>0.20918181818181819</v>
      </c>
      <c r="AE4" s="90">
        <v>1.4387351778656127E-3</v>
      </c>
      <c r="AF4" s="90">
        <v>7.1501976284584975E-3</v>
      </c>
      <c r="AG4" s="90">
        <v>1.2047430830039526E-2</v>
      </c>
      <c r="AH4" s="90">
        <v>1.3294466403162055E-2</v>
      </c>
      <c r="AI4" s="90">
        <v>1.1373517786561265E-2</v>
      </c>
      <c r="AJ4" s="90">
        <v>3.6976284584980244E-3</v>
      </c>
      <c r="AK4" s="90">
        <v>3.6521739130434784E-3</v>
      </c>
      <c r="AL4" s="90">
        <v>1.990118577075099E-3</v>
      </c>
      <c r="AM4" s="90">
        <v>6.8241106719367593E-3</v>
      </c>
      <c r="AN4" s="90">
        <v>3.0296442687747036E-3</v>
      </c>
      <c r="AO4" s="90">
        <v>5.4802371541501985E-3</v>
      </c>
      <c r="AP4" s="90">
        <v>3.0839920948616609E-2</v>
      </c>
      <c r="AQ4" s="90">
        <v>1.6418972332015811E-2</v>
      </c>
      <c r="AR4" s="90">
        <v>2.8673913043478261E-2</v>
      </c>
      <c r="AS4" s="90">
        <v>1.2764822134387354E-2</v>
      </c>
      <c r="AT4" s="90">
        <v>3.2114624505928859E-3</v>
      </c>
      <c r="AU4" s="90">
        <v>5.1067193675889333E-3</v>
      </c>
      <c r="AV4" s="90">
        <v>2.7792490118577078E-2</v>
      </c>
      <c r="AW4" s="90">
        <v>0.10469565217391305</v>
      </c>
      <c r="AX4" s="90">
        <v>3.2826086956521741E-3</v>
      </c>
      <c r="AY4" s="90">
        <v>2.8063241106719367E-3</v>
      </c>
      <c r="AZ4" s="90">
        <v>1.082806324110672E-2</v>
      </c>
      <c r="BA4" s="90">
        <v>4.948616600790514E-3</v>
      </c>
      <c r="BB4" s="90">
        <v>5.7588932806324116E-3</v>
      </c>
      <c r="BC4" s="90">
        <v>3.8715415019762848E-3</v>
      </c>
      <c r="BD4" s="90">
        <v>5.4901185770750999E-3</v>
      </c>
      <c r="BE4" s="90">
        <v>2.6699604743083004E-3</v>
      </c>
      <c r="BF4" s="90">
        <v>2.6699604743083004E-3</v>
      </c>
      <c r="BG4" s="90">
        <v>2.6699604743083004E-3</v>
      </c>
      <c r="BH4" s="90">
        <v>1.6822134387351782E-2</v>
      </c>
      <c r="BI4" s="90">
        <v>3.0691699604743082E-3</v>
      </c>
      <c r="BJ4" s="90">
        <v>1.2610671936758895E-2</v>
      </c>
      <c r="BK4" s="90">
        <v>9.1699604743083005E-3</v>
      </c>
      <c r="BL4" s="90">
        <v>0</v>
      </c>
      <c r="BM4" s="90">
        <v>0</v>
      </c>
      <c r="BN4" s="90">
        <v>0</v>
      </c>
      <c r="BO4" s="90">
        <v>3.0197628458498026E-3</v>
      </c>
      <c r="BP4" s="90">
        <v>1.614624505928854E-3</v>
      </c>
      <c r="BQ4" s="90">
        <v>5.4604743083003955E-3</v>
      </c>
      <c r="BR4" s="90">
        <v>5.7806324110671941E-3</v>
      </c>
      <c r="BS4" s="90">
        <v>6.7865612648221356E-3</v>
      </c>
      <c r="BT4" s="90">
        <v>0</v>
      </c>
      <c r="BU4" s="90">
        <v>2.1462450592885378E-3</v>
      </c>
      <c r="BV4" s="90">
        <v>9.1561264822134381E-3</v>
      </c>
      <c r="BW4" s="90">
        <v>2.9011857707509883E-3</v>
      </c>
      <c r="BX4" s="90">
        <v>1.6818181818181819E-3</v>
      </c>
      <c r="BY4" s="90">
        <v>4.8300395256916998E-3</v>
      </c>
      <c r="BZ4" s="90">
        <v>3.448616600790514E-3</v>
      </c>
      <c r="CA4" s="90">
        <v>1.7173913043478262E-3</v>
      </c>
      <c r="CB4" s="90">
        <v>3.0316205533596841E-3</v>
      </c>
      <c r="CC4" s="90">
        <v>2.8577075098814232E-3</v>
      </c>
      <c r="CD4" s="90">
        <v>2.9881422924901186E-3</v>
      </c>
      <c r="CE4" s="70" t="s">
        <v>182</v>
      </c>
      <c r="CF4" s="57"/>
      <c r="CG4" s="57"/>
      <c r="CH4" s="58">
        <f t="shared" ref="CH4:CH52" si="0">SUM(C4:AD4)</f>
        <v>9.4719051383399204</v>
      </c>
      <c r="CI4" s="57"/>
      <c r="CJ4" s="57"/>
      <c r="CK4" s="58">
        <f t="shared" ref="CK4:CK52" si="1">SUM(AE4:CD4)</f>
        <v>0.44357114624505922</v>
      </c>
      <c r="CL4" s="57"/>
      <c r="CM4" s="59"/>
      <c r="CN4" s="120"/>
      <c r="CQ4" s="110"/>
      <c r="CT4" s="110"/>
      <c r="CV4" s="124"/>
    </row>
    <row r="5" spans="1:100" s="94" customFormat="1" ht="12.75" customHeight="1" x14ac:dyDescent="0.35">
      <c r="A5" s="88" t="s">
        <v>38</v>
      </c>
      <c r="B5" s="89"/>
      <c r="C5" s="90">
        <v>1.0996039603960396E-2</v>
      </c>
      <c r="D5" s="90">
        <v>1.2548514851485148E-2</v>
      </c>
      <c r="E5" s="90">
        <v>1.2188118811881189E-2</v>
      </c>
      <c r="F5" s="90">
        <v>1.0661386138613864E-2</v>
      </c>
      <c r="G5" s="90">
        <v>1.1077227722772276E-2</v>
      </c>
      <c r="H5" s="90">
        <v>1.7631683168316835E-2</v>
      </c>
      <c r="I5" s="90">
        <v>1.0867326732673269E-2</v>
      </c>
      <c r="J5" s="90">
        <v>2.510693069306931E-2</v>
      </c>
      <c r="K5" s="90">
        <v>7.4693069306930688E-3</v>
      </c>
      <c r="L5" s="90">
        <v>2.1615841584158416E-2</v>
      </c>
      <c r="M5" s="90">
        <v>2.1615841584158416E-2</v>
      </c>
      <c r="N5" s="90">
        <v>1.7978217821782182E-2</v>
      </c>
      <c r="O5" s="90">
        <v>5.6358415841584165E-2</v>
      </c>
      <c r="P5" s="90">
        <v>3.1574257425742575E-2</v>
      </c>
      <c r="Q5" s="90">
        <v>2.920990099009901E-2</v>
      </c>
      <c r="R5" s="90">
        <v>7.9657425742574256E-2</v>
      </c>
      <c r="S5" s="90">
        <v>3.5835643564356437E-2</v>
      </c>
      <c r="T5" s="90">
        <v>0.38467722772277224</v>
      </c>
      <c r="U5" s="90">
        <v>7.661584158415842E-2</v>
      </c>
      <c r="V5" s="90">
        <v>0.53977029702970303</v>
      </c>
      <c r="W5" s="90">
        <v>0.10598019801980199</v>
      </c>
      <c r="X5" s="91">
        <v>2.0482811881188119</v>
      </c>
      <c r="Y5" s="92">
        <v>0.24645940594059404</v>
      </c>
      <c r="Z5" s="93">
        <v>3.4404435643564359</v>
      </c>
      <c r="AA5" s="92">
        <v>0.21612079207920792</v>
      </c>
      <c r="AB5" s="90">
        <v>1.0459742574257427</v>
      </c>
      <c r="AC5" s="90">
        <v>0.11786336633663368</v>
      </c>
      <c r="AD5" s="90">
        <v>0.19214851485148515</v>
      </c>
      <c r="AE5" s="90">
        <v>1.3663366336633665E-3</v>
      </c>
      <c r="AF5" s="90">
        <v>6.7366336633663372E-3</v>
      </c>
      <c r="AG5" s="90">
        <v>1.3649504950495051E-2</v>
      </c>
      <c r="AH5" s="90">
        <v>8.7247524752475259E-3</v>
      </c>
      <c r="AI5" s="90">
        <v>9.7702970297029717E-3</v>
      </c>
      <c r="AJ5" s="90">
        <v>2.4673267326732677E-3</v>
      </c>
      <c r="AK5" s="90">
        <v>3.5168316831683173E-3</v>
      </c>
      <c r="AL5" s="90">
        <v>1.8178217821782177E-3</v>
      </c>
      <c r="AM5" s="90">
        <v>3.9603960396039604E-3</v>
      </c>
      <c r="AN5" s="90">
        <v>5.9405940594059404E-4</v>
      </c>
      <c r="AO5" s="90">
        <v>6.2217821782178228E-3</v>
      </c>
      <c r="AP5" s="90">
        <v>2.4376237623762377E-2</v>
      </c>
      <c r="AQ5" s="90">
        <v>1.5388118811881187E-2</v>
      </c>
      <c r="AR5" s="90">
        <v>2.7176237623762377E-2</v>
      </c>
      <c r="AS5" s="90">
        <v>1.1873267326732674E-2</v>
      </c>
      <c r="AT5" s="90">
        <v>3.2732673267326733E-3</v>
      </c>
      <c r="AU5" s="90">
        <v>6.558415841584158E-3</v>
      </c>
      <c r="AV5" s="90">
        <v>5.955841584158416E-2</v>
      </c>
      <c r="AW5" s="90">
        <v>0.10582772277227723</v>
      </c>
      <c r="AX5" s="90">
        <v>3.336633663366337E-3</v>
      </c>
      <c r="AY5" s="90">
        <v>3.2534653465346535E-3</v>
      </c>
      <c r="AZ5" s="90">
        <v>1.001980198019802E-2</v>
      </c>
      <c r="BA5" s="90">
        <v>5.3009900990099012E-3</v>
      </c>
      <c r="BB5" s="90">
        <v>5.7722772277227722E-3</v>
      </c>
      <c r="BC5" s="90">
        <v>2.9900990099009902E-3</v>
      </c>
      <c r="BD5" s="90">
        <v>5.1841584158415837E-3</v>
      </c>
      <c r="BE5" s="90">
        <v>2.6752475247524754E-3</v>
      </c>
      <c r="BF5" s="90">
        <v>2.6752475247524754E-3</v>
      </c>
      <c r="BG5" s="90">
        <v>2.6752475247524754E-3</v>
      </c>
      <c r="BH5" s="90">
        <v>4.7346534653465349E-3</v>
      </c>
      <c r="BI5" s="90">
        <v>3.1049504950495048E-3</v>
      </c>
      <c r="BJ5" s="90">
        <v>3.2475247524752474E-3</v>
      </c>
      <c r="BK5" s="90">
        <v>5.2455445544554455E-3</v>
      </c>
      <c r="BL5" s="90">
        <v>5.0594059405940596E-3</v>
      </c>
      <c r="BM5" s="90">
        <v>0</v>
      </c>
      <c r="BN5" s="90">
        <v>0</v>
      </c>
      <c r="BO5" s="90">
        <v>2.7683168316831688E-3</v>
      </c>
      <c r="BP5" s="90">
        <v>5.7227722772277233E-4</v>
      </c>
      <c r="BQ5" s="90">
        <v>1.411881188118812E-3</v>
      </c>
      <c r="BR5" s="90">
        <v>0</v>
      </c>
      <c r="BS5" s="90">
        <v>2.1504950495049506E-3</v>
      </c>
      <c r="BT5" s="90">
        <v>0</v>
      </c>
      <c r="BU5" s="90">
        <v>2.1504950495049506E-3</v>
      </c>
      <c r="BV5" s="90">
        <v>7.7247524752475242E-3</v>
      </c>
      <c r="BW5" s="90">
        <v>1.104950495049505E-3</v>
      </c>
      <c r="BX5" s="90">
        <v>2.0633663366336637E-3</v>
      </c>
      <c r="BY5" s="90">
        <v>3.1267326732673266E-3</v>
      </c>
      <c r="BZ5" s="90">
        <v>2.9960396039603963E-3</v>
      </c>
      <c r="CA5" s="90">
        <v>1.8178217821782177E-3</v>
      </c>
      <c r="CB5" s="90">
        <v>2.5940594059405938E-3</v>
      </c>
      <c r="CC5" s="90">
        <v>2.8811881188118816E-3</v>
      </c>
      <c r="CD5" s="90">
        <v>2.4712871287128715E-3</v>
      </c>
      <c r="CE5" s="70" t="s">
        <v>182</v>
      </c>
      <c r="CF5" s="57"/>
      <c r="CG5" s="57"/>
      <c r="CH5" s="58">
        <f t="shared" si="0"/>
        <v>8.8267267326732686</v>
      </c>
      <c r="CI5" s="57"/>
      <c r="CJ5" s="57"/>
      <c r="CK5" s="58">
        <f t="shared" si="1"/>
        <v>0.41396633663366328</v>
      </c>
      <c r="CL5" s="57"/>
      <c r="CM5" s="59"/>
      <c r="CN5" s="120"/>
      <c r="CP5" s="105">
        <f>AVERAGE(CH6:CH8,CH18:CH20)</f>
        <v>10.24045938757566</v>
      </c>
      <c r="CQ5" s="114">
        <f>AVERAGE(CH3:CH5,CH12:CH14)</f>
        <v>9.1698957385482487</v>
      </c>
      <c r="CS5" s="105">
        <f>AVERAGE(CK6:CK8,CK18:CK20)</f>
        <v>0.35031336138128655</v>
      </c>
      <c r="CT5" s="114">
        <f>AVERAGE(CK3:CK5,CK12:CK14)</f>
        <v>0.40910230751486548</v>
      </c>
      <c r="CU5" s="94" t="s">
        <v>252</v>
      </c>
      <c r="CV5" s="124"/>
    </row>
    <row r="6" spans="1:100" s="94" customFormat="1" ht="12.75" customHeight="1" x14ac:dyDescent="0.35">
      <c r="A6" s="95" t="s">
        <v>39</v>
      </c>
      <c r="B6" s="96" t="s">
        <v>6</v>
      </c>
      <c r="C6" s="90">
        <v>2.9850098619329388E-2</v>
      </c>
      <c r="D6" s="90">
        <v>1.5355029585798813E-2</v>
      </c>
      <c r="E6" s="90">
        <v>1.5893491124260355E-2</v>
      </c>
      <c r="F6" s="90">
        <v>1.2629191321499015E-2</v>
      </c>
      <c r="G6" s="90">
        <v>1.4587771203155818E-2</v>
      </c>
      <c r="H6" s="90">
        <v>2.0435897435897434E-2</v>
      </c>
      <c r="I6" s="90">
        <v>1.8264299802761338E-2</v>
      </c>
      <c r="J6" s="90">
        <v>3.2881656804733726E-2</v>
      </c>
      <c r="K6" s="90">
        <v>1.0007889546351085E-2</v>
      </c>
      <c r="L6" s="90">
        <v>2.6678500986193291E-2</v>
      </c>
      <c r="M6" s="90">
        <v>2.6678500986193291E-2</v>
      </c>
      <c r="N6" s="90">
        <v>2.4998027613412226E-2</v>
      </c>
      <c r="O6" s="90">
        <v>5.7029585798816569E-2</v>
      </c>
      <c r="P6" s="90">
        <v>6.0307692307692298E-2</v>
      </c>
      <c r="Q6" s="90">
        <v>0.12525641025641024</v>
      </c>
      <c r="R6" s="90">
        <v>0.11264102564102563</v>
      </c>
      <c r="S6" s="90">
        <v>6.2386587771203157E-2</v>
      </c>
      <c r="T6" s="90">
        <v>0.54596449704142014</v>
      </c>
      <c r="U6" s="90">
        <v>0.10199013806706114</v>
      </c>
      <c r="V6" s="90">
        <v>0.68471400394477311</v>
      </c>
      <c r="W6" s="90">
        <v>0.11855029585798815</v>
      </c>
      <c r="X6" s="91">
        <v>2.4170473372781065</v>
      </c>
      <c r="Y6" s="92">
        <v>0.26110650887573961</v>
      </c>
      <c r="Z6" s="93">
        <v>4.1269940828402367</v>
      </c>
      <c r="AA6" s="92">
        <v>0.25941025641025639</v>
      </c>
      <c r="AB6" s="90">
        <v>1.2317179487179486</v>
      </c>
      <c r="AC6" s="90">
        <v>0.10996646942800788</v>
      </c>
      <c r="AD6" s="90">
        <v>0.19789546351084814</v>
      </c>
      <c r="AE6" s="90">
        <v>1.6706114398422089E-3</v>
      </c>
      <c r="AF6" s="90">
        <v>8.183431952662721E-3</v>
      </c>
      <c r="AG6" s="90">
        <v>2.0992110453648915E-2</v>
      </c>
      <c r="AH6" s="90">
        <v>1.6441814595660749E-2</v>
      </c>
      <c r="AI6" s="90">
        <v>1.4721893491124259E-2</v>
      </c>
      <c r="AJ6" s="90">
        <v>2.6252465483234712E-3</v>
      </c>
      <c r="AK6" s="90">
        <v>3.9230769230769232E-3</v>
      </c>
      <c r="AL6" s="90">
        <v>1.5877712031558185E-3</v>
      </c>
      <c r="AM6" s="90">
        <v>4.6942800788954634E-3</v>
      </c>
      <c r="AN6" s="90">
        <v>9.3885601577909251E-4</v>
      </c>
      <c r="AO6" s="90">
        <v>7.1104536489151864E-3</v>
      </c>
      <c r="AP6" s="90">
        <v>2.4528599605522682E-2</v>
      </c>
      <c r="AQ6" s="90">
        <v>1.9650887573964496E-2</v>
      </c>
      <c r="AR6" s="90">
        <v>2.5349112426035506E-2</v>
      </c>
      <c r="AS6" s="90">
        <v>2.0398422090729781E-2</v>
      </c>
      <c r="AT6" s="90">
        <v>3.0098619329388559E-3</v>
      </c>
      <c r="AU6" s="90">
        <v>5.2958579881656805E-3</v>
      </c>
      <c r="AV6" s="90">
        <v>5.9905325443786989E-2</v>
      </c>
      <c r="AW6" s="90">
        <v>6.3260355029585796E-2</v>
      </c>
      <c r="AX6" s="90">
        <v>3.1005917159763314E-3</v>
      </c>
      <c r="AY6" s="90">
        <v>2.9861932938856015E-3</v>
      </c>
      <c r="AZ6" s="90">
        <v>0</v>
      </c>
      <c r="BA6" s="90">
        <v>1.4812623274161735E-3</v>
      </c>
      <c r="BB6" s="90">
        <v>1.4812623274161735E-3</v>
      </c>
      <c r="BC6" s="90">
        <v>3.2169625246548316E-3</v>
      </c>
      <c r="BD6" s="90">
        <v>5.3708086785009858E-3</v>
      </c>
      <c r="BE6" s="90">
        <v>2.6646942800788954E-3</v>
      </c>
      <c r="BF6" s="90">
        <v>2.6646942800788954E-3</v>
      </c>
      <c r="BG6" s="90">
        <v>2.6646942800788954E-3</v>
      </c>
      <c r="BH6" s="90">
        <v>6.1913214990138065E-3</v>
      </c>
      <c r="BI6" s="90">
        <v>3.1479289940828403E-3</v>
      </c>
      <c r="BJ6" s="90">
        <v>5.1972386587771204E-3</v>
      </c>
      <c r="BK6" s="90">
        <v>7.0986193293885603E-3</v>
      </c>
      <c r="BL6" s="90">
        <v>7.3767258382642989E-3</v>
      </c>
      <c r="BM6" s="90">
        <v>0</v>
      </c>
      <c r="BN6" s="90">
        <v>0</v>
      </c>
      <c r="BO6" s="90">
        <v>3.1222879684418147E-3</v>
      </c>
      <c r="BP6" s="90">
        <v>6.1735700197238657E-4</v>
      </c>
      <c r="BQ6" s="90">
        <v>2.3589743589743587E-3</v>
      </c>
      <c r="BR6" s="90">
        <v>5.9763313609467452E-3</v>
      </c>
      <c r="BS6" s="90">
        <v>3.4714003944773175E-3</v>
      </c>
      <c r="BT6" s="90">
        <v>0</v>
      </c>
      <c r="BU6" s="90">
        <v>2.1420118343195263E-3</v>
      </c>
      <c r="BV6" s="90">
        <v>6.7021696252465473E-3</v>
      </c>
      <c r="BW6" s="90">
        <v>1.6370808678500986E-3</v>
      </c>
      <c r="BX6" s="90">
        <v>1.5581854043392506E-3</v>
      </c>
      <c r="BY6" s="90">
        <v>3.9861932938856015E-3</v>
      </c>
      <c r="BZ6" s="90">
        <v>3.0374753451676527E-3</v>
      </c>
      <c r="CA6" s="90">
        <v>1.5739644970414201E-3</v>
      </c>
      <c r="CB6" s="90">
        <v>2.9822485207100591E-3</v>
      </c>
      <c r="CC6" s="90">
        <v>2.6607495069033531E-3</v>
      </c>
      <c r="CD6" s="90">
        <v>2.6844181459566071E-3</v>
      </c>
      <c r="CE6" s="70" t="s">
        <v>182</v>
      </c>
      <c r="CF6" s="57" t="e">
        <f>AVERAGE(CE6:CE8)</f>
        <v>#DIV/0!</v>
      </c>
      <c r="CG6" s="57" t="e">
        <f>STDEV(CE6:CE8)</f>
        <v>#DIV/0!</v>
      </c>
      <c r="CH6" s="58">
        <f t="shared" si="0"/>
        <v>10.72123865877712</v>
      </c>
      <c r="CI6" s="57">
        <f>AVERAGE(CH6:CH8)</f>
        <v>10.411674089918611</v>
      </c>
      <c r="CJ6" s="57">
        <f>STDEV(CH6:CH8)</f>
        <v>0.27706941675204638</v>
      </c>
      <c r="CK6" s="58">
        <f t="shared" si="1"/>
        <v>0.4034418145956607</v>
      </c>
      <c r="CL6" s="57">
        <f>AVERAGE(CK6:CK8)</f>
        <v>0.36429297755457629</v>
      </c>
      <c r="CM6" s="59">
        <f>STDEV(CK6:CK8)</f>
        <v>3.4086951897733794E-2</v>
      </c>
      <c r="CN6" s="120"/>
      <c r="CQ6" s="110"/>
      <c r="CT6" s="110"/>
      <c r="CV6" s="124"/>
    </row>
    <row r="7" spans="1:100" s="94" customFormat="1" ht="12.75" customHeight="1" x14ac:dyDescent="0.35">
      <c r="A7" s="95" t="s">
        <v>40</v>
      </c>
      <c r="B7" s="96"/>
      <c r="C7" s="90">
        <v>1.9165680473372783E-2</v>
      </c>
      <c r="D7" s="90">
        <v>1.8214990138067058E-2</v>
      </c>
      <c r="E7" s="90">
        <v>1.5493096646942799E-2</v>
      </c>
      <c r="F7" s="90">
        <v>1.1830374753451675E-2</v>
      </c>
      <c r="G7" s="90">
        <v>1.3800788954635108E-2</v>
      </c>
      <c r="H7" s="90">
        <v>2.0295857988165682E-2</v>
      </c>
      <c r="I7" s="90">
        <v>1.4960552268244576E-2</v>
      </c>
      <c r="J7" s="90">
        <v>2.9822485207100589E-2</v>
      </c>
      <c r="K7" s="90">
        <v>8.4871794871794869E-3</v>
      </c>
      <c r="L7" s="90">
        <v>2.4664694280078892E-2</v>
      </c>
      <c r="M7" s="90">
        <v>2.4664694280078892E-2</v>
      </c>
      <c r="N7" s="90">
        <v>2.6577909270216964E-2</v>
      </c>
      <c r="O7" s="90">
        <v>5.0155818540433925E-2</v>
      </c>
      <c r="P7" s="90">
        <v>5.1562130177514799E-2</v>
      </c>
      <c r="Q7" s="90">
        <v>5.4216962524654834E-2</v>
      </c>
      <c r="R7" s="90">
        <v>0.12672978303747534</v>
      </c>
      <c r="S7" s="90">
        <v>5.4362919132149905E-2</v>
      </c>
      <c r="T7" s="90">
        <v>0.4426055226824458</v>
      </c>
      <c r="U7" s="90">
        <v>0.10007889546351084</v>
      </c>
      <c r="V7" s="90">
        <v>0.64770611439842207</v>
      </c>
      <c r="W7" s="90">
        <v>0.17206706114398421</v>
      </c>
      <c r="X7" s="91">
        <v>2.3253570019723866</v>
      </c>
      <c r="Y7" s="92">
        <v>0.25361143984220902</v>
      </c>
      <c r="Z7" s="93">
        <v>3.9356528599605518</v>
      </c>
      <c r="AA7" s="92">
        <v>0.24700986193293883</v>
      </c>
      <c r="AB7" s="90">
        <v>1.2112071005917158</v>
      </c>
      <c r="AC7" s="90">
        <v>0.11081065088757394</v>
      </c>
      <c r="AD7" s="90">
        <v>0.17581656804733728</v>
      </c>
      <c r="AE7" s="90">
        <v>1.3530571992110454E-3</v>
      </c>
      <c r="AF7" s="90">
        <v>7.3747534516765282E-3</v>
      </c>
      <c r="AG7" s="90">
        <v>2.1528599605522683E-2</v>
      </c>
      <c r="AH7" s="90">
        <v>1.4392504930966468E-2</v>
      </c>
      <c r="AI7" s="90">
        <v>1.662524654832347E-2</v>
      </c>
      <c r="AJ7" s="90">
        <v>2.6449704142011833E-3</v>
      </c>
      <c r="AK7" s="90">
        <v>4.017751479289941E-3</v>
      </c>
      <c r="AL7" s="90">
        <v>1.6193293885601577E-3</v>
      </c>
      <c r="AM7" s="90">
        <v>4.4694280078895459E-3</v>
      </c>
      <c r="AN7" s="90">
        <v>8.9349112426035499E-4</v>
      </c>
      <c r="AO7" s="90">
        <v>7.1045364891518742E-3</v>
      </c>
      <c r="AP7" s="90">
        <v>2.2883629191321496E-2</v>
      </c>
      <c r="AQ7" s="90">
        <v>1.6552268244575938E-2</v>
      </c>
      <c r="AR7" s="90">
        <v>2.5812623274161738E-2</v>
      </c>
      <c r="AS7" s="90">
        <v>7.5246548323471387E-3</v>
      </c>
      <c r="AT7" s="90">
        <v>3.3648915187376722E-3</v>
      </c>
      <c r="AU7" s="90">
        <v>5.3234714003944769E-3</v>
      </c>
      <c r="AV7" s="90">
        <v>6.1362919132149897E-2</v>
      </c>
      <c r="AW7" s="90">
        <v>1.947731755424063E-2</v>
      </c>
      <c r="AX7" s="90">
        <v>3.2800788954635103E-3</v>
      </c>
      <c r="AY7" s="90">
        <v>3.2248520710059171E-3</v>
      </c>
      <c r="AZ7" s="90">
        <v>1.4714003944773174E-3</v>
      </c>
      <c r="BA7" s="90">
        <v>1.4812623274161735E-3</v>
      </c>
      <c r="BB7" s="90">
        <v>1.4812623274161735E-3</v>
      </c>
      <c r="BC7" s="90">
        <v>3.5088757396449701E-3</v>
      </c>
      <c r="BD7" s="90">
        <v>5.1637080867850092E-3</v>
      </c>
      <c r="BE7" s="90">
        <v>2.6646942800788954E-3</v>
      </c>
      <c r="BF7" s="90">
        <v>2.6646942800788954E-3</v>
      </c>
      <c r="BG7" s="90">
        <v>2.6646942800788954E-3</v>
      </c>
      <c r="BH7" s="90">
        <v>6.8658777120315581E-3</v>
      </c>
      <c r="BI7" s="90">
        <v>0</v>
      </c>
      <c r="BJ7" s="90">
        <v>7.0828402366863892E-3</v>
      </c>
      <c r="BK7" s="90">
        <v>6.8126232741617353E-3</v>
      </c>
      <c r="BL7" s="90">
        <v>6.7258382642998021E-3</v>
      </c>
      <c r="BM7" s="90">
        <v>0</v>
      </c>
      <c r="BN7" s="90">
        <v>0</v>
      </c>
      <c r="BO7" s="90">
        <v>2.9072978303747534E-3</v>
      </c>
      <c r="BP7" s="90">
        <v>1.2623274161735699E-3</v>
      </c>
      <c r="BQ7" s="90">
        <v>3.0690335305719922E-3</v>
      </c>
      <c r="BR7" s="90">
        <v>5.9644970414201182E-3</v>
      </c>
      <c r="BS7" s="90">
        <v>2.1420118343195263E-3</v>
      </c>
      <c r="BT7" s="90">
        <v>0</v>
      </c>
      <c r="BU7" s="90">
        <v>2.1420118343195263E-3</v>
      </c>
      <c r="BV7" s="90">
        <v>8.3195266272189355E-3</v>
      </c>
      <c r="BW7" s="90">
        <v>2.1341222879684416E-3</v>
      </c>
      <c r="BX7" s="90">
        <v>1.78698224852071E-3</v>
      </c>
      <c r="BY7" s="90">
        <v>4.270216962524654E-3</v>
      </c>
      <c r="BZ7" s="90">
        <v>3.7120315581854043E-3</v>
      </c>
      <c r="CA7" s="90">
        <v>1.7159763313609466E-3</v>
      </c>
      <c r="CB7" s="90">
        <v>3.2347140039447725E-3</v>
      </c>
      <c r="CC7" s="90">
        <v>3.1913214990138064E-3</v>
      </c>
      <c r="CD7" s="90">
        <v>2.9763313609467452E-3</v>
      </c>
      <c r="CE7" s="70" t="s">
        <v>182</v>
      </c>
      <c r="CF7" s="57"/>
      <c r="CG7" s="57"/>
      <c r="CH7" s="58">
        <f t="shared" si="0"/>
        <v>10.186928994082841</v>
      </c>
      <c r="CI7" s="57"/>
      <c r="CJ7" s="57"/>
      <c r="CK7" s="58">
        <f t="shared" si="1"/>
        <v>0.34824654832347107</v>
      </c>
      <c r="CL7" s="57"/>
      <c r="CM7" s="59"/>
      <c r="CN7" s="120"/>
      <c r="CQ7" s="110"/>
      <c r="CT7" s="110"/>
      <c r="CV7" s="124"/>
    </row>
    <row r="8" spans="1:100" s="94" customFormat="1" ht="12.75" customHeight="1" x14ac:dyDescent="0.35">
      <c r="A8" s="95" t="s">
        <v>41</v>
      </c>
      <c r="B8" s="96"/>
      <c r="C8" s="90">
        <v>9.1807465618860499E-3</v>
      </c>
      <c r="D8" s="90">
        <v>1.3357563850687622E-2</v>
      </c>
      <c r="E8" s="90">
        <v>1.231434184675835E-2</v>
      </c>
      <c r="F8" s="90">
        <v>1.0510805500982318E-2</v>
      </c>
      <c r="G8" s="90">
        <v>1.0760314341846759E-2</v>
      </c>
      <c r="H8" s="90">
        <v>1.6840864440078585E-2</v>
      </c>
      <c r="I8" s="90">
        <v>1.3058939096267191E-2</v>
      </c>
      <c r="J8" s="90">
        <v>2.7396856581532417E-2</v>
      </c>
      <c r="K8" s="90">
        <v>8.4636542239685669E-3</v>
      </c>
      <c r="L8" s="90">
        <v>2.3444007858546168E-2</v>
      </c>
      <c r="M8" s="90">
        <v>2.3444007858546168E-2</v>
      </c>
      <c r="N8" s="90">
        <v>3.0125736738703342E-2</v>
      </c>
      <c r="O8" s="90">
        <v>5.5976424361493124E-2</v>
      </c>
      <c r="P8" s="90">
        <v>5.3383104125736741E-2</v>
      </c>
      <c r="Q8" s="90">
        <v>0.1302829076620825</v>
      </c>
      <c r="R8" s="90">
        <v>0.12459135559921415</v>
      </c>
      <c r="S8" s="90">
        <v>7.7135559921414548E-2</v>
      </c>
      <c r="T8" s="90">
        <v>0.4506542239685658</v>
      </c>
      <c r="U8" s="90">
        <v>9.5821218074656198E-2</v>
      </c>
      <c r="V8" s="90">
        <v>0.64970923379174861</v>
      </c>
      <c r="W8" s="90">
        <v>0.10023182711198428</v>
      </c>
      <c r="X8" s="91">
        <v>2.225760314341847</v>
      </c>
      <c r="Y8" s="92">
        <v>0.29835363457760311</v>
      </c>
      <c r="Z8" s="93">
        <v>4.0942730844793713</v>
      </c>
      <c r="AA8" s="92">
        <v>0.24705304518664048</v>
      </c>
      <c r="AB8" s="90">
        <v>1.1933752455795679</v>
      </c>
      <c r="AC8" s="90">
        <v>0.11446365422396858</v>
      </c>
      <c r="AD8" s="90">
        <v>0.2168919449901768</v>
      </c>
      <c r="AE8" s="90">
        <v>1.4715127701375246E-3</v>
      </c>
      <c r="AF8" s="90">
        <v>6.444007858546168E-3</v>
      </c>
      <c r="AG8" s="90">
        <v>2.2457760314341848E-2</v>
      </c>
      <c r="AH8" s="90">
        <v>1.370333988212181E-2</v>
      </c>
      <c r="AI8" s="90">
        <v>1.1269155206286838E-2</v>
      </c>
      <c r="AJ8" s="90">
        <v>2.646365422396857E-3</v>
      </c>
      <c r="AK8" s="90">
        <v>3.6070726915520624E-3</v>
      </c>
      <c r="AL8" s="90">
        <v>1.5697445972495091E-3</v>
      </c>
      <c r="AM8" s="90">
        <v>3.7858546168958742E-3</v>
      </c>
      <c r="AN8" s="90">
        <v>7.9371316306483305E-4</v>
      </c>
      <c r="AO8" s="90">
        <v>6.2829076620825155E-3</v>
      </c>
      <c r="AP8" s="90">
        <v>2.4980353634577606E-2</v>
      </c>
      <c r="AQ8" s="90">
        <v>1.5577603143418469E-2</v>
      </c>
      <c r="AR8" s="90">
        <v>2.2777996070726916E-2</v>
      </c>
      <c r="AS8" s="90">
        <v>1.2363457760314342E-2</v>
      </c>
      <c r="AT8" s="90">
        <v>2.9253438113948922E-3</v>
      </c>
      <c r="AU8" s="90">
        <v>5.7013752455795678E-3</v>
      </c>
      <c r="AV8" s="90">
        <v>5.3100196463654221E-2</v>
      </c>
      <c r="AW8" s="90">
        <v>1.9058939096267193E-2</v>
      </c>
      <c r="AX8" s="90">
        <v>3.2298624754420434E-3</v>
      </c>
      <c r="AY8" s="90">
        <v>2.5540275049115912E-3</v>
      </c>
      <c r="AZ8" s="90">
        <v>1.1253438113948921E-2</v>
      </c>
      <c r="BA8" s="90">
        <v>1.4754420432220041E-3</v>
      </c>
      <c r="BB8" s="90">
        <v>1.4754420432220041E-3</v>
      </c>
      <c r="BC8" s="90">
        <v>3.0884086444007862E-3</v>
      </c>
      <c r="BD8" s="90">
        <v>5.1473477406679758E-3</v>
      </c>
      <c r="BE8" s="90">
        <v>2.6542239685658155E-3</v>
      </c>
      <c r="BF8" s="90">
        <v>2.6542239685658155E-3</v>
      </c>
      <c r="BG8" s="90">
        <v>2.6542239685658155E-3</v>
      </c>
      <c r="BH8" s="90">
        <v>5.7288801571709234E-3</v>
      </c>
      <c r="BI8" s="90">
        <v>3.1611001964636544E-3</v>
      </c>
      <c r="BJ8" s="90">
        <v>4.5638506876227898E-3</v>
      </c>
      <c r="BK8" s="90">
        <v>6.2141453831041256E-3</v>
      </c>
      <c r="BL8" s="90">
        <v>7.0176817288801581E-3</v>
      </c>
      <c r="BM8" s="90">
        <v>0</v>
      </c>
      <c r="BN8" s="90">
        <v>0</v>
      </c>
      <c r="BO8" s="90">
        <v>2.6110019646365425E-3</v>
      </c>
      <c r="BP8" s="90">
        <v>1.2259332023575639E-3</v>
      </c>
      <c r="BQ8" s="90">
        <v>1.9351669941060903E-3</v>
      </c>
      <c r="BR8" s="90">
        <v>5.1689587426326129E-3</v>
      </c>
      <c r="BS8" s="90">
        <v>2.1335952848722988E-3</v>
      </c>
      <c r="BT8" s="90">
        <v>0</v>
      </c>
      <c r="BU8" s="90">
        <v>2.1335952848722988E-3</v>
      </c>
      <c r="BV8" s="90">
        <v>1.0577603143418469E-2</v>
      </c>
      <c r="BW8" s="90">
        <v>1.8310412573673872E-3</v>
      </c>
      <c r="BX8" s="90">
        <v>2.7917485265225935E-3</v>
      </c>
      <c r="BY8" s="90">
        <v>3.8349705304518665E-3</v>
      </c>
      <c r="BZ8" s="90">
        <v>3.3241650294695483E-3</v>
      </c>
      <c r="CA8" s="90">
        <v>1.7485265225933202E-3</v>
      </c>
      <c r="CB8" s="90">
        <v>2.956777996070727E-3</v>
      </c>
      <c r="CC8" s="90">
        <v>2.8801571709233791E-3</v>
      </c>
      <c r="CD8" s="90">
        <v>2.6483300589390966E-3</v>
      </c>
      <c r="CE8" s="70" t="s">
        <v>182</v>
      </c>
      <c r="CF8" s="57"/>
      <c r="CG8" s="57"/>
      <c r="CH8" s="58">
        <f t="shared" si="0"/>
        <v>10.326854616895876</v>
      </c>
      <c r="CI8" s="57"/>
      <c r="CJ8" s="57"/>
      <c r="CK8" s="58">
        <f t="shared" si="1"/>
        <v>0.34119056974459716</v>
      </c>
      <c r="CL8" s="57"/>
      <c r="CM8" s="59"/>
      <c r="CN8" s="120"/>
      <c r="CQ8" s="110"/>
      <c r="CT8" s="110"/>
      <c r="CV8" s="124"/>
    </row>
    <row r="9" spans="1:100" s="94" customFormat="1" ht="12.75" customHeight="1" x14ac:dyDescent="0.35">
      <c r="A9" s="88" t="s">
        <v>42</v>
      </c>
      <c r="B9" s="89" t="s">
        <v>7</v>
      </c>
      <c r="C9" s="90">
        <v>1.3956777996070728E-2</v>
      </c>
      <c r="D9" s="90">
        <v>1.3644400785854617E-2</v>
      </c>
      <c r="E9" s="90">
        <v>1.2220039292730847E-2</v>
      </c>
      <c r="F9" s="90">
        <v>1.1644400785854618E-2</v>
      </c>
      <c r="G9" s="90">
        <v>1.1699410609037328E-2</v>
      </c>
      <c r="H9" s="90">
        <v>2.0037328094302555E-2</v>
      </c>
      <c r="I9" s="90">
        <v>1.1412573673870335E-2</v>
      </c>
      <c r="J9" s="90">
        <v>2.7750491159135558E-2</v>
      </c>
      <c r="K9" s="90">
        <v>7.1669941060903729E-3</v>
      </c>
      <c r="L9" s="90">
        <v>1.9658153241650295E-2</v>
      </c>
      <c r="M9" s="90">
        <v>1.9658153241650295E-2</v>
      </c>
      <c r="N9" s="90">
        <v>2.0055009823182712E-2</v>
      </c>
      <c r="O9" s="90">
        <v>5.5269155206286842E-2</v>
      </c>
      <c r="P9" s="90">
        <v>5.0218074656188605E-2</v>
      </c>
      <c r="Q9" s="90">
        <v>4.6616895874263257E-2</v>
      </c>
      <c r="R9" s="90">
        <v>9.4320235756385068E-2</v>
      </c>
      <c r="S9" s="90">
        <v>5.7518664047151273E-2</v>
      </c>
      <c r="T9" s="90">
        <v>0.39510216110019653</v>
      </c>
      <c r="U9" s="90">
        <v>9.7532416502946959E-2</v>
      </c>
      <c r="V9" s="90">
        <v>0.47883889980353633</v>
      </c>
      <c r="W9" s="90">
        <v>0.13327308447937131</v>
      </c>
      <c r="X9" s="91">
        <v>1.8467740667976422</v>
      </c>
      <c r="Y9" s="92">
        <v>0.22676620825147348</v>
      </c>
      <c r="Z9" s="93">
        <v>3.4516444007858547</v>
      </c>
      <c r="AA9" s="92">
        <v>0.22178781925343813</v>
      </c>
      <c r="AB9" s="90">
        <v>1.0587328094302553</v>
      </c>
      <c r="AC9" s="90">
        <v>0.14708251473477404</v>
      </c>
      <c r="AD9" s="90">
        <v>0.19666797642436148</v>
      </c>
      <c r="AE9" s="90">
        <v>1.3497053045186641E-3</v>
      </c>
      <c r="AF9" s="90">
        <v>5.3988212180746563E-3</v>
      </c>
      <c r="AG9" s="90">
        <v>1.2811394891944989E-2</v>
      </c>
      <c r="AH9" s="90">
        <v>9.359528487229863E-3</v>
      </c>
      <c r="AI9" s="90">
        <v>8.9548133595284858E-3</v>
      </c>
      <c r="AJ9" s="90">
        <v>2.5638506876227902E-3</v>
      </c>
      <c r="AK9" s="90">
        <v>3.6640471512770136E-3</v>
      </c>
      <c r="AL9" s="90">
        <v>1.5363457760314344E-3</v>
      </c>
      <c r="AM9" s="90">
        <v>3.2927308447937135E-3</v>
      </c>
      <c r="AN9" s="90">
        <v>6.9941060903732819E-4</v>
      </c>
      <c r="AO9" s="90">
        <v>6.2573673870333999E-3</v>
      </c>
      <c r="AP9" s="90">
        <v>2.1599214145383103E-2</v>
      </c>
      <c r="AQ9" s="90">
        <v>1.4318271119842829E-2</v>
      </c>
      <c r="AR9" s="90">
        <v>2.3104125736738704E-2</v>
      </c>
      <c r="AS9" s="90">
        <v>1.0233791748526525E-2</v>
      </c>
      <c r="AT9" s="90">
        <v>3.198428290766209E-3</v>
      </c>
      <c r="AU9" s="90">
        <v>5.1119842829076617E-3</v>
      </c>
      <c r="AV9" s="90">
        <v>3.5856581532416498E-2</v>
      </c>
      <c r="AW9" s="90">
        <v>6.1139489194499012E-2</v>
      </c>
      <c r="AX9" s="90">
        <v>3.1414538310412577E-3</v>
      </c>
      <c r="AY9" s="90">
        <v>3.4675834970530452E-3</v>
      </c>
      <c r="AZ9" s="90">
        <v>9.8644400785854614E-3</v>
      </c>
      <c r="BA9" s="90">
        <v>4.6817288801571707E-3</v>
      </c>
      <c r="BB9" s="90">
        <v>1.4754420432220041E-3</v>
      </c>
      <c r="BC9" s="90">
        <v>3.0137524557956779E-3</v>
      </c>
      <c r="BD9" s="90">
        <v>0</v>
      </c>
      <c r="BE9" s="90">
        <v>2.6542239685658155E-3</v>
      </c>
      <c r="BF9" s="90">
        <v>2.6542239685658155E-3</v>
      </c>
      <c r="BG9" s="90">
        <v>2.6542239685658155E-3</v>
      </c>
      <c r="BH9" s="90">
        <v>4.0314341846758349E-3</v>
      </c>
      <c r="BI9" s="90">
        <v>3.0785854616895876E-3</v>
      </c>
      <c r="BJ9" s="90">
        <v>3.3379174852652257E-3</v>
      </c>
      <c r="BK9" s="90">
        <v>6.6994106090373278E-3</v>
      </c>
      <c r="BL9" s="90">
        <v>5.0117878192534387E-3</v>
      </c>
      <c r="BM9" s="90">
        <v>0</v>
      </c>
      <c r="BN9" s="90">
        <v>0</v>
      </c>
      <c r="BO9" s="90">
        <v>1.9783889980353637E-3</v>
      </c>
      <c r="BP9" s="90">
        <v>9.1355599214145398E-4</v>
      </c>
      <c r="BQ9" s="90">
        <v>1.4184675834970531E-3</v>
      </c>
      <c r="BR9" s="90">
        <v>4.3182711198428295E-3</v>
      </c>
      <c r="BS9" s="90">
        <v>2.1335952848722988E-3</v>
      </c>
      <c r="BT9" s="90">
        <v>0</v>
      </c>
      <c r="BU9" s="90">
        <v>2.1335952848722988E-3</v>
      </c>
      <c r="BV9" s="90">
        <v>5.548133595284872E-3</v>
      </c>
      <c r="BW9" s="90">
        <v>9.4499017681728904E-4</v>
      </c>
      <c r="BX9" s="90">
        <v>1.5029469548133597E-3</v>
      </c>
      <c r="BY9" s="90">
        <v>3.0058939096267194E-3</v>
      </c>
      <c r="BZ9" s="90">
        <v>2.8094302554027505E-3</v>
      </c>
      <c r="CA9" s="90">
        <v>1.5972495088408644E-3</v>
      </c>
      <c r="CB9" s="90">
        <v>2.5088408644400786E-3</v>
      </c>
      <c r="CC9" s="90">
        <v>2.9115913555992144E-3</v>
      </c>
      <c r="CD9" s="90">
        <v>2.5324165029469549E-3</v>
      </c>
      <c r="CE9" s="69">
        <v>5.1866404715127698E-4</v>
      </c>
      <c r="CF9" s="72">
        <f>AVERAGE(CE9:CE11)</f>
        <v>9.2721619317886507E-4</v>
      </c>
      <c r="CG9" s="72">
        <f>STDEV(CE9:CE11)</f>
        <v>5.0452591503138662E-4</v>
      </c>
      <c r="CH9" s="58">
        <f t="shared" si="0"/>
        <v>8.7470491159135548</v>
      </c>
      <c r="CI9" s="57">
        <f>AVERAGE(CH9:CH11)</f>
        <v>9.4485812920343886</v>
      </c>
      <c r="CJ9" s="57">
        <f>STDEV(CH9:CH11)</f>
        <v>0.95700243177045718</v>
      </c>
      <c r="CK9" s="58">
        <f t="shared" si="1"/>
        <v>0.3224734774066797</v>
      </c>
      <c r="CL9" s="57">
        <f>AVERAGE(CK9:CK11)</f>
        <v>0.31616337927880162</v>
      </c>
      <c r="CM9" s="59">
        <f>STDEV(CK9:CK11)</f>
        <v>3.3954928249837209E-2</v>
      </c>
      <c r="CN9" s="120"/>
      <c r="CQ9" s="110"/>
      <c r="CT9" s="110"/>
      <c r="CV9" s="124"/>
    </row>
    <row r="10" spans="1:100" s="94" customFormat="1" ht="12.75" customHeight="1" x14ac:dyDescent="0.35">
      <c r="A10" s="88" t="s">
        <v>43</v>
      </c>
      <c r="B10" s="89"/>
      <c r="C10" s="90">
        <v>1.2156746031746032E-2</v>
      </c>
      <c r="D10" s="90">
        <v>1.2902777777777779E-2</v>
      </c>
      <c r="E10" s="90">
        <v>1.2121031746031748E-2</v>
      </c>
      <c r="F10" s="90">
        <v>9.9107142857142866E-3</v>
      </c>
      <c r="G10" s="90">
        <v>1.0192460317460317E-2</v>
      </c>
      <c r="H10" s="90">
        <v>1.8174603174603173E-2</v>
      </c>
      <c r="I10" s="90">
        <v>1.2351190476190476E-2</v>
      </c>
      <c r="J10" s="90">
        <v>2.8025793650793648E-2</v>
      </c>
      <c r="K10" s="90">
        <v>7.843253968253968E-3</v>
      </c>
      <c r="L10" s="90">
        <v>2.2134920634920636E-2</v>
      </c>
      <c r="M10" s="90">
        <v>2.2134920634920636E-2</v>
      </c>
      <c r="N10" s="90">
        <v>2.6416666666666661E-2</v>
      </c>
      <c r="O10" s="90">
        <v>5.7567460317460316E-2</v>
      </c>
      <c r="P10" s="90">
        <v>5.5700396825396833E-2</v>
      </c>
      <c r="Q10" s="90">
        <v>0.10969444444444444</v>
      </c>
      <c r="R10" s="90">
        <v>8.2279761904761911E-2</v>
      </c>
      <c r="S10" s="90">
        <v>6.3365079365079374E-2</v>
      </c>
      <c r="T10" s="90">
        <v>0.39571230158730158</v>
      </c>
      <c r="U10" s="90">
        <v>0.1003234126984127</v>
      </c>
      <c r="V10" s="90">
        <v>0.55366071428571428</v>
      </c>
      <c r="W10" s="90">
        <v>9.4170634920634919E-2</v>
      </c>
      <c r="X10" s="91">
        <v>1.9132182539682541</v>
      </c>
      <c r="Y10" s="92">
        <v>0.23307936507936508</v>
      </c>
      <c r="Z10" s="93">
        <v>3.5120932539682546</v>
      </c>
      <c r="AA10" s="92">
        <v>0.22771031746031747</v>
      </c>
      <c r="AB10" s="90">
        <v>1.0977103174603176</v>
      </c>
      <c r="AC10" s="90">
        <v>0.13921031746031745</v>
      </c>
      <c r="AD10" s="90">
        <v>0.23006547619047618</v>
      </c>
      <c r="AE10" s="90">
        <v>1.1666666666666665E-3</v>
      </c>
      <c r="AF10" s="90">
        <v>6.2142857142857147E-3</v>
      </c>
      <c r="AG10" s="90">
        <v>1.320436507936508E-2</v>
      </c>
      <c r="AH10" s="90">
        <v>9.3015873015873021E-3</v>
      </c>
      <c r="AI10" s="90">
        <v>9.6031746031746031E-3</v>
      </c>
      <c r="AJ10" s="90">
        <v>2.5000000000000001E-3</v>
      </c>
      <c r="AK10" s="90">
        <v>3.646825396825397E-3</v>
      </c>
      <c r="AL10" s="90">
        <v>1.5138888888888888E-3</v>
      </c>
      <c r="AM10" s="90">
        <v>3.7321428571428571E-3</v>
      </c>
      <c r="AN10" s="90">
        <v>7.8373015873015885E-4</v>
      </c>
      <c r="AO10" s="90">
        <v>6.2956349206349212E-3</v>
      </c>
      <c r="AP10" s="90">
        <v>2.1162698412698411E-2</v>
      </c>
      <c r="AQ10" s="90">
        <v>1.4400793650793648E-2</v>
      </c>
      <c r="AR10" s="90">
        <v>2.5101190476190478E-2</v>
      </c>
      <c r="AS10" s="90">
        <v>1.0478174603174604E-2</v>
      </c>
      <c r="AT10" s="90">
        <v>2.9186507936507936E-3</v>
      </c>
      <c r="AU10" s="90">
        <v>5.2440476190476187E-3</v>
      </c>
      <c r="AV10" s="90">
        <v>1.8384920634920632E-2</v>
      </c>
      <c r="AW10" s="90">
        <v>3.7892857142857138E-2</v>
      </c>
      <c r="AX10" s="90">
        <v>3.1349206349206354E-3</v>
      </c>
      <c r="AY10" s="90">
        <v>0</v>
      </c>
      <c r="AZ10" s="90">
        <v>0</v>
      </c>
      <c r="BA10" s="90">
        <v>1.490079365079365E-3</v>
      </c>
      <c r="BB10" s="90">
        <v>1.490079365079365E-3</v>
      </c>
      <c r="BC10" s="90">
        <v>3.0952380952380949E-3</v>
      </c>
      <c r="BD10" s="90">
        <v>5.208333333333333E-3</v>
      </c>
      <c r="BE10" s="90">
        <v>2.6805555555555554E-3</v>
      </c>
      <c r="BF10" s="90">
        <v>2.6805555555555554E-3</v>
      </c>
      <c r="BG10" s="90">
        <v>2.6805555555555554E-3</v>
      </c>
      <c r="BH10" s="90">
        <v>4.9781746031746033E-3</v>
      </c>
      <c r="BI10" s="90">
        <v>3.0357142857142861E-3</v>
      </c>
      <c r="BJ10" s="90">
        <v>4.3055555555555555E-3</v>
      </c>
      <c r="BK10" s="90">
        <v>5.208333333333333E-3</v>
      </c>
      <c r="BL10" s="90">
        <v>6.2460317460317459E-3</v>
      </c>
      <c r="BM10" s="90">
        <v>0</v>
      </c>
      <c r="BN10" s="90">
        <v>0</v>
      </c>
      <c r="BO10" s="90">
        <v>2.7678571428571427E-3</v>
      </c>
      <c r="BP10" s="90">
        <v>1.25E-4</v>
      </c>
      <c r="BQ10" s="90">
        <v>1.5396825396825397E-3</v>
      </c>
      <c r="BR10" s="90">
        <v>4.5694444444444446E-3</v>
      </c>
      <c r="BS10" s="90">
        <v>3.4603174603174604E-3</v>
      </c>
      <c r="BT10" s="90">
        <v>0</v>
      </c>
      <c r="BU10" s="90">
        <v>2.1547619047619045E-3</v>
      </c>
      <c r="BV10" s="90">
        <v>6.3968253968253981E-3</v>
      </c>
      <c r="BW10" s="90">
        <v>1.1071428571428571E-3</v>
      </c>
      <c r="BX10" s="90">
        <v>1.5793650793650793E-3</v>
      </c>
      <c r="BY10" s="90">
        <v>3.3154761904761903E-3</v>
      </c>
      <c r="BZ10" s="90">
        <v>2.9146825396825396E-3</v>
      </c>
      <c r="CA10" s="90">
        <v>1.6130952380952381E-3</v>
      </c>
      <c r="CB10" s="90">
        <v>2.6031746031746029E-3</v>
      </c>
      <c r="CC10" s="90">
        <v>3.0952380952380949E-3</v>
      </c>
      <c r="CD10" s="90">
        <v>2.4742063492063492E-3</v>
      </c>
      <c r="CE10" s="69">
        <v>7.7182539682539683E-4</v>
      </c>
      <c r="CF10" s="57"/>
      <c r="CG10" s="57"/>
      <c r="CH10" s="58">
        <f t="shared" si="0"/>
        <v>9.0599265873015895</v>
      </c>
      <c r="CI10" s="57"/>
      <c r="CJ10" s="57"/>
      <c r="CK10" s="58">
        <f t="shared" si="1"/>
        <v>0.27949603174603166</v>
      </c>
      <c r="CL10" s="57"/>
      <c r="CM10" s="59"/>
      <c r="CN10" s="120"/>
      <c r="CQ10" s="110"/>
      <c r="CT10" s="110"/>
      <c r="CV10" s="124"/>
    </row>
    <row r="11" spans="1:100" s="94" customFormat="1" ht="12.75" customHeight="1" x14ac:dyDescent="0.35">
      <c r="A11" s="88" t="s">
        <v>44</v>
      </c>
      <c r="B11" s="89"/>
      <c r="C11" s="90">
        <v>1.6471512770137524E-2</v>
      </c>
      <c r="D11" s="90">
        <v>1.842829076620825E-2</v>
      </c>
      <c r="E11" s="90">
        <v>1.4933202357563853E-2</v>
      </c>
      <c r="F11" s="90">
        <v>1.3919449901768173E-2</v>
      </c>
      <c r="G11" s="90">
        <v>1.4862475442043225E-2</v>
      </c>
      <c r="H11" s="90">
        <v>1.9919449901768173E-2</v>
      </c>
      <c r="I11" s="90">
        <v>1.4115913555992142E-2</v>
      </c>
      <c r="J11" s="90">
        <v>2.8532416502946956E-2</v>
      </c>
      <c r="K11" s="90">
        <v>9.1611001964636563E-3</v>
      </c>
      <c r="L11" s="90">
        <v>2.8650294695481339E-2</v>
      </c>
      <c r="M11" s="90">
        <v>2.8650294695481339E-2</v>
      </c>
      <c r="N11" s="90">
        <v>2.5339882121807464E-2</v>
      </c>
      <c r="O11" s="90">
        <v>5.9634577603143425E-2</v>
      </c>
      <c r="P11" s="90">
        <v>6.260314341846758E-2</v>
      </c>
      <c r="Q11" s="90">
        <v>0.11095874263261296</v>
      </c>
      <c r="R11" s="90">
        <v>0.12625540275049116</v>
      </c>
      <c r="S11" s="90">
        <v>8.711984282907663E-2</v>
      </c>
      <c r="T11" s="90">
        <v>0.46122003929273087</v>
      </c>
      <c r="U11" s="90">
        <v>0.11699214145383104</v>
      </c>
      <c r="V11" s="90">
        <v>0.60553831041257378</v>
      </c>
      <c r="W11" s="90">
        <v>0.16897053045186639</v>
      </c>
      <c r="X11" s="91">
        <v>2.3104479371316309</v>
      </c>
      <c r="Y11" s="92">
        <v>0.26254223968565815</v>
      </c>
      <c r="Z11" s="93">
        <v>4.0261041257367385</v>
      </c>
      <c r="AA11" s="92">
        <v>0.26085068762278979</v>
      </c>
      <c r="AB11" s="90">
        <v>1.2460746561886051</v>
      </c>
      <c r="AC11" s="90">
        <v>0.16028880157170924</v>
      </c>
      <c r="AD11" s="90">
        <v>0.24018271119842827</v>
      </c>
      <c r="AE11" s="90">
        <v>1.9921414538310411E-3</v>
      </c>
      <c r="AF11" s="90">
        <v>8.5442043222003928E-3</v>
      </c>
      <c r="AG11" s="90">
        <v>1.1789783889980355E-2</v>
      </c>
      <c r="AH11" s="90">
        <v>9.8821218074656193E-3</v>
      </c>
      <c r="AI11" s="90">
        <v>9.0333988212180742E-3</v>
      </c>
      <c r="AJ11" s="90">
        <v>2.595284872298625E-3</v>
      </c>
      <c r="AK11" s="90">
        <v>3.8506876227897844E-3</v>
      </c>
      <c r="AL11" s="90">
        <v>1.5422396856581532E-3</v>
      </c>
      <c r="AM11" s="90">
        <v>3.7210216110019653E-3</v>
      </c>
      <c r="AN11" s="90">
        <v>8.113948919449902E-4</v>
      </c>
      <c r="AO11" s="90">
        <v>6.1178781925343819E-3</v>
      </c>
      <c r="AP11" s="90">
        <v>2.6457760314341845E-2</v>
      </c>
      <c r="AQ11" s="90">
        <v>1.756581532416503E-2</v>
      </c>
      <c r="AR11" s="90">
        <v>3.7730844793713164E-2</v>
      </c>
      <c r="AS11" s="90">
        <v>7.1198428290766211E-3</v>
      </c>
      <c r="AT11" s="90">
        <v>3.0726915520628687E-3</v>
      </c>
      <c r="AU11" s="90">
        <v>5.7308447937131635E-3</v>
      </c>
      <c r="AV11" s="90">
        <v>3.7512770137524562E-2</v>
      </c>
      <c r="AW11" s="90">
        <v>6.9935166994106096E-2</v>
      </c>
      <c r="AX11" s="90">
        <v>3.2141453831041255E-3</v>
      </c>
      <c r="AY11" s="90">
        <v>3.2907662082514739E-3</v>
      </c>
      <c r="AZ11" s="90">
        <v>0</v>
      </c>
      <c r="BA11" s="90">
        <v>0</v>
      </c>
      <c r="BB11" s="90">
        <v>1.4754420432220041E-3</v>
      </c>
      <c r="BC11" s="90">
        <v>3.2259332023575641E-3</v>
      </c>
      <c r="BD11" s="90">
        <v>5.3791748526522591E-3</v>
      </c>
      <c r="BE11" s="90">
        <v>2.6542239685658155E-3</v>
      </c>
      <c r="BF11" s="90">
        <v>2.6542239685658155E-3</v>
      </c>
      <c r="BG11" s="90">
        <v>2.6542239685658155E-3</v>
      </c>
      <c r="BH11" s="90">
        <v>4.2495088408644405E-3</v>
      </c>
      <c r="BI11" s="90">
        <v>3.1532416502946959E-3</v>
      </c>
      <c r="BJ11" s="90">
        <v>3.8035363457760312E-3</v>
      </c>
      <c r="BK11" s="90">
        <v>5.5736738703339884E-3</v>
      </c>
      <c r="BL11" s="90">
        <v>0</v>
      </c>
      <c r="BM11" s="90">
        <v>0</v>
      </c>
      <c r="BN11" s="90">
        <v>0</v>
      </c>
      <c r="BO11" s="90">
        <v>2.774066797642436E-3</v>
      </c>
      <c r="BP11" s="90">
        <v>8.6051080550098242E-4</v>
      </c>
      <c r="BQ11" s="90">
        <v>1.6306483300589391E-3</v>
      </c>
      <c r="BR11" s="90">
        <v>4.6168958742632618E-3</v>
      </c>
      <c r="BS11" s="90">
        <v>4.3359528487229865E-3</v>
      </c>
      <c r="BT11" s="90">
        <v>0</v>
      </c>
      <c r="BU11" s="90">
        <v>2.1335952848722988E-3</v>
      </c>
      <c r="BV11" s="90">
        <v>6.0530451866404713E-3</v>
      </c>
      <c r="BW11" s="90">
        <v>1.2259332023575639E-3</v>
      </c>
      <c r="BX11" s="90">
        <v>1.581532416502947E-3</v>
      </c>
      <c r="BY11" s="90">
        <v>3.1964636542239685E-3</v>
      </c>
      <c r="BZ11" s="90">
        <v>2.7210216110019644E-3</v>
      </c>
      <c r="CA11" s="90">
        <v>1.5599214145383107E-3</v>
      </c>
      <c r="CB11" s="90">
        <v>2.6149312377210217E-3</v>
      </c>
      <c r="CC11" s="90">
        <v>2.4734774066797645E-3</v>
      </c>
      <c r="CD11" s="90">
        <v>2.4086444007858547E-3</v>
      </c>
      <c r="CE11" s="69">
        <v>1.4911591355599213E-3</v>
      </c>
      <c r="CF11" s="57"/>
      <c r="CG11" s="57"/>
      <c r="CH11" s="58">
        <f t="shared" si="0"/>
        <v>10.538768172888018</v>
      </c>
      <c r="CI11" s="57"/>
      <c r="CJ11" s="57"/>
      <c r="CK11" s="58">
        <f t="shared" si="1"/>
        <v>0.34652062868369343</v>
      </c>
      <c r="CL11" s="57"/>
      <c r="CM11" s="59"/>
      <c r="CN11" s="120"/>
      <c r="CQ11" s="110"/>
      <c r="CT11" s="110"/>
      <c r="CV11" s="124"/>
    </row>
    <row r="12" spans="1:100" s="94" customFormat="1" ht="12.75" customHeight="1" x14ac:dyDescent="0.35">
      <c r="A12" s="95" t="s">
        <v>45</v>
      </c>
      <c r="B12" s="96" t="s">
        <v>8</v>
      </c>
      <c r="C12" s="90">
        <v>7.6825396825396823E-3</v>
      </c>
      <c r="D12" s="90">
        <v>1.3771825396825397E-2</v>
      </c>
      <c r="E12" s="90">
        <v>9.480158730158731E-3</v>
      </c>
      <c r="F12" s="90">
        <v>1.2406746031746033E-2</v>
      </c>
      <c r="G12" s="90">
        <v>1.3295634920634921E-2</v>
      </c>
      <c r="H12" s="90">
        <v>1.6962301587301585E-2</v>
      </c>
      <c r="I12" s="90">
        <v>1.4160714285714287E-2</v>
      </c>
      <c r="J12" s="90">
        <v>3.1376984126984121E-2</v>
      </c>
      <c r="K12" s="90">
        <v>8.7301587301587304E-3</v>
      </c>
      <c r="L12" s="90">
        <v>2.7648809523809523E-2</v>
      </c>
      <c r="M12" s="90">
        <v>2.7648809523809523E-2</v>
      </c>
      <c r="N12" s="90">
        <v>2.6218253968253964E-2</v>
      </c>
      <c r="O12" s="90">
        <v>5.4742063492063488E-2</v>
      </c>
      <c r="P12" s="90">
        <v>5.271825396825397E-2</v>
      </c>
      <c r="Q12" s="90">
        <v>0.10250396825396825</v>
      </c>
      <c r="R12" s="90">
        <v>0.10897023809523811</v>
      </c>
      <c r="S12" s="90">
        <v>7.9263888888888884E-2</v>
      </c>
      <c r="T12" s="90">
        <v>0.40979563492063487</v>
      </c>
      <c r="U12" s="90">
        <v>7.461507936507937E-2</v>
      </c>
      <c r="V12" s="90">
        <v>0.529718253968254</v>
      </c>
      <c r="W12" s="90">
        <v>0.15657539682539681</v>
      </c>
      <c r="X12" s="91">
        <v>2.1611884920634918</v>
      </c>
      <c r="Y12" s="92">
        <v>0.26131944444444444</v>
      </c>
      <c r="Z12" s="93">
        <v>4.0237619047619049</v>
      </c>
      <c r="AA12" s="92">
        <v>0.23044047619047622</v>
      </c>
      <c r="AB12" s="90">
        <v>1.1438928571428573</v>
      </c>
      <c r="AC12" s="90">
        <v>0.11283928571428573</v>
      </c>
      <c r="AD12" s="90">
        <v>0.2206329365079365</v>
      </c>
      <c r="AE12" s="90">
        <v>1.7281746031746032E-3</v>
      </c>
      <c r="AF12" s="90">
        <v>7.35515873015873E-3</v>
      </c>
      <c r="AG12" s="90">
        <v>1.3376984126984128E-2</v>
      </c>
      <c r="AH12" s="90">
        <v>1.2071428571428573E-2</v>
      </c>
      <c r="AI12" s="90">
        <v>1.2224206349206349E-2</v>
      </c>
      <c r="AJ12" s="90">
        <v>2.700396825396825E-3</v>
      </c>
      <c r="AK12" s="90">
        <v>4.029761904761904E-3</v>
      </c>
      <c r="AL12" s="90">
        <v>1.6230158730158729E-3</v>
      </c>
      <c r="AM12" s="90">
        <v>4.3373015873015876E-3</v>
      </c>
      <c r="AN12" s="90">
        <v>9.1269841269841264E-4</v>
      </c>
      <c r="AO12" s="90">
        <v>5.2738095238095235E-3</v>
      </c>
      <c r="AP12" s="90">
        <v>2.606944444444444E-2</v>
      </c>
      <c r="AQ12" s="90">
        <v>1.7621031746031746E-2</v>
      </c>
      <c r="AR12" s="90">
        <v>2.8950396825396824E-2</v>
      </c>
      <c r="AS12" s="90">
        <v>1.4706349206349207E-2</v>
      </c>
      <c r="AT12" s="90">
        <v>3.2718253968253962E-3</v>
      </c>
      <c r="AU12" s="90">
        <v>5.4603174603174605E-3</v>
      </c>
      <c r="AV12" s="90">
        <v>3.2009920634920634E-2</v>
      </c>
      <c r="AW12" s="90">
        <v>3.7337301587301593E-2</v>
      </c>
      <c r="AX12" s="90">
        <v>3.2757936507936507E-3</v>
      </c>
      <c r="AY12" s="90">
        <v>3.3293650793650791E-3</v>
      </c>
      <c r="AZ12" s="90">
        <v>8.3373015873015877E-3</v>
      </c>
      <c r="BA12" s="90">
        <v>5.2936507936507931E-3</v>
      </c>
      <c r="BB12" s="90">
        <v>6.5416666666666661E-3</v>
      </c>
      <c r="BC12" s="90">
        <v>3.1587301587301586E-3</v>
      </c>
      <c r="BD12" s="90">
        <v>5.3769841269841277E-3</v>
      </c>
      <c r="BE12" s="90">
        <v>2.6805555555555554E-3</v>
      </c>
      <c r="BF12" s="90">
        <v>2.6805555555555554E-3</v>
      </c>
      <c r="BG12" s="90">
        <v>2.6805555555555554E-3</v>
      </c>
      <c r="BH12" s="90">
        <v>5.3313492063492068E-3</v>
      </c>
      <c r="BI12" s="90">
        <v>3.2480158730158735E-3</v>
      </c>
      <c r="BJ12" s="90">
        <v>4.1130952380952386E-3</v>
      </c>
      <c r="BK12" s="90">
        <v>7.6130952380952365E-3</v>
      </c>
      <c r="BL12" s="90">
        <v>6.6527777777777783E-3</v>
      </c>
      <c r="BM12" s="90">
        <v>0</v>
      </c>
      <c r="BN12" s="90">
        <v>0</v>
      </c>
      <c r="BO12" s="90">
        <v>2.0515873015873017E-3</v>
      </c>
      <c r="BP12" s="90">
        <v>1.3333333333333333E-3</v>
      </c>
      <c r="BQ12" s="90">
        <v>1.9087301587301588E-3</v>
      </c>
      <c r="BR12" s="90">
        <v>0</v>
      </c>
      <c r="BS12" s="90">
        <v>2.1547619047619045E-3</v>
      </c>
      <c r="BT12" s="90">
        <v>0</v>
      </c>
      <c r="BU12" s="90">
        <v>2.1547619047619045E-3</v>
      </c>
      <c r="BV12" s="90">
        <v>6.2103174603174603E-3</v>
      </c>
      <c r="BW12" s="90">
        <v>1.1924603174603174E-3</v>
      </c>
      <c r="BX12" s="90">
        <v>1.5337301587301589E-3</v>
      </c>
      <c r="BY12" s="90">
        <v>3.3551587301587304E-3</v>
      </c>
      <c r="BZ12" s="90">
        <v>3.2083333333333334E-3</v>
      </c>
      <c r="CA12" s="90">
        <v>1.7023809523809526E-3</v>
      </c>
      <c r="CB12" s="90">
        <v>2.5634920634920633E-3</v>
      </c>
      <c r="CC12" s="90">
        <v>2.8551587301587304E-3</v>
      </c>
      <c r="CD12" s="90">
        <v>2.5297619047619044E-3</v>
      </c>
      <c r="CE12" s="70" t="s">
        <v>182</v>
      </c>
      <c r="CF12" s="57" t="e">
        <f>AVERAGE(CE12:CE14)</f>
        <v>#DIV/0!</v>
      </c>
      <c r="CG12" s="57" t="e">
        <f>STDEV(CE12:CE14)</f>
        <v>#DIV/0!</v>
      </c>
      <c r="CH12" s="58">
        <f t="shared" si="0"/>
        <v>9.9323611111111099</v>
      </c>
      <c r="CI12" s="57">
        <f>AVERAGE(CH12:CH14)</f>
        <v>9.0908112651120181</v>
      </c>
      <c r="CJ12" s="57">
        <f>STDEV(CH12:CH14)</f>
        <v>0.865188560917731</v>
      </c>
      <c r="CK12" s="58">
        <f t="shared" si="1"/>
        <v>0.33612698412698405</v>
      </c>
      <c r="CL12" s="57">
        <f>AVERAGE(CK12:CK14)</f>
        <v>0.39962040758941314</v>
      </c>
      <c r="CM12" s="59">
        <f>STDEV(CK12:CK14)</f>
        <v>6.618852704210966E-2</v>
      </c>
      <c r="CN12" s="120"/>
      <c r="CQ12" s="110"/>
      <c r="CT12" s="110"/>
      <c r="CV12" s="124"/>
    </row>
    <row r="13" spans="1:100" s="94" customFormat="1" ht="12.75" customHeight="1" x14ac:dyDescent="0.35">
      <c r="A13" s="95" t="s">
        <v>46</v>
      </c>
      <c r="B13" s="96"/>
      <c r="C13" s="90">
        <v>8.6304347826086959E-3</v>
      </c>
      <c r="D13" s="90">
        <v>1.2383399209486166E-2</v>
      </c>
      <c r="E13" s="90">
        <v>1.2739130434782607E-2</v>
      </c>
      <c r="F13" s="90">
        <v>1.1563241106719368E-2</v>
      </c>
      <c r="G13" s="90">
        <v>1.157114624505929E-2</v>
      </c>
      <c r="H13" s="90">
        <v>1.6837944664031622E-2</v>
      </c>
      <c r="I13" s="90">
        <v>1.1051383399209488E-2</v>
      </c>
      <c r="J13" s="90">
        <v>1.9071146245059289E-2</v>
      </c>
      <c r="K13" s="90">
        <v>1.2053359683794469E-2</v>
      </c>
      <c r="L13" s="90">
        <v>2.137944664031621E-2</v>
      </c>
      <c r="M13" s="90">
        <v>2.137944664031621E-2</v>
      </c>
      <c r="N13" s="90">
        <v>1.8379446640316207E-2</v>
      </c>
      <c r="O13" s="90">
        <v>5.2893280632411069E-2</v>
      </c>
      <c r="P13" s="90">
        <v>5.1326086956521744E-2</v>
      </c>
      <c r="Q13" s="90">
        <v>6.3134387351778648E-2</v>
      </c>
      <c r="R13" s="90">
        <v>0.15327470355731229</v>
      </c>
      <c r="S13" s="90">
        <v>4.3618577075098822E-2</v>
      </c>
      <c r="T13" s="90">
        <v>0.27692094861660083</v>
      </c>
      <c r="U13" s="90">
        <v>0.10030830039525693</v>
      </c>
      <c r="V13" s="90">
        <v>0.40110276679841894</v>
      </c>
      <c r="W13" s="90">
        <v>0.16197233201581029</v>
      </c>
      <c r="X13" s="91">
        <v>1.9971324110671937</v>
      </c>
      <c r="Y13" s="92">
        <v>0.2470395256916996</v>
      </c>
      <c r="Z13" s="93">
        <v>3.6877490118577079</v>
      </c>
      <c r="AA13" s="92">
        <v>0.24957312252964428</v>
      </c>
      <c r="AB13" s="90">
        <v>1.1159209486166008</v>
      </c>
      <c r="AC13" s="90">
        <v>0.14920355731225299</v>
      </c>
      <c r="AD13" s="90">
        <v>0.20808498023715416</v>
      </c>
      <c r="AE13" s="90">
        <v>1.5415019762845851E-3</v>
      </c>
      <c r="AF13" s="90">
        <v>6.0434782608695652E-3</v>
      </c>
      <c r="AG13" s="90">
        <v>1.3958498023715417E-2</v>
      </c>
      <c r="AH13" s="90">
        <v>1.0658102766798419E-2</v>
      </c>
      <c r="AI13" s="90">
        <v>1.0529644268774705E-2</v>
      </c>
      <c r="AJ13" s="90">
        <v>2.6778656126482218E-3</v>
      </c>
      <c r="AK13" s="90">
        <v>3.5928853754940713E-3</v>
      </c>
      <c r="AL13" s="90">
        <v>1.5889328063241105E-3</v>
      </c>
      <c r="AM13" s="90">
        <v>3.8241106719367596E-3</v>
      </c>
      <c r="AN13" s="90">
        <v>7.3517786561264834E-4</v>
      </c>
      <c r="AO13" s="90">
        <v>5.2509881422924901E-3</v>
      </c>
      <c r="AP13" s="90">
        <v>2.5124505928853756E-2</v>
      </c>
      <c r="AQ13" s="90">
        <v>1.7517786561264823E-2</v>
      </c>
      <c r="AR13" s="90">
        <v>3.1824110671936766E-2</v>
      </c>
      <c r="AS13" s="90">
        <v>1.6752964426877473E-2</v>
      </c>
      <c r="AT13" s="90">
        <v>2.9901185770750995E-3</v>
      </c>
      <c r="AU13" s="90">
        <v>5.6837944664031624E-3</v>
      </c>
      <c r="AV13" s="90">
        <v>6.0713438735177865E-2</v>
      </c>
      <c r="AW13" s="90">
        <v>4.3304347826086963E-2</v>
      </c>
      <c r="AX13" s="90">
        <v>3.215415019762846E-3</v>
      </c>
      <c r="AY13" s="90">
        <v>3.0810276679841897E-3</v>
      </c>
      <c r="AZ13" s="90">
        <v>1.5102766798418973E-2</v>
      </c>
      <c r="BA13" s="90">
        <v>5.1383399209486164E-3</v>
      </c>
      <c r="BB13" s="90">
        <v>1.0614624505928854E-2</v>
      </c>
      <c r="BC13" s="90">
        <v>2.9861660079051385E-3</v>
      </c>
      <c r="BD13" s="90">
        <v>6.1620553359683795E-3</v>
      </c>
      <c r="BE13" s="90">
        <v>7.6126482213438752E-3</v>
      </c>
      <c r="BF13" s="90">
        <v>2.6699604743083004E-3</v>
      </c>
      <c r="BG13" s="90">
        <v>2.6699604743083004E-3</v>
      </c>
      <c r="BH13" s="90">
        <v>4.3320158102766806E-3</v>
      </c>
      <c r="BI13" s="90">
        <v>2.966403162055336E-3</v>
      </c>
      <c r="BJ13" s="90">
        <v>3.3043478260869567E-3</v>
      </c>
      <c r="BK13" s="90">
        <v>7.8873517786561265E-3</v>
      </c>
      <c r="BL13" s="90">
        <v>7.1185770750988153E-3</v>
      </c>
      <c r="BM13" s="90">
        <v>0</v>
      </c>
      <c r="BN13" s="90">
        <v>0</v>
      </c>
      <c r="BO13" s="90">
        <v>2.8992094861660083E-3</v>
      </c>
      <c r="BP13" s="90">
        <v>1.2450592885375497E-4</v>
      </c>
      <c r="BQ13" s="90">
        <v>1.4782608695652177E-3</v>
      </c>
      <c r="BR13" s="90">
        <v>9.6126482213438752E-3</v>
      </c>
      <c r="BS13" s="90">
        <v>6.4920948616600804E-3</v>
      </c>
      <c r="BT13" s="90">
        <v>5.7669960474308307E-2</v>
      </c>
      <c r="BU13" s="90">
        <v>1.7547430830039529E-2</v>
      </c>
      <c r="BV13" s="90">
        <v>5.8695652173913048E-3</v>
      </c>
      <c r="BW13" s="90">
        <v>9.486166007905138E-4</v>
      </c>
      <c r="BX13" s="90">
        <v>1.4782608695652177E-3</v>
      </c>
      <c r="BY13" s="90">
        <v>2.8735177865612648E-3</v>
      </c>
      <c r="BZ13" s="90">
        <v>2.7569169960474306E-3</v>
      </c>
      <c r="CA13" s="90">
        <v>1.5494071146245059E-3</v>
      </c>
      <c r="CB13" s="90">
        <v>2.4249011857707509E-3</v>
      </c>
      <c r="CC13" s="90">
        <v>2.8774703557312253E-3</v>
      </c>
      <c r="CD13" s="90">
        <v>2.4328063241106719E-3</v>
      </c>
      <c r="CE13" s="70" t="s">
        <v>182</v>
      </c>
      <c r="CF13" s="57"/>
      <c r="CG13" s="57"/>
      <c r="CH13" s="58">
        <f t="shared" si="0"/>
        <v>9.1362944664031627</v>
      </c>
      <c r="CI13" s="57"/>
      <c r="CJ13" s="57"/>
      <c r="CK13" s="58">
        <f t="shared" si="1"/>
        <v>0.46820948616600788</v>
      </c>
      <c r="CL13" s="57"/>
      <c r="CM13" s="59"/>
      <c r="CN13" s="120"/>
      <c r="CQ13" s="110"/>
      <c r="CT13" s="110"/>
      <c r="CV13" s="124"/>
    </row>
    <row r="14" spans="1:100" s="94" customFormat="1" ht="12.75" customHeight="1" x14ac:dyDescent="0.35">
      <c r="A14" s="95" t="s">
        <v>47</v>
      </c>
      <c r="B14" s="96"/>
      <c r="C14" s="90">
        <v>1.0207920792079208E-2</v>
      </c>
      <c r="D14" s="90">
        <v>1.2514851485148517E-2</v>
      </c>
      <c r="E14" s="90">
        <v>1.3291089108910891E-2</v>
      </c>
      <c r="F14" s="90">
        <v>1.274653465346535E-2</v>
      </c>
      <c r="G14" s="90">
        <v>1.2469306930693069E-2</v>
      </c>
      <c r="H14" s="90">
        <v>2.4334653465346537E-2</v>
      </c>
      <c r="I14" s="90">
        <v>1.030891089108911E-2</v>
      </c>
      <c r="J14" s="90">
        <v>2.2902970297029705E-2</v>
      </c>
      <c r="K14" s="90">
        <v>6.8118811881188119E-3</v>
      </c>
      <c r="L14" s="90">
        <v>1.8508910891089109E-2</v>
      </c>
      <c r="M14" s="90">
        <v>1.8508910891089109E-2</v>
      </c>
      <c r="N14" s="90">
        <v>2.1712871287128715E-2</v>
      </c>
      <c r="O14" s="90">
        <v>3.9938613861386141E-2</v>
      </c>
      <c r="P14" s="90">
        <v>3.2710891089108914E-2</v>
      </c>
      <c r="Q14" s="90">
        <v>3.9083168316831687E-2</v>
      </c>
      <c r="R14" s="90">
        <v>6.4110891089108918E-2</v>
      </c>
      <c r="S14" s="90">
        <v>4.1879207920792083E-2</v>
      </c>
      <c r="T14" s="90">
        <v>0.20592079207920794</v>
      </c>
      <c r="U14" s="90">
        <v>7.6241584158415837E-2</v>
      </c>
      <c r="V14" s="90">
        <v>0.25585544554455442</v>
      </c>
      <c r="W14" s="90">
        <v>0.13747722772277227</v>
      </c>
      <c r="X14" s="91">
        <v>1.8430514851485147</v>
      </c>
      <c r="Y14" s="92">
        <v>0.23860396039603959</v>
      </c>
      <c r="Z14" s="93">
        <v>3.4730673267326737</v>
      </c>
      <c r="AA14" s="92">
        <v>0.20853267326732672</v>
      </c>
      <c r="AB14" s="90">
        <v>1.0450158415841584</v>
      </c>
      <c r="AC14" s="90">
        <v>0.13259207920792079</v>
      </c>
      <c r="AD14" s="90">
        <v>0.18537821782178218</v>
      </c>
      <c r="AE14" s="90">
        <v>1.8594059405940596E-3</v>
      </c>
      <c r="AF14" s="90">
        <v>7.7168316831683166E-3</v>
      </c>
      <c r="AG14" s="90">
        <v>1.5356435643564356E-2</v>
      </c>
      <c r="AH14" s="90">
        <v>1.1061386138613861E-2</v>
      </c>
      <c r="AI14" s="90">
        <v>1.2017821782178218E-2</v>
      </c>
      <c r="AJ14" s="90">
        <v>2.6178217821782182E-3</v>
      </c>
      <c r="AK14" s="90">
        <v>4.1405940594059411E-3</v>
      </c>
      <c r="AL14" s="90">
        <v>2.085148514851485E-3</v>
      </c>
      <c r="AM14" s="90">
        <v>2.992079207920792E-3</v>
      </c>
      <c r="AN14" s="90">
        <v>4.3762376237623765E-4</v>
      </c>
      <c r="AO14" s="90">
        <v>6.7603960396039617E-3</v>
      </c>
      <c r="AP14" s="90">
        <v>2.5588118811881191E-2</v>
      </c>
      <c r="AQ14" s="90">
        <v>1.3186138613861389E-2</v>
      </c>
      <c r="AR14" s="90">
        <v>2.9225742574257425E-2</v>
      </c>
      <c r="AS14" s="90">
        <v>1.1625742574257426E-2</v>
      </c>
      <c r="AT14" s="90">
        <v>3.1564356435643563E-3</v>
      </c>
      <c r="AU14" s="90">
        <v>5.17029702970297E-3</v>
      </c>
      <c r="AV14" s="90">
        <v>5.5483168316831685E-2</v>
      </c>
      <c r="AW14" s="90">
        <v>5.273861386138614E-2</v>
      </c>
      <c r="AX14" s="90">
        <v>3.0990099009900992E-3</v>
      </c>
      <c r="AY14" s="90">
        <v>5.4019801980198026E-3</v>
      </c>
      <c r="AZ14" s="90">
        <v>1.7348514851485149E-2</v>
      </c>
      <c r="BA14" s="90">
        <v>5.7485148514851486E-3</v>
      </c>
      <c r="BB14" s="90">
        <v>6.4059405940594073E-3</v>
      </c>
      <c r="BC14" s="90">
        <v>2.9346534653465349E-3</v>
      </c>
      <c r="BD14" s="90">
        <v>7.8554455445544562E-3</v>
      </c>
      <c r="BE14" s="90">
        <v>4.5128712871287122E-3</v>
      </c>
      <c r="BF14" s="90">
        <v>6.1841584158415846E-3</v>
      </c>
      <c r="BG14" s="90">
        <v>5.615841584158416E-3</v>
      </c>
      <c r="BH14" s="90">
        <v>3.4277227722772276E-3</v>
      </c>
      <c r="BI14" s="90">
        <v>3.118811881188119E-3</v>
      </c>
      <c r="BJ14" s="90">
        <v>3.2574257425742573E-3</v>
      </c>
      <c r="BK14" s="90">
        <v>7.4772277227722764E-3</v>
      </c>
      <c r="BL14" s="90">
        <v>5.4712871287128711E-3</v>
      </c>
      <c r="BM14" s="90">
        <v>0</v>
      </c>
      <c r="BN14" s="90">
        <v>0</v>
      </c>
      <c r="BO14" s="90">
        <v>2.5188118811881191E-3</v>
      </c>
      <c r="BP14" s="90">
        <v>1.2475247524752477E-4</v>
      </c>
      <c r="BQ14" s="90">
        <v>1.5623762376237623E-3</v>
      </c>
      <c r="BR14" s="90">
        <v>8.4356435643564362E-3</v>
      </c>
      <c r="BS14" s="90">
        <v>7.1405940594059412E-3</v>
      </c>
      <c r="BT14" s="90">
        <v>0</v>
      </c>
      <c r="BU14" s="90">
        <v>2.1504950495049506E-3</v>
      </c>
      <c r="BV14" s="90">
        <v>5.1326732673267336E-3</v>
      </c>
      <c r="BW14" s="90">
        <v>7.8019801980198022E-4</v>
      </c>
      <c r="BX14" s="90">
        <v>1.4633663366336635E-3</v>
      </c>
      <c r="BY14" s="90">
        <v>2.8396039603960396E-3</v>
      </c>
      <c r="BZ14" s="90">
        <v>2.4019801980198021E-3</v>
      </c>
      <c r="CA14" s="90">
        <v>1.4673267326732675E-3</v>
      </c>
      <c r="CB14" s="90">
        <v>2.2297029702970294E-3</v>
      </c>
      <c r="CC14" s="90">
        <v>3.0376237623762378E-3</v>
      </c>
      <c r="CD14" s="90">
        <v>2.1603960396039605E-3</v>
      </c>
      <c r="CE14" s="70" t="s">
        <v>182</v>
      </c>
      <c r="CF14" s="57"/>
      <c r="CG14" s="57"/>
      <c r="CH14" s="58">
        <f t="shared" si="0"/>
        <v>8.2037782178217817</v>
      </c>
      <c r="CI14" s="57"/>
      <c r="CJ14" s="57"/>
      <c r="CK14" s="58">
        <f t="shared" si="1"/>
        <v>0.39452475247524754</v>
      </c>
      <c r="CL14" s="57"/>
      <c r="CM14" s="59"/>
      <c r="CN14" s="120"/>
      <c r="CQ14" s="110"/>
      <c r="CT14" s="110"/>
      <c r="CV14" s="124"/>
    </row>
    <row r="15" spans="1:100" s="94" customFormat="1" ht="12.75" customHeight="1" x14ac:dyDescent="0.35">
      <c r="A15" s="88" t="s">
        <v>48</v>
      </c>
      <c r="B15" s="89" t="s">
        <v>9</v>
      </c>
      <c r="C15" s="90">
        <v>1.9124752475247524E-2</v>
      </c>
      <c r="D15" s="90">
        <v>1.6043564356435645E-2</v>
      </c>
      <c r="E15" s="90">
        <v>1.1596039603960396E-2</v>
      </c>
      <c r="F15" s="90">
        <v>1.0334653465346535E-2</v>
      </c>
      <c r="G15" s="90">
        <v>1.058019801980198E-2</v>
      </c>
      <c r="H15" s="90">
        <v>1.7661386138613861E-2</v>
      </c>
      <c r="I15" s="90">
        <v>1.1225742574257425E-2</v>
      </c>
      <c r="J15" s="90">
        <v>3.0508910891089105E-2</v>
      </c>
      <c r="K15" s="90">
        <v>1.0413861386138616E-2</v>
      </c>
      <c r="L15" s="90">
        <v>2.3475247524752475E-2</v>
      </c>
      <c r="M15" s="90">
        <v>2.3475247524752475E-2</v>
      </c>
      <c r="N15" s="90">
        <v>2.2574257425742577E-2</v>
      </c>
      <c r="O15" s="90">
        <v>5.5429702970297035E-2</v>
      </c>
      <c r="P15" s="90">
        <v>4.9857425742574263E-2</v>
      </c>
      <c r="Q15" s="90">
        <v>5.6532673267326736E-2</v>
      </c>
      <c r="R15" s="90">
        <v>0.10104158415841583</v>
      </c>
      <c r="S15" s="90">
        <v>0.26433465346534657</v>
      </c>
      <c r="T15" s="90">
        <v>0.7874534653465346</v>
      </c>
      <c r="U15" s="90">
        <v>9.6657425742574257E-2</v>
      </c>
      <c r="V15" s="90">
        <v>0.6731366336633664</v>
      </c>
      <c r="W15" s="90">
        <v>0.18993069306930693</v>
      </c>
      <c r="X15" s="91">
        <v>2.4146217821782177</v>
      </c>
      <c r="Y15" s="92">
        <v>0.25642772277227727</v>
      </c>
      <c r="Z15" s="93">
        <v>4.2409900990099016</v>
      </c>
      <c r="AA15" s="92">
        <v>0.27770693069306934</v>
      </c>
      <c r="AB15" s="90">
        <v>1.3303980198019802</v>
      </c>
      <c r="AC15" s="90">
        <v>0.16334257425742574</v>
      </c>
      <c r="AD15" s="90">
        <v>0.22343366336633663</v>
      </c>
      <c r="AE15" s="90">
        <v>2.2336633663366337E-3</v>
      </c>
      <c r="AF15" s="90">
        <v>7.8316831683168317E-3</v>
      </c>
      <c r="AG15" s="90">
        <v>2.78970297029703E-2</v>
      </c>
      <c r="AH15" s="90">
        <v>2.0522772277227722E-2</v>
      </c>
      <c r="AI15" s="90">
        <v>1.8564356435643563E-2</v>
      </c>
      <c r="AJ15" s="90">
        <v>2.9148514851485151E-3</v>
      </c>
      <c r="AK15" s="90">
        <v>4.4217821782178215E-3</v>
      </c>
      <c r="AL15" s="90">
        <v>1.811881188118812E-3</v>
      </c>
      <c r="AM15" s="90">
        <v>3.900990099009901E-3</v>
      </c>
      <c r="AN15" s="90">
        <v>8.0198019801980193E-4</v>
      </c>
      <c r="AO15" s="90">
        <v>6.3722772277227729E-3</v>
      </c>
      <c r="AP15" s="90">
        <v>2.0869306930693068E-2</v>
      </c>
      <c r="AQ15" s="90">
        <v>1.7726732673267329E-2</v>
      </c>
      <c r="AR15" s="90">
        <v>2.0936633663366337E-2</v>
      </c>
      <c r="AS15" s="90">
        <v>7.4217821782178216E-3</v>
      </c>
      <c r="AT15" s="90">
        <v>3.2950495049504955E-3</v>
      </c>
      <c r="AU15" s="90">
        <v>5.1821782178217831E-3</v>
      </c>
      <c r="AV15" s="90">
        <v>9.266534653465347E-2</v>
      </c>
      <c r="AW15" s="90">
        <v>5.063366336633663E-2</v>
      </c>
      <c r="AX15" s="90">
        <v>3.4019801980198021E-3</v>
      </c>
      <c r="AY15" s="90">
        <v>0</v>
      </c>
      <c r="AZ15" s="90">
        <v>0</v>
      </c>
      <c r="BA15" s="90">
        <v>1.4871287128712873E-3</v>
      </c>
      <c r="BB15" s="90">
        <v>1.4871287128712873E-3</v>
      </c>
      <c r="BC15" s="90">
        <v>3.0356435643564359E-3</v>
      </c>
      <c r="BD15" s="90">
        <v>0</v>
      </c>
      <c r="BE15" s="90">
        <v>2.6752475247524754E-3</v>
      </c>
      <c r="BF15" s="90">
        <v>2.6752475247524754E-3</v>
      </c>
      <c r="BG15" s="90">
        <v>2.6752475247524754E-3</v>
      </c>
      <c r="BH15" s="90">
        <v>5.699009900990099E-3</v>
      </c>
      <c r="BI15" s="90">
        <v>2.9524752475247524E-3</v>
      </c>
      <c r="BJ15" s="90">
        <v>4.2910891089108913E-3</v>
      </c>
      <c r="BK15" s="90">
        <v>6.5445544554455443E-3</v>
      </c>
      <c r="BL15" s="90">
        <v>8.3564356435643569E-3</v>
      </c>
      <c r="BM15" s="90">
        <v>0</v>
      </c>
      <c r="BN15" s="90">
        <v>0</v>
      </c>
      <c r="BO15" s="90">
        <v>3.1702970297029704E-3</v>
      </c>
      <c r="BP15" s="90">
        <v>6.8910891089108914E-4</v>
      </c>
      <c r="BQ15" s="90">
        <v>2.0673267326732675E-3</v>
      </c>
      <c r="BR15" s="90">
        <v>0</v>
      </c>
      <c r="BS15" s="90">
        <v>2.1504950495049506E-3</v>
      </c>
      <c r="BT15" s="90">
        <v>0</v>
      </c>
      <c r="BU15" s="90">
        <v>2.1504950495049506E-3</v>
      </c>
      <c r="BV15" s="90">
        <v>7.0217821782178214E-3</v>
      </c>
      <c r="BW15" s="90">
        <v>1.811881188118812E-3</v>
      </c>
      <c r="BX15" s="90">
        <v>1.7762376237623763E-3</v>
      </c>
      <c r="BY15" s="90">
        <v>4.0079207920792077E-3</v>
      </c>
      <c r="BZ15" s="90">
        <v>3.2138613861386143E-3</v>
      </c>
      <c r="CA15" s="90">
        <v>1.8732673267326735E-3</v>
      </c>
      <c r="CB15" s="90">
        <v>3.4594059405940593E-3</v>
      </c>
      <c r="CC15" s="90">
        <v>3.4396039603960399E-3</v>
      </c>
      <c r="CD15" s="90">
        <v>3.7504950495049509E-3</v>
      </c>
      <c r="CE15" s="70" t="s">
        <v>182</v>
      </c>
      <c r="CF15" s="57" t="e">
        <f>AVERAGE(CE15:CE17)</f>
        <v>#DIV/0!</v>
      </c>
      <c r="CG15" s="57" t="e">
        <f>STDEV(CE15:CE17)</f>
        <v>#DIV/0!</v>
      </c>
      <c r="CH15" s="58">
        <f t="shared" si="0"/>
        <v>11.388308910891089</v>
      </c>
      <c r="CI15" s="57">
        <f>AVERAGE(CH15:CH17)</f>
        <v>10.54608040989226</v>
      </c>
      <c r="CJ15" s="57">
        <f>STDEV(CH15:CH17)</f>
        <v>0.89062440912967611</v>
      </c>
      <c r="CK15" s="58">
        <f t="shared" si="1"/>
        <v>0.40186732673267311</v>
      </c>
      <c r="CL15" s="57">
        <f>AVERAGE(CK15:CK17)</f>
        <v>0.39170116041141173</v>
      </c>
      <c r="CM15" s="59">
        <f>STDEV(CK15:CK17)</f>
        <v>1.7045894073463831E-2</v>
      </c>
      <c r="CN15" s="120"/>
      <c r="CQ15" s="110"/>
      <c r="CT15" s="110"/>
      <c r="CV15" s="124"/>
    </row>
    <row r="16" spans="1:100" s="94" customFormat="1" ht="12.75" customHeight="1" x14ac:dyDescent="0.35">
      <c r="A16" s="88" t="s">
        <v>49</v>
      </c>
      <c r="B16" s="89"/>
      <c r="C16" s="90">
        <v>1.4178926441351887E-2</v>
      </c>
      <c r="D16" s="90">
        <v>1.284890656063618E-2</v>
      </c>
      <c r="E16" s="90">
        <v>9.7554671968190856E-3</v>
      </c>
      <c r="F16" s="90">
        <v>9.1371769383697815E-3</v>
      </c>
      <c r="G16" s="90">
        <v>9.6003976143141153E-3</v>
      </c>
      <c r="H16" s="90">
        <v>1.6023856858846917E-2</v>
      </c>
      <c r="I16" s="90">
        <v>1.0522862823061628E-2</v>
      </c>
      <c r="J16" s="90">
        <v>2.2842942345924454E-2</v>
      </c>
      <c r="K16" s="90">
        <v>6.7634194831013919E-3</v>
      </c>
      <c r="L16" s="90">
        <v>2.0616302186878727E-2</v>
      </c>
      <c r="M16" s="90">
        <v>2.0616302186878727E-2</v>
      </c>
      <c r="N16" s="90">
        <v>2.0133200795228626E-2</v>
      </c>
      <c r="O16" s="90">
        <v>4.8731610337972166E-2</v>
      </c>
      <c r="P16" s="90">
        <v>4.0176938369781305E-2</v>
      </c>
      <c r="Q16" s="90">
        <v>3.6310139165009934E-2</v>
      </c>
      <c r="R16" s="90">
        <v>0.1086003976143141</v>
      </c>
      <c r="S16" s="90">
        <v>4.1582504970178923E-2</v>
      </c>
      <c r="T16" s="90">
        <v>0.35490258449304174</v>
      </c>
      <c r="U16" s="90">
        <v>6.9081510934393631E-2</v>
      </c>
      <c r="V16" s="90">
        <v>0.41697813121272365</v>
      </c>
      <c r="W16" s="90">
        <v>0.15604970178926439</v>
      </c>
      <c r="X16" s="91">
        <v>2.1530914512922465</v>
      </c>
      <c r="Y16" s="92">
        <v>0.22590656063618289</v>
      </c>
      <c r="Z16" s="93">
        <v>3.9762504970178925</v>
      </c>
      <c r="AA16" s="92">
        <v>0.25282504970178926</v>
      </c>
      <c r="AB16" s="90">
        <v>1.2118667992047711</v>
      </c>
      <c r="AC16" s="90">
        <v>0.15037574552683897</v>
      </c>
      <c r="AD16" s="90">
        <v>0.19811928429423459</v>
      </c>
      <c r="AE16" s="90">
        <v>1.6978131212723655E-3</v>
      </c>
      <c r="AF16" s="90">
        <v>7.0178926441351883E-3</v>
      </c>
      <c r="AG16" s="90">
        <v>2.2880715705765407E-2</v>
      </c>
      <c r="AH16" s="90">
        <v>1.6260437375745528E-2</v>
      </c>
      <c r="AI16" s="90">
        <v>1.7789264413518885E-2</v>
      </c>
      <c r="AJ16" s="90">
        <v>2.6481113320079522E-3</v>
      </c>
      <c r="AK16" s="90">
        <v>3.9244532803180904E-3</v>
      </c>
      <c r="AL16" s="90">
        <v>1.5546719681908548E-3</v>
      </c>
      <c r="AM16" s="90">
        <v>3.2107355864811125E-3</v>
      </c>
      <c r="AN16" s="90">
        <v>5.4075546719681907E-4</v>
      </c>
      <c r="AO16" s="90">
        <v>6.4314115308151095E-3</v>
      </c>
      <c r="AP16" s="90">
        <v>2.2383697813121273E-2</v>
      </c>
      <c r="AQ16" s="90">
        <v>1.423459244532803E-2</v>
      </c>
      <c r="AR16" s="90">
        <v>2.4789264413518884E-2</v>
      </c>
      <c r="AS16" s="90">
        <v>1.3121272365805169E-2</v>
      </c>
      <c r="AT16" s="90">
        <v>2.8827037773359841E-3</v>
      </c>
      <c r="AU16" s="90">
        <v>4.5328031809145127E-3</v>
      </c>
      <c r="AV16" s="90">
        <v>7.1232604373757447E-2</v>
      </c>
      <c r="AW16" s="90">
        <v>3.4415506958250498E-2</v>
      </c>
      <c r="AX16" s="90">
        <v>3.0874751491053675E-3</v>
      </c>
      <c r="AY16" s="90">
        <v>3.0059642147117296E-3</v>
      </c>
      <c r="AZ16" s="90">
        <v>1.10337972166998E-2</v>
      </c>
      <c r="BA16" s="90">
        <v>4.1133200795228624E-3</v>
      </c>
      <c r="BB16" s="90">
        <v>2.7654075546719682E-3</v>
      </c>
      <c r="BC16" s="90">
        <v>3.0477137176938367E-3</v>
      </c>
      <c r="BD16" s="90">
        <v>4.5208747514910537E-3</v>
      </c>
      <c r="BE16" s="90">
        <v>2.6858846918489062E-3</v>
      </c>
      <c r="BF16" s="90">
        <v>2.6858846918489062E-3</v>
      </c>
      <c r="BG16" s="90">
        <v>2.6858846918489062E-3</v>
      </c>
      <c r="BH16" s="90">
        <v>4.4314115308151094E-3</v>
      </c>
      <c r="BI16" s="90">
        <v>3.3320079522862821E-3</v>
      </c>
      <c r="BJ16" s="90">
        <v>4.1968190854870776E-3</v>
      </c>
      <c r="BK16" s="90">
        <v>4.8111332007952281E-3</v>
      </c>
      <c r="BL16" s="90">
        <v>6.2683896620278328E-3</v>
      </c>
      <c r="BM16" s="90">
        <v>0</v>
      </c>
      <c r="BN16" s="90">
        <v>0</v>
      </c>
      <c r="BO16" s="90">
        <v>2.9940357852882705E-3</v>
      </c>
      <c r="BP16" s="90">
        <v>7.1570576540755458E-4</v>
      </c>
      <c r="BQ16" s="90">
        <v>1.5069582504970177E-3</v>
      </c>
      <c r="BR16" s="90">
        <v>0</v>
      </c>
      <c r="BS16" s="90">
        <v>2.1590457256461231E-3</v>
      </c>
      <c r="BT16" s="90">
        <v>0</v>
      </c>
      <c r="BU16" s="90">
        <v>2.1590457256461231E-3</v>
      </c>
      <c r="BV16" s="90">
        <v>6.8349900596421471E-3</v>
      </c>
      <c r="BW16" s="90">
        <v>1.3260437375745525E-3</v>
      </c>
      <c r="BX16" s="90">
        <v>1.8846918489065607E-3</v>
      </c>
      <c r="BY16" s="90">
        <v>3.5725646123260435E-3</v>
      </c>
      <c r="BZ16" s="90">
        <v>3.0238568588469186E-3</v>
      </c>
      <c r="CA16" s="90">
        <v>1.6699801192842944E-3</v>
      </c>
      <c r="CB16" s="90">
        <v>3.2266401590457256E-3</v>
      </c>
      <c r="CC16" s="90">
        <v>3.3538767395626238E-3</v>
      </c>
      <c r="CD16" s="90">
        <v>3.3737574552683892E-3</v>
      </c>
      <c r="CE16" s="70" t="s">
        <v>182</v>
      </c>
      <c r="CF16" s="57"/>
      <c r="CG16" s="57"/>
      <c r="CH16" s="58">
        <f t="shared" si="0"/>
        <v>9.6138886679920468</v>
      </c>
      <c r="CI16" s="57"/>
      <c r="CJ16" s="57"/>
      <c r="CK16" s="58">
        <f t="shared" si="1"/>
        <v>0.37202186878727628</v>
      </c>
      <c r="CL16" s="57"/>
      <c r="CM16" s="59"/>
      <c r="CN16" s="120"/>
      <c r="CQ16" s="110"/>
      <c r="CT16" s="110"/>
      <c r="CV16" s="124"/>
    </row>
    <row r="17" spans="1:100" s="94" customFormat="1" ht="12.75" customHeight="1" x14ac:dyDescent="0.35">
      <c r="A17" s="88" t="s">
        <v>50</v>
      </c>
      <c r="B17" s="97"/>
      <c r="C17" s="90">
        <v>6.0119047619047617E-3</v>
      </c>
      <c r="D17" s="90">
        <v>1.813095238095238E-2</v>
      </c>
      <c r="E17" s="90">
        <v>1.0823412698412697E-2</v>
      </c>
      <c r="F17" s="90">
        <v>9.464285714285715E-3</v>
      </c>
      <c r="G17" s="90">
        <v>1.053968253968254E-2</v>
      </c>
      <c r="H17" s="90">
        <v>1.5795634920634922E-2</v>
      </c>
      <c r="I17" s="90">
        <v>1.0833333333333334E-2</v>
      </c>
      <c r="J17" s="90">
        <v>2.6613095238095238E-2</v>
      </c>
      <c r="K17" s="90">
        <v>7.5773809523809509E-3</v>
      </c>
      <c r="L17" s="90">
        <v>1.994642857142857E-2</v>
      </c>
      <c r="M17" s="90">
        <v>1.994642857142857E-2</v>
      </c>
      <c r="N17" s="90">
        <v>2.0865079365079364E-2</v>
      </c>
      <c r="O17" s="90">
        <v>5.185912698412698E-2</v>
      </c>
      <c r="P17" s="90">
        <v>4.5978174603174604E-2</v>
      </c>
      <c r="Q17" s="90">
        <v>4.0329365079365076E-2</v>
      </c>
      <c r="R17" s="90">
        <v>0.10224404761904761</v>
      </c>
      <c r="S17" s="90">
        <v>3.4767857142857142E-2</v>
      </c>
      <c r="T17" s="90">
        <v>0.40671031746031744</v>
      </c>
      <c r="U17" s="90">
        <v>0.10075198412698413</v>
      </c>
      <c r="V17" s="90">
        <v>0.52575595238095241</v>
      </c>
      <c r="W17" s="90">
        <v>0.20892063492063495</v>
      </c>
      <c r="X17" s="91">
        <v>2.3919146825396824</v>
      </c>
      <c r="Y17" s="92">
        <v>0.27225992063492066</v>
      </c>
      <c r="Z17" s="93">
        <v>4.2832718253968247</v>
      </c>
      <c r="AA17" s="92">
        <v>0.28267063492063493</v>
      </c>
      <c r="AB17" s="90">
        <v>1.3516031746031745</v>
      </c>
      <c r="AC17" s="90">
        <v>0.13384126984126982</v>
      </c>
      <c r="AD17" s="90">
        <v>0.22661706349206348</v>
      </c>
      <c r="AE17" s="90">
        <v>1.8789682539682542E-3</v>
      </c>
      <c r="AF17" s="90">
        <v>7.013888888888889E-3</v>
      </c>
      <c r="AG17" s="90">
        <v>2.6299603174603173E-2</v>
      </c>
      <c r="AH17" s="90">
        <v>1.9075396825396825E-2</v>
      </c>
      <c r="AI17" s="90">
        <v>1.4650793650793652E-2</v>
      </c>
      <c r="AJ17" s="90">
        <v>2.8055555555555555E-3</v>
      </c>
      <c r="AK17" s="90">
        <v>3.9642857142857145E-3</v>
      </c>
      <c r="AL17" s="90">
        <v>1.5119047619047618E-3</v>
      </c>
      <c r="AM17" s="90">
        <v>3.8710317460317464E-3</v>
      </c>
      <c r="AN17" s="90">
        <v>5.0000000000000001E-4</v>
      </c>
      <c r="AO17" s="90">
        <v>6.285714285714286E-3</v>
      </c>
      <c r="AP17" s="90">
        <v>2.1077380952380952E-2</v>
      </c>
      <c r="AQ17" s="90">
        <v>1.5555555555555557E-2</v>
      </c>
      <c r="AR17" s="90">
        <v>2.8083333333333332E-2</v>
      </c>
      <c r="AS17" s="90">
        <v>1.2742063492063492E-2</v>
      </c>
      <c r="AT17" s="90">
        <v>2.96031746031746E-3</v>
      </c>
      <c r="AU17" s="90">
        <v>4.7579365079365079E-3</v>
      </c>
      <c r="AV17" s="90">
        <v>6.8946428571428575E-2</v>
      </c>
      <c r="AW17" s="90">
        <v>3.8988095238095238E-2</v>
      </c>
      <c r="AX17" s="90">
        <v>3.1150793650793649E-3</v>
      </c>
      <c r="AY17" s="90">
        <v>2.4940476190476188E-3</v>
      </c>
      <c r="AZ17" s="90">
        <v>1.1460317460317461E-2</v>
      </c>
      <c r="BA17" s="90">
        <v>5.7341269841269839E-3</v>
      </c>
      <c r="BB17" s="90">
        <v>5.3749999999999996E-3</v>
      </c>
      <c r="BC17" s="90">
        <v>3.1130952380952377E-3</v>
      </c>
      <c r="BD17" s="90">
        <v>4.9960317460317465E-3</v>
      </c>
      <c r="BE17" s="90">
        <v>2.6805555555555554E-3</v>
      </c>
      <c r="BF17" s="90">
        <v>2.6805555555555554E-3</v>
      </c>
      <c r="BG17" s="90">
        <v>2.6805555555555554E-3</v>
      </c>
      <c r="BH17" s="90">
        <v>4.7738095238095231E-3</v>
      </c>
      <c r="BI17" s="90">
        <v>4.0833333333333329E-3</v>
      </c>
      <c r="BJ17" s="90">
        <v>3.9087301587301584E-3</v>
      </c>
      <c r="BK17" s="90">
        <v>7.9742063492063489E-3</v>
      </c>
      <c r="BL17" s="90">
        <v>1.0698412698412698E-2</v>
      </c>
      <c r="BM17" s="90">
        <v>2.8154761904761903E-3</v>
      </c>
      <c r="BN17" s="90">
        <v>0</v>
      </c>
      <c r="BO17" s="90">
        <v>3.0992063492063489E-3</v>
      </c>
      <c r="BP17" s="90">
        <v>6.4285714285714293E-4</v>
      </c>
      <c r="BQ17" s="90">
        <v>2.0575396825396825E-3</v>
      </c>
      <c r="BR17" s="90">
        <v>0</v>
      </c>
      <c r="BS17" s="90">
        <v>2.1547619047619045E-3</v>
      </c>
      <c r="BT17" s="90">
        <v>0</v>
      </c>
      <c r="BU17" s="90">
        <v>2.1547619047619045E-3</v>
      </c>
      <c r="BV17" s="90">
        <v>8.2996031746031748E-3</v>
      </c>
      <c r="BW17" s="90">
        <v>1.7757936507936506E-3</v>
      </c>
      <c r="BX17" s="90">
        <v>2.2242063492063494E-3</v>
      </c>
      <c r="BY17" s="90">
        <v>3.8115079365079367E-3</v>
      </c>
      <c r="BZ17" s="90">
        <v>3.200396825396825E-3</v>
      </c>
      <c r="CA17" s="90">
        <v>1.7222222222222222E-3</v>
      </c>
      <c r="CB17" s="90">
        <v>3.3234126984126987E-3</v>
      </c>
      <c r="CC17" s="90">
        <v>3.5555555555555557E-3</v>
      </c>
      <c r="CD17" s="90">
        <v>3.6408730158730162E-3</v>
      </c>
      <c r="CE17" s="70" t="s">
        <v>182</v>
      </c>
      <c r="CF17" s="57"/>
      <c r="CG17" s="57"/>
      <c r="CH17" s="58">
        <f t="shared" si="0"/>
        <v>10.636043650793649</v>
      </c>
      <c r="CI17" s="57"/>
      <c r="CJ17" s="57"/>
      <c r="CK17" s="58">
        <f t="shared" si="1"/>
        <v>0.40121428571428575</v>
      </c>
      <c r="CL17" s="57"/>
      <c r="CM17" s="59"/>
      <c r="CN17" s="120"/>
      <c r="CQ17" s="110"/>
      <c r="CT17" s="110"/>
      <c r="CV17" s="124"/>
    </row>
    <row r="18" spans="1:100" s="94" customFormat="1" ht="12.75" customHeight="1" x14ac:dyDescent="0.35">
      <c r="A18" s="95" t="s">
        <v>51</v>
      </c>
      <c r="B18" s="96" t="s">
        <v>10</v>
      </c>
      <c r="C18" s="90">
        <v>9.0575396825396809E-3</v>
      </c>
      <c r="D18" s="90">
        <v>1.6422619047619047E-2</v>
      </c>
      <c r="E18" s="90">
        <v>1.0490079365079365E-2</v>
      </c>
      <c r="F18" s="90">
        <v>1.0075396825396826E-2</v>
      </c>
      <c r="G18" s="90">
        <v>1.1557539682539683E-2</v>
      </c>
      <c r="H18" s="90">
        <v>1.5575396825396826E-2</v>
      </c>
      <c r="I18" s="90">
        <v>1.1557539682539683E-2</v>
      </c>
      <c r="J18" s="90">
        <v>2.9136904761904756E-2</v>
      </c>
      <c r="K18" s="90">
        <v>8.3869047619047621E-3</v>
      </c>
      <c r="L18" s="90">
        <v>2.1202380952380952E-2</v>
      </c>
      <c r="M18" s="90">
        <v>2.1202380952380952E-2</v>
      </c>
      <c r="N18" s="90">
        <v>2.273611111111111E-2</v>
      </c>
      <c r="O18" s="90">
        <v>5.3428571428571422E-2</v>
      </c>
      <c r="P18" s="90">
        <v>5.1468253968253962E-2</v>
      </c>
      <c r="Q18" s="90">
        <v>4.5954365079365081E-2</v>
      </c>
      <c r="R18" s="90">
        <v>0.10502380952380952</v>
      </c>
      <c r="S18" s="90">
        <v>4.5416666666666668E-2</v>
      </c>
      <c r="T18" s="90">
        <v>0.34129960317460317</v>
      </c>
      <c r="U18" s="90">
        <v>8.5251984126984121E-2</v>
      </c>
      <c r="V18" s="90">
        <v>0.5809265873015873</v>
      </c>
      <c r="W18" s="90">
        <v>0.1022202380952381</v>
      </c>
      <c r="X18" s="91">
        <v>2.0441527777777782</v>
      </c>
      <c r="Y18" s="92">
        <v>0.22114880952380953</v>
      </c>
      <c r="Z18" s="93">
        <v>3.7180515873015869</v>
      </c>
      <c r="AA18" s="92">
        <v>0.2450515873015873</v>
      </c>
      <c r="AB18" s="90">
        <v>1.1538789682539683</v>
      </c>
      <c r="AC18" s="90">
        <v>0.23076984126984124</v>
      </c>
      <c r="AD18" s="90">
        <v>0.2019940476190476</v>
      </c>
      <c r="AE18" s="90">
        <v>1.6448412698412695E-3</v>
      </c>
      <c r="AF18" s="90">
        <v>7.8333333333333328E-3</v>
      </c>
      <c r="AG18" s="90">
        <v>2.6835317460317462E-2</v>
      </c>
      <c r="AH18" s="90">
        <v>1.9898809523809523E-2</v>
      </c>
      <c r="AI18" s="90">
        <v>1.3410714285714284E-2</v>
      </c>
      <c r="AJ18" s="90">
        <v>2.5873015873015873E-3</v>
      </c>
      <c r="AK18" s="90">
        <v>3.9464285714285721E-3</v>
      </c>
      <c r="AL18" s="90">
        <v>1.5575396825396825E-3</v>
      </c>
      <c r="AM18" s="90">
        <v>4.6111111111111101E-3</v>
      </c>
      <c r="AN18" s="90">
        <v>5.2976190476190473E-4</v>
      </c>
      <c r="AO18" s="90">
        <v>5.2956349206349212E-3</v>
      </c>
      <c r="AP18" s="90">
        <v>1.9559523809523808E-2</v>
      </c>
      <c r="AQ18" s="90">
        <v>1.5496031746031744E-2</v>
      </c>
      <c r="AR18" s="90">
        <v>2.2791666666666665E-2</v>
      </c>
      <c r="AS18" s="90">
        <v>1.1876984126984126E-2</v>
      </c>
      <c r="AT18" s="90">
        <v>2.8174603174603171E-3</v>
      </c>
      <c r="AU18" s="90">
        <v>4.9265873015873008E-3</v>
      </c>
      <c r="AV18" s="90">
        <v>5.8837301587301591E-2</v>
      </c>
      <c r="AW18" s="90">
        <v>1.6017857142857146E-2</v>
      </c>
      <c r="AX18" s="90">
        <v>3.0972222222222221E-3</v>
      </c>
      <c r="AY18" s="90">
        <v>0</v>
      </c>
      <c r="AZ18" s="90">
        <v>0</v>
      </c>
      <c r="BA18" s="90">
        <v>1.490079365079365E-3</v>
      </c>
      <c r="BB18" s="90">
        <v>1.490079365079365E-3</v>
      </c>
      <c r="BC18" s="90">
        <v>3.1884920634920638E-3</v>
      </c>
      <c r="BD18" s="90">
        <v>5.347222222222222E-3</v>
      </c>
      <c r="BE18" s="90">
        <v>2.6805555555555554E-3</v>
      </c>
      <c r="BF18" s="90">
        <v>2.6805555555555554E-3</v>
      </c>
      <c r="BG18" s="90">
        <v>2.6805555555555554E-3</v>
      </c>
      <c r="BH18" s="90">
        <v>5.7876984126984127E-3</v>
      </c>
      <c r="BI18" s="90">
        <v>3.0039682539682541E-3</v>
      </c>
      <c r="BJ18" s="90">
        <v>4.1111111111111105E-3</v>
      </c>
      <c r="BK18" s="90">
        <v>5.565476190476191E-3</v>
      </c>
      <c r="BL18" s="90">
        <v>6.9166666666666673E-3</v>
      </c>
      <c r="BM18" s="90">
        <v>0</v>
      </c>
      <c r="BN18" s="90">
        <v>0</v>
      </c>
      <c r="BO18" s="90">
        <v>3.1210317460317462E-3</v>
      </c>
      <c r="BP18" s="90">
        <v>9.5039682539682538E-4</v>
      </c>
      <c r="BQ18" s="90">
        <v>1.740079365079365E-3</v>
      </c>
      <c r="BR18" s="90">
        <v>6.3452380952380956E-3</v>
      </c>
      <c r="BS18" s="90">
        <v>6.7440476190476191E-3</v>
      </c>
      <c r="BT18" s="90">
        <v>0</v>
      </c>
      <c r="BU18" s="90">
        <v>2.1547619047619045E-3</v>
      </c>
      <c r="BV18" s="90">
        <v>1.4321428571428573E-2</v>
      </c>
      <c r="BW18" s="90">
        <v>2.8234126984126983E-3</v>
      </c>
      <c r="BX18" s="90">
        <v>4.1646825396825394E-3</v>
      </c>
      <c r="BY18" s="90">
        <v>3.6527777777777778E-3</v>
      </c>
      <c r="BZ18" s="90">
        <v>3.3630952380952379E-3</v>
      </c>
      <c r="CA18" s="90">
        <v>2.3591269841269843E-3</v>
      </c>
      <c r="CB18" s="90">
        <v>3.2837301587301591E-3</v>
      </c>
      <c r="CC18" s="90">
        <v>3.2499999999999999E-3</v>
      </c>
      <c r="CD18" s="90">
        <v>3.3968253968253968E-3</v>
      </c>
      <c r="CE18" s="70" t="s">
        <v>182</v>
      </c>
      <c r="CF18" s="57" t="e">
        <f>AVERAGE(CE18:CE20)</f>
        <v>#DIV/0!</v>
      </c>
      <c r="CG18" s="57" t="e">
        <f>STDEV(CE18:CE20)</f>
        <v>#DIV/0!</v>
      </c>
      <c r="CH18" s="58">
        <f t="shared" si="0"/>
        <v>9.4134384920634915</v>
      </c>
      <c r="CI18" s="57">
        <f>AVERAGE(CH18:CH20)</f>
        <v>10.069244685232709</v>
      </c>
      <c r="CJ18" s="57">
        <f>STDEV(CH18:CH20)</f>
        <v>0.71165541143599087</v>
      </c>
      <c r="CK18" s="58">
        <f t="shared" si="1"/>
        <v>0.35018452380952392</v>
      </c>
      <c r="CL18" s="57">
        <f>AVERAGE(CK18:CK20)</f>
        <v>0.3363337452079968</v>
      </c>
      <c r="CM18" s="59">
        <f>STDEV(CK18:CK20)</f>
        <v>1.2397418972990371E-2</v>
      </c>
      <c r="CN18" s="120"/>
      <c r="CQ18" s="110"/>
      <c r="CT18" s="110"/>
      <c r="CV18" s="124"/>
    </row>
    <row r="19" spans="1:100" s="94" customFormat="1" ht="12.75" customHeight="1" x14ac:dyDescent="0.35">
      <c r="A19" s="95" t="s">
        <v>52</v>
      </c>
      <c r="B19" s="96"/>
      <c r="C19" s="90">
        <v>1.6718253968253969E-2</v>
      </c>
      <c r="D19" s="90">
        <v>1.6035714285714285E-2</v>
      </c>
      <c r="E19" s="90">
        <v>1.1944444444444445E-2</v>
      </c>
      <c r="F19" s="90">
        <v>1.2327380952380953E-2</v>
      </c>
      <c r="G19" s="90">
        <v>1.4144841269841271E-2</v>
      </c>
      <c r="H19" s="90">
        <v>2.0093253968253968E-2</v>
      </c>
      <c r="I19" s="90">
        <v>1.4230158730158728E-2</v>
      </c>
      <c r="J19" s="90">
        <v>3.1281746031746029E-2</v>
      </c>
      <c r="K19" s="90">
        <v>6.9007936507936504E-3</v>
      </c>
      <c r="L19" s="90">
        <v>2.5805555555555557E-2</v>
      </c>
      <c r="M19" s="90">
        <v>2.5805555555555557E-2</v>
      </c>
      <c r="N19" s="90">
        <v>2.5531746031746034E-2</v>
      </c>
      <c r="O19" s="90">
        <v>6.0017857142857151E-2</v>
      </c>
      <c r="P19" s="90">
        <v>5.4380952380952377E-2</v>
      </c>
      <c r="Q19" s="90">
        <v>4.5041666666666667E-2</v>
      </c>
      <c r="R19" s="90">
        <v>9.738492063492063E-2</v>
      </c>
      <c r="S19" s="90">
        <v>8.5412698412698412E-2</v>
      </c>
      <c r="T19" s="90">
        <v>0.30928571428571427</v>
      </c>
      <c r="U19" s="90">
        <v>0.11823015873015873</v>
      </c>
      <c r="V19" s="90">
        <v>0.4306686507936508</v>
      </c>
      <c r="W19" s="90">
        <v>0.20505357142857145</v>
      </c>
      <c r="X19" s="91">
        <v>2.4200535714285714</v>
      </c>
      <c r="Y19" s="92">
        <v>0.31120436507936511</v>
      </c>
      <c r="Z19" s="93">
        <v>4.2748313492063499</v>
      </c>
      <c r="AA19" s="92">
        <v>0.35521825396825396</v>
      </c>
      <c r="AB19" s="90">
        <v>1.3829563492063492</v>
      </c>
      <c r="AC19" s="90">
        <v>0.16053571428571428</v>
      </c>
      <c r="AD19" s="90">
        <v>0.29487896825396825</v>
      </c>
      <c r="AE19" s="90">
        <v>2.8888888888888888E-3</v>
      </c>
      <c r="AF19" s="90">
        <v>8.4484126984126981E-3</v>
      </c>
      <c r="AG19" s="90">
        <v>3.143253968253968E-2</v>
      </c>
      <c r="AH19" s="90">
        <v>2.1619047619047618E-2</v>
      </c>
      <c r="AI19" s="90">
        <v>1.8283730158730159E-2</v>
      </c>
      <c r="AJ19" s="90">
        <v>2.89484126984127E-3</v>
      </c>
      <c r="AK19" s="90">
        <v>4.7777777777777775E-3</v>
      </c>
      <c r="AL19" s="90">
        <v>1.8749999999999999E-3</v>
      </c>
      <c r="AM19" s="90">
        <v>5.6845238095238095E-3</v>
      </c>
      <c r="AN19" s="90">
        <v>7.8174603174603174E-4</v>
      </c>
      <c r="AO19" s="90">
        <v>8.0277777777777778E-3</v>
      </c>
      <c r="AP19" s="90">
        <v>2.2926587301587302E-2</v>
      </c>
      <c r="AQ19" s="90">
        <v>1.9585317460317459E-2</v>
      </c>
      <c r="AR19" s="90">
        <v>2.3867063492063495E-2</v>
      </c>
      <c r="AS19" s="90">
        <v>8.0238095238095233E-3</v>
      </c>
      <c r="AT19" s="90">
        <v>4.2003968253968259E-3</v>
      </c>
      <c r="AU19" s="90">
        <v>4.8809523809523808E-3</v>
      </c>
      <c r="AV19" s="90">
        <v>2.7988095238095236E-2</v>
      </c>
      <c r="AW19" s="90">
        <v>0</v>
      </c>
      <c r="AX19" s="90">
        <v>3.5436507936507937E-3</v>
      </c>
      <c r="AY19" s="90">
        <v>0</v>
      </c>
      <c r="AZ19" s="90">
        <v>0</v>
      </c>
      <c r="BA19" s="90">
        <v>1.490079365079365E-3</v>
      </c>
      <c r="BB19" s="90">
        <v>1.490079365079365E-3</v>
      </c>
      <c r="BC19" s="90">
        <v>3.0734126984126985E-3</v>
      </c>
      <c r="BD19" s="90">
        <v>6.1369047619047618E-3</v>
      </c>
      <c r="BE19" s="90">
        <v>2.6805555555555554E-3</v>
      </c>
      <c r="BF19" s="90">
        <v>2.6805555555555554E-3</v>
      </c>
      <c r="BG19" s="90">
        <v>2.6805555555555554E-3</v>
      </c>
      <c r="BH19" s="90">
        <v>5.6825396825396831E-3</v>
      </c>
      <c r="BI19" s="90">
        <v>3.0000000000000001E-3</v>
      </c>
      <c r="BJ19" s="90">
        <v>4.3353174603174604E-3</v>
      </c>
      <c r="BK19" s="90">
        <v>9.5218253968253983E-3</v>
      </c>
      <c r="BL19" s="90">
        <v>7.4980158730158725E-3</v>
      </c>
      <c r="BM19" s="90">
        <v>0</v>
      </c>
      <c r="BN19" s="90">
        <v>0</v>
      </c>
      <c r="BO19" s="90">
        <v>3.2956349206349207E-3</v>
      </c>
      <c r="BP19" s="90">
        <v>1.3789682539682541E-3</v>
      </c>
      <c r="BQ19" s="90">
        <v>1.746031746031746E-3</v>
      </c>
      <c r="BR19" s="90">
        <v>5.5615079365079374E-3</v>
      </c>
      <c r="BS19" s="90">
        <v>7.1765873015873019E-3</v>
      </c>
      <c r="BT19" s="90">
        <v>0</v>
      </c>
      <c r="BU19" s="90">
        <v>2.1547619047619045E-3</v>
      </c>
      <c r="BV19" s="90">
        <v>8.1388888888888882E-3</v>
      </c>
      <c r="BW19" s="90">
        <v>2.5357142857142857E-3</v>
      </c>
      <c r="BX19" s="90">
        <v>2.216269841269841E-3</v>
      </c>
      <c r="BY19" s="90">
        <v>4.0039682539682537E-3</v>
      </c>
      <c r="BZ19" s="90">
        <v>3.6567460317460314E-3</v>
      </c>
      <c r="CA19" s="90">
        <v>2.134920634920635E-3</v>
      </c>
      <c r="CB19" s="90">
        <v>3.4583333333333337E-3</v>
      </c>
      <c r="CC19" s="90">
        <v>3.3710317460317455E-3</v>
      </c>
      <c r="CD19" s="90">
        <v>3.4464285714285712E-3</v>
      </c>
      <c r="CE19" s="70" t="s">
        <v>182</v>
      </c>
      <c r="CF19" s="57"/>
      <c r="CG19" s="57"/>
      <c r="CH19" s="58">
        <f t="shared" si="0"/>
        <v>10.825974206349207</v>
      </c>
      <c r="CI19" s="57"/>
      <c r="CJ19" s="57"/>
      <c r="CK19" s="58">
        <f t="shared" si="1"/>
        <v>0.32627579365079362</v>
      </c>
      <c r="CL19" s="57"/>
      <c r="CM19" s="59"/>
      <c r="CN19" s="120"/>
      <c r="CR19" s="124"/>
      <c r="CT19" s="110"/>
      <c r="CV19" s="124"/>
    </row>
    <row r="20" spans="1:100" s="17" customFormat="1" ht="12.75" customHeight="1" thickBot="1" x14ac:dyDescent="0.4">
      <c r="A20" s="98" t="s">
        <v>53</v>
      </c>
      <c r="B20" s="31"/>
      <c r="C20" s="32">
        <v>2.5167664670658684E-2</v>
      </c>
      <c r="D20" s="32">
        <v>1.5229540918163672E-2</v>
      </c>
      <c r="E20" s="32">
        <v>1.7057884231536927E-2</v>
      </c>
      <c r="F20" s="32">
        <v>1.0784431137724551E-2</v>
      </c>
      <c r="G20" s="32">
        <v>1.271057884231537E-2</v>
      </c>
      <c r="H20" s="32">
        <v>1.8580838323353294E-2</v>
      </c>
      <c r="I20" s="32">
        <v>1.2642714570858285E-2</v>
      </c>
      <c r="J20" s="32">
        <v>3.1073852295409186E-2</v>
      </c>
      <c r="K20" s="32">
        <v>9.1077844311377252E-3</v>
      </c>
      <c r="L20" s="32">
        <v>2.2618762475049899E-2</v>
      </c>
      <c r="M20" s="32">
        <v>2.2618762475049899E-2</v>
      </c>
      <c r="N20" s="32">
        <v>2.3546906187624752E-2</v>
      </c>
      <c r="O20" s="32">
        <v>5.9520958083832329E-2</v>
      </c>
      <c r="P20" s="32">
        <v>5.1407185628742517E-2</v>
      </c>
      <c r="Q20" s="32">
        <v>7.8722554890219565E-2</v>
      </c>
      <c r="R20" s="32">
        <v>9.523153692614772E-2</v>
      </c>
      <c r="S20" s="32">
        <v>6.5802395209580838E-2</v>
      </c>
      <c r="T20" s="32">
        <v>0.61756686626746515</v>
      </c>
      <c r="U20" s="32">
        <v>5.3888223552894216E-2</v>
      </c>
      <c r="V20" s="32">
        <v>0.63231936127744515</v>
      </c>
      <c r="W20" s="32">
        <v>0.14630139720558882</v>
      </c>
      <c r="X20" s="75">
        <v>2.223556886227545</v>
      </c>
      <c r="Y20" s="76">
        <v>0.26616367265469065</v>
      </c>
      <c r="Z20" s="99">
        <v>3.7226506986027941</v>
      </c>
      <c r="AA20" s="76">
        <v>0.24603393213572858</v>
      </c>
      <c r="AB20" s="32">
        <v>1.1750039920159683</v>
      </c>
      <c r="AC20" s="32">
        <v>0.13041716566866268</v>
      </c>
      <c r="AD20" s="32">
        <v>0.18259481037924152</v>
      </c>
      <c r="AE20" s="32">
        <v>2.2495009980039917E-3</v>
      </c>
      <c r="AF20" s="32">
        <v>9.7185628742514976E-3</v>
      </c>
      <c r="AG20" s="32">
        <v>2.8087824351297409E-2</v>
      </c>
      <c r="AH20" s="32">
        <v>1.994810379241517E-2</v>
      </c>
      <c r="AI20" s="32">
        <v>1.821556886227545E-2</v>
      </c>
      <c r="AJ20" s="32">
        <v>2.716566866267465E-3</v>
      </c>
      <c r="AK20" s="32">
        <v>4.3413173652694613E-3</v>
      </c>
      <c r="AL20" s="32">
        <v>1.6347305389221556E-3</v>
      </c>
      <c r="AM20" s="32">
        <v>4.6147704590818366E-3</v>
      </c>
      <c r="AN20" s="32">
        <v>7.125748502994012E-4</v>
      </c>
      <c r="AO20" s="32">
        <v>6.6107784431137717E-3</v>
      </c>
      <c r="AP20" s="32">
        <v>2.2095808383233537E-2</v>
      </c>
      <c r="AQ20" s="32">
        <v>1.6594810379241518E-2</v>
      </c>
      <c r="AR20" s="32">
        <v>2.7305389221556887E-2</v>
      </c>
      <c r="AS20" s="32">
        <v>1.4610778443113773E-2</v>
      </c>
      <c r="AT20" s="32">
        <v>3.3273453093812379E-3</v>
      </c>
      <c r="AU20" s="32">
        <v>4.9720558882235533E-3</v>
      </c>
      <c r="AV20" s="32">
        <v>0</v>
      </c>
      <c r="AW20" s="32">
        <v>0</v>
      </c>
      <c r="AX20" s="32">
        <v>3.3572854291417172E-3</v>
      </c>
      <c r="AY20" s="32">
        <v>0</v>
      </c>
      <c r="AZ20" s="32">
        <v>0</v>
      </c>
      <c r="BA20" s="32">
        <v>1.4990019960079842E-3</v>
      </c>
      <c r="BB20" s="32">
        <v>1.4990019960079842E-3</v>
      </c>
      <c r="BC20" s="32">
        <v>3.1297405189620758E-3</v>
      </c>
      <c r="BD20" s="32">
        <v>4.2399201596806387E-2</v>
      </c>
      <c r="BE20" s="32">
        <v>2.6966067864271459E-3</v>
      </c>
      <c r="BF20" s="32">
        <v>2.6966067864271459E-3</v>
      </c>
      <c r="BG20" s="32">
        <v>2.6966067864271459E-3</v>
      </c>
      <c r="BH20" s="32">
        <v>6.6287425149700605E-3</v>
      </c>
      <c r="BI20" s="32">
        <v>3.2075848303393215E-3</v>
      </c>
      <c r="BJ20" s="32">
        <v>5.1397205588822352E-3</v>
      </c>
      <c r="BK20" s="32">
        <v>6.5469061876247498E-3</v>
      </c>
      <c r="BL20" s="32">
        <v>1.1710578842315369E-2</v>
      </c>
      <c r="BM20" s="32">
        <v>0</v>
      </c>
      <c r="BN20" s="32">
        <v>0</v>
      </c>
      <c r="BO20" s="32">
        <v>2.5808383233532936E-3</v>
      </c>
      <c r="BP20" s="32">
        <v>1.2035928143712576E-3</v>
      </c>
      <c r="BQ20" s="32">
        <v>2.0778443113772457E-3</v>
      </c>
      <c r="BR20" s="32">
        <v>6.0878243512974056E-3</v>
      </c>
      <c r="BS20" s="32">
        <v>8.2375249500998005E-3</v>
      </c>
      <c r="BT20" s="32">
        <v>0</v>
      </c>
      <c r="BU20" s="32">
        <v>2.1676646706586828E-3</v>
      </c>
      <c r="BV20" s="32">
        <v>6.9441117764471065E-3</v>
      </c>
      <c r="BW20" s="32">
        <v>1.2235528942115769E-3</v>
      </c>
      <c r="BX20" s="32">
        <v>2.0978043912175648E-3</v>
      </c>
      <c r="BY20" s="32">
        <v>3.4431137724550902E-3</v>
      </c>
      <c r="BZ20" s="32">
        <v>3.8263473053892225E-3</v>
      </c>
      <c r="CA20" s="32">
        <v>1.8203592814371257E-3</v>
      </c>
      <c r="CB20" s="32">
        <v>3.2295409181636726E-3</v>
      </c>
      <c r="CC20" s="32">
        <v>3.4391217564870256E-3</v>
      </c>
      <c r="CD20" s="32">
        <v>3.1976047904191617E-3</v>
      </c>
      <c r="CE20" s="71" t="s">
        <v>182</v>
      </c>
      <c r="CF20" s="33"/>
      <c r="CG20" s="33"/>
      <c r="CH20" s="34">
        <f t="shared" si="0"/>
        <v>9.9683213572854292</v>
      </c>
      <c r="CI20" s="33"/>
      <c r="CJ20" s="33"/>
      <c r="CK20" s="34">
        <f t="shared" si="1"/>
        <v>0.33254091816367276</v>
      </c>
      <c r="CL20" s="33"/>
      <c r="CM20" s="61"/>
      <c r="CN20" s="121"/>
      <c r="CO20" s="105">
        <f>AVERAGE(CH3:CH20)</f>
        <v>9.8025619923624099</v>
      </c>
      <c r="CQ20" s="112"/>
      <c r="CR20" s="105">
        <f>AVERAGE(CK3:CK20)</f>
        <v>0.37111597958041959</v>
      </c>
      <c r="CT20" s="112"/>
      <c r="CV20" s="127"/>
    </row>
    <row r="21" spans="1:100" s="21" customFormat="1" ht="12.75" customHeight="1" x14ac:dyDescent="0.35">
      <c r="A21" s="77" t="s">
        <v>11</v>
      </c>
      <c r="B21" s="78" t="s">
        <v>12</v>
      </c>
      <c r="C21" s="79">
        <v>1.9269999999999999E-2</v>
      </c>
      <c r="D21" s="79">
        <v>6.8417999999999993E-2</v>
      </c>
      <c r="E21" s="79">
        <v>9.7360000000000002E-2</v>
      </c>
      <c r="F21" s="79">
        <v>0.16358</v>
      </c>
      <c r="G21" s="79">
        <v>0.24396199999999996</v>
      </c>
      <c r="H21" s="79">
        <v>0.26773800000000003</v>
      </c>
      <c r="I21" s="79">
        <v>0.27750599999999997</v>
      </c>
      <c r="J21" s="79">
        <v>0.47288800000000003</v>
      </c>
      <c r="K21" s="79">
        <v>0.18926400000000002</v>
      </c>
      <c r="L21" s="79">
        <v>0.27765600000000001</v>
      </c>
      <c r="M21" s="79">
        <v>0.26095600000000002</v>
      </c>
      <c r="N21" s="79">
        <v>0.27678000000000003</v>
      </c>
      <c r="O21" s="79">
        <v>0.24885399999999999</v>
      </c>
      <c r="P21" s="79">
        <v>0.26968599999999998</v>
      </c>
      <c r="Q21" s="79">
        <v>0.226768</v>
      </c>
      <c r="R21" s="79">
        <v>0.30177599999999999</v>
      </c>
      <c r="S21" s="79">
        <v>0.27029999999999998</v>
      </c>
      <c r="T21" s="79">
        <v>0.44816199999999995</v>
      </c>
      <c r="U21" s="79">
        <v>0.24322399999999997</v>
      </c>
      <c r="V21" s="79">
        <v>0.53093599999999996</v>
      </c>
      <c r="W21" s="79">
        <v>0.22992799999999999</v>
      </c>
      <c r="X21" s="80">
        <v>2.6775340000000001</v>
      </c>
      <c r="Y21" s="81">
        <v>0.35953000000000002</v>
      </c>
      <c r="Z21" s="82">
        <v>4.8289600000000004</v>
      </c>
      <c r="AA21" s="81">
        <v>0.33849399999999996</v>
      </c>
      <c r="AB21" s="79">
        <v>1.3908739999999999</v>
      </c>
      <c r="AC21" s="79">
        <v>0.18660599999999999</v>
      </c>
      <c r="AD21" s="79">
        <v>0.245702</v>
      </c>
      <c r="AE21" s="79">
        <v>1.9762000000000002E-2</v>
      </c>
      <c r="AF21" s="79">
        <v>0.120654</v>
      </c>
      <c r="AG21" s="79">
        <v>0.45810200000000006</v>
      </c>
      <c r="AH21" s="79">
        <v>0.83889400000000003</v>
      </c>
      <c r="AI21" s="79">
        <v>0.83707600000000004</v>
      </c>
      <c r="AJ21" s="79">
        <v>6.2979999999999998E-3</v>
      </c>
      <c r="AK21" s="79">
        <v>1.3606000000000002E-2</v>
      </c>
      <c r="AL21" s="79">
        <v>1.1572000000000001E-2</v>
      </c>
      <c r="AM21" s="79">
        <v>7.9404000000000002E-2</v>
      </c>
      <c r="AN21" s="79">
        <v>9.7319999999999993E-3</v>
      </c>
      <c r="AO21" s="79">
        <v>8.2760000000000004E-3</v>
      </c>
      <c r="AP21" s="79">
        <v>0.32369599999999998</v>
      </c>
      <c r="AQ21" s="79">
        <v>0.57032400000000005</v>
      </c>
      <c r="AR21" s="79">
        <v>0.67868200000000001</v>
      </c>
      <c r="AS21" s="79">
        <v>0.50535600000000003</v>
      </c>
      <c r="AT21" s="79">
        <v>2.3418000000000001E-2</v>
      </c>
      <c r="AU21" s="79">
        <v>7.5789999999999996E-2</v>
      </c>
      <c r="AV21" s="79">
        <v>0.45319200000000004</v>
      </c>
      <c r="AW21" s="79">
        <v>0.71558999999999995</v>
      </c>
      <c r="AX21" s="79">
        <v>4.2396000000000003E-2</v>
      </c>
      <c r="AY21" s="79">
        <v>0.265926</v>
      </c>
      <c r="AZ21" s="79">
        <v>0.70551000000000008</v>
      </c>
      <c r="BA21" s="79">
        <v>0.76888400000000001</v>
      </c>
      <c r="BB21" s="79">
        <v>0.680006</v>
      </c>
      <c r="BC21" s="79">
        <v>2.9010000000000001E-2</v>
      </c>
      <c r="BD21" s="79">
        <v>0.14650000000000002</v>
      </c>
      <c r="BE21" s="79">
        <v>0.23627800000000004</v>
      </c>
      <c r="BF21" s="79">
        <v>0.24291399999999999</v>
      </c>
      <c r="BG21" s="79">
        <v>0.16094000000000003</v>
      </c>
      <c r="BH21" s="79">
        <v>1.1946E-2</v>
      </c>
      <c r="BI21" s="79">
        <v>1.6351999999999998E-2</v>
      </c>
      <c r="BJ21" s="79">
        <v>2.3469999999999998E-2</v>
      </c>
      <c r="BK21" s="79">
        <v>0.11277200000000001</v>
      </c>
      <c r="BL21" s="79">
        <v>0.18658800000000003</v>
      </c>
      <c r="BM21" s="79">
        <v>0.18043800000000002</v>
      </c>
      <c r="BN21" s="79">
        <v>0.17005999999999999</v>
      </c>
      <c r="BO21" s="79">
        <v>1.2102E-2</v>
      </c>
      <c r="BP21" s="79">
        <v>1.4408000000000001E-2</v>
      </c>
      <c r="BQ21" s="79">
        <v>1.2494E-2</v>
      </c>
      <c r="BR21" s="79">
        <v>7.3289999999999994E-2</v>
      </c>
      <c r="BS21" s="79">
        <v>0.106742</v>
      </c>
      <c r="BT21" s="79">
        <v>7.5931999999999999E-2</v>
      </c>
      <c r="BU21" s="79">
        <v>8.1241999999999995E-2</v>
      </c>
      <c r="BV21" s="79">
        <v>1.3180000000000001E-2</v>
      </c>
      <c r="BW21" s="79">
        <v>4.7840000000000001E-3</v>
      </c>
      <c r="BX21" s="79">
        <v>3.522E-3</v>
      </c>
      <c r="BY21" s="79">
        <v>1.0512000000000001E-2</v>
      </c>
      <c r="BZ21" s="79">
        <v>7.3499999999999998E-3</v>
      </c>
      <c r="CA21" s="79">
        <v>1.1634E-2</v>
      </c>
      <c r="CB21" s="79">
        <v>5.8079999999999998E-3</v>
      </c>
      <c r="CC21" s="79">
        <v>4.0179999999999999E-3</v>
      </c>
      <c r="CD21" s="79">
        <v>7.7760000000000008E-3</v>
      </c>
      <c r="CE21" s="100">
        <v>0.19428399999999998</v>
      </c>
      <c r="CF21" s="84">
        <f>AVERAGE(CE21:CE23)</f>
        <v>0.15016166531919464</v>
      </c>
      <c r="CG21" s="84">
        <f>STDEV(CE21:CE23)</f>
        <v>8.9694408445889232E-2</v>
      </c>
      <c r="CH21" s="85">
        <f t="shared" si="0"/>
        <v>15.412711999999999</v>
      </c>
      <c r="CI21" s="84">
        <f>AVERAGE(CH21:CH23)</f>
        <v>15.146416334902128</v>
      </c>
      <c r="CJ21" s="84">
        <f>STDEV(CH21:CH23)</f>
        <v>0.3051719699043195</v>
      </c>
      <c r="CK21" s="85">
        <f t="shared" si="1"/>
        <v>10.174208000000004</v>
      </c>
      <c r="CL21" s="84">
        <f>AVERAGE(CK21:CK23)</f>
        <v>9.1613835377715311</v>
      </c>
      <c r="CM21" s="86">
        <f>STDEV(CK21:CK23)</f>
        <v>0.87791254538549612</v>
      </c>
      <c r="CN21" s="119"/>
      <c r="CP21" s="87">
        <f>AVERAGE(CH21:CH26)</f>
        <v>14.503915563124236</v>
      </c>
      <c r="CQ21" s="113"/>
      <c r="CS21" s="87">
        <f>AVERAGE(CK21:CK26)</f>
        <v>8.4949865175605481</v>
      </c>
      <c r="CT21" s="113"/>
      <c r="CU21" s="21" t="s">
        <v>251</v>
      </c>
      <c r="CV21" s="126"/>
    </row>
    <row r="22" spans="1:100" s="94" customFormat="1" ht="12.75" customHeight="1" x14ac:dyDescent="0.35">
      <c r="A22" s="88" t="s">
        <v>55</v>
      </c>
      <c r="B22" s="89"/>
      <c r="C22" s="90">
        <v>2.8471287128712872E-2</v>
      </c>
      <c r="D22" s="90">
        <v>6.5489108910891089E-2</v>
      </c>
      <c r="E22" s="90">
        <v>9.5281188118811894E-2</v>
      </c>
      <c r="F22" s="90">
        <v>0.15677425742574258</v>
      </c>
      <c r="G22" s="90">
        <v>0.25683564356435645</v>
      </c>
      <c r="H22" s="90">
        <v>0.28492673267326735</v>
      </c>
      <c r="I22" s="90">
        <v>0.27197227722772283</v>
      </c>
      <c r="J22" s="90">
        <v>0.32160990099009906</v>
      </c>
      <c r="K22" s="90">
        <v>0.22278811881188118</v>
      </c>
      <c r="L22" s="90">
        <v>0.23136039603960395</v>
      </c>
      <c r="M22" s="90">
        <v>0.23136039603960395</v>
      </c>
      <c r="N22" s="90">
        <v>0.21130099009900991</v>
      </c>
      <c r="O22" s="90">
        <v>0.23538415841584159</v>
      </c>
      <c r="P22" s="90">
        <v>0.24588316831683171</v>
      </c>
      <c r="Q22" s="90">
        <v>0.22562376237623766</v>
      </c>
      <c r="R22" s="90">
        <v>0.25958019801980198</v>
      </c>
      <c r="S22" s="90">
        <v>0.23749504950495048</v>
      </c>
      <c r="T22" s="90">
        <v>0.31009702970297032</v>
      </c>
      <c r="U22" s="90">
        <v>0.17811485148514852</v>
      </c>
      <c r="V22" s="90">
        <v>0.48568118811881189</v>
      </c>
      <c r="W22" s="90">
        <v>0.30684356435643567</v>
      </c>
      <c r="X22" s="91">
        <v>2.5662039603960398</v>
      </c>
      <c r="Y22" s="92">
        <v>0.37479603960396041</v>
      </c>
      <c r="Z22" s="93">
        <v>5.0003861386138615</v>
      </c>
      <c r="AA22" s="92">
        <v>0.31706336633663368</v>
      </c>
      <c r="AB22" s="90">
        <v>1.6553980198019802</v>
      </c>
      <c r="AC22" s="90">
        <v>0.16394851485148515</v>
      </c>
      <c r="AD22" s="90">
        <v>0.27246138613861387</v>
      </c>
      <c r="AE22" s="90">
        <v>2.1378217821782178E-2</v>
      </c>
      <c r="AF22" s="90">
        <v>0.11890495049504952</v>
      </c>
      <c r="AG22" s="90">
        <v>0.39999207920792085</v>
      </c>
      <c r="AH22" s="90">
        <v>0.68364950495049503</v>
      </c>
      <c r="AI22" s="90">
        <v>0.64071485148514862</v>
      </c>
      <c r="AJ22" s="90">
        <v>3.8257425742574259E-3</v>
      </c>
      <c r="AK22" s="90">
        <v>1.4669306930693068E-2</v>
      </c>
      <c r="AL22" s="90">
        <v>9.8772277227722784E-3</v>
      </c>
      <c r="AM22" s="90">
        <v>7.4146534653465351E-2</v>
      </c>
      <c r="AN22" s="90">
        <v>9.3346534653465357E-3</v>
      </c>
      <c r="AO22" s="90">
        <v>8.4099009900990111E-3</v>
      </c>
      <c r="AP22" s="90">
        <v>0.31152277227722774</v>
      </c>
      <c r="AQ22" s="90">
        <v>0.50687326732673266</v>
      </c>
      <c r="AR22" s="90">
        <v>0.42381386138613864</v>
      </c>
      <c r="AS22" s="90">
        <v>0.2743485148514852</v>
      </c>
      <c r="AT22" s="90">
        <v>2.7647524752475248E-2</v>
      </c>
      <c r="AU22" s="90">
        <v>5.8380198019801974E-2</v>
      </c>
      <c r="AV22" s="90">
        <v>0.42669306930693074</v>
      </c>
      <c r="AW22" s="90">
        <v>0.66631287128712879</v>
      </c>
      <c r="AX22" s="90">
        <v>4.5435643564356434E-2</v>
      </c>
      <c r="AY22" s="90">
        <v>0.27079405940594059</v>
      </c>
      <c r="AZ22" s="90">
        <v>0.62558415841584158</v>
      </c>
      <c r="BA22" s="90">
        <v>0.67314851485148519</v>
      </c>
      <c r="BB22" s="90">
        <v>0.54174851485148512</v>
      </c>
      <c r="BC22" s="90">
        <v>2.7287128712871291E-2</v>
      </c>
      <c r="BD22" s="90">
        <v>0.12353069306930693</v>
      </c>
      <c r="BE22" s="90">
        <v>0.20745346534653469</v>
      </c>
      <c r="BF22" s="90">
        <v>0.21807326732673268</v>
      </c>
      <c r="BG22" s="90">
        <v>0.13829702970297031</v>
      </c>
      <c r="BH22" s="90">
        <v>1.3461386138613862E-2</v>
      </c>
      <c r="BI22" s="90">
        <v>1.487920792079208E-2</v>
      </c>
      <c r="BJ22" s="90">
        <v>2.2249504950495051E-2</v>
      </c>
      <c r="BK22" s="90">
        <v>9.6269306930693077E-2</v>
      </c>
      <c r="BL22" s="90">
        <v>0.15743366336633663</v>
      </c>
      <c r="BM22" s="90">
        <v>0.15146138613861387</v>
      </c>
      <c r="BN22" s="90">
        <v>0.14273465346534653</v>
      </c>
      <c r="BO22" s="90">
        <v>9.631683168316833E-3</v>
      </c>
      <c r="BP22" s="90">
        <v>1.4425742574257426E-2</v>
      </c>
      <c r="BQ22" s="90">
        <v>1.2580198019801982E-2</v>
      </c>
      <c r="BR22" s="90">
        <v>7.4388118811881204E-2</v>
      </c>
      <c r="BS22" s="90">
        <v>0.11685544554455446</v>
      </c>
      <c r="BT22" s="90">
        <v>7.6695049504950499E-2</v>
      </c>
      <c r="BU22" s="90">
        <v>8.1879207920792091E-2</v>
      </c>
      <c r="BV22" s="90">
        <v>1.8469306930693069E-2</v>
      </c>
      <c r="BW22" s="90">
        <v>4.7128712871287136E-3</v>
      </c>
      <c r="BX22" s="90">
        <v>4.3504950495049507E-3</v>
      </c>
      <c r="BY22" s="90">
        <v>1.3194059405940593E-2</v>
      </c>
      <c r="BZ22" s="90">
        <v>8.3287128712871295E-3</v>
      </c>
      <c r="CA22" s="90">
        <v>1.3297029702970298E-2</v>
      </c>
      <c r="CB22" s="90">
        <v>6.0376237623762374E-3</v>
      </c>
      <c r="CC22" s="90">
        <v>4.4356435643564361E-3</v>
      </c>
      <c r="CD22" s="90">
        <v>8.3346534653465348E-3</v>
      </c>
      <c r="CE22" s="56">
        <v>4.6952475247524758E-2</v>
      </c>
      <c r="CF22" s="57"/>
      <c r="CG22" s="57"/>
      <c r="CH22" s="58">
        <f t="shared" si="0"/>
        <v>15.213130693069308</v>
      </c>
      <c r="CI22" s="57"/>
      <c r="CJ22" s="57"/>
      <c r="CK22" s="58">
        <f t="shared" si="1"/>
        <v>8.6179524752475274</v>
      </c>
      <c r="CL22" s="57"/>
      <c r="CM22" s="59"/>
      <c r="CN22" s="120"/>
      <c r="CQ22" s="110"/>
      <c r="CT22" s="110"/>
      <c r="CV22" s="124"/>
    </row>
    <row r="23" spans="1:100" s="94" customFormat="1" ht="12.75" customHeight="1" x14ac:dyDescent="0.35">
      <c r="A23" s="88" t="s">
        <v>56</v>
      </c>
      <c r="B23" s="89"/>
      <c r="C23" s="90">
        <v>6.7714003944773171E-2</v>
      </c>
      <c r="D23" s="90">
        <v>5.4082840236686386E-2</v>
      </c>
      <c r="E23" s="90">
        <v>9.0167652859960548E-2</v>
      </c>
      <c r="F23" s="90">
        <v>0.14993491124260355</v>
      </c>
      <c r="G23" s="90">
        <v>0.2603471400394477</v>
      </c>
      <c r="H23" s="90">
        <v>0.26777909270216965</v>
      </c>
      <c r="I23" s="90">
        <v>0.27662130177514793</v>
      </c>
      <c r="J23" s="90">
        <v>0.39340039447731751</v>
      </c>
      <c r="K23" s="90">
        <v>0.17755818540433924</v>
      </c>
      <c r="L23" s="90">
        <v>0.2618934911242603</v>
      </c>
      <c r="M23" s="90">
        <v>0.2618934911242603</v>
      </c>
      <c r="N23" s="90">
        <v>0.21932544378698224</v>
      </c>
      <c r="O23" s="90">
        <v>0.24615581854043392</v>
      </c>
      <c r="P23" s="90">
        <v>0.24357988165680472</v>
      </c>
      <c r="Q23" s="90">
        <v>0.21055029585798815</v>
      </c>
      <c r="R23" s="90">
        <v>0.25597041420118344</v>
      </c>
      <c r="S23" s="90">
        <v>0.23374753451676525</v>
      </c>
      <c r="T23" s="90">
        <v>0.31331163708086784</v>
      </c>
      <c r="U23" s="90">
        <v>0.20658974358974361</v>
      </c>
      <c r="V23" s="90">
        <v>0.3591005917159763</v>
      </c>
      <c r="W23" s="90">
        <v>0.24695463510848123</v>
      </c>
      <c r="X23" s="91">
        <v>2.4957041420118342</v>
      </c>
      <c r="Y23" s="92">
        <v>0.42712426035502954</v>
      </c>
      <c r="Z23" s="93">
        <v>4.7384891518737664</v>
      </c>
      <c r="AA23" s="92">
        <v>0.32016173570019724</v>
      </c>
      <c r="AB23" s="90">
        <v>1.6145601577909268</v>
      </c>
      <c r="AC23" s="90">
        <v>0.15874950690335304</v>
      </c>
      <c r="AD23" s="90">
        <v>0.2619388560157791</v>
      </c>
      <c r="AE23" s="90">
        <v>1.9045364891518739E-2</v>
      </c>
      <c r="AF23" s="90">
        <v>0.11066666666666666</v>
      </c>
      <c r="AG23" s="90">
        <v>0.38367061143984221</v>
      </c>
      <c r="AH23" s="90">
        <v>0.67850887573964491</v>
      </c>
      <c r="AI23" s="90">
        <v>0.64760355029585792</v>
      </c>
      <c r="AJ23" s="90">
        <v>3.7100591715976332E-3</v>
      </c>
      <c r="AK23" s="90">
        <v>1.3424063116370807E-2</v>
      </c>
      <c r="AL23" s="90">
        <v>1.0025641025641026E-2</v>
      </c>
      <c r="AM23" s="90">
        <v>7.8347140039447732E-2</v>
      </c>
      <c r="AN23" s="90">
        <v>1.1291913214990137E-2</v>
      </c>
      <c r="AO23" s="90">
        <v>8.3412228796844179E-3</v>
      </c>
      <c r="AP23" s="90">
        <v>0.31658579881656801</v>
      </c>
      <c r="AQ23" s="90">
        <v>0.53718934911242611</v>
      </c>
      <c r="AR23" s="90">
        <v>0.44184615384615383</v>
      </c>
      <c r="AS23" s="90">
        <v>0.23927416173570018</v>
      </c>
      <c r="AT23" s="90">
        <v>2.7019723865877712E-2</v>
      </c>
      <c r="AU23" s="90">
        <v>5.7708086785009861E-2</v>
      </c>
      <c r="AV23" s="90">
        <v>0.43645167652859962</v>
      </c>
      <c r="AW23" s="90">
        <v>0.70803944773175542</v>
      </c>
      <c r="AX23" s="90">
        <v>4.598816568047337E-2</v>
      </c>
      <c r="AY23" s="90">
        <v>0.26668441814595661</v>
      </c>
      <c r="AZ23" s="90">
        <v>0.65527021696252452</v>
      </c>
      <c r="BA23" s="90">
        <v>0.64772189349112419</v>
      </c>
      <c r="BB23" s="90">
        <v>0.56612228796844177</v>
      </c>
      <c r="BC23" s="90">
        <v>2.849704142011834E-2</v>
      </c>
      <c r="BD23" s="90">
        <v>0.12927218934911242</v>
      </c>
      <c r="BE23" s="90">
        <v>0.17838658777120314</v>
      </c>
      <c r="BF23" s="90">
        <v>0.23933333333333334</v>
      </c>
      <c r="BG23" s="90">
        <v>0.14714990138067061</v>
      </c>
      <c r="BH23" s="90">
        <v>1.2207100591715975E-2</v>
      </c>
      <c r="BI23" s="90">
        <v>1.5244575936883631E-2</v>
      </c>
      <c r="BJ23" s="90">
        <v>2.2940828402366862E-2</v>
      </c>
      <c r="BK23" s="90">
        <v>0.10008481262327416</v>
      </c>
      <c r="BL23" s="90">
        <v>0.15280670611439842</v>
      </c>
      <c r="BM23" s="90">
        <v>0.15982051282051279</v>
      </c>
      <c r="BN23" s="90">
        <v>0.14989349112426037</v>
      </c>
      <c r="BO23" s="90">
        <v>1.0205128205128205E-2</v>
      </c>
      <c r="BP23" s="90">
        <v>1.5777120315581851E-2</v>
      </c>
      <c r="BQ23" s="90">
        <v>1.2968441814595661E-2</v>
      </c>
      <c r="BR23" s="90">
        <v>7.0629191321499002E-2</v>
      </c>
      <c r="BS23" s="90">
        <v>0.11564497041420119</v>
      </c>
      <c r="BT23" s="90">
        <v>7.0899408284023663E-2</v>
      </c>
      <c r="BU23" s="90">
        <v>7.9954635108481262E-2</v>
      </c>
      <c r="BV23" s="90">
        <v>1.3998027613412229E-2</v>
      </c>
      <c r="BW23" s="90">
        <v>5.5266272189349111E-3</v>
      </c>
      <c r="BX23" s="90">
        <v>3.4378698224852072E-3</v>
      </c>
      <c r="BY23" s="90">
        <v>1.1927021696252465E-2</v>
      </c>
      <c r="BZ23" s="90">
        <v>7.0571992110453645E-3</v>
      </c>
      <c r="CA23" s="90">
        <v>1.0790927021696253E-2</v>
      </c>
      <c r="CB23" s="90">
        <v>5.8047337278106506E-3</v>
      </c>
      <c r="CC23" s="90">
        <v>4.1735700197238663E-3</v>
      </c>
      <c r="CD23" s="90">
        <v>7.0216962524654826E-3</v>
      </c>
      <c r="CE23" s="56">
        <v>0.20924852071005917</v>
      </c>
      <c r="CF23" s="57"/>
      <c r="CG23" s="57"/>
      <c r="CH23" s="58">
        <f t="shared" si="0"/>
        <v>14.813406311637078</v>
      </c>
      <c r="CI23" s="57"/>
      <c r="CJ23" s="57"/>
      <c r="CK23" s="58">
        <f t="shared" si="1"/>
        <v>8.6919901380670623</v>
      </c>
      <c r="CL23" s="57"/>
      <c r="CM23" s="59"/>
      <c r="CN23" s="120"/>
      <c r="CP23" s="105">
        <f>AVERAGE(CH27:CH32)</f>
        <v>16.183319421162192</v>
      </c>
      <c r="CQ23" s="110"/>
      <c r="CS23" s="105">
        <f>AVERAGE(CK27:CK32)</f>
        <v>9.6861426954868204</v>
      </c>
      <c r="CT23" s="110"/>
      <c r="CU23" s="94" t="s">
        <v>252</v>
      </c>
      <c r="CV23" s="124"/>
    </row>
    <row r="24" spans="1:100" s="94" customFormat="1" ht="12.75" customHeight="1" x14ac:dyDescent="0.35">
      <c r="A24" s="95" t="s">
        <v>57</v>
      </c>
      <c r="B24" s="96" t="s">
        <v>13</v>
      </c>
      <c r="C24" s="90">
        <v>4.1177514792899411E-2</v>
      </c>
      <c r="D24" s="90">
        <v>6.8001972386587756E-2</v>
      </c>
      <c r="E24" s="90">
        <v>9.0956607495069036E-2</v>
      </c>
      <c r="F24" s="90">
        <v>0.12631755424063115</v>
      </c>
      <c r="G24" s="90">
        <v>0.22151282051282051</v>
      </c>
      <c r="H24" s="90">
        <v>0.23668836291913214</v>
      </c>
      <c r="I24" s="90">
        <v>0.25103155818540429</v>
      </c>
      <c r="J24" s="90">
        <v>0.32288362919132146</v>
      </c>
      <c r="K24" s="90">
        <v>0.17587968441814594</v>
      </c>
      <c r="L24" s="90">
        <v>0.23117554240631161</v>
      </c>
      <c r="M24" s="90">
        <v>0.23117554240631161</v>
      </c>
      <c r="N24" s="90">
        <v>0.21623471400394473</v>
      </c>
      <c r="O24" s="90">
        <v>0.23517554240631161</v>
      </c>
      <c r="P24" s="90">
        <v>0.22969822485207098</v>
      </c>
      <c r="Q24" s="90">
        <v>0.21142998027613411</v>
      </c>
      <c r="R24" s="90">
        <v>0.25431360946745557</v>
      </c>
      <c r="S24" s="90">
        <v>0.23875542406311637</v>
      </c>
      <c r="T24" s="90">
        <v>0.28715581854043393</v>
      </c>
      <c r="U24" s="90">
        <v>0.24627416173570019</v>
      </c>
      <c r="V24" s="90">
        <v>0.48873767258382639</v>
      </c>
      <c r="W24" s="90">
        <v>0.3256627218934911</v>
      </c>
      <c r="X24" s="91">
        <v>2.4252169625246545</v>
      </c>
      <c r="Y24" s="92">
        <v>0.39433925049309659</v>
      </c>
      <c r="Z24" s="93">
        <v>4.5373333333333328</v>
      </c>
      <c r="AA24" s="92">
        <v>0.32511834319526622</v>
      </c>
      <c r="AB24" s="90">
        <v>1.5197297830374752</v>
      </c>
      <c r="AC24" s="90">
        <v>0.14364497041420116</v>
      </c>
      <c r="AD24" s="90">
        <v>0.23085404339250493</v>
      </c>
      <c r="AE24" s="90">
        <v>1.6838264299802761E-2</v>
      </c>
      <c r="AF24" s="90">
        <v>9.363510848126233E-2</v>
      </c>
      <c r="AG24" s="90">
        <v>0.33743392504930964</v>
      </c>
      <c r="AH24" s="90">
        <v>0.60242998027613415</v>
      </c>
      <c r="AI24" s="90">
        <v>0.58287573964497041</v>
      </c>
      <c r="AJ24" s="90">
        <v>4.0788954635108477E-3</v>
      </c>
      <c r="AK24" s="90">
        <v>1.1601577909270216E-2</v>
      </c>
      <c r="AL24" s="90">
        <v>8.8579881656804717E-3</v>
      </c>
      <c r="AM24" s="90">
        <v>6.3680473372781071E-2</v>
      </c>
      <c r="AN24" s="90">
        <v>6.8639053254437865E-3</v>
      </c>
      <c r="AO24" s="90">
        <v>6.9566074950690336E-3</v>
      </c>
      <c r="AP24" s="90">
        <v>0.25584812623274161</v>
      </c>
      <c r="AQ24" s="90">
        <v>0.44678500986193287</v>
      </c>
      <c r="AR24" s="90">
        <v>0.40094871794871795</v>
      </c>
      <c r="AS24" s="90">
        <v>0.27092110453648915</v>
      </c>
      <c r="AT24" s="90">
        <v>2.2587771203155818E-2</v>
      </c>
      <c r="AU24" s="90">
        <v>4.8540433925049302E-2</v>
      </c>
      <c r="AV24" s="90">
        <v>0.3904497041420118</v>
      </c>
      <c r="AW24" s="90">
        <v>0.59757790927021692</v>
      </c>
      <c r="AX24" s="90">
        <v>3.715976331360947E-2</v>
      </c>
      <c r="AY24" s="90">
        <v>0.22896449704142011</v>
      </c>
      <c r="AZ24" s="90">
        <v>0.52927416173570019</v>
      </c>
      <c r="BA24" s="90">
        <v>0.61967850098619326</v>
      </c>
      <c r="BB24" s="90">
        <v>0.5433668639053254</v>
      </c>
      <c r="BC24" s="90">
        <v>2.4534516765285994E-2</v>
      </c>
      <c r="BD24" s="90">
        <v>0.11953846153846152</v>
      </c>
      <c r="BE24" s="90">
        <v>0.19989743589743586</v>
      </c>
      <c r="BF24" s="90">
        <v>0.20826429980276134</v>
      </c>
      <c r="BG24" s="90">
        <v>0.13800986193293885</v>
      </c>
      <c r="BH24" s="90">
        <v>1.1226824457593687E-2</v>
      </c>
      <c r="BI24" s="90">
        <v>1.2792899408284023E-2</v>
      </c>
      <c r="BJ24" s="90">
        <v>2.0881656804733729E-2</v>
      </c>
      <c r="BK24" s="90">
        <v>9.2132149901380675E-2</v>
      </c>
      <c r="BL24" s="90">
        <v>0.13684418145956606</v>
      </c>
      <c r="BM24" s="90">
        <v>0.13546745562130177</v>
      </c>
      <c r="BN24" s="90">
        <v>0.14117159763313611</v>
      </c>
      <c r="BO24" s="90">
        <v>9.153846153846153E-3</v>
      </c>
      <c r="BP24" s="90">
        <v>1.2625246548323473E-2</v>
      </c>
      <c r="BQ24" s="90">
        <v>1.0579881656804733E-2</v>
      </c>
      <c r="BR24" s="90">
        <v>6.1161735700197228E-2</v>
      </c>
      <c r="BS24" s="90">
        <v>9.8877712031558193E-2</v>
      </c>
      <c r="BT24" s="90">
        <v>7.4171597633136091E-2</v>
      </c>
      <c r="BU24" s="90">
        <v>7.4143984220907302E-2</v>
      </c>
      <c r="BV24" s="90">
        <v>1.7617357001972384E-2</v>
      </c>
      <c r="BW24" s="90">
        <v>4.1972386587771204E-3</v>
      </c>
      <c r="BX24" s="90">
        <v>6.4220907297830379E-3</v>
      </c>
      <c r="BY24" s="90">
        <v>1.0775147928994084E-2</v>
      </c>
      <c r="BZ24" s="90">
        <v>6.8540433925049311E-3</v>
      </c>
      <c r="CA24" s="90">
        <v>9.6035502958579863E-3</v>
      </c>
      <c r="CB24" s="90">
        <v>4.5917159763313609E-3</v>
      </c>
      <c r="CC24" s="90">
        <v>4.3510848126232741E-3</v>
      </c>
      <c r="CD24" s="90">
        <v>5.2386587771203154E-3</v>
      </c>
      <c r="CE24" s="56">
        <v>7.2721893491124248E-2</v>
      </c>
      <c r="CF24" s="57">
        <f>AVERAGE(CE24:CE26)</f>
        <v>9.9796363780464303E-2</v>
      </c>
      <c r="CG24" s="57">
        <f>STDEV(CE24:CE26)</f>
        <v>7.1314245258705583E-2</v>
      </c>
      <c r="CH24" s="58">
        <f t="shared" si="0"/>
        <v>14.30647534516765</v>
      </c>
      <c r="CI24" s="57">
        <f>AVERAGE(CH24:CH26)</f>
        <v>13.861414791346348</v>
      </c>
      <c r="CJ24" s="57">
        <f>STDEV(CH24:CH26)</f>
        <v>0.4161949894701813</v>
      </c>
      <c r="CK24" s="58">
        <f t="shared" si="1"/>
        <v>7.7784812623274151</v>
      </c>
      <c r="CL24" s="57">
        <f>AVERAGE(CK24:CK26)</f>
        <v>7.828589497349566</v>
      </c>
      <c r="CM24" s="59">
        <f>STDEV(CK24:CK26)</f>
        <v>0.13192588426467758</v>
      </c>
      <c r="CN24" s="120"/>
      <c r="CQ24" s="110"/>
      <c r="CT24" s="110"/>
      <c r="CV24" s="124"/>
    </row>
    <row r="25" spans="1:100" s="94" customFormat="1" ht="12.75" customHeight="1" x14ac:dyDescent="0.35">
      <c r="A25" s="95" t="s">
        <v>58</v>
      </c>
      <c r="B25" s="96"/>
      <c r="C25" s="90">
        <v>2.7093253968253968E-2</v>
      </c>
      <c r="D25" s="90">
        <v>6.9382936507936505E-2</v>
      </c>
      <c r="E25" s="90">
        <v>9.870039682539683E-2</v>
      </c>
      <c r="F25" s="90">
        <v>0.14660714285714285</v>
      </c>
      <c r="G25" s="90">
        <v>0.24381150793650794</v>
      </c>
      <c r="H25" s="90">
        <v>0.27538492063492065</v>
      </c>
      <c r="I25" s="90">
        <v>0.25293849206349206</v>
      </c>
      <c r="J25" s="90">
        <v>0.37998611111111114</v>
      </c>
      <c r="K25" s="90">
        <v>0.20025793650793647</v>
      </c>
      <c r="L25" s="90">
        <v>0.23651190476190478</v>
      </c>
      <c r="M25" s="90">
        <v>0.23651190476190478</v>
      </c>
      <c r="N25" s="90">
        <v>0.23405555555555554</v>
      </c>
      <c r="O25" s="90">
        <v>0.25033333333333335</v>
      </c>
      <c r="P25" s="90">
        <v>0.22535714285714284</v>
      </c>
      <c r="Q25" s="90">
        <v>0.21956944444444446</v>
      </c>
      <c r="R25" s="90">
        <v>0.2440357142857143</v>
      </c>
      <c r="S25" s="90">
        <v>0.21602976190476189</v>
      </c>
      <c r="T25" s="90">
        <v>0.29986309523809523</v>
      </c>
      <c r="U25" s="90">
        <v>0.20150000000000001</v>
      </c>
      <c r="V25" s="90">
        <v>0.3306269841269841</v>
      </c>
      <c r="W25" s="90">
        <v>0.22839484126984125</v>
      </c>
      <c r="X25" s="91">
        <v>2.3442658730158734</v>
      </c>
      <c r="Y25" s="92">
        <v>0.34957341269841269</v>
      </c>
      <c r="Z25" s="93">
        <v>4.4008690476190475</v>
      </c>
      <c r="AA25" s="92">
        <v>0.3026686507936508</v>
      </c>
      <c r="AB25" s="90">
        <v>1.3966746031746031</v>
      </c>
      <c r="AC25" s="90">
        <v>0.15973611111111113</v>
      </c>
      <c r="AD25" s="90">
        <v>0.22517658730158732</v>
      </c>
      <c r="AE25" s="90">
        <v>1.7488095238095237E-2</v>
      </c>
      <c r="AF25" s="90">
        <v>0.10557936507936509</v>
      </c>
      <c r="AG25" s="90">
        <v>0.35619246031746032</v>
      </c>
      <c r="AH25" s="90">
        <v>0.63217063492063486</v>
      </c>
      <c r="AI25" s="90">
        <v>0.62186706349206344</v>
      </c>
      <c r="AJ25" s="90">
        <v>4.1130952380952386E-3</v>
      </c>
      <c r="AK25" s="90">
        <v>1.2672619047619047E-2</v>
      </c>
      <c r="AL25" s="90">
        <v>9.3273809523809516E-3</v>
      </c>
      <c r="AM25" s="90">
        <v>6.2912698412698406E-2</v>
      </c>
      <c r="AN25" s="90">
        <v>1.0323412698412698E-2</v>
      </c>
      <c r="AO25" s="90">
        <v>7.5833333333333326E-3</v>
      </c>
      <c r="AP25" s="90">
        <v>0.26090277777777776</v>
      </c>
      <c r="AQ25" s="90">
        <v>0.45389484126984125</v>
      </c>
      <c r="AR25" s="90">
        <v>0.40507341269841274</v>
      </c>
      <c r="AS25" s="90">
        <v>0.26573809523809522</v>
      </c>
      <c r="AT25" s="90">
        <v>2.203968253968254E-2</v>
      </c>
      <c r="AU25" s="90">
        <v>5.067261904761905E-2</v>
      </c>
      <c r="AV25" s="90">
        <v>0.40294444444444444</v>
      </c>
      <c r="AW25" s="90">
        <v>0.61290674603174611</v>
      </c>
      <c r="AX25" s="90">
        <v>3.6644841269841265E-2</v>
      </c>
      <c r="AY25" s="90">
        <v>0.22130357142857143</v>
      </c>
      <c r="AZ25" s="90">
        <v>0.5524742063492063</v>
      </c>
      <c r="BA25" s="90">
        <v>0.62989484126984119</v>
      </c>
      <c r="BB25" s="90">
        <v>0.56273412698412695</v>
      </c>
      <c r="BC25" s="90">
        <v>2.4942460317460315E-2</v>
      </c>
      <c r="BD25" s="90">
        <v>0.11742460317460318</v>
      </c>
      <c r="BE25" s="90">
        <v>0.20996428571428571</v>
      </c>
      <c r="BF25" s="90">
        <v>0.21313293650793649</v>
      </c>
      <c r="BG25" s="90">
        <v>0.13152777777777777</v>
      </c>
      <c r="BH25" s="90">
        <v>1.0390873015873017E-2</v>
      </c>
      <c r="BI25" s="90">
        <v>1.3509920634920635E-2</v>
      </c>
      <c r="BJ25" s="90">
        <v>1.9605158730158733E-2</v>
      </c>
      <c r="BK25" s="90">
        <v>9.0775793650793649E-2</v>
      </c>
      <c r="BL25" s="90">
        <v>0.13737896825396825</v>
      </c>
      <c r="BM25" s="90">
        <v>0.15900992063492062</v>
      </c>
      <c r="BN25" s="90">
        <v>0.13604960317460318</v>
      </c>
      <c r="BO25" s="90">
        <v>8.9662698412698409E-3</v>
      </c>
      <c r="BP25" s="90">
        <v>1.082142857142857E-2</v>
      </c>
      <c r="BQ25" s="90">
        <v>1.0942460317460316E-2</v>
      </c>
      <c r="BR25" s="90">
        <v>6.2525793650793651E-2</v>
      </c>
      <c r="BS25" s="90">
        <v>9.8125000000000004E-2</v>
      </c>
      <c r="BT25" s="90">
        <v>7.130158730158731E-2</v>
      </c>
      <c r="BU25" s="90">
        <v>7.6726190476190476E-2</v>
      </c>
      <c r="BV25" s="90">
        <v>1.1902777777777778E-2</v>
      </c>
      <c r="BW25" s="90">
        <v>3.2777777777777779E-3</v>
      </c>
      <c r="BX25" s="90">
        <v>3.4047619047619052E-3</v>
      </c>
      <c r="BY25" s="90">
        <v>8.634920634920636E-3</v>
      </c>
      <c r="BZ25" s="90">
        <v>6.4662698412698413E-3</v>
      </c>
      <c r="CA25" s="90">
        <v>9.2202380952380938E-3</v>
      </c>
      <c r="CB25" s="90">
        <v>4.898809523809524E-3</v>
      </c>
      <c r="CC25" s="90">
        <v>4.1468253968253961E-3</v>
      </c>
      <c r="CD25" s="90">
        <v>5.7003968253968255E-3</v>
      </c>
      <c r="CE25" s="56">
        <v>4.5984126984126981E-2</v>
      </c>
      <c r="CF25" s="57"/>
      <c r="CG25" s="57"/>
      <c r="CH25" s="58">
        <f t="shared" si="0"/>
        <v>13.795916666666667</v>
      </c>
      <c r="CI25" s="57"/>
      <c r="CJ25" s="57"/>
      <c r="CK25" s="58">
        <f t="shared" si="1"/>
        <v>7.9782281746031751</v>
      </c>
      <c r="CL25" s="57"/>
      <c r="CM25" s="59"/>
      <c r="CN25" s="120"/>
      <c r="CQ25" s="110"/>
      <c r="CT25" s="110"/>
      <c r="CV25" s="124"/>
    </row>
    <row r="26" spans="1:100" s="94" customFormat="1" ht="12.75" customHeight="1" x14ac:dyDescent="0.35">
      <c r="A26" s="95" t="s">
        <v>59</v>
      </c>
      <c r="B26" s="96"/>
      <c r="C26" s="90">
        <v>3.1937007874015745E-2</v>
      </c>
      <c r="D26" s="90">
        <v>7.4958661417322839E-2</v>
      </c>
      <c r="E26" s="90">
        <v>9.8255905511811015E-2</v>
      </c>
      <c r="F26" s="90">
        <v>0.15776574803149607</v>
      </c>
      <c r="G26" s="90">
        <v>0.24004133858267718</v>
      </c>
      <c r="H26" s="90">
        <v>0.24876574803149606</v>
      </c>
      <c r="I26" s="90">
        <v>0.24787007874015746</v>
      </c>
      <c r="J26" s="90">
        <v>0.35414566929133856</v>
      </c>
      <c r="K26" s="90">
        <v>0.26379330708661414</v>
      </c>
      <c r="L26" s="90">
        <v>0.22511023622047241</v>
      </c>
      <c r="M26" s="90">
        <v>0.22511023622047241</v>
      </c>
      <c r="N26" s="90">
        <v>0.22149606299212599</v>
      </c>
      <c r="O26" s="90">
        <v>0.23495078740157477</v>
      </c>
      <c r="P26" s="90">
        <v>0.23128937007874015</v>
      </c>
      <c r="Q26" s="90">
        <v>0.21603543307086615</v>
      </c>
      <c r="R26" s="90">
        <v>0.24639370078740161</v>
      </c>
      <c r="S26" s="90">
        <v>0.22318307086614173</v>
      </c>
      <c r="T26" s="90">
        <v>0.29353543307086616</v>
      </c>
      <c r="U26" s="90">
        <v>0.20168503937007873</v>
      </c>
      <c r="V26" s="90">
        <v>0.36261023622047245</v>
      </c>
      <c r="W26" s="90">
        <v>0.20293700787401575</v>
      </c>
      <c r="X26" s="91">
        <v>2.3015629921259841</v>
      </c>
      <c r="Y26" s="92">
        <v>0.34718897637795276</v>
      </c>
      <c r="Z26" s="93">
        <v>4.205389763779527</v>
      </c>
      <c r="AA26" s="92">
        <v>0.27085236220472442</v>
      </c>
      <c r="AB26" s="90">
        <v>1.4160826771653543</v>
      </c>
      <c r="AC26" s="90">
        <v>0.12323425196850393</v>
      </c>
      <c r="AD26" s="90">
        <v>0.21567125984251967</v>
      </c>
      <c r="AE26" s="90">
        <v>1.8440944881889767E-2</v>
      </c>
      <c r="AF26" s="90">
        <v>0.1033779527559055</v>
      </c>
      <c r="AG26" s="90">
        <v>0.3550255905511811</v>
      </c>
      <c r="AH26" s="90">
        <v>0.63047440944881883</v>
      </c>
      <c r="AI26" s="90">
        <v>0.61970078740157475</v>
      </c>
      <c r="AJ26" s="90">
        <v>4.0255905511811024E-3</v>
      </c>
      <c r="AK26" s="90">
        <v>1.1960629921259841E-2</v>
      </c>
      <c r="AL26" s="90">
        <v>8.8169291338582676E-3</v>
      </c>
      <c r="AM26" s="90">
        <v>6.2273622047244098E-2</v>
      </c>
      <c r="AN26" s="90">
        <v>8.586614173228346E-3</v>
      </c>
      <c r="AO26" s="90">
        <v>7.1732283464566926E-3</v>
      </c>
      <c r="AP26" s="90">
        <v>0.26042716535433069</v>
      </c>
      <c r="AQ26" s="90">
        <v>0.40735236220472443</v>
      </c>
      <c r="AR26" s="90">
        <v>0.39981889763779521</v>
      </c>
      <c r="AS26" s="90">
        <v>0.19867716535433069</v>
      </c>
      <c r="AT26" s="90">
        <v>2.1793307086614172E-2</v>
      </c>
      <c r="AU26" s="90">
        <v>4.8503937007874018E-2</v>
      </c>
      <c r="AV26" s="90">
        <v>0.40046456692913385</v>
      </c>
      <c r="AW26" s="90">
        <v>0.61926377952755907</v>
      </c>
      <c r="AX26" s="90">
        <v>3.8984251968503934E-2</v>
      </c>
      <c r="AY26" s="90">
        <v>0.22607677165354331</v>
      </c>
      <c r="AZ26" s="90">
        <v>0.57330511811023621</v>
      </c>
      <c r="BA26" s="90">
        <v>0.585775590551181</v>
      </c>
      <c r="BB26" s="90">
        <v>0.52477559055118117</v>
      </c>
      <c r="BC26" s="90">
        <v>2.4374015748031497E-2</v>
      </c>
      <c r="BD26" s="90">
        <v>0.10975196850393699</v>
      </c>
      <c r="BE26" s="90">
        <v>0.20619094488188977</v>
      </c>
      <c r="BF26" s="90">
        <v>0.18664960629921257</v>
      </c>
      <c r="BG26" s="90">
        <v>0.12963385826771653</v>
      </c>
      <c r="BH26" s="90">
        <v>1.0816929133858269E-2</v>
      </c>
      <c r="BI26" s="90">
        <v>1.3346456692913386E-2</v>
      </c>
      <c r="BJ26" s="90">
        <v>2.0192913385826773E-2</v>
      </c>
      <c r="BK26" s="90">
        <v>8.9848425196850393E-2</v>
      </c>
      <c r="BL26" s="90">
        <v>0.13309448818897637</v>
      </c>
      <c r="BM26" s="90">
        <v>0.14436220472440944</v>
      </c>
      <c r="BN26" s="90">
        <v>0.1342992125984252</v>
      </c>
      <c r="BO26" s="90">
        <v>9.2185039370078735E-3</v>
      </c>
      <c r="BP26" s="90">
        <v>1.0541338582677166E-2</v>
      </c>
      <c r="BQ26" s="90">
        <v>1.1033464566929134E-2</v>
      </c>
      <c r="BR26" s="90">
        <v>5.9925196850393707E-2</v>
      </c>
      <c r="BS26" s="90">
        <v>9.855511811023622E-2</v>
      </c>
      <c r="BT26" s="90">
        <v>6.7653543307086617E-2</v>
      </c>
      <c r="BU26" s="90">
        <v>7.682086614173228E-2</v>
      </c>
      <c r="BV26" s="90">
        <v>1.1781496062992126E-2</v>
      </c>
      <c r="BW26" s="90">
        <v>3.2283464566929131E-3</v>
      </c>
      <c r="BX26" s="90">
        <v>4.1791338582677163E-3</v>
      </c>
      <c r="BY26" s="90">
        <v>1.0039370078740157E-2</v>
      </c>
      <c r="BZ26" s="90">
        <v>6.2480314960629913E-3</v>
      </c>
      <c r="CA26" s="90">
        <v>8.9862204724409436E-3</v>
      </c>
      <c r="CB26" s="90">
        <v>4.4586614173228343E-3</v>
      </c>
      <c r="CC26" s="90">
        <v>4.0570866141732284E-3</v>
      </c>
      <c r="CD26" s="90">
        <v>4.6968503937007871E-3</v>
      </c>
      <c r="CE26" s="56">
        <v>0.18068307086614172</v>
      </c>
      <c r="CF26" s="57"/>
      <c r="CG26" s="57"/>
      <c r="CH26" s="58">
        <f t="shared" si="0"/>
        <v>13.481852362204725</v>
      </c>
      <c r="CI26" s="57"/>
      <c r="CJ26" s="57"/>
      <c r="CK26" s="58">
        <f t="shared" si="1"/>
        <v>7.7290590551181095</v>
      </c>
      <c r="CL26" s="57"/>
      <c r="CM26" s="59"/>
      <c r="CN26" s="120"/>
      <c r="CQ26" s="110"/>
      <c r="CT26" s="110"/>
      <c r="CV26" s="124"/>
    </row>
    <row r="27" spans="1:100" s="94" customFormat="1" ht="12.75" customHeight="1" x14ac:dyDescent="0.35">
      <c r="A27" s="88" t="s">
        <v>14</v>
      </c>
      <c r="B27" s="89" t="s">
        <v>15</v>
      </c>
      <c r="C27" s="90">
        <v>2.1592E-2</v>
      </c>
      <c r="D27" s="90">
        <v>6.5192E-2</v>
      </c>
      <c r="E27" s="90">
        <v>0.12210000000000001</v>
      </c>
      <c r="F27" s="90">
        <v>0.17765400000000001</v>
      </c>
      <c r="G27" s="90">
        <v>0.26544000000000001</v>
      </c>
      <c r="H27" s="90">
        <v>0.31840999999999997</v>
      </c>
      <c r="I27" s="90">
        <v>0.334198</v>
      </c>
      <c r="J27" s="90">
        <v>0.36875200000000002</v>
      </c>
      <c r="K27" s="90">
        <v>0.48525799999999997</v>
      </c>
      <c r="L27" s="90">
        <v>0.31865399999999999</v>
      </c>
      <c r="M27" s="90">
        <v>0.40172200000000002</v>
      </c>
      <c r="N27" s="90">
        <v>0.30359799999999998</v>
      </c>
      <c r="O27" s="90">
        <v>0.28350799999999998</v>
      </c>
      <c r="P27" s="90">
        <v>0.31464799999999998</v>
      </c>
      <c r="Q27" s="90">
        <v>0.29214799999999996</v>
      </c>
      <c r="R27" s="90">
        <v>0.34531000000000001</v>
      </c>
      <c r="S27" s="90">
        <v>0.33217600000000003</v>
      </c>
      <c r="T27" s="90">
        <v>0.48776800000000009</v>
      </c>
      <c r="U27" s="90">
        <v>0.28570200000000001</v>
      </c>
      <c r="V27" s="90">
        <v>0.65724199999999999</v>
      </c>
      <c r="W27" s="90">
        <v>0.273752</v>
      </c>
      <c r="X27" s="91">
        <v>2.4247900000000002</v>
      </c>
      <c r="Y27" s="92">
        <v>0.37343399999999999</v>
      </c>
      <c r="Z27" s="93">
        <v>4.5698059999999998</v>
      </c>
      <c r="AA27" s="92">
        <v>0.34605999999999998</v>
      </c>
      <c r="AB27" s="90">
        <v>1.4076200000000001</v>
      </c>
      <c r="AC27" s="90">
        <v>0.15740999999999999</v>
      </c>
      <c r="AD27" s="90">
        <v>0.223354</v>
      </c>
      <c r="AE27" s="90">
        <v>3.2070000000000001E-2</v>
      </c>
      <c r="AF27" s="90">
        <v>0.18595</v>
      </c>
      <c r="AG27" s="90">
        <v>0.68819399999999997</v>
      </c>
      <c r="AH27" s="90">
        <v>1.0197559999999999</v>
      </c>
      <c r="AI27" s="90">
        <v>0.86387400000000003</v>
      </c>
      <c r="AJ27" s="90">
        <v>7.2120000000000005E-3</v>
      </c>
      <c r="AK27" s="90">
        <v>1.6496E-2</v>
      </c>
      <c r="AL27" s="90">
        <v>1.1904000000000001E-2</v>
      </c>
      <c r="AM27" s="90">
        <v>7.6744000000000007E-2</v>
      </c>
      <c r="AN27" s="90">
        <v>1.014E-2</v>
      </c>
      <c r="AO27" s="90">
        <v>9.8720000000000006E-3</v>
      </c>
      <c r="AP27" s="90">
        <v>0.31696399999999997</v>
      </c>
      <c r="AQ27" s="90">
        <v>0.49553400000000003</v>
      </c>
      <c r="AR27" s="90">
        <v>0.56723199999999996</v>
      </c>
      <c r="AS27" s="90">
        <v>0.44222799999999995</v>
      </c>
      <c r="AT27" s="90">
        <v>3.5667999999999998E-2</v>
      </c>
      <c r="AU27" s="90">
        <v>6.7394000000000009E-2</v>
      </c>
      <c r="AV27" s="90">
        <v>0.48286200000000001</v>
      </c>
      <c r="AW27" s="90">
        <v>0.67130400000000001</v>
      </c>
      <c r="AX27" s="90">
        <v>4.6842000000000002E-2</v>
      </c>
      <c r="AY27" s="90">
        <v>0.225496</v>
      </c>
      <c r="AZ27" s="90">
        <v>0.55603400000000003</v>
      </c>
      <c r="BA27" s="90">
        <v>0.61635799999999996</v>
      </c>
      <c r="BB27" s="90">
        <v>0.53268399999999994</v>
      </c>
      <c r="BC27" s="90">
        <v>2.3876000000000001E-2</v>
      </c>
      <c r="BD27" s="90">
        <v>0.11803599999999999</v>
      </c>
      <c r="BE27" s="90">
        <v>0.20516000000000001</v>
      </c>
      <c r="BF27" s="90">
        <v>0.22468199999999999</v>
      </c>
      <c r="BG27" s="90">
        <v>0.14713999999999999</v>
      </c>
      <c r="BH27" s="90">
        <v>1.1949999999999999E-2</v>
      </c>
      <c r="BI27" s="90">
        <v>1.5480000000000002E-2</v>
      </c>
      <c r="BJ27" s="90">
        <v>2.4289999999999999E-2</v>
      </c>
      <c r="BK27" s="90">
        <v>0.115258</v>
      </c>
      <c r="BL27" s="90">
        <v>0.19469799999999998</v>
      </c>
      <c r="BM27" s="90">
        <v>0.20130200000000001</v>
      </c>
      <c r="BN27" s="90">
        <v>0.18356</v>
      </c>
      <c r="BO27" s="90">
        <v>1.0326E-2</v>
      </c>
      <c r="BP27" s="90">
        <v>1.4066E-2</v>
      </c>
      <c r="BQ27" s="90">
        <v>1.2395999999999999E-2</v>
      </c>
      <c r="BR27" s="90">
        <v>6.5313999999999997E-2</v>
      </c>
      <c r="BS27" s="90">
        <v>0.10467800000000001</v>
      </c>
      <c r="BT27" s="90">
        <v>8.8461999999999999E-2</v>
      </c>
      <c r="BU27" s="90">
        <v>6.6974000000000006E-2</v>
      </c>
      <c r="BV27" s="90">
        <v>1.5802000000000004E-2</v>
      </c>
      <c r="BW27" s="90">
        <v>4.1679999999999998E-3</v>
      </c>
      <c r="BX27" s="90">
        <v>3.1239999999999996E-3</v>
      </c>
      <c r="BY27" s="90">
        <v>1.0928E-2</v>
      </c>
      <c r="BZ27" s="90">
        <v>8.4580000000000002E-3</v>
      </c>
      <c r="CA27" s="90">
        <v>1.0302E-2</v>
      </c>
      <c r="CB27" s="90">
        <v>5.4979999999999994E-3</v>
      </c>
      <c r="CC27" s="90">
        <v>4.2500000000000003E-3</v>
      </c>
      <c r="CD27" s="90">
        <v>8.2159999999999993E-3</v>
      </c>
      <c r="CE27" s="56">
        <v>0.18384800000000001</v>
      </c>
      <c r="CF27" s="57">
        <f>AVERAGE(CE27:CE29)</f>
        <v>0.17706069589816123</v>
      </c>
      <c r="CG27" s="57">
        <f>STDEV(CE27:CE29)</f>
        <v>6.6208991628322533E-3</v>
      </c>
      <c r="CH27" s="58">
        <f t="shared" si="0"/>
        <v>15.957298</v>
      </c>
      <c r="CI27" s="57">
        <f>AVERAGE(CH27:CH29)</f>
        <v>15.451015626748388</v>
      </c>
      <c r="CJ27" s="57">
        <f>STDEV(CH27:CH29)</f>
        <v>0.44713633549729992</v>
      </c>
      <c r="CK27" s="58">
        <f t="shared" si="1"/>
        <v>9.877206000000001</v>
      </c>
      <c r="CL27" s="57">
        <f>AVERAGE(CK27:CK29)</f>
        <v>9.3811058556236571</v>
      </c>
      <c r="CM27" s="59">
        <f>STDEV(CK27:CK29)</f>
        <v>0.44038643493804069</v>
      </c>
      <c r="CN27" s="120"/>
      <c r="CQ27" s="110"/>
      <c r="CT27" s="110"/>
      <c r="CV27" s="124"/>
    </row>
    <row r="28" spans="1:100" s="94" customFormat="1" ht="12.75" customHeight="1" x14ac:dyDescent="0.35">
      <c r="A28" s="88" t="s">
        <v>61</v>
      </c>
      <c r="B28" s="89"/>
      <c r="C28" s="90">
        <v>3.6768316831683169E-2</v>
      </c>
      <c r="D28" s="90">
        <v>7.90990099009901E-2</v>
      </c>
      <c r="E28" s="90">
        <v>0.10227722772277227</v>
      </c>
      <c r="F28" s="90">
        <v>0.18020594059405939</v>
      </c>
      <c r="G28" s="90">
        <v>0.31369108910891091</v>
      </c>
      <c r="H28" s="90">
        <v>0.33994257425742574</v>
      </c>
      <c r="I28" s="90">
        <v>0.35625742574257424</v>
      </c>
      <c r="J28" s="90">
        <v>0.4815643564356436</v>
      </c>
      <c r="K28" s="90">
        <v>0.47483960396039609</v>
      </c>
      <c r="L28" s="90">
        <v>0.29995445544554455</v>
      </c>
      <c r="M28" s="90">
        <v>0.29995445544554455</v>
      </c>
      <c r="N28" s="90">
        <v>0.28423564356435649</v>
      </c>
      <c r="O28" s="90">
        <v>0.27701980198019804</v>
      </c>
      <c r="P28" s="90">
        <v>0.28581386138613862</v>
      </c>
      <c r="Q28" s="90">
        <v>0.2694138613861386</v>
      </c>
      <c r="R28" s="90">
        <v>0.30245148514851489</v>
      </c>
      <c r="S28" s="90">
        <v>0.24215445544554459</v>
      </c>
      <c r="T28" s="90">
        <v>0.35523960396039606</v>
      </c>
      <c r="U28" s="90">
        <v>0.21529702970297032</v>
      </c>
      <c r="V28" s="90">
        <v>0.45804950495049512</v>
      </c>
      <c r="W28" s="90">
        <v>0.3463485148514851</v>
      </c>
      <c r="X28" s="91">
        <v>2.2901227722772277</v>
      </c>
      <c r="Y28" s="92">
        <v>0.35065148514851485</v>
      </c>
      <c r="Z28" s="93">
        <v>4.4849920792079212</v>
      </c>
      <c r="AA28" s="92">
        <v>0.31369306930693075</v>
      </c>
      <c r="AB28" s="90">
        <v>1.4240534653465349</v>
      </c>
      <c r="AC28" s="90">
        <v>0.1373089108910891</v>
      </c>
      <c r="AD28" s="90">
        <v>0.28416435643564358</v>
      </c>
      <c r="AE28" s="90">
        <v>3.2643564356435645E-2</v>
      </c>
      <c r="AF28" s="90">
        <v>0.18821584158415844</v>
      </c>
      <c r="AG28" s="90">
        <v>0.63997029702970298</v>
      </c>
      <c r="AH28" s="90">
        <v>0.92999801980198016</v>
      </c>
      <c r="AI28" s="90">
        <v>0.7695188118811882</v>
      </c>
      <c r="AJ28" s="90">
        <v>4.9326732673267331E-3</v>
      </c>
      <c r="AK28" s="90">
        <v>1.6380198019801982E-2</v>
      </c>
      <c r="AL28" s="90">
        <v>1.1548514851485149E-2</v>
      </c>
      <c r="AM28" s="90">
        <v>7.6996039603960398E-2</v>
      </c>
      <c r="AN28" s="90">
        <v>6.7207920792079203E-3</v>
      </c>
      <c r="AO28" s="90">
        <v>1.0261386138613861E-2</v>
      </c>
      <c r="AP28" s="90">
        <v>0.31895247524752479</v>
      </c>
      <c r="AQ28" s="90">
        <v>0.50820990099009911</v>
      </c>
      <c r="AR28" s="90">
        <v>0.44335643564356436</v>
      </c>
      <c r="AS28" s="90">
        <v>0.28672475247524754</v>
      </c>
      <c r="AT28" s="90">
        <v>4.0407920792079208E-2</v>
      </c>
      <c r="AU28" s="90">
        <v>7.2267326732673276E-2</v>
      </c>
      <c r="AV28" s="90">
        <v>0.51822970297029702</v>
      </c>
      <c r="AW28" s="90">
        <v>0.69028514851485157</v>
      </c>
      <c r="AX28" s="90">
        <v>5.0421782178217828E-2</v>
      </c>
      <c r="AY28" s="90">
        <v>0.23671881188118812</v>
      </c>
      <c r="AZ28" s="90">
        <v>0.53911485148514859</v>
      </c>
      <c r="BA28" s="90">
        <v>0.60124158415841589</v>
      </c>
      <c r="BB28" s="90">
        <v>0.52668118811881182</v>
      </c>
      <c r="BC28" s="90">
        <v>2.4239603960396039E-2</v>
      </c>
      <c r="BD28" s="90">
        <v>0.11429306930693069</v>
      </c>
      <c r="BE28" s="90">
        <v>0.1353029702970297</v>
      </c>
      <c r="BF28" s="90">
        <v>0.20129900990099009</v>
      </c>
      <c r="BG28" s="90">
        <v>0.14043564356435645</v>
      </c>
      <c r="BH28" s="90">
        <v>1.30990099009901E-2</v>
      </c>
      <c r="BI28" s="90">
        <v>1.6354455445544553E-2</v>
      </c>
      <c r="BJ28" s="90">
        <v>2.5306930693069309E-2</v>
      </c>
      <c r="BK28" s="90">
        <v>0.11087128712871287</v>
      </c>
      <c r="BL28" s="90">
        <v>0.16028712871287129</v>
      </c>
      <c r="BM28" s="90">
        <v>0.17785346534653465</v>
      </c>
      <c r="BN28" s="90">
        <v>0.15669900990099012</v>
      </c>
      <c r="BO28" s="90">
        <v>9.6118811881188114E-3</v>
      </c>
      <c r="BP28" s="90">
        <v>1.2407920792079207E-2</v>
      </c>
      <c r="BQ28" s="90">
        <v>1.0655445544554457E-2</v>
      </c>
      <c r="BR28" s="90">
        <v>6.9271287128712875E-2</v>
      </c>
      <c r="BS28" s="90">
        <v>0.10776435643564358</v>
      </c>
      <c r="BT28" s="90">
        <v>7.5706930693069302E-2</v>
      </c>
      <c r="BU28" s="90">
        <v>7.5320792079207916E-2</v>
      </c>
      <c r="BV28" s="90">
        <v>1.8304950495049505E-2</v>
      </c>
      <c r="BW28" s="90">
        <v>4.5326732673267329E-3</v>
      </c>
      <c r="BX28" s="90">
        <v>4.6356435643564358E-3</v>
      </c>
      <c r="BY28" s="90">
        <v>1.2196039603960398E-2</v>
      </c>
      <c r="BZ28" s="90">
        <v>7.4792079207920805E-3</v>
      </c>
      <c r="CA28" s="90">
        <v>9.7999999999999997E-3</v>
      </c>
      <c r="CB28" s="90">
        <v>5.144554455445545E-3</v>
      </c>
      <c r="CC28" s="90">
        <v>4.0336633663366345E-3</v>
      </c>
      <c r="CD28" s="90">
        <v>7.0653465346534649E-3</v>
      </c>
      <c r="CE28" s="56">
        <v>0.17061980198019802</v>
      </c>
      <c r="CF28" s="57"/>
      <c r="CG28" s="57"/>
      <c r="CH28" s="58">
        <f t="shared" si="0"/>
        <v>15.285564356435643</v>
      </c>
      <c r="CI28" s="57"/>
      <c r="CJ28" s="57"/>
      <c r="CK28" s="58">
        <f t="shared" si="1"/>
        <v>9.2297702970297042</v>
      </c>
      <c r="CL28" s="57"/>
      <c r="CM28" s="59"/>
      <c r="CN28" s="120"/>
      <c r="CQ28" s="110"/>
      <c r="CT28" s="110"/>
      <c r="CV28" s="124"/>
    </row>
    <row r="29" spans="1:100" s="94" customFormat="1" ht="12.75" customHeight="1" x14ac:dyDescent="0.35">
      <c r="A29" s="88" t="s">
        <v>62</v>
      </c>
      <c r="B29" s="89"/>
      <c r="C29" s="90">
        <v>2.8250000000000001E-2</v>
      </c>
      <c r="D29" s="90">
        <v>5.1682539682539691E-2</v>
      </c>
      <c r="E29" s="90">
        <v>8.5640873015873017E-2</v>
      </c>
      <c r="F29" s="90">
        <v>0.15912301587301589</v>
      </c>
      <c r="G29" s="90">
        <v>0.29803769841269839</v>
      </c>
      <c r="H29" s="90">
        <v>0.30488888888888888</v>
      </c>
      <c r="I29" s="90">
        <v>0.32611111111111107</v>
      </c>
      <c r="J29" s="90">
        <v>0.37661111111111106</v>
      </c>
      <c r="K29" s="90">
        <v>0.49098412698412697</v>
      </c>
      <c r="L29" s="90">
        <v>0.27857738095238094</v>
      </c>
      <c r="M29" s="90">
        <v>0.27857738095238094</v>
      </c>
      <c r="N29" s="90">
        <v>0.28982936507936508</v>
      </c>
      <c r="O29" s="90">
        <v>0.29334920634920636</v>
      </c>
      <c r="P29" s="90">
        <v>0.28390476190476194</v>
      </c>
      <c r="Q29" s="90">
        <v>0.26867857142857143</v>
      </c>
      <c r="R29" s="90">
        <v>0.29854960317460316</v>
      </c>
      <c r="S29" s="90">
        <v>0.26467261904761902</v>
      </c>
      <c r="T29" s="90">
        <v>0.36047222222222225</v>
      </c>
      <c r="U29" s="90">
        <v>0.241984126984127</v>
      </c>
      <c r="V29" s="90">
        <v>0.38406150793650795</v>
      </c>
      <c r="W29" s="90">
        <v>0.2733234126984127</v>
      </c>
      <c r="X29" s="91">
        <v>2.3317182539682539</v>
      </c>
      <c r="Y29" s="92">
        <v>0.39278769841269845</v>
      </c>
      <c r="Z29" s="93">
        <v>4.4893769841269835</v>
      </c>
      <c r="AA29" s="92">
        <v>0.35405158730158731</v>
      </c>
      <c r="AB29" s="90">
        <v>1.4717619047619048</v>
      </c>
      <c r="AC29" s="90">
        <v>0.14325198412698412</v>
      </c>
      <c r="AD29" s="90">
        <v>0.28992658730158732</v>
      </c>
      <c r="AE29" s="90">
        <v>2.8799603174603176E-2</v>
      </c>
      <c r="AF29" s="90">
        <v>0.17245238095238094</v>
      </c>
      <c r="AG29" s="90">
        <v>0.60325793650793658</v>
      </c>
      <c r="AH29" s="90">
        <v>0.89598015873015879</v>
      </c>
      <c r="AI29" s="90">
        <v>0.74354761904761901</v>
      </c>
      <c r="AJ29" s="90">
        <v>4.952380952380952E-3</v>
      </c>
      <c r="AK29" s="90">
        <v>1.5246031746031747E-2</v>
      </c>
      <c r="AL29" s="90">
        <v>1.0851190476190476E-2</v>
      </c>
      <c r="AM29" s="90">
        <v>7.8910714285714278E-2</v>
      </c>
      <c r="AN29" s="90">
        <v>9.2738095238095244E-3</v>
      </c>
      <c r="AO29" s="90">
        <v>1.3182539682539683E-2</v>
      </c>
      <c r="AP29" s="90">
        <v>0.31554365079365077</v>
      </c>
      <c r="AQ29" s="90">
        <v>0.49469444444444449</v>
      </c>
      <c r="AR29" s="90">
        <v>0.43596626984126985</v>
      </c>
      <c r="AS29" s="90">
        <v>0.29484126984126985</v>
      </c>
      <c r="AT29" s="90">
        <v>4.3186507936507933E-2</v>
      </c>
      <c r="AU29" s="90">
        <v>7.1329365079365076E-2</v>
      </c>
      <c r="AV29" s="90">
        <v>0.46124206349206343</v>
      </c>
      <c r="AW29" s="90">
        <v>0.71483730158730163</v>
      </c>
      <c r="AX29" s="90">
        <v>5.078373015873016E-2</v>
      </c>
      <c r="AY29" s="90">
        <v>0.2360734126984127</v>
      </c>
      <c r="AZ29" s="90">
        <v>0.55747619047619046</v>
      </c>
      <c r="BA29" s="90">
        <v>0.584922619047619</v>
      </c>
      <c r="BB29" s="90">
        <v>0.53915873015873017</v>
      </c>
      <c r="BC29" s="90">
        <v>2.4059523809523812E-2</v>
      </c>
      <c r="BD29" s="90">
        <v>0.11591269841269843</v>
      </c>
      <c r="BE29" s="90">
        <v>0.13001984126984126</v>
      </c>
      <c r="BF29" s="90">
        <v>0.19915476190476192</v>
      </c>
      <c r="BG29" s="90">
        <v>0.12775198412698413</v>
      </c>
      <c r="BH29" s="90">
        <v>1.266468253968254E-2</v>
      </c>
      <c r="BI29" s="90">
        <v>1.5775793650793651E-2</v>
      </c>
      <c r="BJ29" s="90">
        <v>2.5117063492063493E-2</v>
      </c>
      <c r="BK29" s="90">
        <v>0.10638690476190477</v>
      </c>
      <c r="BL29" s="90">
        <v>0.15833531746031745</v>
      </c>
      <c r="BM29" s="90">
        <v>0.15519444444444444</v>
      </c>
      <c r="BN29" s="90">
        <v>0.14497619047619048</v>
      </c>
      <c r="BO29" s="90">
        <v>8.4325396825396838E-3</v>
      </c>
      <c r="BP29" s="90">
        <v>1.2869047619047618E-2</v>
      </c>
      <c r="BQ29" s="90">
        <v>1.1710317460317461E-2</v>
      </c>
      <c r="BR29" s="90">
        <v>7.3269841269841263E-2</v>
      </c>
      <c r="BS29" s="90">
        <v>0.10591071428571429</v>
      </c>
      <c r="BT29" s="90">
        <v>7.3295634920634928E-2</v>
      </c>
      <c r="BU29" s="90">
        <v>9.4267857142857153E-2</v>
      </c>
      <c r="BV29" s="90">
        <v>1.2533730158730159E-2</v>
      </c>
      <c r="BW29" s="90">
        <v>3.1904761904761898E-3</v>
      </c>
      <c r="BX29" s="90">
        <v>3.5218253968253965E-3</v>
      </c>
      <c r="BY29" s="90">
        <v>1.1994047619047619E-2</v>
      </c>
      <c r="BZ29" s="90">
        <v>7.4007936507936509E-3</v>
      </c>
      <c r="CA29" s="90">
        <v>9.7321428571428559E-3</v>
      </c>
      <c r="CB29" s="90">
        <v>5.0535714285714281E-3</v>
      </c>
      <c r="CC29" s="90">
        <v>4.3809523809523803E-3</v>
      </c>
      <c r="CD29" s="90">
        <v>6.9186507936507937E-3</v>
      </c>
      <c r="CE29" s="56">
        <v>0.17671428571428571</v>
      </c>
      <c r="CF29" s="57"/>
      <c r="CG29" s="57"/>
      <c r="CH29" s="58">
        <f t="shared" si="0"/>
        <v>15.110184523809524</v>
      </c>
      <c r="CI29" s="57"/>
      <c r="CJ29" s="57"/>
      <c r="CK29" s="58">
        <f t="shared" si="1"/>
        <v>9.0363412698412695</v>
      </c>
      <c r="CL29" s="57"/>
      <c r="CM29" s="59"/>
      <c r="CN29" s="120"/>
      <c r="CQ29" s="110"/>
      <c r="CT29" s="110"/>
      <c r="CV29" s="124"/>
    </row>
    <row r="30" spans="1:100" s="94" customFormat="1" ht="12.75" customHeight="1" x14ac:dyDescent="0.35">
      <c r="A30" s="95" t="s">
        <v>63</v>
      </c>
      <c r="B30" s="96" t="s">
        <v>16</v>
      </c>
      <c r="C30" s="90">
        <v>6.7100591715976335E-2</v>
      </c>
      <c r="D30" s="90">
        <v>0.11093688362919131</v>
      </c>
      <c r="E30" s="90">
        <v>0.13681065088757394</v>
      </c>
      <c r="F30" s="90">
        <v>0.21235700197238661</v>
      </c>
      <c r="G30" s="90">
        <v>0.37558382642998023</v>
      </c>
      <c r="H30" s="90">
        <v>0.39468244575936884</v>
      </c>
      <c r="I30" s="90">
        <v>0.38625049309664689</v>
      </c>
      <c r="J30" s="90">
        <v>0.50870414201183434</v>
      </c>
      <c r="K30" s="90">
        <v>0.67641814595660743</v>
      </c>
      <c r="L30" s="90">
        <v>0.37928205128205128</v>
      </c>
      <c r="M30" s="90">
        <v>0.37928205128205128</v>
      </c>
      <c r="N30" s="90">
        <v>0.3534871794871795</v>
      </c>
      <c r="O30" s="90">
        <v>0.36088757396449705</v>
      </c>
      <c r="P30" s="90">
        <v>0.32946153846153842</v>
      </c>
      <c r="Q30" s="90">
        <v>0.34493491124260356</v>
      </c>
      <c r="R30" s="90">
        <v>0.34095069033530567</v>
      </c>
      <c r="S30" s="90">
        <v>0.34885404339250492</v>
      </c>
      <c r="T30" s="90">
        <v>0.40775739644970416</v>
      </c>
      <c r="U30" s="90">
        <v>0.27152662721893489</v>
      </c>
      <c r="V30" s="90">
        <v>0.44910059171597633</v>
      </c>
      <c r="W30" s="90">
        <v>0.39719723865877704</v>
      </c>
      <c r="X30" s="91">
        <v>2.7454556213017747</v>
      </c>
      <c r="Y30" s="92">
        <v>0.47041222879684408</v>
      </c>
      <c r="Z30" s="93">
        <v>5.0290039447731747</v>
      </c>
      <c r="AA30" s="92">
        <v>0.35229783037475348</v>
      </c>
      <c r="AB30" s="90">
        <v>1.6924240631163709</v>
      </c>
      <c r="AC30" s="90">
        <v>0.1314319526627219</v>
      </c>
      <c r="AD30" s="90">
        <v>0.23886587771203155</v>
      </c>
      <c r="AE30" s="90">
        <v>4.2114398422090728E-2</v>
      </c>
      <c r="AF30" s="90">
        <v>0.20232544378698222</v>
      </c>
      <c r="AG30" s="90">
        <v>0.714378698224852</v>
      </c>
      <c r="AH30" s="90">
        <v>1.0832781065088757</v>
      </c>
      <c r="AI30" s="90">
        <v>0.92971400394477299</v>
      </c>
      <c r="AJ30" s="90">
        <v>6.5226824457593688E-3</v>
      </c>
      <c r="AK30" s="90">
        <v>1.8662721893491125E-2</v>
      </c>
      <c r="AL30" s="90">
        <v>1.2566074950690335E-2</v>
      </c>
      <c r="AM30" s="90">
        <v>7.7881656804733718E-2</v>
      </c>
      <c r="AN30" s="90">
        <v>1.1538461538461539E-2</v>
      </c>
      <c r="AO30" s="90">
        <v>1.085404339250493E-2</v>
      </c>
      <c r="AP30" s="90">
        <v>0.32636883629191321</v>
      </c>
      <c r="AQ30" s="90">
        <v>0.53517357001972388</v>
      </c>
      <c r="AR30" s="90">
        <v>0.47902564102564094</v>
      </c>
      <c r="AS30" s="90">
        <v>0.36375345167652856</v>
      </c>
      <c r="AT30" s="90">
        <v>4.1443786982248522E-2</v>
      </c>
      <c r="AU30" s="90">
        <v>7.6041420118343181E-2</v>
      </c>
      <c r="AV30" s="90">
        <v>0.57208284023668632</v>
      </c>
      <c r="AW30" s="90">
        <v>0.78048915187376722</v>
      </c>
      <c r="AX30" s="90">
        <v>5.4110453648915181E-2</v>
      </c>
      <c r="AY30" s="90">
        <v>0.25880867850098616</v>
      </c>
      <c r="AZ30" s="90">
        <v>0.60710256410256414</v>
      </c>
      <c r="BA30" s="90">
        <v>0.66887771203155821</v>
      </c>
      <c r="BB30" s="90">
        <v>0.57178895463510837</v>
      </c>
      <c r="BC30" s="90">
        <v>2.6059171597633136E-2</v>
      </c>
      <c r="BD30" s="90">
        <v>0.12186982248520709</v>
      </c>
      <c r="BE30" s="90">
        <v>0.23304733727810648</v>
      </c>
      <c r="BF30" s="90">
        <v>0.21590335305719924</v>
      </c>
      <c r="BG30" s="90">
        <v>0.14033727810650887</v>
      </c>
      <c r="BH30" s="90">
        <v>1.4278106508875739E-2</v>
      </c>
      <c r="BI30" s="90">
        <v>1.7512820512820514E-2</v>
      </c>
      <c r="BJ30" s="90">
        <v>2.6808678500986189E-2</v>
      </c>
      <c r="BK30" s="90">
        <v>0.1180414201183432</v>
      </c>
      <c r="BL30" s="90">
        <v>0.17944181459566072</v>
      </c>
      <c r="BM30" s="90">
        <v>0.19295857988165679</v>
      </c>
      <c r="BN30" s="90">
        <v>0.1412741617357002</v>
      </c>
      <c r="BO30" s="90">
        <v>1.1163708086785009E-2</v>
      </c>
      <c r="BP30" s="90">
        <v>1.5757396449704142E-2</v>
      </c>
      <c r="BQ30" s="90">
        <v>1.2583826429980275E-2</v>
      </c>
      <c r="BR30" s="90">
        <v>7.3347140039447728E-2</v>
      </c>
      <c r="BS30" s="90">
        <v>0.11379289940828401</v>
      </c>
      <c r="BT30" s="90">
        <v>8.3165680473372777E-2</v>
      </c>
      <c r="BU30" s="90">
        <v>9.2978303747534505E-2</v>
      </c>
      <c r="BV30" s="90">
        <v>1.3684418145956606E-2</v>
      </c>
      <c r="BW30" s="90">
        <v>3.6252465483234712E-3</v>
      </c>
      <c r="BX30" s="90">
        <v>3.4082840236686388E-3</v>
      </c>
      <c r="BY30" s="90">
        <v>1.2554240631163708E-2</v>
      </c>
      <c r="BZ30" s="90">
        <v>7.546351084812622E-3</v>
      </c>
      <c r="CA30" s="90">
        <v>9.644970414201183E-3</v>
      </c>
      <c r="CB30" s="90">
        <v>4.8934911242603544E-3</v>
      </c>
      <c r="CC30" s="90">
        <v>3.960552268244575E-3</v>
      </c>
      <c r="CD30" s="90">
        <v>5.9901380670611439E-3</v>
      </c>
      <c r="CE30" s="56">
        <v>0.1872662721893491</v>
      </c>
      <c r="CF30" s="57">
        <f>AVERAGE(CE30:CE32)</f>
        <v>9.1975137513751373E-2</v>
      </c>
      <c r="CG30" s="57">
        <f>STDEV(CE30:CE32)</f>
        <v>8.2569934707629702E-2</v>
      </c>
      <c r="CH30" s="58">
        <f t="shared" si="0"/>
        <v>17.891457593688362</v>
      </c>
      <c r="CI30" s="57">
        <f>AVERAGE(CH30:CH32)</f>
        <v>16.915623215575994</v>
      </c>
      <c r="CJ30" s="57">
        <f>STDEV(CH30:CH32)</f>
        <v>0.87171002303683287</v>
      </c>
      <c r="CK30" s="58">
        <f t="shared" si="1"/>
        <v>10.340532544378696</v>
      </c>
      <c r="CL30" s="57">
        <f>AVERAGE(CK30:CK32)</f>
        <v>9.9911795353499855</v>
      </c>
      <c r="CM30" s="59">
        <f>STDEV(CK30:CK32)</f>
        <v>0.5079096621543806</v>
      </c>
      <c r="CN30" s="120"/>
      <c r="CQ30" s="110"/>
      <c r="CT30" s="110"/>
      <c r="CV30" s="124"/>
    </row>
    <row r="31" spans="1:100" s="94" customFormat="1" ht="12.75" customHeight="1" x14ac:dyDescent="0.35">
      <c r="A31" s="95" t="s">
        <v>64</v>
      </c>
      <c r="B31" s="96"/>
      <c r="C31" s="90">
        <v>3.2661386138613864E-2</v>
      </c>
      <c r="D31" s="90">
        <v>9.7598019801980213E-2</v>
      </c>
      <c r="E31" s="90">
        <v>9.8443564356435642E-2</v>
      </c>
      <c r="F31" s="90">
        <v>0.14315049504950494</v>
      </c>
      <c r="G31" s="90">
        <v>0.26204356435643561</v>
      </c>
      <c r="H31" s="90">
        <v>0.29781782178217825</v>
      </c>
      <c r="I31" s="90">
        <v>0.30614257425742575</v>
      </c>
      <c r="J31" s="90">
        <v>0.33591683168316833</v>
      </c>
      <c r="K31" s="90">
        <v>0.41117821782178215</v>
      </c>
      <c r="L31" s="90">
        <v>0.30574455445544552</v>
      </c>
      <c r="M31" s="90">
        <v>0.30574455445544552</v>
      </c>
      <c r="N31" s="90">
        <v>0.31100198019801978</v>
      </c>
      <c r="O31" s="90">
        <v>0.32701584158415842</v>
      </c>
      <c r="P31" s="90">
        <v>0.31193069306930693</v>
      </c>
      <c r="Q31" s="90">
        <v>0.28290297029702971</v>
      </c>
      <c r="R31" s="90">
        <v>0.34201980198019805</v>
      </c>
      <c r="S31" s="90">
        <v>0.29438019801980198</v>
      </c>
      <c r="T31" s="90">
        <v>0.39956237623762375</v>
      </c>
      <c r="U31" s="90">
        <v>0.326209900990099</v>
      </c>
      <c r="V31" s="90">
        <v>0.45066930693069307</v>
      </c>
      <c r="W31" s="90">
        <v>0.3918970297029703</v>
      </c>
      <c r="X31" s="91">
        <v>2.7173128712871288</v>
      </c>
      <c r="Y31" s="92">
        <v>0.47402574257425745</v>
      </c>
      <c r="Z31" s="93">
        <v>4.9459881188118819</v>
      </c>
      <c r="AA31" s="92">
        <v>0.36523960396039606</v>
      </c>
      <c r="AB31" s="90">
        <v>1.6579247524752476</v>
      </c>
      <c r="AC31" s="90">
        <v>0.16018811881188119</v>
      </c>
      <c r="AD31" s="90">
        <v>0.28674455445544555</v>
      </c>
      <c r="AE31" s="90">
        <v>2.4811881188118813E-2</v>
      </c>
      <c r="AF31" s="90">
        <v>0.15775247524752475</v>
      </c>
      <c r="AG31" s="90">
        <v>0.56196435643564357</v>
      </c>
      <c r="AH31" s="90">
        <v>0.86974851485148508</v>
      </c>
      <c r="AI31" s="90">
        <v>0.76154257425742578</v>
      </c>
      <c r="AJ31" s="90">
        <v>4.6118811881188113E-3</v>
      </c>
      <c r="AK31" s="90">
        <v>1.4265346534653467E-2</v>
      </c>
      <c r="AL31" s="90">
        <v>9.982178217821781E-3</v>
      </c>
      <c r="AM31" s="90">
        <v>7.0847524752475244E-2</v>
      </c>
      <c r="AN31" s="90">
        <v>9.6396039603960405E-3</v>
      </c>
      <c r="AO31" s="90">
        <v>9.0910891089108908E-3</v>
      </c>
      <c r="AP31" s="90">
        <v>0.30644158415841588</v>
      </c>
      <c r="AQ31" s="90">
        <v>0.51734257425742569</v>
      </c>
      <c r="AR31" s="90">
        <v>0.47521188118811886</v>
      </c>
      <c r="AS31" s="90">
        <v>0.30974059405940596</v>
      </c>
      <c r="AT31" s="90">
        <v>3.4619801980198026E-2</v>
      </c>
      <c r="AU31" s="90">
        <v>6.3467326732673274E-2</v>
      </c>
      <c r="AV31" s="90">
        <v>0.48714455445544558</v>
      </c>
      <c r="AW31" s="90">
        <v>0.71410099009900996</v>
      </c>
      <c r="AX31" s="90">
        <v>4.8073267326732678E-2</v>
      </c>
      <c r="AY31" s="90">
        <v>0.23930297029702971</v>
      </c>
      <c r="AZ31" s="90">
        <v>0.55502772277227719</v>
      </c>
      <c r="BA31" s="90">
        <v>0.59775841584158418</v>
      </c>
      <c r="BB31" s="90">
        <v>0.52994455445544553</v>
      </c>
      <c r="BC31" s="90">
        <v>2.4641584158415841E-2</v>
      </c>
      <c r="BD31" s="90">
        <v>0.12565940594059408</v>
      </c>
      <c r="BE31" s="90">
        <v>0.38065544554455444</v>
      </c>
      <c r="BF31" s="90">
        <v>0.1952970297029703</v>
      </c>
      <c r="BG31" s="90">
        <v>0.13886930693069308</v>
      </c>
      <c r="BH31" s="90">
        <v>1.2710891089108911E-2</v>
      </c>
      <c r="BI31" s="90">
        <v>1.6178217821782182E-2</v>
      </c>
      <c r="BJ31" s="90">
        <v>2.5811881188118811E-2</v>
      </c>
      <c r="BK31" s="90">
        <v>0.11542970297029703</v>
      </c>
      <c r="BL31" s="90">
        <v>0.17159009900990099</v>
      </c>
      <c r="BM31" s="90">
        <v>0.18884752475247524</v>
      </c>
      <c r="BN31" s="90">
        <v>0.16792673267326733</v>
      </c>
      <c r="BO31" s="90">
        <v>1.0415841584158416E-2</v>
      </c>
      <c r="BP31" s="90">
        <v>1.4225742574257426E-2</v>
      </c>
      <c r="BQ31" s="90">
        <v>1.3201980198019804E-2</v>
      </c>
      <c r="BR31" s="90">
        <v>7.042772277227724E-2</v>
      </c>
      <c r="BS31" s="90">
        <v>0.10755643564356436</v>
      </c>
      <c r="BT31" s="90">
        <v>8.3891089108910882E-2</v>
      </c>
      <c r="BU31" s="90">
        <v>0.10958613861386138</v>
      </c>
      <c r="BV31" s="90">
        <v>1.3497029702970297E-2</v>
      </c>
      <c r="BW31" s="90">
        <v>4.1267326732673274E-3</v>
      </c>
      <c r="BX31" s="90">
        <v>3.7465346534653471E-3</v>
      </c>
      <c r="BY31" s="90">
        <v>1.1600000000000001E-2</v>
      </c>
      <c r="BZ31" s="90">
        <v>6.7841584158415845E-3</v>
      </c>
      <c r="CA31" s="90">
        <v>9.2554455445544564E-3</v>
      </c>
      <c r="CB31" s="90">
        <v>4.4930693069306932E-3</v>
      </c>
      <c r="CC31" s="90">
        <v>4.372277227722772E-3</v>
      </c>
      <c r="CD31" s="90">
        <v>5.304950495049505E-3</v>
      </c>
      <c r="CE31" s="56">
        <v>4.1592079207920796E-2</v>
      </c>
      <c r="CF31" s="57"/>
      <c r="CG31" s="57"/>
      <c r="CH31" s="58">
        <f t="shared" si="0"/>
        <v>16.641455445544555</v>
      </c>
      <c r="CI31" s="57"/>
      <c r="CJ31" s="57"/>
      <c r="CK31" s="58">
        <f t="shared" si="1"/>
        <v>9.4085366336633687</v>
      </c>
      <c r="CL31" s="57"/>
      <c r="CM31" s="59"/>
      <c r="CN31" s="120"/>
      <c r="CR31" s="124"/>
      <c r="CT31" s="110"/>
      <c r="CV31" s="124"/>
    </row>
    <row r="32" spans="1:100" s="17" customFormat="1" ht="12.75" customHeight="1" thickBot="1" x14ac:dyDescent="0.4">
      <c r="A32" s="98" t="s">
        <v>65</v>
      </c>
      <c r="B32" s="31"/>
      <c r="C32" s="32">
        <v>2.375936883629191E-2</v>
      </c>
      <c r="D32" s="32">
        <v>5.103747534516765E-2</v>
      </c>
      <c r="E32" s="32">
        <v>7.1027613412228796E-2</v>
      </c>
      <c r="F32" s="32">
        <v>0.11341222879684416</v>
      </c>
      <c r="G32" s="32">
        <v>0.20275739644970414</v>
      </c>
      <c r="H32" s="32">
        <v>0.26993688362919127</v>
      </c>
      <c r="I32" s="32">
        <v>0.34565680473372778</v>
      </c>
      <c r="J32" s="32">
        <v>0.38851873767258377</v>
      </c>
      <c r="K32" s="32">
        <v>0.49343589743589733</v>
      </c>
      <c r="L32" s="32">
        <v>0.3526331360946745</v>
      </c>
      <c r="M32" s="32">
        <v>0.3526331360946745</v>
      </c>
      <c r="N32" s="32">
        <v>0.33579684418145955</v>
      </c>
      <c r="O32" s="32">
        <v>0.35026627218934908</v>
      </c>
      <c r="P32" s="32">
        <v>0.35067652859960552</v>
      </c>
      <c r="Q32" s="32">
        <v>0.34827613412228797</v>
      </c>
      <c r="R32" s="32">
        <v>0.33574556213017748</v>
      </c>
      <c r="S32" s="32">
        <v>0.31224063116370804</v>
      </c>
      <c r="T32" s="32">
        <v>0.42587179487179483</v>
      </c>
      <c r="U32" s="32">
        <v>0.30189940828402367</v>
      </c>
      <c r="V32" s="32">
        <v>0.43692702169625242</v>
      </c>
      <c r="W32" s="32">
        <v>0.39356015779092701</v>
      </c>
      <c r="X32" s="75">
        <v>2.525504930966469</v>
      </c>
      <c r="Y32" s="76">
        <v>0.45854043392504934</v>
      </c>
      <c r="Z32" s="99">
        <v>4.6304950690335307</v>
      </c>
      <c r="AA32" s="76">
        <v>0.36043786982248521</v>
      </c>
      <c r="AB32" s="32">
        <v>1.5474378698224851</v>
      </c>
      <c r="AC32" s="32">
        <v>0.16137475345167651</v>
      </c>
      <c r="AD32" s="32">
        <v>0.27409664694280084</v>
      </c>
      <c r="AE32" s="32">
        <v>1.5796844181459567E-2</v>
      </c>
      <c r="AF32" s="32">
        <v>0.12224654832347139</v>
      </c>
      <c r="AG32" s="32">
        <v>0.49007692307692308</v>
      </c>
      <c r="AH32" s="32">
        <v>0.8563550295857989</v>
      </c>
      <c r="AI32" s="32">
        <v>0.80610256410256409</v>
      </c>
      <c r="AJ32" s="32">
        <v>4.0907297830374747E-3</v>
      </c>
      <c r="AK32" s="32">
        <v>1.2106508875739646E-2</v>
      </c>
      <c r="AL32" s="32">
        <v>9.2800788954635095E-3</v>
      </c>
      <c r="AM32" s="32">
        <v>8.2930966469428005E-2</v>
      </c>
      <c r="AN32" s="32">
        <v>9.0216962524654835E-3</v>
      </c>
      <c r="AO32" s="32">
        <v>9.1597633136094661E-3</v>
      </c>
      <c r="AP32" s="32">
        <v>0.33209072978303744</v>
      </c>
      <c r="AQ32" s="32">
        <v>0.57460355029585786</v>
      </c>
      <c r="AR32" s="32">
        <v>0.5331755424063116</v>
      </c>
      <c r="AS32" s="32">
        <v>0.29365877712031557</v>
      </c>
      <c r="AT32" s="32">
        <v>3.6067061143984225E-2</v>
      </c>
      <c r="AU32" s="32">
        <v>7.0899408284023663E-2</v>
      </c>
      <c r="AV32" s="32">
        <v>0.56180867850098615</v>
      </c>
      <c r="AW32" s="32">
        <v>0.7855443786982248</v>
      </c>
      <c r="AX32" s="32">
        <v>5.344181459566074E-2</v>
      </c>
      <c r="AY32" s="32">
        <v>0.26201577909270218</v>
      </c>
      <c r="AZ32" s="32">
        <v>0.65789546351084816</v>
      </c>
      <c r="BA32" s="32">
        <v>0.67218343195266261</v>
      </c>
      <c r="BB32" s="32">
        <v>0.59846745562130177</v>
      </c>
      <c r="BC32" s="32">
        <v>2.8246548323471399E-2</v>
      </c>
      <c r="BD32" s="32">
        <v>0.13896449704142011</v>
      </c>
      <c r="BE32" s="32">
        <v>0.57685207100591707</v>
      </c>
      <c r="BF32" s="32">
        <v>0.2358303747534517</v>
      </c>
      <c r="BG32" s="32">
        <v>0.16271400394477317</v>
      </c>
      <c r="BH32" s="32">
        <v>1.4067061143984219E-2</v>
      </c>
      <c r="BI32" s="32">
        <v>1.8414201183431952E-2</v>
      </c>
      <c r="BJ32" s="32">
        <v>3.1025641025641027E-2</v>
      </c>
      <c r="BK32" s="32">
        <v>0.10448915187376726</v>
      </c>
      <c r="BL32" s="32">
        <v>0.19243589743589742</v>
      </c>
      <c r="BM32" s="32">
        <v>0.19645364891518738</v>
      </c>
      <c r="BN32" s="32">
        <v>0.16134319526627219</v>
      </c>
      <c r="BO32" s="32">
        <v>1.3376725838264297E-2</v>
      </c>
      <c r="BP32" s="32">
        <v>1.3291913214990139E-2</v>
      </c>
      <c r="BQ32" s="32">
        <v>1.369033530571992E-2</v>
      </c>
      <c r="BR32" s="32">
        <v>8.3291913214990132E-2</v>
      </c>
      <c r="BS32" s="32">
        <v>0.12287771203155819</v>
      </c>
      <c r="BT32" s="32">
        <v>9.1911242603550297E-2</v>
      </c>
      <c r="BU32" s="32">
        <v>0.10686587771203153</v>
      </c>
      <c r="BV32" s="32">
        <v>1.4585798816568046E-2</v>
      </c>
      <c r="BW32" s="32">
        <v>5.0788954635108477E-3</v>
      </c>
      <c r="BX32" s="32">
        <v>3.4516765285996058E-3</v>
      </c>
      <c r="BY32" s="32">
        <v>1.2619329388560157E-2</v>
      </c>
      <c r="BZ32" s="32">
        <v>7.7554240631163701E-3</v>
      </c>
      <c r="CA32" s="32">
        <v>1.0325443786982249E-2</v>
      </c>
      <c r="CB32" s="32">
        <v>4.6607495069033522E-3</v>
      </c>
      <c r="CC32" s="32">
        <v>4.650887573964496E-3</v>
      </c>
      <c r="CD32" s="32">
        <v>6.1794871794871786E-3</v>
      </c>
      <c r="CE32" s="60">
        <v>4.7067061143984221E-2</v>
      </c>
      <c r="CF32" s="33"/>
      <c r="CG32" s="33"/>
      <c r="CH32" s="34">
        <f t="shared" si="0"/>
        <v>16.213956607495071</v>
      </c>
      <c r="CI32" s="33"/>
      <c r="CJ32" s="33"/>
      <c r="CK32" s="34">
        <f t="shared" si="1"/>
        <v>10.224469428007895</v>
      </c>
      <c r="CL32" s="33"/>
      <c r="CM32" s="61"/>
      <c r="CN32" s="121"/>
      <c r="CO32" s="123">
        <f>AVERAGE(CH21:CH32)</f>
        <v>15.343617492143215</v>
      </c>
      <c r="CQ32" s="112"/>
      <c r="CR32" s="105">
        <f>AVERAGE(CK21:CK32)</f>
        <v>9.0905646065236851</v>
      </c>
      <c r="CT32" s="112"/>
      <c r="CV32" s="127"/>
    </row>
    <row r="33" spans="1:100" s="21" customFormat="1" ht="12.75" customHeight="1" x14ac:dyDescent="0.35">
      <c r="A33" s="77" t="s">
        <v>17</v>
      </c>
      <c r="B33" s="78" t="s">
        <v>18</v>
      </c>
      <c r="C33" s="79">
        <v>5.7614314115308152E-2</v>
      </c>
      <c r="D33" s="79">
        <v>0.29783300198807156</v>
      </c>
      <c r="E33" s="79">
        <v>0.888210735586481</v>
      </c>
      <c r="F33" s="79">
        <v>1.5768986083499004</v>
      </c>
      <c r="G33" s="79">
        <v>2.409145129224652</v>
      </c>
      <c r="H33" s="79">
        <v>2.2703777335984094</v>
      </c>
      <c r="I33" s="79">
        <v>2.8761630218687873</v>
      </c>
      <c r="J33" s="79">
        <v>3.7427833001988065</v>
      </c>
      <c r="K33" s="79">
        <v>2.649900596421471</v>
      </c>
      <c r="L33" s="79">
        <v>2.555228628230616</v>
      </c>
      <c r="M33" s="79">
        <v>2.150954274353877</v>
      </c>
      <c r="N33" s="79">
        <v>2.232385685884692</v>
      </c>
      <c r="O33" s="79">
        <v>2.2157852882703777</v>
      </c>
      <c r="P33" s="79">
        <v>2.183021868787276</v>
      </c>
      <c r="Q33" s="79">
        <v>1.9023459244532801</v>
      </c>
      <c r="R33" s="79">
        <v>1.8006759443339959</v>
      </c>
      <c r="S33" s="79">
        <v>1.8475546719681908</v>
      </c>
      <c r="T33" s="79">
        <v>2.1930218687872762</v>
      </c>
      <c r="U33" s="79">
        <v>1.5265606361829025</v>
      </c>
      <c r="V33" s="79">
        <v>1.4704373757455267</v>
      </c>
      <c r="W33" s="79">
        <v>0.962107355864811</v>
      </c>
      <c r="X33" s="80">
        <v>3.2098210735586479</v>
      </c>
      <c r="Y33" s="81">
        <v>0.90618290258449308</v>
      </c>
      <c r="Z33" s="80">
        <v>5.0306759443339955</v>
      </c>
      <c r="AA33" s="81">
        <v>0.67693836978131205</v>
      </c>
      <c r="AB33" s="79">
        <v>1.8999602385685881</v>
      </c>
      <c r="AC33" s="79">
        <v>0.41524850894632198</v>
      </c>
      <c r="AD33" s="79">
        <v>0.63381709741550696</v>
      </c>
      <c r="AE33" s="79">
        <v>0.13773359840954272</v>
      </c>
      <c r="AF33" s="79">
        <v>0.9621868787276342</v>
      </c>
      <c r="AG33" s="79">
        <v>4.0199403578528825</v>
      </c>
      <c r="AH33" s="79">
        <v>7.8483896620278317</v>
      </c>
      <c r="AI33" s="79">
        <v>7.493737574552684</v>
      </c>
      <c r="AJ33" s="79">
        <v>5.0536779324055668E-2</v>
      </c>
      <c r="AK33" s="79">
        <v>9.4095427435387652E-2</v>
      </c>
      <c r="AL33" s="79">
        <v>0.10037773359840954</v>
      </c>
      <c r="AM33" s="79">
        <v>0.72387673956262422</v>
      </c>
      <c r="AN33" s="79">
        <v>0.14216699801192845</v>
      </c>
      <c r="AO33" s="79">
        <v>7.5288270377733585E-2</v>
      </c>
      <c r="AP33" s="79">
        <v>3.2187077534791251</v>
      </c>
      <c r="AQ33" s="79">
        <v>5.5004771371769374</v>
      </c>
      <c r="AR33" s="79">
        <v>5.9753280318091448</v>
      </c>
      <c r="AS33" s="79">
        <v>4.9887673956262422</v>
      </c>
      <c r="AT33" s="79">
        <v>0.24163021868787277</v>
      </c>
      <c r="AU33" s="79">
        <v>0.5791650099403578</v>
      </c>
      <c r="AV33" s="79">
        <v>4.745228628230616</v>
      </c>
      <c r="AW33" s="79">
        <v>6.4043339960238574</v>
      </c>
      <c r="AX33" s="79">
        <v>0.46558648111332002</v>
      </c>
      <c r="AY33" s="79">
        <v>2.8211530815109342</v>
      </c>
      <c r="AZ33" s="79">
        <v>6.8947117296222658</v>
      </c>
      <c r="BA33" s="79">
        <v>7.7390854870775359</v>
      </c>
      <c r="BB33" s="79">
        <v>6.4607157057654074</v>
      </c>
      <c r="BC33" s="79">
        <v>0.30133200795228621</v>
      </c>
      <c r="BD33" s="79">
        <v>1.3884691848906561</v>
      </c>
      <c r="BE33" s="79">
        <v>2.2647713717693838</v>
      </c>
      <c r="BF33" s="79">
        <v>2.3834393638170974</v>
      </c>
      <c r="BG33" s="79">
        <v>1.4631411530815108</v>
      </c>
      <c r="BH33" s="79">
        <v>8.4870775347912528E-2</v>
      </c>
      <c r="BI33" s="79">
        <v>0.16157057654075546</v>
      </c>
      <c r="BJ33" s="79">
        <v>0.18143141153081513</v>
      </c>
      <c r="BK33" s="79">
        <v>1.1262027833001989</v>
      </c>
      <c r="BL33" s="79">
        <v>1.8736779324055666</v>
      </c>
      <c r="BM33" s="79">
        <v>1.8803379721669975</v>
      </c>
      <c r="BN33" s="79">
        <v>1.7308548707753479</v>
      </c>
      <c r="BO33" s="79">
        <v>9.7296222664015899E-2</v>
      </c>
      <c r="BP33" s="79">
        <v>0.1456858846918489</v>
      </c>
      <c r="BQ33" s="79">
        <v>0.11570576540755466</v>
      </c>
      <c r="BR33" s="79">
        <v>0.69715705765407554</v>
      </c>
      <c r="BS33" s="79">
        <v>1.0749502982107355</v>
      </c>
      <c r="BT33" s="79">
        <v>0.84270377733598412</v>
      </c>
      <c r="BU33" s="79">
        <v>0.53512922465208757</v>
      </c>
      <c r="BV33" s="79">
        <v>8.9184890656063609E-2</v>
      </c>
      <c r="BW33" s="79">
        <v>2.481113320079523E-2</v>
      </c>
      <c r="BX33" s="101">
        <v>1.7514910536779324E-2</v>
      </c>
      <c r="BY33" s="79">
        <v>8.4493041749502978E-2</v>
      </c>
      <c r="BZ33" s="79">
        <v>5.7276341948310133E-2</v>
      </c>
      <c r="CA33" s="79">
        <v>0.11238568588469183</v>
      </c>
      <c r="CB33" s="79">
        <v>3.4970178926441352E-2</v>
      </c>
      <c r="CC33" s="79">
        <v>3.1749502982107353E-2</v>
      </c>
      <c r="CD33" s="79">
        <v>4.2962226640159043E-2</v>
      </c>
      <c r="CE33" s="100">
        <v>1.9324254473161033</v>
      </c>
      <c r="CF33" s="84">
        <f>AVERAGE(CE33:CE35)</f>
        <v>1.714426207306426</v>
      </c>
      <c r="CG33" s="84">
        <f>STDEV(CE33:CE35)</f>
        <v>0.49421718573568274</v>
      </c>
      <c r="CH33" s="85">
        <f t="shared" si="0"/>
        <v>52.581650099403568</v>
      </c>
      <c r="CI33" s="84">
        <f>AVERAGE(CH33:CH35)</f>
        <v>55.303737863822356</v>
      </c>
      <c r="CJ33" s="84">
        <f>STDEV(CH33:CH35)</f>
        <v>2.6475621701939911</v>
      </c>
      <c r="CK33" s="85">
        <f t="shared" si="1"/>
        <v>96.527296222663978</v>
      </c>
      <c r="CL33" s="84">
        <f>AVERAGE(CK33:CK35)</f>
        <v>100.61380112184035</v>
      </c>
      <c r="CM33" s="86">
        <f>STDEV(CK33:CK35)</f>
        <v>4.8404986516290966</v>
      </c>
      <c r="CN33" s="119"/>
      <c r="CQ33" s="114">
        <f>AVERAGE(CH33:CH38)</f>
        <v>54.148376619662976</v>
      </c>
      <c r="CT33" s="111">
        <f>AVERAGE(CK33:CK38)</f>
        <v>95.618946324588748</v>
      </c>
      <c r="CU33" s="21" t="s">
        <v>251</v>
      </c>
      <c r="CV33" s="126"/>
    </row>
    <row r="34" spans="1:100" s="94" customFormat="1" ht="12.75" customHeight="1" x14ac:dyDescent="0.35">
      <c r="A34" s="88" t="s">
        <v>19</v>
      </c>
      <c r="B34" s="89"/>
      <c r="C34" s="90">
        <v>7.4404761904761904E-2</v>
      </c>
      <c r="D34" s="90">
        <v>0.44934523809523808</v>
      </c>
      <c r="E34" s="90">
        <v>1.1093650793650793</v>
      </c>
      <c r="F34" s="90">
        <v>1.7994841269841273</v>
      </c>
      <c r="G34" s="90">
        <v>2.6560317460317462</v>
      </c>
      <c r="H34" s="90">
        <v>2.3393253968253971</v>
      </c>
      <c r="I34" s="90">
        <v>3.0385119047619047</v>
      </c>
      <c r="J34" s="90">
        <v>3.0363293650793648</v>
      </c>
      <c r="K34" s="90">
        <v>3.3486309523809519</v>
      </c>
      <c r="L34" s="90">
        <v>2.7169246031746028</v>
      </c>
      <c r="M34" s="90">
        <v>2.2744444444444443</v>
      </c>
      <c r="N34" s="90">
        <v>2.4041269841269846</v>
      </c>
      <c r="O34" s="90">
        <v>2.3352182539682542</v>
      </c>
      <c r="P34" s="90">
        <v>2.3543849206349203</v>
      </c>
      <c r="Q34" s="90">
        <v>2.0597023809523809</v>
      </c>
      <c r="R34" s="90">
        <v>1.9095436507936507</v>
      </c>
      <c r="S34" s="90">
        <v>2.1088690476190473</v>
      </c>
      <c r="T34" s="90">
        <v>2.6700793650793653</v>
      </c>
      <c r="U34" s="90">
        <v>1.8535317460317458</v>
      </c>
      <c r="V34" s="90">
        <v>1.7287103174603173</v>
      </c>
      <c r="W34" s="90">
        <v>0.96206349206349207</v>
      </c>
      <c r="X34" s="91">
        <v>2.9387698412698415</v>
      </c>
      <c r="Y34" s="92">
        <v>1.0121626984126983</v>
      </c>
      <c r="Z34" s="91">
        <v>4.7686507936507931</v>
      </c>
      <c r="AA34" s="92">
        <v>0.70380952380952388</v>
      </c>
      <c r="AB34" s="90">
        <v>1.8936507936507938</v>
      </c>
      <c r="AC34" s="90">
        <v>0.40607142857142853</v>
      </c>
      <c r="AD34" s="90">
        <v>0.50753968253968251</v>
      </c>
      <c r="AE34" s="90">
        <v>0.15317460317460319</v>
      </c>
      <c r="AF34" s="90">
        <v>1.1035119047619049</v>
      </c>
      <c r="AG34" s="90">
        <v>4.5034126984126983</v>
      </c>
      <c r="AH34" s="90">
        <v>8.4904166666666665</v>
      </c>
      <c r="AI34" s="90">
        <v>8.2430357142857122</v>
      </c>
      <c r="AJ34" s="90">
        <v>5.4345238095238092E-2</v>
      </c>
      <c r="AK34" s="90">
        <v>0.11085317460317459</v>
      </c>
      <c r="AL34" s="90">
        <v>0.11670634920634922</v>
      </c>
      <c r="AM34" s="90">
        <v>0.77867063492063493</v>
      </c>
      <c r="AN34" s="90">
        <v>0.16416666666666668</v>
      </c>
      <c r="AO34" s="90">
        <v>7.5496031746031741E-2</v>
      </c>
      <c r="AP34" s="90">
        <v>3.3183531746031742</v>
      </c>
      <c r="AQ34" s="90">
        <v>5.9003571428571435</v>
      </c>
      <c r="AR34" s="90">
        <v>6.8493452380952391</v>
      </c>
      <c r="AS34" s="90">
        <v>5.3575396825396826</v>
      </c>
      <c r="AT34" s="90">
        <v>0.25819444444444445</v>
      </c>
      <c r="AU34" s="90">
        <v>0.62029761904761904</v>
      </c>
      <c r="AV34" s="90">
        <v>5.0144047619047623</v>
      </c>
      <c r="AW34" s="90">
        <v>6.8581746031746027</v>
      </c>
      <c r="AX34" s="90">
        <v>0.49103174603174599</v>
      </c>
      <c r="AY34" s="90">
        <v>2.8913690476190474</v>
      </c>
      <c r="AZ34" s="90">
        <v>7.506388888888889</v>
      </c>
      <c r="BA34" s="90">
        <v>8.5384722222222234</v>
      </c>
      <c r="BB34" s="90">
        <v>7.1107341269841262</v>
      </c>
      <c r="BC34" s="90">
        <v>0.34650793650793649</v>
      </c>
      <c r="BD34" s="90">
        <v>1.7331746031746034</v>
      </c>
      <c r="BE34" s="90">
        <v>2.6557738095238093</v>
      </c>
      <c r="BF34" s="90">
        <v>2.5004365079365081</v>
      </c>
      <c r="BG34" s="90">
        <v>1.8381349206349205</v>
      </c>
      <c r="BH34" s="90">
        <v>9.2003968253968255E-2</v>
      </c>
      <c r="BI34" s="90">
        <v>0.17880952380952381</v>
      </c>
      <c r="BJ34" s="90">
        <v>0.20039682539682541</v>
      </c>
      <c r="BK34" s="90">
        <v>1.293809523809524</v>
      </c>
      <c r="BL34" s="90">
        <v>2.1075198412698417</v>
      </c>
      <c r="BM34" s="90">
        <v>2.1165277777777778</v>
      </c>
      <c r="BN34" s="90">
        <v>2.0295833333333335</v>
      </c>
      <c r="BO34" s="90">
        <v>0.10170634920634922</v>
      </c>
      <c r="BP34" s="90">
        <v>0.13749999999999998</v>
      </c>
      <c r="BQ34" s="90">
        <v>0.13525793650793652</v>
      </c>
      <c r="BR34" s="90">
        <v>0.71053571428571427</v>
      </c>
      <c r="BS34" s="90">
        <v>1.1132936507936508</v>
      </c>
      <c r="BT34" s="90">
        <v>0.87791666666666679</v>
      </c>
      <c r="BU34" s="90">
        <v>0.78914682539682546</v>
      </c>
      <c r="BV34" s="90">
        <v>8.5853174603174612E-2</v>
      </c>
      <c r="BW34" s="90">
        <v>2.4226190476190478E-2</v>
      </c>
      <c r="BX34" s="102">
        <v>1.7142857142857144E-2</v>
      </c>
      <c r="BY34" s="90">
        <v>8.8571428571428565E-2</v>
      </c>
      <c r="BZ34" s="90">
        <v>5.6865079365079368E-2</v>
      </c>
      <c r="CA34" s="90">
        <v>0.11910714285714284</v>
      </c>
      <c r="CB34" s="90">
        <v>3.0317460317460316E-2</v>
      </c>
      <c r="CC34" s="90">
        <v>2.5972222222222226E-2</v>
      </c>
      <c r="CD34" s="90">
        <v>4.4900793650793643E-2</v>
      </c>
      <c r="CE34" s="56">
        <v>2.0621626984126986</v>
      </c>
      <c r="CF34" s="57"/>
      <c r="CG34" s="57"/>
      <c r="CH34" s="58">
        <f t="shared" si="0"/>
        <v>55.459682539682532</v>
      </c>
      <c r="CI34" s="57"/>
      <c r="CJ34" s="57"/>
      <c r="CK34" s="58">
        <f t="shared" si="1"/>
        <v>105.95944444444444</v>
      </c>
      <c r="CL34" s="57"/>
      <c r="CM34" s="59"/>
      <c r="CN34" s="120"/>
      <c r="CQ34" s="110"/>
      <c r="CT34" s="110"/>
      <c r="CV34" s="124"/>
    </row>
    <row r="35" spans="1:100" s="94" customFormat="1" ht="12.75" customHeight="1" x14ac:dyDescent="0.35">
      <c r="A35" s="88" t="s">
        <v>20</v>
      </c>
      <c r="B35" s="89"/>
      <c r="C35" s="90">
        <v>7.109126984126983E-2</v>
      </c>
      <c r="D35" s="90">
        <v>0.56305555555555553</v>
      </c>
      <c r="E35" s="90">
        <v>1.4380952380952381</v>
      </c>
      <c r="F35" s="90">
        <v>2.5318849206349201</v>
      </c>
      <c r="G35" s="90">
        <v>3.80093253968254</v>
      </c>
      <c r="H35" s="90">
        <v>3.0278373015873012</v>
      </c>
      <c r="I35" s="90">
        <v>4.0453769841269835</v>
      </c>
      <c r="J35" s="90">
        <v>3.4774007936507934</v>
      </c>
      <c r="K35" s="90">
        <v>2.0930357142857146</v>
      </c>
      <c r="L35" s="90">
        <v>2.3819841269841269</v>
      </c>
      <c r="M35" s="90">
        <v>1.9984920634920635</v>
      </c>
      <c r="N35" s="90">
        <v>2.0693055555555557</v>
      </c>
      <c r="O35" s="90">
        <v>2.3566071428571429</v>
      </c>
      <c r="P35" s="90">
        <v>2.410654761904762</v>
      </c>
      <c r="Q35" s="90">
        <v>2.0316468253968254</v>
      </c>
      <c r="R35" s="90">
        <v>2.0814087301587301</v>
      </c>
      <c r="S35" s="90">
        <v>1.9885317460317464</v>
      </c>
      <c r="T35" s="90">
        <v>2.1199603174603174</v>
      </c>
      <c r="U35" s="90">
        <v>1.8031944444444443</v>
      </c>
      <c r="V35" s="90">
        <v>1.6280952380952378</v>
      </c>
      <c r="W35" s="90">
        <v>1.0500595238095238</v>
      </c>
      <c r="X35" s="91">
        <v>2.9902976190476185</v>
      </c>
      <c r="Y35" s="92">
        <v>0.92059523809523813</v>
      </c>
      <c r="Z35" s="91">
        <v>5.2529365079365071</v>
      </c>
      <c r="AA35" s="92">
        <v>0.72184523809523815</v>
      </c>
      <c r="AB35" s="90">
        <v>2.0655158730158734</v>
      </c>
      <c r="AC35" s="90">
        <v>0.41345238095238096</v>
      </c>
      <c r="AD35" s="90">
        <v>0.53658730158730161</v>
      </c>
      <c r="AE35" s="90">
        <v>0.14605158730158729</v>
      </c>
      <c r="AF35" s="90">
        <v>1.0774007936507937</v>
      </c>
      <c r="AG35" s="90">
        <v>4.2275992063492058</v>
      </c>
      <c r="AH35" s="90">
        <v>6.888749999999999</v>
      </c>
      <c r="AI35" s="90">
        <v>6.0488690476190481</v>
      </c>
      <c r="AJ35" s="90">
        <v>5.212301587301587E-2</v>
      </c>
      <c r="AK35" s="90">
        <v>0.10863095238095238</v>
      </c>
      <c r="AL35" s="90">
        <v>9.976190476190476E-2</v>
      </c>
      <c r="AM35" s="90">
        <v>0.81624999999999981</v>
      </c>
      <c r="AN35" s="90">
        <v>0.13992063492063492</v>
      </c>
      <c r="AO35" s="90">
        <v>8.7361111111111112E-2</v>
      </c>
      <c r="AP35" s="90">
        <v>3.3595833333333327</v>
      </c>
      <c r="AQ35" s="90">
        <v>5.774742063492063</v>
      </c>
      <c r="AR35" s="90">
        <v>6.3300396825396827</v>
      </c>
      <c r="AS35" s="90">
        <v>4.819126984126985</v>
      </c>
      <c r="AT35" s="90">
        <v>0.28672619047619047</v>
      </c>
      <c r="AU35" s="90">
        <v>0.74763888888888885</v>
      </c>
      <c r="AV35" s="90">
        <v>4.9807539682539685</v>
      </c>
      <c r="AW35" s="90">
        <v>6.7610317460317466</v>
      </c>
      <c r="AX35" s="90">
        <v>0.51968253968253975</v>
      </c>
      <c r="AY35" s="90">
        <v>3.0191666666666666</v>
      </c>
      <c r="AZ35" s="90">
        <v>7.2089484126984127</v>
      </c>
      <c r="BA35" s="90">
        <v>8.6592857142857138</v>
      </c>
      <c r="BB35" s="90">
        <v>6.7249603174603187</v>
      </c>
      <c r="BC35" s="90">
        <v>0.30134920634920631</v>
      </c>
      <c r="BD35" s="90">
        <v>1.5762103174603175</v>
      </c>
      <c r="BE35" s="90">
        <v>2.3913888888888888</v>
      </c>
      <c r="BF35" s="90">
        <v>2.4361309523809522</v>
      </c>
      <c r="BG35" s="90">
        <v>1.8367658730158729</v>
      </c>
      <c r="BH35" s="90">
        <v>8.6785714285714285E-2</v>
      </c>
      <c r="BI35" s="90">
        <v>0.16960317460317462</v>
      </c>
      <c r="BJ35" s="90">
        <v>0.19801587301587301</v>
      </c>
      <c r="BK35" s="90">
        <v>1.1356944444444443</v>
      </c>
      <c r="BL35" s="90">
        <v>2.0899007936507936</v>
      </c>
      <c r="BM35" s="90">
        <v>1.9633333333333336</v>
      </c>
      <c r="BN35" s="90">
        <v>1.8163095238095237</v>
      </c>
      <c r="BO35" s="90">
        <v>7.6349206349206347E-2</v>
      </c>
      <c r="BP35" s="90">
        <v>0.15759920634920638</v>
      </c>
      <c r="BQ35" s="90">
        <v>0.12408730158730158</v>
      </c>
      <c r="BR35" s="90">
        <v>0.74551587301587308</v>
      </c>
      <c r="BS35" s="90">
        <v>1.1187896825396826</v>
      </c>
      <c r="BT35" s="90">
        <v>0.95339285714285726</v>
      </c>
      <c r="BU35" s="90">
        <v>0.7289484126984126</v>
      </c>
      <c r="BV35" s="90">
        <v>9.8908730158730154E-2</v>
      </c>
      <c r="BW35" s="90">
        <v>3.1388888888888883E-2</v>
      </c>
      <c r="BX35" s="90">
        <v>3.8690476190476192E-2</v>
      </c>
      <c r="BY35" s="90">
        <v>8.819444444444445E-2</v>
      </c>
      <c r="BZ35" s="90">
        <v>7.6706349206349195E-2</v>
      </c>
      <c r="CA35" s="90">
        <v>0.12414682539682541</v>
      </c>
      <c r="CB35" s="90">
        <v>3.1964285714285716E-2</v>
      </c>
      <c r="CC35" s="90">
        <v>3.2539682539682542E-2</v>
      </c>
      <c r="CD35" s="90">
        <v>4.1547619047619049E-2</v>
      </c>
      <c r="CE35" s="56">
        <v>1.1486904761904764</v>
      </c>
      <c r="CF35" s="57"/>
      <c r="CG35" s="57"/>
      <c r="CH35" s="58">
        <f t="shared" si="0"/>
        <v>57.869880952380946</v>
      </c>
      <c r="CI35" s="57"/>
      <c r="CJ35" s="57"/>
      <c r="CK35" s="58">
        <f t="shared" si="1"/>
        <v>99.354662698412653</v>
      </c>
      <c r="CL35" s="57"/>
      <c r="CM35" s="59"/>
      <c r="CN35" s="120"/>
      <c r="CQ35" s="114">
        <f>AVERAGE(CH39:CH44)</f>
        <v>70.543148243807508</v>
      </c>
      <c r="CT35" s="114">
        <f>AVERAGE(CK39:CK44)</f>
        <v>97.68202034394578</v>
      </c>
      <c r="CU35" s="94" t="s">
        <v>252</v>
      </c>
      <c r="CV35" s="124"/>
    </row>
    <row r="36" spans="1:100" s="94" customFormat="1" ht="12.75" customHeight="1" x14ac:dyDescent="0.35">
      <c r="A36" s="95" t="s">
        <v>21</v>
      </c>
      <c r="B36" s="96" t="s">
        <v>22</v>
      </c>
      <c r="C36" s="90">
        <v>8.5742574257425749E-2</v>
      </c>
      <c r="D36" s="90">
        <v>0.74645544554455445</v>
      </c>
      <c r="E36" s="90">
        <v>1.740752475247525</v>
      </c>
      <c r="F36" s="90">
        <v>2.7392871287128711</v>
      </c>
      <c r="G36" s="90">
        <v>3.8738811881188115</v>
      </c>
      <c r="H36" s="90">
        <v>3.4273663366336633</v>
      </c>
      <c r="I36" s="90">
        <v>2.8322574257425743</v>
      </c>
      <c r="J36" s="90">
        <v>3.0298019801980196</v>
      </c>
      <c r="K36" s="90">
        <v>2.4130495049504952</v>
      </c>
      <c r="L36" s="90">
        <v>2.447267326732673</v>
      </c>
      <c r="M36" s="90">
        <v>2.0559801980198023</v>
      </c>
      <c r="N36" s="90">
        <v>2.1844950495049509</v>
      </c>
      <c r="O36" s="90">
        <v>2.1127128712871288</v>
      </c>
      <c r="P36" s="90">
        <v>2.1235049504950494</v>
      </c>
      <c r="Q36" s="90">
        <v>1.9096039603960395</v>
      </c>
      <c r="R36" s="90">
        <v>1.7962772277227725</v>
      </c>
      <c r="S36" s="90">
        <v>1.7735049504950497</v>
      </c>
      <c r="T36" s="90">
        <v>2.3251485148514854</v>
      </c>
      <c r="U36" s="90">
        <v>1.5601188118811882</v>
      </c>
      <c r="V36" s="90">
        <v>1.4973663366336634</v>
      </c>
      <c r="W36" s="90">
        <v>1.1152871287128716</v>
      </c>
      <c r="X36" s="91">
        <v>2.7435049504950499</v>
      </c>
      <c r="Y36" s="92">
        <v>0.77354455445544545</v>
      </c>
      <c r="Z36" s="91">
        <v>4.394435643564357</v>
      </c>
      <c r="AA36" s="92">
        <v>0.6355841584158417</v>
      </c>
      <c r="AB36" s="90">
        <v>1.6727722772277227</v>
      </c>
      <c r="AC36" s="90">
        <v>0.38471287128712872</v>
      </c>
      <c r="AD36" s="90">
        <v>0.44637623762376238</v>
      </c>
      <c r="AE36" s="90">
        <v>0.16954455445544556</v>
      </c>
      <c r="AF36" s="90">
        <v>1.0864158415841585</v>
      </c>
      <c r="AG36" s="90">
        <v>4.2250693069306928</v>
      </c>
      <c r="AH36" s="90">
        <v>7.7826138613861389</v>
      </c>
      <c r="AI36" s="90">
        <v>7.4411287128712873</v>
      </c>
      <c r="AJ36" s="90">
        <v>5.0831683168316842E-2</v>
      </c>
      <c r="AK36" s="90">
        <v>0.10811881188118813</v>
      </c>
      <c r="AL36" s="90">
        <v>0.10914851485148513</v>
      </c>
      <c r="AM36" s="90">
        <v>0.78609900990099013</v>
      </c>
      <c r="AN36" s="90">
        <v>0.15594059405940594</v>
      </c>
      <c r="AO36" s="90">
        <v>7.184158415841585E-2</v>
      </c>
      <c r="AP36" s="90">
        <v>2.8952079207920791</v>
      </c>
      <c r="AQ36" s="90">
        <v>5.1676435643564353</v>
      </c>
      <c r="AR36" s="90">
        <v>6.0717029702970295</v>
      </c>
      <c r="AS36" s="90">
        <v>4.4966534653465349</v>
      </c>
      <c r="AT36" s="90">
        <v>0.23368316831683172</v>
      </c>
      <c r="AU36" s="90">
        <v>0.55390099009900995</v>
      </c>
      <c r="AV36" s="90">
        <v>4.5376831683168319</v>
      </c>
      <c r="AW36" s="90">
        <v>6.105564356435643</v>
      </c>
      <c r="AX36" s="90">
        <v>0.45136633663366338</v>
      </c>
      <c r="AY36" s="90">
        <v>2.5813465346534654</v>
      </c>
      <c r="AZ36" s="90">
        <v>6.7766534653465342</v>
      </c>
      <c r="BA36" s="90">
        <v>7.1269504950495044</v>
      </c>
      <c r="BB36" s="90">
        <v>5.9433465346534655</v>
      </c>
      <c r="BC36" s="90">
        <v>0.2648910891089109</v>
      </c>
      <c r="BD36" s="90">
        <v>1.3623960396039605</v>
      </c>
      <c r="BE36" s="90">
        <v>2.1336435643564355</v>
      </c>
      <c r="BF36" s="90">
        <v>2.0788316831683167</v>
      </c>
      <c r="BG36" s="90">
        <v>1.3743564356435645</v>
      </c>
      <c r="BH36" s="90">
        <v>8.7227722772277236E-2</v>
      </c>
      <c r="BI36" s="90">
        <v>0.15336633663366336</v>
      </c>
      <c r="BJ36" s="90">
        <v>0.17166336633663368</v>
      </c>
      <c r="BK36" s="90">
        <v>1.0468712871287129</v>
      </c>
      <c r="BL36" s="90">
        <v>1.7234257425742576</v>
      </c>
      <c r="BM36" s="90">
        <v>1.7122178217821782</v>
      </c>
      <c r="BN36" s="90">
        <v>1.6434851485148516</v>
      </c>
      <c r="BO36" s="90">
        <v>9.1405940594059404E-2</v>
      </c>
      <c r="BP36" s="90">
        <v>0.12003960396039604</v>
      </c>
      <c r="BQ36" s="90">
        <v>0.11423762376237624</v>
      </c>
      <c r="BR36" s="90">
        <v>0.63837623762376239</v>
      </c>
      <c r="BS36" s="90">
        <v>1.0323564356435646</v>
      </c>
      <c r="BT36" s="90">
        <v>0.76277227722772278</v>
      </c>
      <c r="BU36" s="90">
        <v>0.5944158415841585</v>
      </c>
      <c r="BV36" s="90">
        <v>8.3108910891089099E-2</v>
      </c>
      <c r="BW36" s="90">
        <v>2.7287128712871284E-2</v>
      </c>
      <c r="BX36" s="90">
        <v>2.1386138613861388E-2</v>
      </c>
      <c r="BY36" s="90">
        <v>7.4099009900990109E-2</v>
      </c>
      <c r="BZ36" s="90">
        <v>4.9128712871287131E-2</v>
      </c>
      <c r="CA36" s="90">
        <v>9.5485148514851487E-2</v>
      </c>
      <c r="CB36" s="90">
        <v>2.7722772277227727E-2</v>
      </c>
      <c r="CC36" s="90">
        <v>2.518811881188119E-2</v>
      </c>
      <c r="CD36" s="90">
        <v>3.1306930693069307E-2</v>
      </c>
      <c r="CE36" s="56">
        <v>1.8067920792079208</v>
      </c>
      <c r="CF36" s="57">
        <f>AVERAGE(CE36:CE38)</f>
        <v>1.708714362623893</v>
      </c>
      <c r="CG36" s="57">
        <f>STDEV(CE36:CE38)</f>
        <v>0.11449626372403922</v>
      </c>
      <c r="CH36" s="58">
        <f t="shared" si="0"/>
        <v>54.84079207920793</v>
      </c>
      <c r="CI36" s="57">
        <f>AVERAGE(CH36:CH38)</f>
        <v>52.993015375503596</v>
      </c>
      <c r="CJ36" s="57">
        <f>STDEV(CH36:CH38)</f>
        <v>2.9943493307336984</v>
      </c>
      <c r="CK36" s="58">
        <f t="shared" si="1"/>
        <v>92.469148514851497</v>
      </c>
      <c r="CL36" s="57">
        <f>AVERAGE(CK36:CK38)</f>
        <v>90.624091527337143</v>
      </c>
      <c r="CM36" s="59">
        <f>STDEV(CK36:CK38)</f>
        <v>6.0124187473122159</v>
      </c>
      <c r="CN36" s="120"/>
      <c r="CQ36" s="110"/>
      <c r="CT36" s="110"/>
      <c r="CV36" s="124"/>
    </row>
    <row r="37" spans="1:100" s="94" customFormat="1" ht="12.75" customHeight="1" x14ac:dyDescent="0.35">
      <c r="A37" s="95" t="s">
        <v>23</v>
      </c>
      <c r="B37" s="96"/>
      <c r="C37" s="90">
        <v>9.7111553784860569E-2</v>
      </c>
      <c r="D37" s="90">
        <v>0.79037848605577687</v>
      </c>
      <c r="E37" s="90">
        <v>1.8036454183266932</v>
      </c>
      <c r="F37" s="90">
        <v>2.7595816733067728</v>
      </c>
      <c r="G37" s="90">
        <v>3.8107370517928296</v>
      </c>
      <c r="H37" s="90">
        <v>3.3189043824701194</v>
      </c>
      <c r="I37" s="90">
        <v>2.8198207171314742</v>
      </c>
      <c r="J37" s="90">
        <v>3.3652788844621506</v>
      </c>
      <c r="K37" s="90">
        <v>2.1766334661354585</v>
      </c>
      <c r="L37" s="90">
        <v>2.4696215139442237</v>
      </c>
      <c r="M37" s="90">
        <v>2.0683266932270916</v>
      </c>
      <c r="N37" s="90">
        <v>2.2022310756972114</v>
      </c>
      <c r="O37" s="90">
        <v>2.1186254980079684</v>
      </c>
      <c r="P37" s="90">
        <v>2.0875896414342634</v>
      </c>
      <c r="Q37" s="90">
        <v>1.8694621513944225</v>
      </c>
      <c r="R37" s="90">
        <v>1.7359362549800801</v>
      </c>
      <c r="S37" s="90">
        <v>1.8438047808764944</v>
      </c>
      <c r="T37" s="90">
        <v>2.0043027888446217</v>
      </c>
      <c r="U37" s="90">
        <v>1.631832669322709</v>
      </c>
      <c r="V37" s="90">
        <v>1.5463147410358566</v>
      </c>
      <c r="W37" s="90">
        <v>1.0663944223107571</v>
      </c>
      <c r="X37" s="91">
        <v>2.9754780876494031</v>
      </c>
      <c r="Y37" s="92">
        <v>0.79515936254980091</v>
      </c>
      <c r="Z37" s="91">
        <v>4.2017928286852593</v>
      </c>
      <c r="AA37" s="92">
        <v>0.60900398406374512</v>
      </c>
      <c r="AB37" s="90">
        <v>1.69695219123506</v>
      </c>
      <c r="AC37" s="90">
        <v>0.35324701195219127</v>
      </c>
      <c r="AD37" s="90">
        <v>0.38185258964143431</v>
      </c>
      <c r="AE37" s="90">
        <v>0.17523904382470121</v>
      </c>
      <c r="AF37" s="90">
        <v>1.1329482071713146</v>
      </c>
      <c r="AG37" s="90">
        <v>4.2738047808764943</v>
      </c>
      <c r="AH37" s="90">
        <v>7.9157768924302783</v>
      </c>
      <c r="AI37" s="90">
        <v>7.5990438247011953</v>
      </c>
      <c r="AJ37" s="90">
        <v>5.2509960159362552E-2</v>
      </c>
      <c r="AK37" s="90">
        <v>0.1100199203187251</v>
      </c>
      <c r="AL37" s="90">
        <v>0.11155378486055779</v>
      </c>
      <c r="AM37" s="90">
        <v>0.66810756972111551</v>
      </c>
      <c r="AN37" s="90">
        <v>0.16023904382470122</v>
      </c>
      <c r="AO37" s="90">
        <v>6.8127490039840644E-2</v>
      </c>
      <c r="AP37" s="90">
        <v>2.9483665338645419</v>
      </c>
      <c r="AQ37" s="90">
        <v>5.1950597609561759</v>
      </c>
      <c r="AR37" s="90">
        <v>6.1898605577689247</v>
      </c>
      <c r="AS37" s="90">
        <v>4.5092430278884459</v>
      </c>
      <c r="AT37" s="90">
        <v>0.22406374501992035</v>
      </c>
      <c r="AU37" s="90">
        <v>0.52575697211155381</v>
      </c>
      <c r="AV37" s="90">
        <v>4.4118525896414349</v>
      </c>
      <c r="AW37" s="90">
        <v>6.1727689243027886</v>
      </c>
      <c r="AX37" s="90">
        <v>0.43577689243027889</v>
      </c>
      <c r="AY37" s="90">
        <v>2.6219123505976101</v>
      </c>
      <c r="AZ37" s="90">
        <v>7.0384661354581679</v>
      </c>
      <c r="BA37" s="90">
        <v>7.5701792828685273</v>
      </c>
      <c r="BB37" s="90">
        <v>6.2367330677290846</v>
      </c>
      <c r="BC37" s="90">
        <v>0.28424302788844624</v>
      </c>
      <c r="BD37" s="90">
        <v>1.4793625498007967</v>
      </c>
      <c r="BE37" s="90">
        <v>2.4603984063745021</v>
      </c>
      <c r="BF37" s="90">
        <v>2.4145617529880479</v>
      </c>
      <c r="BG37" s="90">
        <v>1.6381872509960163</v>
      </c>
      <c r="BH37" s="90">
        <v>8.4203187250996028E-2</v>
      </c>
      <c r="BI37" s="90">
        <v>0.15882470119521916</v>
      </c>
      <c r="BJ37" s="90">
        <v>0.17790836653386455</v>
      </c>
      <c r="BK37" s="90">
        <v>1.0996414342629484</v>
      </c>
      <c r="BL37" s="90">
        <v>1.9168924302788846</v>
      </c>
      <c r="BM37" s="90">
        <v>1.8871314741035858</v>
      </c>
      <c r="BN37" s="90">
        <v>1.5900796812749007</v>
      </c>
      <c r="BO37" s="90">
        <v>6.4083665338645429E-2</v>
      </c>
      <c r="BP37" s="90">
        <v>0.11625498007968128</v>
      </c>
      <c r="BQ37" s="90">
        <v>0.10661354581673307</v>
      </c>
      <c r="BR37" s="90">
        <v>0.62659362549800801</v>
      </c>
      <c r="BS37" s="90">
        <v>1.0196613545816733</v>
      </c>
      <c r="BT37" s="90">
        <v>0.88615537848605586</v>
      </c>
      <c r="BU37" s="90">
        <v>0.71639442231075712</v>
      </c>
      <c r="BV37" s="90">
        <v>8.5597609561752996E-2</v>
      </c>
      <c r="BW37" s="90">
        <v>2.1912350597609563E-2</v>
      </c>
      <c r="BX37" s="102">
        <v>1.651394422310757E-2</v>
      </c>
      <c r="BY37" s="90">
        <v>6.9780876494023911E-2</v>
      </c>
      <c r="BZ37" s="90">
        <v>5.0099601593625503E-2</v>
      </c>
      <c r="CA37" s="90">
        <v>9.8426294820717131E-2</v>
      </c>
      <c r="CB37" s="90">
        <v>2.7410358565737054E-2</v>
      </c>
      <c r="CC37" s="90">
        <v>2.4920318725099602E-2</v>
      </c>
      <c r="CD37" s="90">
        <v>2.8505976095617534E-2</v>
      </c>
      <c r="CE37" s="56">
        <v>1.7364541832669325</v>
      </c>
      <c r="CF37" s="57"/>
      <c r="CG37" s="57"/>
      <c r="CH37" s="58">
        <f t="shared" si="0"/>
        <v>54.600019920318736</v>
      </c>
      <c r="CI37" s="57"/>
      <c r="CJ37" s="57"/>
      <c r="CK37" s="58">
        <f t="shared" si="1"/>
        <v>95.497768924302761</v>
      </c>
      <c r="CL37" s="57"/>
      <c r="CM37" s="59"/>
      <c r="CN37" s="120"/>
      <c r="CQ37" s="110"/>
      <c r="CT37" s="110"/>
      <c r="CV37" s="124"/>
    </row>
    <row r="38" spans="1:100" s="94" customFormat="1" ht="12.75" customHeight="1" x14ac:dyDescent="0.35">
      <c r="A38" s="95" t="s">
        <v>24</v>
      </c>
      <c r="B38" s="96"/>
      <c r="C38" s="90">
        <v>0.10478174603174603</v>
      </c>
      <c r="D38" s="90">
        <v>0.83541666666666659</v>
      </c>
      <c r="E38" s="90">
        <v>1.8188095238095234</v>
      </c>
      <c r="F38" s="90">
        <v>2.5996428571428569</v>
      </c>
      <c r="G38" s="90">
        <v>3.48</v>
      </c>
      <c r="H38" s="90">
        <v>3.110238095238095</v>
      </c>
      <c r="I38" s="90">
        <v>2.4996626984126986</v>
      </c>
      <c r="J38" s="90">
        <v>3.5517460317460317</v>
      </c>
      <c r="K38" s="90">
        <v>1.9603373015873016</v>
      </c>
      <c r="L38" s="90">
        <v>2.2747023809523808</v>
      </c>
      <c r="M38" s="90">
        <v>2.0514285714285716</v>
      </c>
      <c r="N38" s="90">
        <v>2.0393253968253964</v>
      </c>
      <c r="O38" s="90">
        <v>1.8735119047619049</v>
      </c>
      <c r="P38" s="90">
        <v>1.8952976190476187</v>
      </c>
      <c r="Q38" s="90">
        <v>1.6792460317460318</v>
      </c>
      <c r="R38" s="90">
        <v>1.5252182539682539</v>
      </c>
      <c r="S38" s="90">
        <v>1.6119642857142857</v>
      </c>
      <c r="T38" s="90">
        <v>1.5943849206349208</v>
      </c>
      <c r="U38" s="90">
        <v>1.418611111111111</v>
      </c>
      <c r="V38" s="90">
        <v>1.3397619047619047</v>
      </c>
      <c r="W38" s="90">
        <v>0.76321428571428584</v>
      </c>
      <c r="X38" s="91">
        <v>2.5093055555555561</v>
      </c>
      <c r="Y38" s="92">
        <v>0.68192460317460313</v>
      </c>
      <c r="Z38" s="91">
        <v>3.733948412698413</v>
      </c>
      <c r="AA38" s="92">
        <v>0.56128968253968248</v>
      </c>
      <c r="AB38" s="90">
        <v>1.3816666666666668</v>
      </c>
      <c r="AC38" s="90">
        <v>0.31420634920634921</v>
      </c>
      <c r="AD38" s="90">
        <v>0.32859126984126985</v>
      </c>
      <c r="AE38" s="90">
        <v>0.1593452380952381</v>
      </c>
      <c r="AF38" s="90">
        <v>1.0213492063492065</v>
      </c>
      <c r="AG38" s="90">
        <v>3.8587500000000001</v>
      </c>
      <c r="AH38" s="90">
        <v>7.3640277777777774</v>
      </c>
      <c r="AI38" s="90">
        <v>7.2544246031746029</v>
      </c>
      <c r="AJ38" s="90">
        <v>4.821428571428571E-2</v>
      </c>
      <c r="AK38" s="90">
        <v>8.8432539682539682E-2</v>
      </c>
      <c r="AL38" s="90">
        <v>0.10170634920634922</v>
      </c>
      <c r="AM38" s="90">
        <v>0.69194444444444447</v>
      </c>
      <c r="AN38" s="90">
        <v>0.1425595238095238</v>
      </c>
      <c r="AO38" s="90">
        <v>6.6904761904761897E-2</v>
      </c>
      <c r="AP38" s="90">
        <v>2.5866269841269842</v>
      </c>
      <c r="AQ38" s="90">
        <v>4.6788888888888884</v>
      </c>
      <c r="AR38" s="90">
        <v>5.3664484126984124</v>
      </c>
      <c r="AS38" s="90">
        <v>3.8215079365079365</v>
      </c>
      <c r="AT38" s="90">
        <v>0.20769841269841274</v>
      </c>
      <c r="AU38" s="90">
        <v>0.48049603174603173</v>
      </c>
      <c r="AV38" s="90">
        <v>3.9467063492063494</v>
      </c>
      <c r="AW38" s="90">
        <v>5.4298015873015864</v>
      </c>
      <c r="AX38" s="90">
        <v>0.39392857142857141</v>
      </c>
      <c r="AY38" s="90">
        <v>2.349623015873016</v>
      </c>
      <c r="AZ38" s="90">
        <v>5.9652182539682537</v>
      </c>
      <c r="BA38" s="90">
        <v>6.6406746031746033</v>
      </c>
      <c r="BB38" s="90">
        <v>5.6795436507936499</v>
      </c>
      <c r="BC38" s="90">
        <v>0.24605158730158733</v>
      </c>
      <c r="BD38" s="90">
        <v>1.2202976190476189</v>
      </c>
      <c r="BE38" s="90">
        <v>1.8886309523809526</v>
      </c>
      <c r="BF38" s="90">
        <v>1.7848214285714286</v>
      </c>
      <c r="BG38" s="90">
        <v>1.225813492063492</v>
      </c>
      <c r="BH38" s="90">
        <v>7.0019841269841274E-2</v>
      </c>
      <c r="BI38" s="90">
        <v>0.13478174603174603</v>
      </c>
      <c r="BJ38" s="90">
        <v>0.15121031746031743</v>
      </c>
      <c r="BK38" s="90">
        <v>0.91299603174603172</v>
      </c>
      <c r="BL38" s="90">
        <v>1.5825</v>
      </c>
      <c r="BM38" s="90">
        <v>1.5254166666666666</v>
      </c>
      <c r="BN38" s="90">
        <v>1.422361111111111</v>
      </c>
      <c r="BO38" s="90">
        <v>7.9067460317460314E-2</v>
      </c>
      <c r="BP38" s="90">
        <v>0.10494047619047618</v>
      </c>
      <c r="BQ38" s="90">
        <v>0.11138888888888888</v>
      </c>
      <c r="BR38" s="90">
        <v>0.58321428571428569</v>
      </c>
      <c r="BS38" s="90">
        <v>0.86037698412698427</v>
      </c>
      <c r="BT38" s="90">
        <v>0.6887698412698412</v>
      </c>
      <c r="BU38" s="90">
        <v>0.58718253968253964</v>
      </c>
      <c r="BV38" s="90">
        <v>7.4861111111111101E-2</v>
      </c>
      <c r="BW38" s="90">
        <v>2.5515873015873013E-2</v>
      </c>
      <c r="BX38" s="90">
        <v>2.1567460317460315E-2</v>
      </c>
      <c r="BY38" s="90">
        <v>6.1091269841269828E-2</v>
      </c>
      <c r="BZ38" s="90">
        <v>4.2936507936507939E-2</v>
      </c>
      <c r="CA38" s="90">
        <v>8.0376984126984116E-2</v>
      </c>
      <c r="CB38" s="90">
        <v>2.4761904761904763E-2</v>
      </c>
      <c r="CC38" s="90">
        <v>2.2123015873015874E-2</v>
      </c>
      <c r="CD38" s="90">
        <v>2.7460317460317459E-2</v>
      </c>
      <c r="CE38" s="56">
        <v>1.5828968253968252</v>
      </c>
      <c r="CF38" s="57"/>
      <c r="CG38" s="57"/>
      <c r="CH38" s="58">
        <f t="shared" si="0"/>
        <v>49.538234126984129</v>
      </c>
      <c r="CI38" s="57"/>
      <c r="CJ38" s="57"/>
      <c r="CK38" s="58">
        <f t="shared" si="1"/>
        <v>83.905357142857156</v>
      </c>
      <c r="CL38" s="57"/>
      <c r="CM38" s="59"/>
      <c r="CN38" s="120"/>
      <c r="CQ38" s="110"/>
      <c r="CT38" s="110"/>
      <c r="CV38" s="124"/>
    </row>
    <row r="39" spans="1:100" s="94" customFormat="1" ht="12.75" customHeight="1" x14ac:dyDescent="0.35">
      <c r="A39" s="88" t="s">
        <v>25</v>
      </c>
      <c r="B39" s="89" t="s">
        <v>26</v>
      </c>
      <c r="C39" s="90">
        <v>0.13211462450592887</v>
      </c>
      <c r="D39" s="90">
        <v>1.0732806324110673</v>
      </c>
      <c r="E39" s="90">
        <v>2.2106521739130436</v>
      </c>
      <c r="F39" s="90">
        <v>3.3310869565217391</v>
      </c>
      <c r="G39" s="90">
        <v>4.7883992094861663</v>
      </c>
      <c r="H39" s="90">
        <v>4.1881225296442688</v>
      </c>
      <c r="I39" s="90">
        <v>3.4269565217391311</v>
      </c>
      <c r="J39" s="90">
        <v>5.0362450592885386</v>
      </c>
      <c r="K39" s="90">
        <v>5.1263043478260872</v>
      </c>
      <c r="L39" s="90">
        <v>3.0652766798418973</v>
      </c>
      <c r="M39" s="90">
        <v>4.0374901185770753</v>
      </c>
      <c r="N39" s="90">
        <v>2.6650988142292493</v>
      </c>
      <c r="O39" s="90">
        <v>2.5508498023715416</v>
      </c>
      <c r="P39" s="90">
        <v>2.6345652173913043</v>
      </c>
      <c r="Q39" s="90">
        <v>2.2545652173913044</v>
      </c>
      <c r="R39" s="90">
        <v>2.1032608695652177</v>
      </c>
      <c r="S39" s="90">
        <v>2.1112252964426874</v>
      </c>
      <c r="T39" s="90">
        <v>2.2809288537549408</v>
      </c>
      <c r="U39" s="90">
        <v>1.8858498023715413</v>
      </c>
      <c r="V39" s="90">
        <v>1.7219169960474308</v>
      </c>
      <c r="W39" s="90">
        <v>1.1019565217391307</v>
      </c>
      <c r="X39" s="91">
        <v>3.0678458498023717</v>
      </c>
      <c r="Y39" s="92">
        <v>1.2237351778656127</v>
      </c>
      <c r="Z39" s="91">
        <v>4.5247233201581034</v>
      </c>
      <c r="AA39" s="92">
        <v>0.81563241106719364</v>
      </c>
      <c r="AB39" s="90">
        <v>1.7147628458498023</v>
      </c>
      <c r="AC39" s="90">
        <v>0.44411067193675891</v>
      </c>
      <c r="AD39" s="90">
        <v>0.50300395256917008</v>
      </c>
      <c r="AE39" s="90">
        <v>0.269802371541502</v>
      </c>
      <c r="AF39" s="90">
        <v>1.8809881422924901</v>
      </c>
      <c r="AG39" s="90">
        <v>7.3982015810276671</v>
      </c>
      <c r="AH39" s="90">
        <v>11.242252964426878</v>
      </c>
      <c r="AI39" s="90">
        <v>9.3682608695652192</v>
      </c>
      <c r="AJ39" s="90">
        <v>7.4545454545454554E-2</v>
      </c>
      <c r="AK39" s="90">
        <v>0.12851778656126484</v>
      </c>
      <c r="AL39" s="90">
        <v>0.12952569169960476</v>
      </c>
      <c r="AM39" s="90">
        <v>0.69679841897233208</v>
      </c>
      <c r="AN39" s="90">
        <v>0.13553359683794466</v>
      </c>
      <c r="AO39" s="90">
        <v>8.9446640316205528E-2</v>
      </c>
      <c r="AP39" s="90">
        <v>2.995138339920949</v>
      </c>
      <c r="AQ39" s="90">
        <v>4.9898418972332026</v>
      </c>
      <c r="AR39" s="90">
        <v>5.6525296442687756</v>
      </c>
      <c r="AS39" s="90">
        <v>4.3487351778656134</v>
      </c>
      <c r="AT39" s="90">
        <v>0.3556719367588933</v>
      </c>
      <c r="AU39" s="90">
        <v>0.64754940711462461</v>
      </c>
      <c r="AV39" s="90">
        <v>5.1299604743083016</v>
      </c>
      <c r="AW39" s="90">
        <v>6.3751581027667985</v>
      </c>
      <c r="AX39" s="90">
        <v>0.51256916996047441</v>
      </c>
      <c r="AY39" s="90">
        <v>2.3558300395256921</v>
      </c>
      <c r="AZ39" s="90">
        <v>5.7530434782608708</v>
      </c>
      <c r="BA39" s="90">
        <v>6.2315415019762845</v>
      </c>
      <c r="BB39" s="90">
        <v>5.0552173913043479</v>
      </c>
      <c r="BC39" s="90">
        <v>0.21909090909090906</v>
      </c>
      <c r="BD39" s="90">
        <v>1.1462648221343876</v>
      </c>
      <c r="BE39" s="90">
        <v>1.9771936758893283</v>
      </c>
      <c r="BF39" s="90">
        <v>1.6783399209486167</v>
      </c>
      <c r="BG39" s="90">
        <v>1.2601778656126483</v>
      </c>
      <c r="BH39" s="90">
        <v>0.10136363636363638</v>
      </c>
      <c r="BI39" s="90">
        <v>0.16075098814229252</v>
      </c>
      <c r="BJ39" s="90">
        <v>0.19926877470355733</v>
      </c>
      <c r="BK39" s="90">
        <v>1.0985573122529646</v>
      </c>
      <c r="BL39" s="90">
        <v>1.8025889328063243</v>
      </c>
      <c r="BM39" s="90">
        <v>1.8101778656126484</v>
      </c>
      <c r="BN39" s="90">
        <v>1.591422924901186</v>
      </c>
      <c r="BO39" s="90">
        <v>9.1956521739130437E-2</v>
      </c>
      <c r="BP39" s="90">
        <v>0.13442687747035573</v>
      </c>
      <c r="BQ39" s="90">
        <v>9.6501976284584984E-2</v>
      </c>
      <c r="BR39" s="90">
        <v>0.65328063241106726</v>
      </c>
      <c r="BS39" s="90">
        <v>0.9798418972332017</v>
      </c>
      <c r="BT39" s="90">
        <v>0.8205138339920951</v>
      </c>
      <c r="BU39" s="90">
        <v>0.74930830039525698</v>
      </c>
      <c r="BV39" s="90">
        <v>9.001976284584981E-2</v>
      </c>
      <c r="BW39" s="90">
        <v>2.8833992094861663E-2</v>
      </c>
      <c r="BX39" s="102">
        <v>1.9130434782608695E-2</v>
      </c>
      <c r="BY39" s="90">
        <v>7.7411067193675909E-2</v>
      </c>
      <c r="BZ39" s="90">
        <v>5.1324110671936762E-2</v>
      </c>
      <c r="CA39" s="90">
        <v>8.6205533596837941E-2</v>
      </c>
      <c r="CB39" s="90">
        <v>3.1541501976284594E-2</v>
      </c>
      <c r="CC39" s="90">
        <v>3.2905138339920953E-2</v>
      </c>
      <c r="CD39" s="90">
        <v>4.8122529644268774E-2</v>
      </c>
      <c r="CE39" s="56">
        <v>1.6277272727272729</v>
      </c>
      <c r="CF39" s="57">
        <f>AVERAGE(CE39:CE41)</f>
        <v>1.6835300319296345</v>
      </c>
      <c r="CG39" s="57">
        <f>STDEV(CE39:CE41)</f>
        <v>4.8458918885108108E-2</v>
      </c>
      <c r="CH39" s="58">
        <f t="shared" si="0"/>
        <v>70.01996047430832</v>
      </c>
      <c r="CI39" s="57">
        <f>AVERAGE(CH39:CH41)</f>
        <v>69.769496433782024</v>
      </c>
      <c r="CJ39" s="57">
        <f>STDEV(CH39:CH41)</f>
        <v>0.453794963378368</v>
      </c>
      <c r="CK39" s="58">
        <f t="shared" si="1"/>
        <v>98.853181818181852</v>
      </c>
      <c r="CL39" s="57">
        <f>AVERAGE(CK39:CK41)</f>
        <v>98.731325682270025</v>
      </c>
      <c r="CM39" s="59">
        <f>STDEV(CK39:CK41)</f>
        <v>0.66112105970913726</v>
      </c>
      <c r="CN39" s="120"/>
      <c r="CQ39" s="110"/>
      <c r="CT39" s="110"/>
      <c r="CV39" s="124"/>
    </row>
    <row r="40" spans="1:100" s="94" customFormat="1" ht="12.75" customHeight="1" x14ac:dyDescent="0.35">
      <c r="A40" s="88" t="s">
        <v>27</v>
      </c>
      <c r="B40" s="89"/>
      <c r="C40" s="90">
        <v>0.12681908548707754</v>
      </c>
      <c r="D40" s="90">
        <v>1.0068389662027832</v>
      </c>
      <c r="E40" s="90">
        <v>1.9613916500994037</v>
      </c>
      <c r="F40" s="90">
        <v>3.0053280318091451</v>
      </c>
      <c r="G40" s="90">
        <v>4.4040954274353883</v>
      </c>
      <c r="H40" s="90">
        <v>3.8857256461232605</v>
      </c>
      <c r="I40" s="90">
        <v>3.4621868787276338</v>
      </c>
      <c r="J40" s="90">
        <v>5.0058449304174948</v>
      </c>
      <c r="K40" s="90">
        <v>4.7897614314115309</v>
      </c>
      <c r="L40" s="90">
        <v>3.0269980119284292</v>
      </c>
      <c r="M40" s="90">
        <v>3.6626242544731604</v>
      </c>
      <c r="N40" s="90">
        <v>2.5971968190854873</v>
      </c>
      <c r="O40" s="90">
        <v>2.6420675944333993</v>
      </c>
      <c r="P40" s="90">
        <v>2.5969582504970181</v>
      </c>
      <c r="Q40" s="90">
        <v>2.3395029821073559</v>
      </c>
      <c r="R40" s="90">
        <v>2.2396819085487074</v>
      </c>
      <c r="S40" s="90">
        <v>2.2225248508946325</v>
      </c>
      <c r="T40" s="90">
        <v>2.40117296222664</v>
      </c>
      <c r="U40" s="90">
        <v>2.2086878727634196</v>
      </c>
      <c r="V40" s="90">
        <v>1.7359443339960237</v>
      </c>
      <c r="W40" s="90">
        <v>1.1330019880715705</v>
      </c>
      <c r="X40" s="91">
        <v>3.0871570576540752</v>
      </c>
      <c r="Y40" s="92">
        <v>1.2790656063618289</v>
      </c>
      <c r="Z40" s="91">
        <v>4.7690854870775343</v>
      </c>
      <c r="AA40" s="92">
        <v>0.78278330019880715</v>
      </c>
      <c r="AB40" s="90">
        <v>1.824811133200795</v>
      </c>
      <c r="AC40" s="90">
        <v>0.51021868787276337</v>
      </c>
      <c r="AD40" s="90">
        <v>0.53819085487077534</v>
      </c>
      <c r="AE40" s="90">
        <v>0.25992047713717698</v>
      </c>
      <c r="AF40" s="90">
        <v>1.7634194831013914</v>
      </c>
      <c r="AG40" s="90">
        <v>6.9459244532803179</v>
      </c>
      <c r="AH40" s="90">
        <v>10.641650099403579</v>
      </c>
      <c r="AI40" s="90">
        <v>8.7457654075546714</v>
      </c>
      <c r="AJ40" s="90">
        <v>7.6580516898608356E-2</v>
      </c>
      <c r="AK40" s="90">
        <v>0.13532803180914513</v>
      </c>
      <c r="AL40" s="90">
        <v>0.12733598409542743</v>
      </c>
      <c r="AM40" s="90">
        <v>0.85831013916500998</v>
      </c>
      <c r="AN40" s="90">
        <v>0.1637375745526839</v>
      </c>
      <c r="AO40" s="90">
        <v>9.2306163021868781E-2</v>
      </c>
      <c r="AP40" s="90">
        <v>3.1105367793240557</v>
      </c>
      <c r="AQ40" s="90">
        <v>5.1035387673956256</v>
      </c>
      <c r="AR40" s="90">
        <v>5.6030218687872759</v>
      </c>
      <c r="AS40" s="90">
        <v>4.5119880715705767</v>
      </c>
      <c r="AT40" s="90">
        <v>0.37109343936381706</v>
      </c>
      <c r="AU40" s="90">
        <v>0.68276341948310137</v>
      </c>
      <c r="AV40" s="90">
        <v>5.2925844930417494</v>
      </c>
      <c r="AW40" s="90">
        <v>6.6362425447316111</v>
      </c>
      <c r="AX40" s="90">
        <v>0.51838966202783299</v>
      </c>
      <c r="AY40" s="90">
        <v>2.412365805168986</v>
      </c>
      <c r="AZ40" s="90">
        <v>5.8758846918489063</v>
      </c>
      <c r="BA40" s="90">
        <v>6.0898011928429421</v>
      </c>
      <c r="BB40" s="90">
        <v>5.2823856858846918</v>
      </c>
      <c r="BC40" s="90">
        <v>0.23003976143141153</v>
      </c>
      <c r="BD40" s="90">
        <v>1.2293041749502982</v>
      </c>
      <c r="BE40" s="90">
        <v>1.9648310139165006</v>
      </c>
      <c r="BF40" s="90">
        <v>1.8554473161033798</v>
      </c>
      <c r="BG40" s="90">
        <v>1.4145526838966203</v>
      </c>
      <c r="BH40" s="90">
        <v>0.10147117296222663</v>
      </c>
      <c r="BI40" s="90">
        <v>0.17155069582504973</v>
      </c>
      <c r="BJ40" s="90">
        <v>0.2081510934393638</v>
      </c>
      <c r="BK40" s="90">
        <v>1.2361431411530814</v>
      </c>
      <c r="BL40" s="90">
        <v>1.9099801192842942</v>
      </c>
      <c r="BM40" s="90">
        <v>1.8947117296222664</v>
      </c>
      <c r="BN40" s="90">
        <v>1.6428230616302184</v>
      </c>
      <c r="BO40" s="90">
        <v>8.0874751491053679E-2</v>
      </c>
      <c r="BP40" s="90">
        <v>0.12628230616302188</v>
      </c>
      <c r="BQ40" s="90">
        <v>0.10793240556660039</v>
      </c>
      <c r="BR40" s="90">
        <v>0.63916500994035774</v>
      </c>
      <c r="BS40" s="90">
        <v>1.0215904572564611</v>
      </c>
      <c r="BT40" s="90">
        <v>0.84833001988071555</v>
      </c>
      <c r="BU40" s="90">
        <v>0.82244532803180903</v>
      </c>
      <c r="BV40" s="90">
        <v>9.6779324055665999E-2</v>
      </c>
      <c r="BW40" s="90">
        <v>3.3518886679920479E-2</v>
      </c>
      <c r="BX40" s="90">
        <v>2.7335984095427437E-2</v>
      </c>
      <c r="BY40" s="90">
        <v>9.2047713717693838E-2</v>
      </c>
      <c r="BZ40" s="90">
        <v>5.5506958250497028E-2</v>
      </c>
      <c r="CA40" s="90">
        <v>9.4970178926441357E-2</v>
      </c>
      <c r="CB40" s="90">
        <v>3.2485089463220679E-2</v>
      </c>
      <c r="CC40" s="90">
        <v>3.6063618290258448E-2</v>
      </c>
      <c r="CD40" s="90">
        <v>4.7833001988071562E-2</v>
      </c>
      <c r="CE40" s="56">
        <v>1.7078528827037773</v>
      </c>
      <c r="CF40" s="57"/>
      <c r="CG40" s="57"/>
      <c r="CH40" s="58">
        <f t="shared" si="0"/>
        <v>69.245666003976126</v>
      </c>
      <c r="CI40" s="57"/>
      <c r="CJ40" s="57"/>
      <c r="CK40" s="58">
        <f t="shared" si="1"/>
        <v>99.323041749502977</v>
      </c>
      <c r="CL40" s="57"/>
      <c r="CM40" s="59"/>
      <c r="CN40" s="120"/>
      <c r="CQ40" s="110"/>
      <c r="CT40" s="110"/>
      <c r="CV40" s="124"/>
    </row>
    <row r="41" spans="1:100" s="94" customFormat="1" ht="12.75" customHeight="1" x14ac:dyDescent="0.35">
      <c r="A41" s="88" t="s">
        <v>28</v>
      </c>
      <c r="B41" s="89"/>
      <c r="C41" s="90">
        <v>0.2624254473161034</v>
      </c>
      <c r="D41" s="90">
        <v>0.91119284294234593</v>
      </c>
      <c r="E41" s="90">
        <v>2.0268588469184889</v>
      </c>
      <c r="F41" s="90">
        <v>3.0863817097415507</v>
      </c>
      <c r="G41" s="90">
        <v>4.4924055666003975</v>
      </c>
      <c r="H41" s="90">
        <v>3.9648707753479124</v>
      </c>
      <c r="I41" s="90">
        <v>3.6264413518886678</v>
      </c>
      <c r="J41" s="90">
        <v>3.7213121272365801</v>
      </c>
      <c r="K41" s="90">
        <v>5.4517892644135184</v>
      </c>
      <c r="L41" s="90">
        <v>3.1156063618290255</v>
      </c>
      <c r="M41" s="90">
        <v>4.0033996023856862</v>
      </c>
      <c r="N41" s="90">
        <v>2.6468787276341947</v>
      </c>
      <c r="O41" s="90">
        <v>2.6562226640159041</v>
      </c>
      <c r="P41" s="90">
        <v>2.5823856858846921</v>
      </c>
      <c r="Q41" s="90">
        <v>2.3983697813121272</v>
      </c>
      <c r="R41" s="90">
        <v>2.0854473161033793</v>
      </c>
      <c r="S41" s="90">
        <v>2.3619085487077531</v>
      </c>
      <c r="T41" s="90">
        <v>2.2291650099403579</v>
      </c>
      <c r="U41" s="90">
        <v>2.1199999999999997</v>
      </c>
      <c r="V41" s="90">
        <v>1.7474552683896618</v>
      </c>
      <c r="W41" s="90">
        <v>1.3233399602385685</v>
      </c>
      <c r="X41" s="91">
        <v>3.2773956262425443</v>
      </c>
      <c r="Y41" s="92">
        <v>1.1421272365805166</v>
      </c>
      <c r="Z41" s="91">
        <v>5.1250099403578533</v>
      </c>
      <c r="AA41" s="92">
        <v>0.79506958250497017</v>
      </c>
      <c r="AB41" s="90">
        <v>1.8262226640159045</v>
      </c>
      <c r="AC41" s="90">
        <v>0.50123260437375738</v>
      </c>
      <c r="AD41" s="90">
        <v>0.56194831013916502</v>
      </c>
      <c r="AE41" s="90">
        <v>0.2721471172962226</v>
      </c>
      <c r="AF41" s="90">
        <v>1.8055666003976143</v>
      </c>
      <c r="AG41" s="90">
        <v>7.0450497017892637</v>
      </c>
      <c r="AH41" s="90">
        <v>10.700536779324054</v>
      </c>
      <c r="AI41" s="90">
        <v>8.7083499005964207</v>
      </c>
      <c r="AJ41" s="90">
        <v>7.4870775347912519E-2</v>
      </c>
      <c r="AK41" s="90">
        <v>0.13934393638170975</v>
      </c>
      <c r="AL41" s="90">
        <v>0.12644135188866798</v>
      </c>
      <c r="AM41" s="90">
        <v>0.73510934393638172</v>
      </c>
      <c r="AN41" s="90">
        <v>0.11105367793240556</v>
      </c>
      <c r="AO41" s="90">
        <v>9.6123260437375735E-2</v>
      </c>
      <c r="AP41" s="90">
        <v>3.1675149105367795</v>
      </c>
      <c r="AQ41" s="90">
        <v>5.0386083499005965</v>
      </c>
      <c r="AR41" s="90">
        <v>5.4499999999999993</v>
      </c>
      <c r="AS41" s="90">
        <v>4.2400198807157059</v>
      </c>
      <c r="AT41" s="90">
        <v>0.39278330019880708</v>
      </c>
      <c r="AU41" s="90">
        <v>0.73161033797216701</v>
      </c>
      <c r="AV41" s="90">
        <v>5.2986282306163011</v>
      </c>
      <c r="AW41" s="90">
        <v>6.1701391650099398</v>
      </c>
      <c r="AX41" s="90">
        <v>0.53840954274353869</v>
      </c>
      <c r="AY41" s="90">
        <v>2.4463618290258449</v>
      </c>
      <c r="AZ41" s="90">
        <v>6.0539960238568584</v>
      </c>
      <c r="BA41" s="90">
        <v>5.9828031809145124</v>
      </c>
      <c r="BB41" s="90">
        <v>5.0649304174950291</v>
      </c>
      <c r="BC41" s="90">
        <v>0.23033797216699797</v>
      </c>
      <c r="BD41" s="90">
        <v>1.1946322067594433</v>
      </c>
      <c r="BE41" s="90">
        <v>1.8949304174950297</v>
      </c>
      <c r="BF41" s="90">
        <v>1.8262027833001988</v>
      </c>
      <c r="BG41" s="90">
        <v>1.267614314115308</v>
      </c>
      <c r="BH41" s="90">
        <v>9.8389662027833003E-2</v>
      </c>
      <c r="BI41" s="90">
        <v>0.16884691848906561</v>
      </c>
      <c r="BJ41" s="90">
        <v>0.20467196819085487</v>
      </c>
      <c r="BK41" s="90">
        <v>1.162783300198807</v>
      </c>
      <c r="BL41" s="90">
        <v>1.9293041749502984</v>
      </c>
      <c r="BM41" s="90">
        <v>1.8682703777335983</v>
      </c>
      <c r="BN41" s="90">
        <v>1.7895626242544731</v>
      </c>
      <c r="BO41" s="90">
        <v>8.5367793240556655E-2</v>
      </c>
      <c r="BP41" s="90">
        <v>0.13789264413518887</v>
      </c>
      <c r="BQ41" s="90">
        <v>0.1201590457256461</v>
      </c>
      <c r="BR41" s="90">
        <v>0.68399602385685887</v>
      </c>
      <c r="BS41" s="90">
        <v>0.96685884691848911</v>
      </c>
      <c r="BT41" s="90">
        <v>0.78860834990059647</v>
      </c>
      <c r="BU41" s="90">
        <v>0.73960238568588466</v>
      </c>
      <c r="BV41" s="90">
        <v>9.6600397614314118E-2</v>
      </c>
      <c r="BW41" s="90">
        <v>3.1292246520874756E-2</v>
      </c>
      <c r="BX41" s="90">
        <v>2.8528827037773357E-2</v>
      </c>
      <c r="BY41" s="90">
        <v>8.5387673956262414E-2</v>
      </c>
      <c r="BZ41" s="90">
        <v>5.3797216699801177E-2</v>
      </c>
      <c r="CA41" s="90">
        <v>7.061630218687874E-2</v>
      </c>
      <c r="CB41" s="90">
        <v>2.9363817097415507E-2</v>
      </c>
      <c r="CC41" s="90">
        <v>2.8131212723658049E-2</v>
      </c>
      <c r="CD41" s="90">
        <v>4.5606361829025839E-2</v>
      </c>
      <c r="CE41" s="56">
        <v>1.7150099403578527</v>
      </c>
      <c r="CF41" s="57"/>
      <c r="CG41" s="57"/>
      <c r="CH41" s="58">
        <f t="shared" si="0"/>
        <v>70.042862823061611</v>
      </c>
      <c r="CI41" s="57"/>
      <c r="CJ41" s="57"/>
      <c r="CK41" s="58">
        <f t="shared" si="1"/>
        <v>98.017753479125261</v>
      </c>
      <c r="CL41" s="57"/>
      <c r="CM41" s="59"/>
      <c r="CN41" s="120"/>
      <c r="CQ41" s="110"/>
      <c r="CT41" s="110"/>
      <c r="CV41" s="124"/>
    </row>
    <row r="42" spans="1:100" s="94" customFormat="1" ht="12.75" customHeight="1" x14ac:dyDescent="0.35">
      <c r="A42" s="95" t="s">
        <v>29</v>
      </c>
      <c r="B42" s="96" t="s">
        <v>30</v>
      </c>
      <c r="C42" s="90">
        <v>0.13515748031496061</v>
      </c>
      <c r="D42" s="90">
        <v>0.86893700787401573</v>
      </c>
      <c r="E42" s="90">
        <v>1.7883070866141733</v>
      </c>
      <c r="F42" s="90">
        <v>2.6311417322834645</v>
      </c>
      <c r="G42" s="90">
        <v>4.1171259842519685</v>
      </c>
      <c r="H42" s="90">
        <v>3.6934251968503933</v>
      </c>
      <c r="I42" s="90">
        <v>3.0744488188976375</v>
      </c>
      <c r="J42" s="90">
        <v>4.3294291338582678</v>
      </c>
      <c r="K42" s="90">
        <v>4.3414960629921255</v>
      </c>
      <c r="L42" s="90">
        <v>2.7656102362204726</v>
      </c>
      <c r="M42" s="90">
        <v>3.4731692913385817</v>
      </c>
      <c r="N42" s="90">
        <v>2.5878937007874017</v>
      </c>
      <c r="O42" s="90">
        <v>2.2965354330708663</v>
      </c>
      <c r="P42" s="90">
        <v>2.2588976377952759</v>
      </c>
      <c r="Q42" s="90">
        <v>2.0938582677165356</v>
      </c>
      <c r="R42" s="90">
        <v>1.8660826771653545</v>
      </c>
      <c r="S42" s="90">
        <v>2.0018700787401573</v>
      </c>
      <c r="T42" s="90">
        <v>2.0236614173228347</v>
      </c>
      <c r="U42" s="90">
        <v>1.6852755905511814</v>
      </c>
      <c r="V42" s="90">
        <v>1.5300196850393701</v>
      </c>
      <c r="W42" s="90">
        <v>1.1341732283464565</v>
      </c>
      <c r="X42" s="91">
        <v>2.6626771653543306</v>
      </c>
      <c r="Y42" s="92">
        <v>0.98470472440944878</v>
      </c>
      <c r="Z42" s="91">
        <v>4.362716535433071</v>
      </c>
      <c r="AA42" s="92">
        <v>0.74675196850393699</v>
      </c>
      <c r="AB42" s="90">
        <v>1.6489173228346456</v>
      </c>
      <c r="AC42" s="90">
        <v>0.34814960629921266</v>
      </c>
      <c r="AD42" s="90">
        <v>0.4853149606299213</v>
      </c>
      <c r="AE42" s="90">
        <v>0.22521653543307085</v>
      </c>
      <c r="AF42" s="90">
        <v>1.5999212598425199</v>
      </c>
      <c r="AG42" s="90">
        <v>6.4691141732283457</v>
      </c>
      <c r="AH42" s="90">
        <v>10.084409448818898</v>
      </c>
      <c r="AI42" s="90">
        <v>8.4555118110236229</v>
      </c>
      <c r="AJ42" s="90">
        <v>6.6988188976377955E-2</v>
      </c>
      <c r="AK42" s="90">
        <v>0.1246259842519685</v>
      </c>
      <c r="AL42" s="90">
        <v>0.14171259842519685</v>
      </c>
      <c r="AM42" s="90">
        <v>0.60305118110236222</v>
      </c>
      <c r="AN42" s="90">
        <v>9.3070866141732281E-2</v>
      </c>
      <c r="AO42" s="90">
        <v>8.3011811023622054E-2</v>
      </c>
      <c r="AP42" s="90">
        <v>2.6664960629921257</v>
      </c>
      <c r="AQ42" s="90">
        <v>4.2946850393700791</v>
      </c>
      <c r="AR42" s="90">
        <v>4.7017913385826775</v>
      </c>
      <c r="AS42" s="90">
        <v>3.7749999999999999</v>
      </c>
      <c r="AT42" s="90">
        <v>0.30866141732283464</v>
      </c>
      <c r="AU42" s="90">
        <v>0.54683070866141736</v>
      </c>
      <c r="AV42" s="90">
        <v>4.5834645669291332</v>
      </c>
      <c r="AW42" s="90">
        <v>5.4805708661417327</v>
      </c>
      <c r="AX42" s="90">
        <v>0.42785433070866147</v>
      </c>
      <c r="AY42" s="90">
        <v>2.0417913385826769</v>
      </c>
      <c r="AZ42" s="90">
        <v>4.9643110236220469</v>
      </c>
      <c r="BA42" s="90">
        <v>5.1653740157480321</v>
      </c>
      <c r="BB42" s="90">
        <v>4.4480118110236218</v>
      </c>
      <c r="BC42" s="90">
        <v>0.20171259842519684</v>
      </c>
      <c r="BD42" s="90">
        <v>0.97736220472440938</v>
      </c>
      <c r="BE42" s="90">
        <v>1.5388582677165352</v>
      </c>
      <c r="BF42" s="90">
        <v>1.3774015748031496</v>
      </c>
      <c r="BG42" s="90">
        <v>1.0472834645669291</v>
      </c>
      <c r="BH42" s="90">
        <v>8.9429133858267729E-2</v>
      </c>
      <c r="BI42" s="90">
        <v>0.14240157480314961</v>
      </c>
      <c r="BJ42" s="90">
        <v>0.17435039370078739</v>
      </c>
      <c r="BK42" s="90">
        <v>0.99224409448818907</v>
      </c>
      <c r="BL42" s="90">
        <v>1.5430118110236219</v>
      </c>
      <c r="BM42" s="90">
        <v>1.5286417322834647</v>
      </c>
      <c r="BN42" s="90">
        <v>1.3609251968503937</v>
      </c>
      <c r="BO42" s="90">
        <v>6.5393700787401574E-2</v>
      </c>
      <c r="BP42" s="90">
        <v>9.391732283464567E-2</v>
      </c>
      <c r="BQ42" s="90">
        <v>9.7834645669291342E-2</v>
      </c>
      <c r="BR42" s="90">
        <v>0.57037401574803148</v>
      </c>
      <c r="BS42" s="90">
        <v>0.85179133858267708</v>
      </c>
      <c r="BT42" s="90">
        <v>0.66980314960629916</v>
      </c>
      <c r="BU42" s="90">
        <v>0.61352362204724409</v>
      </c>
      <c r="BV42" s="90">
        <v>8.1003937007874005E-2</v>
      </c>
      <c r="BW42" s="102">
        <v>1.8622047244094487E-2</v>
      </c>
      <c r="BX42" s="90">
        <v>2.3464566929133859E-2</v>
      </c>
      <c r="BY42" s="90">
        <v>6.625984251968503E-2</v>
      </c>
      <c r="BZ42" s="90">
        <v>4.7893700787401572E-2</v>
      </c>
      <c r="CA42" s="90">
        <v>6.9212598425196836E-2</v>
      </c>
      <c r="CB42" s="90">
        <v>2.8169291338582678E-2</v>
      </c>
      <c r="CC42" s="90">
        <v>2.6062992125984254E-2</v>
      </c>
      <c r="CD42" s="90">
        <v>3.7480314960629917E-2</v>
      </c>
      <c r="CE42" s="56">
        <v>1.4400590551181103</v>
      </c>
      <c r="CF42" s="57">
        <f>AVERAGE(CE42:CE44)</f>
        <v>1.2442876829081744</v>
      </c>
      <c r="CG42" s="57">
        <f>STDEV(CE42:CE44)</f>
        <v>0.47265709317352278</v>
      </c>
      <c r="CH42" s="58">
        <f t="shared" si="0"/>
        <v>61.935748031496047</v>
      </c>
      <c r="CI42" s="57">
        <f>AVERAGE(CH42:CH44)</f>
        <v>71.316800053832992</v>
      </c>
      <c r="CJ42" s="57">
        <f>STDEV(CH42:CH44)</f>
        <v>8.4147357304232209</v>
      </c>
      <c r="CK42" s="58">
        <f t="shared" si="1"/>
        <v>85.685905511811001</v>
      </c>
      <c r="CL42" s="57">
        <f>AVERAGE(CK42:CK44)</f>
        <v>96.632715005621549</v>
      </c>
      <c r="CM42" s="59">
        <f>STDEV(CK42:CK44)</f>
        <v>9.6129385029398744</v>
      </c>
      <c r="CN42" s="120"/>
      <c r="CQ42" s="110"/>
      <c r="CT42" s="110"/>
      <c r="CV42" s="124"/>
    </row>
    <row r="43" spans="1:100" s="94" customFormat="1" ht="12.75" customHeight="1" x14ac:dyDescent="0.35">
      <c r="A43" s="95" t="s">
        <v>31</v>
      </c>
      <c r="B43" s="96"/>
      <c r="C43" s="90">
        <v>0.15031872509960159</v>
      </c>
      <c r="D43" s="90">
        <v>1.18898406374502</v>
      </c>
      <c r="E43" s="90">
        <v>2.3966334661354582</v>
      </c>
      <c r="F43" s="90">
        <v>3.6445617529880483</v>
      </c>
      <c r="G43" s="90">
        <v>5.2140438247011955</v>
      </c>
      <c r="H43" s="90">
        <v>4.8839043824701189</v>
      </c>
      <c r="I43" s="90">
        <v>3.8394422310756977</v>
      </c>
      <c r="J43" s="90">
        <v>5.7408167330677298</v>
      </c>
      <c r="K43" s="90">
        <v>5.8351195219123513</v>
      </c>
      <c r="L43" s="90">
        <v>3.3976095617529887</v>
      </c>
      <c r="M43" s="90">
        <v>4.370836653386454</v>
      </c>
      <c r="N43" s="90">
        <v>3.0790039840637453</v>
      </c>
      <c r="O43" s="90">
        <v>2.7614143426294824</v>
      </c>
      <c r="P43" s="90">
        <v>2.8524900398406374</v>
      </c>
      <c r="Q43" s="90">
        <v>2.4398804780876495</v>
      </c>
      <c r="R43" s="90">
        <v>2.2375697211155381</v>
      </c>
      <c r="S43" s="90">
        <v>2.4939043824701201</v>
      </c>
      <c r="T43" s="90">
        <v>2.7985258964143425</v>
      </c>
      <c r="U43" s="90">
        <v>2.1099601593625499</v>
      </c>
      <c r="V43" s="90">
        <v>1.9866733067729083</v>
      </c>
      <c r="W43" s="90">
        <v>1.0562749003984064</v>
      </c>
      <c r="X43" s="91">
        <v>3.8100199203187262</v>
      </c>
      <c r="Y43" s="92">
        <v>1.1100597609561753</v>
      </c>
      <c r="Z43" s="91">
        <v>5.0353386454183262</v>
      </c>
      <c r="AA43" s="92">
        <v>0.8369123505976096</v>
      </c>
      <c r="AB43" s="90">
        <v>1.9143625498007972</v>
      </c>
      <c r="AC43" s="90">
        <v>0.42627490039840638</v>
      </c>
      <c r="AD43" s="90">
        <v>0.58834661354581674</v>
      </c>
      <c r="AE43" s="90">
        <v>0.29866533864541839</v>
      </c>
      <c r="AF43" s="90">
        <v>2.0469123505976095</v>
      </c>
      <c r="AG43" s="90">
        <v>7.8383466135458173</v>
      </c>
      <c r="AH43" s="90">
        <v>11.959980079681275</v>
      </c>
      <c r="AI43" s="90">
        <v>10.087430278884463</v>
      </c>
      <c r="AJ43" s="90">
        <v>7.4741035856573712E-2</v>
      </c>
      <c r="AK43" s="90">
        <v>0.14745019920318725</v>
      </c>
      <c r="AL43" s="90">
        <v>0.13754980079681275</v>
      </c>
      <c r="AM43" s="90">
        <v>0.76388446215139449</v>
      </c>
      <c r="AN43" s="90">
        <v>0.11872509960159364</v>
      </c>
      <c r="AO43" s="90">
        <v>9.2290836653386443E-2</v>
      </c>
      <c r="AP43" s="90">
        <v>3.0436055776892439</v>
      </c>
      <c r="AQ43" s="90">
        <v>5.1578685258964141</v>
      </c>
      <c r="AR43" s="90">
        <v>5.8834661354581677</v>
      </c>
      <c r="AS43" s="90">
        <v>3.9408167330677295</v>
      </c>
      <c r="AT43" s="90">
        <v>0.37422310756972116</v>
      </c>
      <c r="AU43" s="90">
        <v>0.73822709163346611</v>
      </c>
      <c r="AV43" s="90">
        <v>5.4060756972111559</v>
      </c>
      <c r="AW43" s="90">
        <v>7.0497211155378494</v>
      </c>
      <c r="AX43" s="90">
        <v>0.54073705179282872</v>
      </c>
      <c r="AY43" s="90">
        <v>2.5532470119521915</v>
      </c>
      <c r="AZ43" s="90">
        <v>5.9315338645418336</v>
      </c>
      <c r="BA43" s="90">
        <v>6.5954382470119519</v>
      </c>
      <c r="BB43" s="90">
        <v>5.2695617529880492</v>
      </c>
      <c r="BC43" s="90">
        <v>0.23328685258964141</v>
      </c>
      <c r="BD43" s="90">
        <v>1.2065338645418326</v>
      </c>
      <c r="BE43" s="90">
        <v>2.0714342629482072</v>
      </c>
      <c r="BF43" s="90">
        <v>1.7704183266932272</v>
      </c>
      <c r="BG43" s="90">
        <v>1.2895219123505979</v>
      </c>
      <c r="BH43" s="90">
        <v>0.10378486055776893</v>
      </c>
      <c r="BI43" s="90">
        <v>0.16703187250996018</v>
      </c>
      <c r="BJ43" s="90">
        <v>0.20342629482071717</v>
      </c>
      <c r="BK43" s="90">
        <v>1.1236653386454185</v>
      </c>
      <c r="BL43" s="90">
        <v>1.8880478087649404</v>
      </c>
      <c r="BM43" s="90">
        <v>1.8024103585657367</v>
      </c>
      <c r="BN43" s="90">
        <v>1.6082868525896417</v>
      </c>
      <c r="BO43" s="90">
        <v>0.11091633466135459</v>
      </c>
      <c r="BP43" s="90">
        <v>0.12892430278884462</v>
      </c>
      <c r="BQ43" s="90">
        <v>0.11866533864541834</v>
      </c>
      <c r="BR43" s="90">
        <v>0.67958167330677299</v>
      </c>
      <c r="BS43" s="90">
        <v>1.0077091633466135</v>
      </c>
      <c r="BT43" s="90">
        <v>0.91687250996015934</v>
      </c>
      <c r="BU43" s="90">
        <v>0.73258964143426297</v>
      </c>
      <c r="BV43" s="90">
        <v>9.3645418326693222E-2</v>
      </c>
      <c r="BW43" s="90">
        <v>2.8764940239043826E-2</v>
      </c>
      <c r="BX43" s="90">
        <v>2.1952191235059763E-2</v>
      </c>
      <c r="BY43" s="90">
        <v>8.221115537848607E-2</v>
      </c>
      <c r="BZ43" s="90">
        <v>6.0597609561752995E-2</v>
      </c>
      <c r="CA43" s="90">
        <v>0.10404382470119522</v>
      </c>
      <c r="CB43" s="90">
        <v>2.7470119521912348E-2</v>
      </c>
      <c r="CC43" s="90">
        <v>2.6394422310756976E-2</v>
      </c>
      <c r="CD43" s="90">
        <v>3.9322709163346611E-2</v>
      </c>
      <c r="CE43" s="56">
        <v>0.70519920318725104</v>
      </c>
      <c r="CF43" s="57"/>
      <c r="CG43" s="57"/>
      <c r="CH43" s="58">
        <f t="shared" si="0"/>
        <v>78.199282868525913</v>
      </c>
      <c r="CI43" s="57"/>
      <c r="CJ43" s="57"/>
      <c r="CK43" s="58">
        <f t="shared" si="1"/>
        <v>103.6980079681275</v>
      </c>
      <c r="CL43" s="57"/>
      <c r="CM43" s="59"/>
      <c r="CN43" s="120"/>
      <c r="CR43" s="124"/>
      <c r="CT43" s="110"/>
      <c r="CV43" s="124"/>
    </row>
    <row r="44" spans="1:100" s="17" customFormat="1" ht="12.75" customHeight="1" thickBot="1" x14ac:dyDescent="0.4">
      <c r="A44" s="98" t="s">
        <v>32</v>
      </c>
      <c r="B44" s="31"/>
      <c r="C44" s="32">
        <v>0.19139720558882237</v>
      </c>
      <c r="D44" s="32">
        <v>0.91844311377245513</v>
      </c>
      <c r="E44" s="32">
        <v>1.9280638722554893</v>
      </c>
      <c r="F44" s="32">
        <v>2.9974650698602794</v>
      </c>
      <c r="G44" s="32">
        <v>4.4145708582834331</v>
      </c>
      <c r="H44" s="32">
        <v>4.023053892215569</v>
      </c>
      <c r="I44" s="32">
        <v>3.4405988023952099</v>
      </c>
      <c r="J44" s="32">
        <v>4.6172055888223547</v>
      </c>
      <c r="K44" s="32">
        <v>5.5832335329341323</v>
      </c>
      <c r="L44" s="32">
        <v>3.3023752495009986</v>
      </c>
      <c r="M44" s="32">
        <v>4.5609381237524964</v>
      </c>
      <c r="N44" s="32">
        <v>3.1310578842315371</v>
      </c>
      <c r="O44" s="32">
        <v>2.700758483033932</v>
      </c>
      <c r="P44" s="32">
        <v>2.770259481037924</v>
      </c>
      <c r="Q44" s="32">
        <v>2.4546506986027943</v>
      </c>
      <c r="R44" s="32">
        <v>2.2685229540918161</v>
      </c>
      <c r="S44" s="32">
        <v>2.4996407185628744</v>
      </c>
      <c r="T44" s="32">
        <v>2.9535129740518964</v>
      </c>
      <c r="U44" s="32">
        <v>2.1237325349301397</v>
      </c>
      <c r="V44" s="32">
        <v>2.1972854291417168</v>
      </c>
      <c r="W44" s="32">
        <v>1.5511177644710581</v>
      </c>
      <c r="X44" s="75">
        <v>3.82686626746507</v>
      </c>
      <c r="Y44" s="76">
        <v>1.2836726546906188</v>
      </c>
      <c r="Z44" s="75">
        <v>4.5817764471057876</v>
      </c>
      <c r="AA44" s="76">
        <v>0.75824351297405201</v>
      </c>
      <c r="AB44" s="32">
        <v>1.7653293413173652</v>
      </c>
      <c r="AC44" s="32">
        <v>0.43025948103792411</v>
      </c>
      <c r="AD44" s="32">
        <v>0.54133732534930146</v>
      </c>
      <c r="AE44" s="32">
        <v>0.2430738522954092</v>
      </c>
      <c r="AF44" s="32">
        <v>1.7251896207584831</v>
      </c>
      <c r="AG44" s="32">
        <v>6.8266866267465067</v>
      </c>
      <c r="AH44" s="32">
        <v>10.865868263473056</v>
      </c>
      <c r="AI44" s="32">
        <v>9.3932335329341328</v>
      </c>
      <c r="AJ44" s="32">
        <v>7.0998003992015973E-2</v>
      </c>
      <c r="AK44" s="32">
        <v>0.13558882235528943</v>
      </c>
      <c r="AL44" s="32">
        <v>0.12782435129740521</v>
      </c>
      <c r="AM44" s="32">
        <v>0.73832335329341314</v>
      </c>
      <c r="AN44" s="32">
        <v>0.11153692614770461</v>
      </c>
      <c r="AO44" s="32">
        <v>9.5409181636726542E-2</v>
      </c>
      <c r="AP44" s="32">
        <v>3.1709181636726549</v>
      </c>
      <c r="AQ44" s="32">
        <v>5.2304191616766467</v>
      </c>
      <c r="AR44" s="32">
        <v>5.8770658682634727</v>
      </c>
      <c r="AS44" s="32">
        <v>4.6645309381237521</v>
      </c>
      <c r="AT44" s="32">
        <v>0.34499001996007989</v>
      </c>
      <c r="AU44" s="32">
        <v>0.67572854291417173</v>
      </c>
      <c r="AV44" s="32">
        <v>5.2334730538922152</v>
      </c>
      <c r="AW44" s="32">
        <v>6.9740718562874271</v>
      </c>
      <c r="AX44" s="32">
        <v>0.48309381237524956</v>
      </c>
      <c r="AY44" s="32">
        <v>2.3932934131736525</v>
      </c>
      <c r="AZ44" s="32">
        <v>6.0182634730538922</v>
      </c>
      <c r="BA44" s="32">
        <v>6.4912175648702597</v>
      </c>
      <c r="BB44" s="32">
        <v>5.4019760479041912</v>
      </c>
      <c r="BC44" s="32">
        <v>0.32191616766467068</v>
      </c>
      <c r="BD44" s="32">
        <v>1.2128542914171656</v>
      </c>
      <c r="BE44" s="32">
        <v>1.8823552894211575</v>
      </c>
      <c r="BF44" s="32">
        <v>1.6911976047904191</v>
      </c>
      <c r="BG44" s="32">
        <v>1.2466666666666668</v>
      </c>
      <c r="BH44" s="32">
        <v>0.10421157684630739</v>
      </c>
      <c r="BI44" s="32">
        <v>0.17676646706586829</v>
      </c>
      <c r="BJ44" s="32">
        <v>0.20640718562874252</v>
      </c>
      <c r="BK44" s="32">
        <v>1.2025548902195609</v>
      </c>
      <c r="BL44" s="32">
        <v>1.9031936127744513</v>
      </c>
      <c r="BM44" s="32">
        <v>1.8772455089820359</v>
      </c>
      <c r="BN44" s="32">
        <v>1.7708183632734529</v>
      </c>
      <c r="BO44" s="32">
        <v>8.8982035928143716E-2</v>
      </c>
      <c r="BP44" s="32">
        <v>0.11630738522954093</v>
      </c>
      <c r="BQ44" s="32">
        <v>0.12860279441117767</v>
      </c>
      <c r="BR44" s="32">
        <v>0.63562874251497004</v>
      </c>
      <c r="BS44" s="32">
        <v>0.95405189620758479</v>
      </c>
      <c r="BT44" s="32">
        <v>0.68996007984031937</v>
      </c>
      <c r="BU44" s="32">
        <v>0.61874251497005983</v>
      </c>
      <c r="BV44" s="32">
        <v>9.0518962075848308E-2</v>
      </c>
      <c r="BW44" s="32">
        <v>2.6327345309381241E-2</v>
      </c>
      <c r="BX44" s="66">
        <v>1.3952095808383235E-2</v>
      </c>
      <c r="BY44" s="32">
        <v>7.2794411177644708E-2</v>
      </c>
      <c r="BZ44" s="32">
        <v>4.4510978043912179E-2</v>
      </c>
      <c r="CA44" s="32">
        <v>5.5069860279441114E-2</v>
      </c>
      <c r="CB44" s="32">
        <v>2.596806387225549E-2</v>
      </c>
      <c r="CC44" s="32">
        <v>2.7105788423153695E-2</v>
      </c>
      <c r="CD44" s="32">
        <v>3.6746506986027945E-2</v>
      </c>
      <c r="CE44" s="60">
        <v>1.5876047904191617</v>
      </c>
      <c r="CF44" s="33"/>
      <c r="CG44" s="33"/>
      <c r="CH44" s="34">
        <f t="shared" si="0"/>
        <v>73.815369261477031</v>
      </c>
      <c r="CI44" s="33"/>
      <c r="CJ44" s="33"/>
      <c r="CK44" s="34">
        <f t="shared" si="1"/>
        <v>100.51423153692616</v>
      </c>
      <c r="CL44" s="33"/>
      <c r="CM44" s="61"/>
      <c r="CN44" s="121"/>
      <c r="CO44" s="105">
        <f>AVERAGE(CH33:CH44)</f>
        <v>62.345762431735238</v>
      </c>
      <c r="CQ44" s="112"/>
      <c r="CR44" s="105">
        <f>AVERAGE(CK33:CK44)</f>
        <v>96.650483334267278</v>
      </c>
      <c r="CT44" s="112"/>
      <c r="CV44" s="127"/>
    </row>
    <row r="45" spans="1:100" s="21" customFormat="1" ht="12.75" customHeight="1" x14ac:dyDescent="0.35">
      <c r="A45" s="103" t="s">
        <v>78</v>
      </c>
      <c r="B45" s="104" t="s">
        <v>78</v>
      </c>
      <c r="C45" s="79">
        <v>3.6115922718187878E-3</v>
      </c>
      <c r="D45" s="79">
        <v>4.4037308461025975E-3</v>
      </c>
      <c r="E45" s="79">
        <v>9.678880746169221E-3</v>
      </c>
      <c r="F45" s="79">
        <v>4.8660892738174553E-3</v>
      </c>
      <c r="G45" s="79">
        <v>4.4583610926049308E-3</v>
      </c>
      <c r="H45" s="79">
        <v>8.447701532311792E-3</v>
      </c>
      <c r="I45" s="79">
        <v>4.5289806795469683E-3</v>
      </c>
      <c r="J45" s="79">
        <v>1.2354430379746836E-2</v>
      </c>
      <c r="K45" s="79">
        <v>2.8327781479013992E-3</v>
      </c>
      <c r="L45" s="79">
        <v>1.0391738840772817E-2</v>
      </c>
      <c r="M45" s="79">
        <v>1.0391738840772817E-2</v>
      </c>
      <c r="N45" s="79">
        <v>9.4310459693537629E-3</v>
      </c>
      <c r="O45" s="79">
        <v>3.1818787475016659E-2</v>
      </c>
      <c r="P45" s="79">
        <v>2.1098600932711525E-2</v>
      </c>
      <c r="Q45" s="79">
        <v>4.1238507661558961E-2</v>
      </c>
      <c r="R45" s="79">
        <v>4.0820119920053306E-2</v>
      </c>
      <c r="S45" s="79">
        <v>2.6725516322451695E-2</v>
      </c>
      <c r="T45" s="79">
        <v>0.20761492338441043</v>
      </c>
      <c r="U45" s="79">
        <v>4.8816788807461695E-2</v>
      </c>
      <c r="V45" s="79">
        <v>0.28794203864090612</v>
      </c>
      <c r="W45" s="79">
        <v>0.10238041305796136</v>
      </c>
      <c r="X45" s="82">
        <v>1.8872285143237841</v>
      </c>
      <c r="Y45" s="81">
        <v>0.19001332445036642</v>
      </c>
      <c r="Z45" s="82">
        <v>3.352786142571619</v>
      </c>
      <c r="AA45" s="81">
        <v>0.20580546302465025</v>
      </c>
      <c r="AB45" s="79">
        <v>1.126205862758161</v>
      </c>
      <c r="AC45" s="79">
        <v>9.968687541638907E-2</v>
      </c>
      <c r="AD45" s="79">
        <v>7.6157228514323785E-2</v>
      </c>
      <c r="AE45" s="79">
        <v>1.0313124583610927E-3</v>
      </c>
      <c r="AF45" s="79">
        <v>2.7941372418387742E-3</v>
      </c>
      <c r="AG45" s="79">
        <v>5.8347768154563629E-3</v>
      </c>
      <c r="AH45" s="79">
        <v>3.5656229180546306E-3</v>
      </c>
      <c r="AI45" s="79">
        <v>7.4696868754163901E-3</v>
      </c>
      <c r="AJ45" s="79">
        <v>1.128580946035976E-3</v>
      </c>
      <c r="AK45" s="79">
        <v>1.4750166555629581E-3</v>
      </c>
      <c r="AL45" s="79">
        <v>6.2091938707528312E-4</v>
      </c>
      <c r="AM45" s="79">
        <v>1.7594936708860759E-3</v>
      </c>
      <c r="AN45" s="79">
        <v>3.7041972018654233E-4</v>
      </c>
      <c r="AO45" s="79">
        <v>1.9060626249167221E-3</v>
      </c>
      <c r="AP45" s="79">
        <v>3.3604263824117257E-3</v>
      </c>
      <c r="AQ45" s="79">
        <v>3.6795469686875413E-3</v>
      </c>
      <c r="AR45" s="79">
        <v>6.4916722185209864E-3</v>
      </c>
      <c r="AS45" s="79">
        <v>2.491672218520986E-4</v>
      </c>
      <c r="AT45" s="79">
        <v>9.3337774816788809E-4</v>
      </c>
      <c r="AU45" s="79">
        <v>2.9307128580946039E-3</v>
      </c>
      <c r="AV45" s="79">
        <v>0</v>
      </c>
      <c r="AW45" s="79">
        <v>0</v>
      </c>
      <c r="AX45" s="79">
        <v>1.110592938041306E-3</v>
      </c>
      <c r="AY45" s="79">
        <v>0</v>
      </c>
      <c r="AZ45" s="79">
        <v>0</v>
      </c>
      <c r="BA45" s="79">
        <v>5.0033311125916057E-4</v>
      </c>
      <c r="BB45" s="79">
        <v>5.0033311125916057E-4</v>
      </c>
      <c r="BC45" s="79">
        <v>1.2218520986009326E-3</v>
      </c>
      <c r="BD45" s="79">
        <v>9.0006662225183213E-4</v>
      </c>
      <c r="BE45" s="79">
        <v>9.0006662225183213E-4</v>
      </c>
      <c r="BF45" s="79">
        <v>9.0006662225183213E-4</v>
      </c>
      <c r="BG45" s="79">
        <v>9.0006662225183213E-4</v>
      </c>
      <c r="BH45" s="79">
        <v>3.4836775483011325E-3</v>
      </c>
      <c r="BI45" s="79">
        <v>1.1032644903397734E-3</v>
      </c>
      <c r="BJ45" s="79">
        <v>3.0659560293137913E-3</v>
      </c>
      <c r="BK45" s="79">
        <v>4.2638241172551633E-3</v>
      </c>
      <c r="BL45" s="79">
        <v>5.3364423717521653E-4</v>
      </c>
      <c r="BM45" s="79">
        <v>0</v>
      </c>
      <c r="BN45" s="79">
        <v>5.3364423717521653E-4</v>
      </c>
      <c r="BO45" s="79">
        <v>1.284477015323118E-3</v>
      </c>
      <c r="BP45" s="79">
        <v>3.604263824117255E-4</v>
      </c>
      <c r="BQ45" s="79">
        <v>1.5509660226515657E-3</v>
      </c>
      <c r="BR45" s="79">
        <v>0</v>
      </c>
      <c r="BS45" s="79">
        <v>7.2351765489673549E-4</v>
      </c>
      <c r="BT45" s="79">
        <v>7.2351765489673549E-4</v>
      </c>
      <c r="BU45" s="79">
        <v>7.2351765489673549E-4</v>
      </c>
      <c r="BV45" s="79">
        <v>3.6635576282478353E-3</v>
      </c>
      <c r="BW45" s="79">
        <v>9.6535642904730181E-4</v>
      </c>
      <c r="BX45" s="79">
        <v>6.2758161225849433E-4</v>
      </c>
      <c r="BY45" s="79">
        <v>2.1359093937375088E-3</v>
      </c>
      <c r="BZ45" s="79">
        <v>1.7055296469020655E-3</v>
      </c>
      <c r="CA45" s="79">
        <v>7.9013990672884742E-4</v>
      </c>
      <c r="CB45" s="79">
        <v>1.6269153897401733E-3</v>
      </c>
      <c r="CC45" s="79">
        <v>9.9467021985343105E-4</v>
      </c>
      <c r="CD45" s="79">
        <v>1.6022651565622921E-3</v>
      </c>
      <c r="CE45" s="100">
        <v>4.4370419720186541E-4</v>
      </c>
      <c r="CF45" s="84"/>
      <c r="CG45" s="84"/>
      <c r="CH45" s="85">
        <f t="shared" si="0"/>
        <v>7.8317361758827468</v>
      </c>
      <c r="CI45" s="84"/>
      <c r="CJ45" s="84"/>
      <c r="CK45" s="85">
        <f t="shared" si="1"/>
        <v>8.4996668887408422E-2</v>
      </c>
      <c r="CL45" s="84"/>
      <c r="CM45" s="86"/>
      <c r="CN45" s="119"/>
      <c r="CQ45" s="113"/>
      <c r="CT45" s="113"/>
      <c r="CV45" s="126"/>
    </row>
    <row r="46" spans="1:100" s="94" customFormat="1" ht="12.75" customHeight="1" x14ac:dyDescent="0.35">
      <c r="A46" s="95" t="s">
        <v>79</v>
      </c>
      <c r="B46" s="96" t="s">
        <v>79</v>
      </c>
      <c r="C46" s="90">
        <v>2.4067909454061251E-3</v>
      </c>
      <c r="D46" s="90">
        <v>4.579227696404794E-3</v>
      </c>
      <c r="E46" s="90">
        <v>8.2243675099866846E-3</v>
      </c>
      <c r="F46" s="90">
        <v>4.7436750998668441E-3</v>
      </c>
      <c r="G46" s="90">
        <v>5.1551264980026637E-3</v>
      </c>
      <c r="H46" s="90">
        <v>6.7962716378162456E-3</v>
      </c>
      <c r="I46" s="90">
        <v>3.4194407456724371E-3</v>
      </c>
      <c r="J46" s="90">
        <v>9.730359520639149E-3</v>
      </c>
      <c r="K46" s="90">
        <v>2.0226364846870838E-3</v>
      </c>
      <c r="L46" s="90">
        <v>6.7782956058588546E-3</v>
      </c>
      <c r="M46" s="90">
        <v>6.7782956058588546E-3</v>
      </c>
      <c r="N46" s="90">
        <v>9.4007989347536618E-3</v>
      </c>
      <c r="O46" s="90">
        <v>2.2167776298268972E-2</v>
      </c>
      <c r="P46" s="90">
        <v>1.7241011984021302E-2</v>
      </c>
      <c r="Q46" s="90">
        <v>3.0151131824234356E-2</v>
      </c>
      <c r="R46" s="90">
        <v>3.1818908122503334E-2</v>
      </c>
      <c r="S46" s="90">
        <v>2.1741677762982692E-2</v>
      </c>
      <c r="T46" s="90">
        <v>9.0973368841544611E-2</v>
      </c>
      <c r="U46" s="90">
        <v>3.3864181091877499E-2</v>
      </c>
      <c r="V46" s="90">
        <v>0.15418375499334222</v>
      </c>
      <c r="W46" s="90">
        <v>6.4932756324900129E-2</v>
      </c>
      <c r="X46" s="93">
        <v>0.84081358189081234</v>
      </c>
      <c r="Y46" s="92">
        <v>0.10352729693741679</v>
      </c>
      <c r="Z46" s="93">
        <v>1.6426304926764317</v>
      </c>
      <c r="AA46" s="92">
        <v>0.1062856191744341</v>
      </c>
      <c r="AB46" s="90">
        <v>0.54052396804260983</v>
      </c>
      <c r="AC46" s="90">
        <v>7.7643808255659127E-2</v>
      </c>
      <c r="AD46" s="90">
        <v>0.15846737683089213</v>
      </c>
      <c r="AE46" s="90">
        <v>7.0705725699067904E-4</v>
      </c>
      <c r="AF46" s="90">
        <v>2.237683089214381E-3</v>
      </c>
      <c r="AG46" s="90">
        <v>5.1671105193075899E-3</v>
      </c>
      <c r="AH46" s="90">
        <v>3.0992010652463381E-3</v>
      </c>
      <c r="AI46" s="90">
        <v>4.4540612516644476E-3</v>
      </c>
      <c r="AJ46" s="90">
        <v>9.6205059920106528E-4</v>
      </c>
      <c r="AK46" s="90">
        <v>1.2723035952063914E-3</v>
      </c>
      <c r="AL46" s="90">
        <v>6.0452729693741681E-4</v>
      </c>
      <c r="AM46" s="90">
        <v>1.1398135818908122E-3</v>
      </c>
      <c r="AN46" s="90">
        <v>2.2436750998668445E-4</v>
      </c>
      <c r="AO46" s="90">
        <v>1.8355525965379495E-3</v>
      </c>
      <c r="AP46" s="90">
        <v>3.0246338215712382E-3</v>
      </c>
      <c r="AQ46" s="90">
        <v>3.7842876165113185E-3</v>
      </c>
      <c r="AR46" s="90">
        <v>4.5266311584553926E-3</v>
      </c>
      <c r="AS46" s="90">
        <v>5.6524633821571245E-3</v>
      </c>
      <c r="AT46" s="90">
        <v>9.3209054593874842E-4</v>
      </c>
      <c r="AU46" s="90">
        <v>2.0206391478029295E-3</v>
      </c>
      <c r="AV46" s="90">
        <v>7.355525965379495E-3</v>
      </c>
      <c r="AW46" s="90">
        <v>0</v>
      </c>
      <c r="AX46" s="90">
        <v>1.0226364846870838E-3</v>
      </c>
      <c r="AY46" s="90">
        <v>0</v>
      </c>
      <c r="AZ46" s="90">
        <v>0</v>
      </c>
      <c r="BA46" s="90">
        <v>5.0000000000000001E-4</v>
      </c>
      <c r="BB46" s="90">
        <v>5.0000000000000001E-4</v>
      </c>
      <c r="BC46" s="90">
        <v>1.0752330226364846E-3</v>
      </c>
      <c r="BD46" s="90">
        <v>8.9946737683089216E-4</v>
      </c>
      <c r="BE46" s="90">
        <v>8.9946737683089216E-4</v>
      </c>
      <c r="BF46" s="90">
        <v>8.9946737683089216E-4</v>
      </c>
      <c r="BG46" s="90">
        <v>8.9946737683089216E-4</v>
      </c>
      <c r="BH46" s="90">
        <v>1.7250332889480692E-3</v>
      </c>
      <c r="BI46" s="90">
        <v>1.0519307589880161E-3</v>
      </c>
      <c r="BJ46" s="90">
        <v>1.6624500665778962E-3</v>
      </c>
      <c r="BK46" s="90">
        <v>2.197070572569907E-3</v>
      </c>
      <c r="BL46" s="90">
        <v>0</v>
      </c>
      <c r="BM46" s="90">
        <v>0</v>
      </c>
      <c r="BN46" s="90">
        <v>0</v>
      </c>
      <c r="BO46" s="90">
        <v>8.4354194407456728E-4</v>
      </c>
      <c r="BP46" s="90">
        <v>3.3555259653794944E-4</v>
      </c>
      <c r="BQ46" s="90">
        <v>7.2636484687083882E-4</v>
      </c>
      <c r="BR46" s="90">
        <v>0</v>
      </c>
      <c r="BS46" s="90">
        <v>7.2303595206391481E-4</v>
      </c>
      <c r="BT46" s="90">
        <v>0</v>
      </c>
      <c r="BU46" s="90">
        <v>7.2303595206391481E-4</v>
      </c>
      <c r="BV46" s="90">
        <v>2.3961384820239684E-3</v>
      </c>
      <c r="BW46" s="90">
        <v>4.3142476697736359E-4</v>
      </c>
      <c r="BX46" s="90">
        <v>5.5126498002663112E-4</v>
      </c>
      <c r="BY46" s="90">
        <v>1.3561917443408789E-3</v>
      </c>
      <c r="BZ46" s="90">
        <v>1.1704394141145138E-3</v>
      </c>
      <c r="CA46" s="90">
        <v>6.890812250332889E-4</v>
      </c>
      <c r="CB46" s="90">
        <v>1.1038615179760319E-3</v>
      </c>
      <c r="CC46" s="90">
        <v>9.1877496671105205E-4</v>
      </c>
      <c r="CD46" s="90">
        <v>1.1784287616511319E-3</v>
      </c>
      <c r="CE46" s="56">
        <v>3.66844207723036E-4</v>
      </c>
      <c r="CF46" s="57"/>
      <c r="CG46" s="57"/>
      <c r="CH46" s="58">
        <f t="shared" si="0"/>
        <v>4.007001997336884</v>
      </c>
      <c r="CI46" s="57"/>
      <c r="CJ46" s="57"/>
      <c r="CK46" s="58">
        <f t="shared" si="1"/>
        <v>7.5479360852197072E-2</v>
      </c>
      <c r="CL46" s="57"/>
      <c r="CM46" s="59"/>
      <c r="CN46" s="120"/>
      <c r="CQ46" s="110"/>
      <c r="CT46" s="110"/>
      <c r="CV46" s="124"/>
    </row>
    <row r="47" spans="1:100" s="94" customFormat="1" ht="12.75" customHeight="1" x14ac:dyDescent="0.35">
      <c r="A47" s="95" t="s">
        <v>80</v>
      </c>
      <c r="B47" s="96" t="s">
        <v>80</v>
      </c>
      <c r="C47" s="90">
        <v>1.3426666666666667E-3</v>
      </c>
      <c r="D47" s="90">
        <v>5.3573333333333337E-3</v>
      </c>
      <c r="E47" s="90">
        <v>8.9133333333333321E-3</v>
      </c>
      <c r="F47" s="90">
        <v>4.6519999999999999E-3</v>
      </c>
      <c r="G47" s="90">
        <v>5.5646666666666665E-3</v>
      </c>
      <c r="H47" s="90">
        <v>7.1860000000000005E-3</v>
      </c>
      <c r="I47" s="90">
        <v>3.9193333333333337E-3</v>
      </c>
      <c r="J47" s="90">
        <v>1.0553333333333335E-2</v>
      </c>
      <c r="K47" s="90">
        <v>2.5859999999999998E-3</v>
      </c>
      <c r="L47" s="90">
        <v>7.2860000000000008E-3</v>
      </c>
      <c r="M47" s="90">
        <v>7.2860000000000008E-3</v>
      </c>
      <c r="N47" s="90">
        <v>1.0264000000000001E-2</v>
      </c>
      <c r="O47" s="90">
        <v>2.6442E-2</v>
      </c>
      <c r="P47" s="90">
        <v>1.9683999999999997E-2</v>
      </c>
      <c r="Q47" s="90">
        <v>3.3270000000000001E-2</v>
      </c>
      <c r="R47" s="90">
        <v>3.5731333333333337E-2</v>
      </c>
      <c r="S47" s="90">
        <v>1.9194666666666669E-2</v>
      </c>
      <c r="T47" s="90">
        <v>9.9952666666666662E-2</v>
      </c>
      <c r="U47" s="90">
        <v>4.0925999999999997E-2</v>
      </c>
      <c r="V47" s="90">
        <v>0.17194733333333334</v>
      </c>
      <c r="W47" s="90">
        <v>6.9617999999999999E-2</v>
      </c>
      <c r="X47" s="93">
        <v>0.82560733333333336</v>
      </c>
      <c r="Y47" s="92">
        <v>0.11160933333333335</v>
      </c>
      <c r="Z47" s="93">
        <v>1.4834500000000002</v>
      </c>
      <c r="AA47" s="92">
        <v>0.10604333333333334</v>
      </c>
      <c r="AB47" s="90">
        <v>0.53468266666666664</v>
      </c>
      <c r="AC47" s="90">
        <v>6.1952E-2</v>
      </c>
      <c r="AD47" s="90">
        <v>0.15402266666666667</v>
      </c>
      <c r="AE47" s="90">
        <v>8.3933333333333332E-4</v>
      </c>
      <c r="AF47" s="90">
        <v>2.3159999999999999E-3</v>
      </c>
      <c r="AG47" s="90">
        <v>5.1666666666666666E-3</v>
      </c>
      <c r="AH47" s="90">
        <v>3.2886666666666667E-3</v>
      </c>
      <c r="AI47" s="90">
        <v>5.0906666666666661E-3</v>
      </c>
      <c r="AJ47" s="90">
        <v>1.134E-3</v>
      </c>
      <c r="AK47" s="90">
        <v>1.3006666666666668E-3</v>
      </c>
      <c r="AL47" s="90">
        <v>5.579999999999999E-4</v>
      </c>
      <c r="AM47" s="90">
        <v>1.2193333333333333E-3</v>
      </c>
      <c r="AN47" s="90">
        <v>2.7733333333333337E-4</v>
      </c>
      <c r="AO47" s="90">
        <v>1.8099999999999998E-3</v>
      </c>
      <c r="AP47" s="90">
        <v>3.5000000000000001E-3</v>
      </c>
      <c r="AQ47" s="90">
        <v>3.8486666666666665E-3</v>
      </c>
      <c r="AR47" s="90">
        <v>7.031333333333333E-3</v>
      </c>
      <c r="AS47" s="90">
        <v>6.730666666666666E-3</v>
      </c>
      <c r="AT47" s="90">
        <v>9.0533333333333329E-4</v>
      </c>
      <c r="AU47" s="90">
        <v>1.964E-3</v>
      </c>
      <c r="AV47" s="90">
        <v>4.5240000000000002E-3</v>
      </c>
      <c r="AW47" s="90">
        <v>0</v>
      </c>
      <c r="AX47" s="90">
        <v>1.0213333333333333E-3</v>
      </c>
      <c r="AY47" s="90">
        <v>0</v>
      </c>
      <c r="AZ47" s="90">
        <v>0</v>
      </c>
      <c r="BA47" s="90">
        <v>5.0066666666666673E-4</v>
      </c>
      <c r="BB47" s="90">
        <v>5.0066666666666673E-4</v>
      </c>
      <c r="BC47" s="90">
        <v>1.08E-3</v>
      </c>
      <c r="BD47" s="90">
        <v>1.7166666666666665E-3</v>
      </c>
      <c r="BE47" s="90">
        <v>9.0066666666666659E-4</v>
      </c>
      <c r="BF47" s="90">
        <v>9.0066666666666659E-4</v>
      </c>
      <c r="BG47" s="90">
        <v>9.0066666666666659E-4</v>
      </c>
      <c r="BH47" s="90">
        <v>1.776E-3</v>
      </c>
      <c r="BI47" s="90">
        <v>1.0499999999999999E-3</v>
      </c>
      <c r="BJ47" s="90">
        <v>1.8086666666666665E-3</v>
      </c>
      <c r="BK47" s="90">
        <v>2.3226666666666669E-3</v>
      </c>
      <c r="BL47" s="90">
        <v>0</v>
      </c>
      <c r="BM47" s="90">
        <v>0</v>
      </c>
      <c r="BN47" s="90">
        <v>0</v>
      </c>
      <c r="BO47" s="90">
        <v>7.8133333333333342E-4</v>
      </c>
      <c r="BP47" s="90">
        <v>3.2599999999999996E-4</v>
      </c>
      <c r="BQ47" s="90">
        <v>7.6400000000000014E-4</v>
      </c>
      <c r="BR47" s="90">
        <v>1.67E-3</v>
      </c>
      <c r="BS47" s="90">
        <v>1.578E-3</v>
      </c>
      <c r="BT47" s="90">
        <v>0</v>
      </c>
      <c r="BU47" s="90">
        <v>7.2400000000000003E-4</v>
      </c>
      <c r="BV47" s="90">
        <v>2.4013333333333334E-3</v>
      </c>
      <c r="BW47" s="90">
        <v>4.1799999999999997E-4</v>
      </c>
      <c r="BX47" s="90">
        <v>5.1400000000000003E-4</v>
      </c>
      <c r="BY47" s="90">
        <v>1.2746666666666668E-3</v>
      </c>
      <c r="BZ47" s="90">
        <v>1.0719999999999998E-3</v>
      </c>
      <c r="CA47" s="90">
        <v>5.5466666666666674E-4</v>
      </c>
      <c r="CB47" s="90">
        <v>1.0086666666666668E-3</v>
      </c>
      <c r="CC47" s="90">
        <v>8.4466666666666674E-4</v>
      </c>
      <c r="CD47" s="90">
        <v>9.8733333333333334E-4</v>
      </c>
      <c r="CE47" s="56">
        <v>4.4333333333333339E-4</v>
      </c>
      <c r="CF47" s="57"/>
      <c r="CG47" s="57"/>
      <c r="CH47" s="58">
        <f t="shared" si="0"/>
        <v>3.8690440000000001</v>
      </c>
      <c r="CI47" s="57"/>
      <c r="CJ47" s="57"/>
      <c r="CK47" s="58">
        <f t="shared" si="1"/>
        <v>8.0902000000000002E-2</v>
      </c>
      <c r="CL47" s="57"/>
      <c r="CM47" s="59"/>
      <c r="CN47" s="120"/>
      <c r="CO47" s="105">
        <f>AVERAGE(CH47:CH48)</f>
        <v>5.5510203344437041</v>
      </c>
      <c r="CP47" s="105">
        <f>AVERAGE(CR47:CR48)</f>
        <v>0.14908905380506593</v>
      </c>
      <c r="CQ47" s="114"/>
      <c r="CR47" s="105">
        <f>AVERAGE(CK47:CK48)</f>
        <v>0.12073048034643569</v>
      </c>
      <c r="CS47" s="105">
        <f>AVERAGE(CO47:CO48)</f>
        <v>6.5174652035266778</v>
      </c>
      <c r="CT47" s="110"/>
      <c r="CV47" s="124"/>
    </row>
    <row r="48" spans="1:100" s="94" customFormat="1" ht="12.75" customHeight="1" x14ac:dyDescent="0.35">
      <c r="A48" s="95" t="s">
        <v>81</v>
      </c>
      <c r="B48" s="96" t="s">
        <v>81</v>
      </c>
      <c r="C48" s="90">
        <v>5.2465023317788146E-3</v>
      </c>
      <c r="D48" s="90">
        <v>6.7128580946035979E-3</v>
      </c>
      <c r="E48" s="90">
        <v>8.0992671552298466E-3</v>
      </c>
      <c r="F48" s="90">
        <v>6.3384410393071289E-3</v>
      </c>
      <c r="G48" s="90">
        <v>6.7081945369753503E-3</v>
      </c>
      <c r="H48" s="90">
        <v>1.1688207861425715E-2</v>
      </c>
      <c r="I48" s="90">
        <v>6.1572285143237848E-3</v>
      </c>
      <c r="J48" s="90">
        <v>2.0029980013324448E-2</v>
      </c>
      <c r="K48" s="90">
        <v>3.4830113257828116E-3</v>
      </c>
      <c r="L48" s="90">
        <v>1.5037308461025984E-2</v>
      </c>
      <c r="M48" s="90">
        <v>1.5037308461025984E-2</v>
      </c>
      <c r="N48" s="90">
        <v>1.8413724183877413E-2</v>
      </c>
      <c r="O48" s="90">
        <v>5.5263157894736847E-2</v>
      </c>
      <c r="P48" s="90">
        <v>3.9506329113924051E-2</v>
      </c>
      <c r="Q48" s="90">
        <v>6.9588274483677548E-2</v>
      </c>
      <c r="R48" s="90">
        <v>6.9524983344437033E-2</v>
      </c>
      <c r="S48" s="90">
        <v>3.6362425049966687E-2</v>
      </c>
      <c r="T48" s="90">
        <v>0.24007728181212523</v>
      </c>
      <c r="U48" s="90">
        <v>8.2226515656229182E-2</v>
      </c>
      <c r="V48" s="90">
        <v>0.37289540306462354</v>
      </c>
      <c r="W48" s="90">
        <v>0.15744636908727516</v>
      </c>
      <c r="X48" s="93">
        <v>1.6116942038640907</v>
      </c>
      <c r="Y48" s="92">
        <v>0.21284277148567624</v>
      </c>
      <c r="Z48" s="93">
        <v>2.7555696202531648</v>
      </c>
      <c r="AA48" s="92">
        <v>0.18285276482345103</v>
      </c>
      <c r="AB48" s="90">
        <v>0.92601798800799473</v>
      </c>
      <c r="AC48" s="90">
        <v>0.11195136575616256</v>
      </c>
      <c r="AD48" s="90">
        <v>0.18622518321119252</v>
      </c>
      <c r="AE48" s="90">
        <v>1.117255163224517E-3</v>
      </c>
      <c r="AF48" s="90">
        <v>3.2718187874750167E-3</v>
      </c>
      <c r="AG48" s="90">
        <v>1.3393071285809462E-2</v>
      </c>
      <c r="AH48" s="90">
        <v>7.2771485676215858E-3</v>
      </c>
      <c r="AI48" s="90">
        <v>8.4863424383744175E-3</v>
      </c>
      <c r="AJ48" s="90">
        <v>1.5049966688874083E-3</v>
      </c>
      <c r="AK48" s="90">
        <v>1.6828780812791473E-3</v>
      </c>
      <c r="AL48" s="90">
        <v>6.7554963357761497E-4</v>
      </c>
      <c r="AM48" s="90">
        <v>2.0233177881412391E-3</v>
      </c>
      <c r="AN48" s="90">
        <v>8.2011992005329778E-4</v>
      </c>
      <c r="AO48" s="90">
        <v>2.1012658227848101E-3</v>
      </c>
      <c r="AP48" s="90">
        <v>5.4170552964690208E-3</v>
      </c>
      <c r="AQ48" s="90">
        <v>1.1264490339773486E-2</v>
      </c>
      <c r="AR48" s="90">
        <v>1.8038640906062626E-2</v>
      </c>
      <c r="AS48" s="90">
        <v>1.266022651565623E-2</v>
      </c>
      <c r="AT48" s="90">
        <v>1.1319120586275814E-3</v>
      </c>
      <c r="AU48" s="90">
        <v>3.2711525649566958E-3</v>
      </c>
      <c r="AV48" s="90">
        <v>1.185143237841439E-2</v>
      </c>
      <c r="AW48" s="90">
        <v>0</v>
      </c>
      <c r="AX48" s="90">
        <v>1.1385742838107928E-3</v>
      </c>
      <c r="AY48" s="90">
        <v>0</v>
      </c>
      <c r="AZ48" s="90">
        <v>0</v>
      </c>
      <c r="BA48" s="90">
        <v>5.0033311125916057E-4</v>
      </c>
      <c r="BB48" s="90">
        <v>5.0033311125916057E-4</v>
      </c>
      <c r="BC48" s="90">
        <v>1.2091938707528315E-3</v>
      </c>
      <c r="BD48" s="90">
        <v>2.5036642238507657E-3</v>
      </c>
      <c r="BE48" s="90">
        <v>9.0006662225183213E-4</v>
      </c>
      <c r="BF48" s="90">
        <v>9.0006662225183213E-4</v>
      </c>
      <c r="BG48" s="90">
        <v>9.0006662225183213E-4</v>
      </c>
      <c r="BH48" s="90">
        <v>3.4590273151232512E-3</v>
      </c>
      <c r="BI48" s="90">
        <v>1.1512325116588942E-3</v>
      </c>
      <c r="BJ48" s="90">
        <v>3.6129247168554292E-3</v>
      </c>
      <c r="BK48" s="90">
        <v>4.2198534310459697E-3</v>
      </c>
      <c r="BL48" s="90">
        <v>7.4317121918720851E-3</v>
      </c>
      <c r="BM48" s="90">
        <v>0</v>
      </c>
      <c r="BN48" s="90">
        <v>0</v>
      </c>
      <c r="BO48" s="90">
        <v>1.5782811459027317E-3</v>
      </c>
      <c r="BP48" s="90">
        <v>7.8147901399067295E-4</v>
      </c>
      <c r="BQ48" s="90">
        <v>1.5156562291805463E-3</v>
      </c>
      <c r="BR48" s="90">
        <v>2.8847435043304463E-3</v>
      </c>
      <c r="BS48" s="90">
        <v>3.88074616922052E-3</v>
      </c>
      <c r="BT48" s="90">
        <v>0</v>
      </c>
      <c r="BU48" s="90">
        <v>7.2351765489673549E-4</v>
      </c>
      <c r="BV48" s="90">
        <v>4.1092604930046631E-3</v>
      </c>
      <c r="BW48" s="90">
        <v>1.1459027315123252E-3</v>
      </c>
      <c r="BX48" s="90">
        <v>6.5156562291805459E-4</v>
      </c>
      <c r="BY48" s="90">
        <v>2.348434377081945E-3</v>
      </c>
      <c r="BZ48" s="90">
        <v>1.8001332445036643E-3</v>
      </c>
      <c r="CA48" s="90">
        <v>8.0013324450366424E-4</v>
      </c>
      <c r="CB48" s="90">
        <v>1.4670219853431044E-3</v>
      </c>
      <c r="CC48" s="90">
        <v>9.6935376415722854E-4</v>
      </c>
      <c r="CD48" s="90">
        <v>1.4870086608927383E-3</v>
      </c>
      <c r="CE48" s="56">
        <v>1.0499666888740839E-3</v>
      </c>
      <c r="CF48" s="57"/>
      <c r="CG48" s="57"/>
      <c r="CH48" s="58">
        <f t="shared" si="0"/>
        <v>7.2329966688874086</v>
      </c>
      <c r="CI48" s="57"/>
      <c r="CJ48" s="57"/>
      <c r="CK48" s="58">
        <f t="shared" si="1"/>
        <v>0.16055896069287137</v>
      </c>
      <c r="CL48" s="57"/>
      <c r="CM48" s="59"/>
      <c r="CN48" s="120"/>
      <c r="CO48" s="105">
        <f>AVERAGE(CH48:CH52)</f>
        <v>7.4839100726096506</v>
      </c>
      <c r="CQ48" s="110"/>
      <c r="CR48" s="105">
        <f>AVERAGE(CK48:CK52)</f>
        <v>0.1774476272636962</v>
      </c>
      <c r="CT48" s="110"/>
      <c r="CV48" s="124"/>
    </row>
    <row r="49" spans="1:100" s="94" customFormat="1" ht="12.75" customHeight="1" x14ac:dyDescent="0.35">
      <c r="A49" s="95" t="s">
        <v>82</v>
      </c>
      <c r="B49" s="96" t="s">
        <v>82</v>
      </c>
      <c r="C49" s="90">
        <v>4.7925033467202142E-3</v>
      </c>
      <c r="D49" s="90">
        <v>9.370147255689425E-3</v>
      </c>
      <c r="E49" s="90">
        <v>5.7898259705488619E-3</v>
      </c>
      <c r="F49" s="90">
        <v>7.2784471218206156E-3</v>
      </c>
      <c r="G49" s="90">
        <v>6.4203480589022765E-3</v>
      </c>
      <c r="H49" s="90">
        <v>1.2225568942436413E-2</v>
      </c>
      <c r="I49" s="90">
        <v>6.7329317269076306E-3</v>
      </c>
      <c r="J49" s="90">
        <v>1.89665327978581E-2</v>
      </c>
      <c r="K49" s="90">
        <v>4.5220883534136556E-3</v>
      </c>
      <c r="L49" s="90">
        <v>1.1532128514056226E-2</v>
      </c>
      <c r="M49" s="90">
        <v>1.1532128514056226E-2</v>
      </c>
      <c r="N49" s="90">
        <v>1.9435073627844714E-2</v>
      </c>
      <c r="O49" s="90">
        <v>5.3705488621151272E-2</v>
      </c>
      <c r="P49" s="90">
        <v>4.0088353413654618E-2</v>
      </c>
      <c r="Q49" s="90">
        <v>6.7545515394912992E-2</v>
      </c>
      <c r="R49" s="90">
        <v>8.5960508701472552E-2</v>
      </c>
      <c r="S49" s="90">
        <v>4.1572958500669346E-2</v>
      </c>
      <c r="T49" s="90">
        <v>0.2206512717536814</v>
      </c>
      <c r="U49" s="90">
        <v>8.3701472556894238E-2</v>
      </c>
      <c r="V49" s="90">
        <v>0.37676439089692099</v>
      </c>
      <c r="W49" s="90">
        <v>0.16332864792503346</v>
      </c>
      <c r="X49" s="93">
        <v>1.7444973226238287</v>
      </c>
      <c r="Y49" s="92">
        <v>0.20896117804551539</v>
      </c>
      <c r="Z49" s="93">
        <v>2.9836392235609104</v>
      </c>
      <c r="AA49" s="92">
        <v>0.19824230254350736</v>
      </c>
      <c r="AB49" s="90">
        <v>0.97776572958500674</v>
      </c>
      <c r="AC49" s="90">
        <v>6.9039491298527447E-2</v>
      </c>
      <c r="AD49" s="90">
        <v>0.14357563587684072</v>
      </c>
      <c r="AE49" s="90">
        <v>1.0676037483266399E-3</v>
      </c>
      <c r="AF49" s="90">
        <v>3.8862115127175369E-3</v>
      </c>
      <c r="AG49" s="90">
        <v>7.9404283801874174E-3</v>
      </c>
      <c r="AH49" s="90">
        <v>5.7121820615796516E-3</v>
      </c>
      <c r="AI49" s="90">
        <v>8.6251673360107101E-3</v>
      </c>
      <c r="AJ49" s="90">
        <v>1.4672021419009373E-3</v>
      </c>
      <c r="AK49" s="90">
        <v>1.5903614457831326E-3</v>
      </c>
      <c r="AL49" s="90">
        <v>6.5662650602409643E-4</v>
      </c>
      <c r="AM49" s="90">
        <v>2.0314591700133873E-3</v>
      </c>
      <c r="AN49" s="90">
        <v>7.409638554216868E-4</v>
      </c>
      <c r="AO49" s="90">
        <v>1.7148594377510041E-3</v>
      </c>
      <c r="AP49" s="90">
        <v>3.5361445783132529E-3</v>
      </c>
      <c r="AQ49" s="90">
        <v>6.9350736278447119E-3</v>
      </c>
      <c r="AR49" s="90">
        <v>1.2099062918340028E-2</v>
      </c>
      <c r="AS49" s="90">
        <v>2.5033467202141904E-4</v>
      </c>
      <c r="AT49" s="90">
        <v>1.1780455153949131E-3</v>
      </c>
      <c r="AU49" s="90">
        <v>3.1733601070950464E-3</v>
      </c>
      <c r="AV49" s="90">
        <v>7.8018741633199464E-3</v>
      </c>
      <c r="AW49" s="90">
        <v>0</v>
      </c>
      <c r="AX49" s="90">
        <v>1.1485943775100403E-3</v>
      </c>
      <c r="AY49" s="90">
        <v>1.2248995983935743E-3</v>
      </c>
      <c r="AZ49" s="90">
        <v>0</v>
      </c>
      <c r="BA49" s="90">
        <v>5.0267737617135208E-4</v>
      </c>
      <c r="BB49" s="90">
        <v>5.0267737617135208E-4</v>
      </c>
      <c r="BC49" s="90">
        <v>1.2349397590361445E-3</v>
      </c>
      <c r="BD49" s="90">
        <v>2.3473895582329317E-3</v>
      </c>
      <c r="BE49" s="90">
        <v>9.0428380187416329E-4</v>
      </c>
      <c r="BF49" s="90">
        <v>9.0428380187416329E-4</v>
      </c>
      <c r="BG49" s="90">
        <v>9.0428380187416329E-4</v>
      </c>
      <c r="BH49" s="90">
        <v>3.7617135207496655E-3</v>
      </c>
      <c r="BI49" s="90">
        <v>1.2282463186077646E-3</v>
      </c>
      <c r="BJ49" s="90">
        <v>3.9042838018741636E-3</v>
      </c>
      <c r="BK49" s="90">
        <v>4.0000000000000001E-3</v>
      </c>
      <c r="BL49" s="90">
        <v>5.4283801874163316E-3</v>
      </c>
      <c r="BM49" s="90">
        <v>0</v>
      </c>
      <c r="BN49" s="90">
        <v>0</v>
      </c>
      <c r="BO49" s="90">
        <v>1.4357429718875503E-3</v>
      </c>
      <c r="BP49" s="90">
        <v>6.42570281124498E-4</v>
      </c>
      <c r="BQ49" s="90">
        <v>1.8701472556894244E-3</v>
      </c>
      <c r="BR49" s="90">
        <v>1.7576974564926374E-3</v>
      </c>
      <c r="BS49" s="90">
        <v>2.9805890227576977E-3</v>
      </c>
      <c r="BT49" s="90">
        <v>0</v>
      </c>
      <c r="BU49" s="90">
        <v>7.2690763052208837E-4</v>
      </c>
      <c r="BV49" s="90">
        <v>4.4725568942436409E-3</v>
      </c>
      <c r="BW49" s="90">
        <v>1.2115127175368141E-3</v>
      </c>
      <c r="BX49" s="90">
        <v>7.1485943775100405E-4</v>
      </c>
      <c r="BY49" s="90">
        <v>2.6137884872824628E-3</v>
      </c>
      <c r="BZ49" s="90">
        <v>2.0381526104417671E-3</v>
      </c>
      <c r="CA49" s="90">
        <v>9.3306559571619812E-4</v>
      </c>
      <c r="CB49" s="90">
        <v>1.5923694779116466E-3</v>
      </c>
      <c r="CC49" s="90">
        <v>9.8192771084337359E-4</v>
      </c>
      <c r="CD49" s="90">
        <v>1.5247657295850067E-3</v>
      </c>
      <c r="CE49" s="56">
        <v>1.147925033467202E-3</v>
      </c>
      <c r="CF49" s="57"/>
      <c r="CG49" s="57"/>
      <c r="CH49" s="58">
        <f t="shared" si="0"/>
        <v>7.5776372155287808</v>
      </c>
      <c r="CI49" s="57"/>
      <c r="CJ49" s="57"/>
      <c r="CK49" s="58">
        <f t="shared" si="1"/>
        <v>0.12390026773761714</v>
      </c>
      <c r="CL49" s="57"/>
      <c r="CM49" s="59"/>
      <c r="CN49" s="120"/>
      <c r="CQ49" s="110"/>
      <c r="CT49" s="110"/>
      <c r="CV49" s="124"/>
    </row>
    <row r="50" spans="1:100" s="94" customFormat="1" ht="12.75" customHeight="1" x14ac:dyDescent="0.35">
      <c r="A50" s="95" t="s">
        <v>83</v>
      </c>
      <c r="B50" s="96" t="s">
        <v>83</v>
      </c>
      <c r="C50" s="90">
        <v>5.6825712392312797E-3</v>
      </c>
      <c r="D50" s="90">
        <v>7.6858846918489068E-3</v>
      </c>
      <c r="E50" s="90">
        <v>7.264413518886681E-3</v>
      </c>
      <c r="F50" s="90">
        <v>7.2127236580516903E-3</v>
      </c>
      <c r="G50" s="90">
        <v>7.321404903909875E-3</v>
      </c>
      <c r="H50" s="90">
        <v>1.4118621603711069E-2</v>
      </c>
      <c r="I50" s="90">
        <v>7.3558648111332007E-3</v>
      </c>
      <c r="J50" s="90">
        <v>2.365407554671968E-2</v>
      </c>
      <c r="K50" s="90">
        <v>1.8684559310801853E-2</v>
      </c>
      <c r="L50" s="90">
        <v>1.2756792577866136E-2</v>
      </c>
      <c r="M50" s="90">
        <v>1.2756792577866136E-2</v>
      </c>
      <c r="N50" s="90">
        <v>1.7844267726971504E-2</v>
      </c>
      <c r="O50" s="90">
        <v>5.8650762094102048E-2</v>
      </c>
      <c r="P50" s="90">
        <v>4.3009277667329357E-2</v>
      </c>
      <c r="Q50" s="90">
        <v>6.9872100728959566E-2</v>
      </c>
      <c r="R50" s="90">
        <v>9.9231941683233946E-2</v>
      </c>
      <c r="S50" s="90">
        <v>5.3908548707753481E-2</v>
      </c>
      <c r="T50" s="90">
        <v>0.24985950960901263</v>
      </c>
      <c r="U50" s="90">
        <v>9.776540755467196E-2</v>
      </c>
      <c r="V50" s="90">
        <v>0.42478263750828366</v>
      </c>
      <c r="W50" s="90">
        <v>0.16493174287607687</v>
      </c>
      <c r="X50" s="93">
        <v>1.8039867461895294</v>
      </c>
      <c r="Y50" s="92">
        <v>0.22571106693174287</v>
      </c>
      <c r="Z50" s="93">
        <v>2.989750828363154</v>
      </c>
      <c r="AA50" s="92">
        <v>0.20123923127899271</v>
      </c>
      <c r="AB50" s="90">
        <v>0.97687939032471838</v>
      </c>
      <c r="AC50" s="90">
        <v>6.8117958913187546E-2</v>
      </c>
      <c r="AD50" s="90">
        <v>0.14773558648111332</v>
      </c>
      <c r="AE50" s="90">
        <v>1.0709078860172299E-3</v>
      </c>
      <c r="AF50" s="90">
        <v>3.8946322067594436E-3</v>
      </c>
      <c r="AG50" s="90">
        <v>1.6385023194168322E-2</v>
      </c>
      <c r="AH50" s="90">
        <v>7.3008614976805839E-3</v>
      </c>
      <c r="AI50" s="90">
        <v>1.0102717031146454E-2</v>
      </c>
      <c r="AJ50" s="90">
        <v>1.526176275679258E-3</v>
      </c>
      <c r="AK50" s="90">
        <v>1.609012591119947E-3</v>
      </c>
      <c r="AL50" s="90">
        <v>6.0768721007289591E-4</v>
      </c>
      <c r="AM50" s="90">
        <v>2.456593770709079E-3</v>
      </c>
      <c r="AN50" s="90">
        <v>9.4300861497680576E-4</v>
      </c>
      <c r="AO50" s="90">
        <v>2.3015241882041087E-3</v>
      </c>
      <c r="AP50" s="90">
        <v>2.4360503644797879E-3</v>
      </c>
      <c r="AQ50" s="90">
        <v>1.2064280980781977E-2</v>
      </c>
      <c r="AR50" s="90">
        <v>1.9093439363817098E-2</v>
      </c>
      <c r="AS50" s="90">
        <v>2.478462557985421E-4</v>
      </c>
      <c r="AT50" s="90">
        <v>1.0662690523525514E-3</v>
      </c>
      <c r="AU50" s="90">
        <v>3.1027170311464548E-3</v>
      </c>
      <c r="AV50" s="90">
        <v>0</v>
      </c>
      <c r="AW50" s="90">
        <v>0</v>
      </c>
      <c r="AX50" s="90">
        <v>1.5089463220675943E-3</v>
      </c>
      <c r="AY50" s="90">
        <v>1.0483764082173626E-3</v>
      </c>
      <c r="AZ50" s="90">
        <v>0</v>
      </c>
      <c r="BA50" s="90">
        <v>4.9768058316766067E-4</v>
      </c>
      <c r="BB50" s="90">
        <v>4.9768058316766067E-4</v>
      </c>
      <c r="BC50" s="90">
        <v>1.3651424784625579E-3</v>
      </c>
      <c r="BD50" s="90">
        <v>2.2988734261100065E-3</v>
      </c>
      <c r="BE50" s="90">
        <v>8.9529489728296878E-4</v>
      </c>
      <c r="BF50" s="90">
        <v>8.9529489728296878E-4</v>
      </c>
      <c r="BG50" s="90">
        <v>8.9529489728296878E-4</v>
      </c>
      <c r="BH50" s="90">
        <v>4.9662027833001984E-3</v>
      </c>
      <c r="BI50" s="90">
        <v>1.1451292246520875E-3</v>
      </c>
      <c r="BJ50" s="90">
        <v>4.8721007289595757E-3</v>
      </c>
      <c r="BK50" s="90">
        <v>4.6216037110669312E-3</v>
      </c>
      <c r="BL50" s="90">
        <v>5.6434724983432738E-3</v>
      </c>
      <c r="BM50" s="90">
        <v>0</v>
      </c>
      <c r="BN50" s="90">
        <v>5.3081510934393638E-4</v>
      </c>
      <c r="BO50" s="90">
        <v>1.7322730284956925E-3</v>
      </c>
      <c r="BP50" s="90">
        <v>1.433399602385686E-3</v>
      </c>
      <c r="BQ50" s="90">
        <v>2.2113982770046387E-3</v>
      </c>
      <c r="BR50" s="90">
        <v>2.8436050364479787E-3</v>
      </c>
      <c r="BS50" s="90">
        <v>2.8946322067594432E-3</v>
      </c>
      <c r="BT50" s="90">
        <v>0</v>
      </c>
      <c r="BU50" s="90">
        <v>7.1968190854870774E-4</v>
      </c>
      <c r="BV50" s="90">
        <v>4.8548707753479133E-3</v>
      </c>
      <c r="BW50" s="90">
        <v>1.7024519549370444E-3</v>
      </c>
      <c r="BX50" s="90">
        <v>7.5016567263088145E-4</v>
      </c>
      <c r="BY50" s="90">
        <v>2.8409542743538766E-3</v>
      </c>
      <c r="BZ50" s="90">
        <v>2.0980781974817759E-3</v>
      </c>
      <c r="CA50" s="90">
        <v>8.5288270377733601E-4</v>
      </c>
      <c r="CB50" s="90">
        <v>1.6819085487077535E-3</v>
      </c>
      <c r="CC50" s="90">
        <v>9.9602385685884686E-4</v>
      </c>
      <c r="CD50" s="90">
        <v>1.6116633532140491E-3</v>
      </c>
      <c r="CE50" s="56">
        <v>1.7130550033134528E-3</v>
      </c>
      <c r="CF50" s="57"/>
      <c r="CG50" s="57"/>
      <c r="CH50" s="58">
        <f t="shared" si="0"/>
        <v>7.81777070907886</v>
      </c>
      <c r="CI50" s="57"/>
      <c r="CJ50" s="57"/>
      <c r="CK50" s="58">
        <f t="shared" si="1"/>
        <v>0.14711464546056999</v>
      </c>
      <c r="CL50" s="57"/>
      <c r="CM50" s="59"/>
      <c r="CN50" s="120"/>
      <c r="CQ50" s="110"/>
      <c r="CT50" s="110"/>
      <c r="CV50" s="124"/>
    </row>
    <row r="51" spans="1:100" s="94" customFormat="1" ht="12.75" customHeight="1" x14ac:dyDescent="0.35">
      <c r="A51" s="95" t="s">
        <v>84</v>
      </c>
      <c r="B51" s="96" t="s">
        <v>84</v>
      </c>
      <c r="C51" s="90">
        <v>7.5747663551401865E-3</v>
      </c>
      <c r="D51" s="90">
        <v>7.5206942590120155E-3</v>
      </c>
      <c r="E51" s="90">
        <v>6.5587449933244323E-3</v>
      </c>
      <c r="F51" s="90">
        <v>6.7850467289719621E-3</v>
      </c>
      <c r="G51" s="90">
        <v>6.7516688918558068E-3</v>
      </c>
      <c r="H51" s="90">
        <v>1.2663551401869156E-2</v>
      </c>
      <c r="I51" s="90">
        <v>7.3217623497997333E-3</v>
      </c>
      <c r="J51" s="90">
        <v>1.9852469959946595E-2</v>
      </c>
      <c r="K51" s="90">
        <v>4.4192256341789053E-3</v>
      </c>
      <c r="L51" s="90">
        <v>1.2837783711615487E-2</v>
      </c>
      <c r="M51" s="90">
        <v>1.2837783711615487E-2</v>
      </c>
      <c r="N51" s="90">
        <v>2.0376502002670226E-2</v>
      </c>
      <c r="O51" s="90">
        <v>5.74739652870494E-2</v>
      </c>
      <c r="P51" s="90">
        <v>4.226769025367156E-2</v>
      </c>
      <c r="Q51" s="90">
        <v>7.246662216288384E-2</v>
      </c>
      <c r="R51" s="90">
        <v>8.8729639519359138E-2</v>
      </c>
      <c r="S51" s="90">
        <v>5.2089452603471295E-2</v>
      </c>
      <c r="T51" s="90">
        <v>0.22139052069425902</v>
      </c>
      <c r="U51" s="90">
        <v>9.9380507343124161E-2</v>
      </c>
      <c r="V51" s="90">
        <v>0.37150934579439254</v>
      </c>
      <c r="W51" s="90">
        <v>0.14767690253671559</v>
      </c>
      <c r="X51" s="93">
        <v>1.7296915887850466</v>
      </c>
      <c r="Y51" s="92">
        <v>0.22157943925233647</v>
      </c>
      <c r="Z51" s="93">
        <v>2.8464299065420557</v>
      </c>
      <c r="AA51" s="92">
        <v>0.1922142857142857</v>
      </c>
      <c r="AB51" s="90">
        <v>0.92360680907877157</v>
      </c>
      <c r="AC51" s="90">
        <v>7.1214285714285702E-2</v>
      </c>
      <c r="AD51" s="90">
        <v>0.13554806408544726</v>
      </c>
      <c r="AE51" s="90">
        <v>1.1515353805073433E-3</v>
      </c>
      <c r="AF51" s="90">
        <v>3.8611481975967957E-3</v>
      </c>
      <c r="AG51" s="90">
        <v>2.1765687583444594E-2</v>
      </c>
      <c r="AH51" s="90">
        <v>1.2050734312416557E-2</v>
      </c>
      <c r="AI51" s="90">
        <v>1.0536048064085448E-2</v>
      </c>
      <c r="AJ51" s="90">
        <v>1.3891855807743657E-3</v>
      </c>
      <c r="AK51" s="90">
        <v>1.6408544726301735E-3</v>
      </c>
      <c r="AL51" s="90">
        <v>6.341789052069426E-4</v>
      </c>
      <c r="AM51" s="90">
        <v>2.2409879839786384E-3</v>
      </c>
      <c r="AN51" s="90">
        <v>8.8718291054739652E-4</v>
      </c>
      <c r="AO51" s="90">
        <v>2.1241655540720963E-3</v>
      </c>
      <c r="AP51" s="90">
        <v>9.4999999999999998E-3</v>
      </c>
      <c r="AQ51" s="90">
        <v>1.1040720961281707E-2</v>
      </c>
      <c r="AR51" s="90">
        <v>1.7714953271028035E-2</v>
      </c>
      <c r="AS51" s="90">
        <v>1.1525367156208277E-2</v>
      </c>
      <c r="AT51" s="90">
        <v>1.1041388518024031E-3</v>
      </c>
      <c r="AU51" s="90">
        <v>4.0006675567423227E-3</v>
      </c>
      <c r="AV51" s="90">
        <v>1.529105473965287E-2</v>
      </c>
      <c r="AW51" s="90">
        <v>0</v>
      </c>
      <c r="AX51" s="90">
        <v>1.1588785046728971E-3</v>
      </c>
      <c r="AY51" s="90">
        <v>1.8311081441922564E-3</v>
      </c>
      <c r="AZ51" s="90">
        <v>0</v>
      </c>
      <c r="BA51" s="90">
        <v>2.3351134846461945E-3</v>
      </c>
      <c r="BB51" s="90">
        <v>5.0133511348464616E-4</v>
      </c>
      <c r="BC51" s="90">
        <v>1.3871829105473964E-3</v>
      </c>
      <c r="BD51" s="90">
        <v>2.1575433911882511E-3</v>
      </c>
      <c r="BE51" s="90">
        <v>9.0186915887850456E-4</v>
      </c>
      <c r="BF51" s="90">
        <v>9.0186915887850456E-4</v>
      </c>
      <c r="BG51" s="90">
        <v>9.0186915887850456E-4</v>
      </c>
      <c r="BH51" s="90">
        <v>3.6361815754339115E-3</v>
      </c>
      <c r="BI51" s="90">
        <v>1.2503337783711615E-3</v>
      </c>
      <c r="BJ51" s="90">
        <v>3.6728971962616827E-3</v>
      </c>
      <c r="BK51" s="90">
        <v>5.0914552736982636E-3</v>
      </c>
      <c r="BL51" s="90">
        <v>8.9379172229639512E-3</v>
      </c>
      <c r="BM51" s="90">
        <v>2.39652870493992E-3</v>
      </c>
      <c r="BN51" s="90">
        <v>5.34712950600801E-4</v>
      </c>
      <c r="BO51" s="90">
        <v>1.4579439252336446E-3</v>
      </c>
      <c r="BP51" s="90">
        <v>1.3130841121495327E-3</v>
      </c>
      <c r="BQ51" s="90">
        <v>1.7176234979973297E-3</v>
      </c>
      <c r="BR51" s="90">
        <v>3.038050734312416E-3</v>
      </c>
      <c r="BS51" s="90">
        <v>5.0186915887850472E-3</v>
      </c>
      <c r="BT51" s="90">
        <v>7.2496662216288378E-4</v>
      </c>
      <c r="BU51" s="90">
        <v>7.2496662216288378E-4</v>
      </c>
      <c r="BV51" s="90">
        <v>3.9479305740987986E-3</v>
      </c>
      <c r="BW51" s="90">
        <v>1.1461949265687585E-3</v>
      </c>
      <c r="BX51" s="90">
        <v>6.5954606141522035E-4</v>
      </c>
      <c r="BY51" s="90">
        <v>2.3451268357810415E-3</v>
      </c>
      <c r="BZ51" s="90">
        <v>1.8117489986648864E-3</v>
      </c>
      <c r="CA51" s="90">
        <v>7.6368491321762342E-4</v>
      </c>
      <c r="CB51" s="90">
        <v>1.4092122830440586E-3</v>
      </c>
      <c r="CC51" s="90">
        <v>1.0307076101468624E-3</v>
      </c>
      <c r="CD51" s="90">
        <v>1.3658210947930574E-3</v>
      </c>
      <c r="CE51" s="56">
        <v>1.1668891855807742E-3</v>
      </c>
      <c r="CF51" s="57"/>
      <c r="CG51" s="57"/>
      <c r="CH51" s="58">
        <f t="shared" si="0"/>
        <v>7.3987690253671552</v>
      </c>
      <c r="CI51" s="57"/>
      <c r="CJ51" s="57"/>
      <c r="CK51" s="58">
        <f t="shared" si="1"/>
        <v>0.19453070761014676</v>
      </c>
      <c r="CL51" s="57"/>
      <c r="CM51" s="59"/>
      <c r="CN51" s="120"/>
      <c r="CQ51" s="110"/>
      <c r="CT51" s="110"/>
      <c r="CV51" s="124"/>
    </row>
    <row r="52" spans="1:100" s="17" customFormat="1" ht="12.75" customHeight="1" thickBot="1" x14ac:dyDescent="0.4">
      <c r="A52" s="98" t="s">
        <v>85</v>
      </c>
      <c r="B52" s="31" t="s">
        <v>85</v>
      </c>
      <c r="C52" s="32">
        <v>6.3940199335548176E-3</v>
      </c>
      <c r="D52" s="32">
        <v>7.6471760797342187E-3</v>
      </c>
      <c r="E52" s="32">
        <v>9.9023255813953485E-3</v>
      </c>
      <c r="F52" s="32">
        <v>7.6631229235880399E-3</v>
      </c>
      <c r="G52" s="32">
        <v>8.3142857142857133E-3</v>
      </c>
      <c r="H52" s="32">
        <v>1.7611960132890365E-2</v>
      </c>
      <c r="I52" s="32">
        <v>8.5249169435215964E-3</v>
      </c>
      <c r="J52" s="32">
        <v>1.9293023255813953E-2</v>
      </c>
      <c r="K52" s="32">
        <v>3.8405315614617936E-3</v>
      </c>
      <c r="L52" s="32">
        <v>1.5142857142857144E-2</v>
      </c>
      <c r="M52" s="32">
        <v>1.5142857142857144E-2</v>
      </c>
      <c r="N52" s="32">
        <v>2.2933554817275742E-2</v>
      </c>
      <c r="O52" s="32">
        <v>5.0663122923588037E-2</v>
      </c>
      <c r="P52" s="32">
        <v>3.8627906976744189E-2</v>
      </c>
      <c r="Q52" s="32">
        <v>3.3628571428571431E-2</v>
      </c>
      <c r="R52" s="32">
        <v>9.8239202657807292E-2</v>
      </c>
      <c r="S52" s="32">
        <v>4.8283720930232553E-2</v>
      </c>
      <c r="T52" s="32">
        <v>0.16788372093023254</v>
      </c>
      <c r="U52" s="32">
        <v>7.1551495016611288E-2</v>
      </c>
      <c r="V52" s="32">
        <v>0.2724332225913621</v>
      </c>
      <c r="W52" s="32">
        <v>0.12095215946843853</v>
      </c>
      <c r="X52" s="99">
        <v>1.7563348837209301</v>
      </c>
      <c r="Y52" s="76">
        <v>0.20500199335548172</v>
      </c>
      <c r="Z52" s="99">
        <v>3.0710046511627906</v>
      </c>
      <c r="AA52" s="76">
        <v>0.18272026578073089</v>
      </c>
      <c r="AB52" s="32">
        <v>0.9214943521594684</v>
      </c>
      <c r="AC52" s="32">
        <v>7.905581395348836E-2</v>
      </c>
      <c r="AD52" s="32">
        <v>0.13209102990033222</v>
      </c>
      <c r="AE52" s="32">
        <v>1.304983388704319E-3</v>
      </c>
      <c r="AF52" s="32">
        <v>4.7774086378737542E-3</v>
      </c>
      <c r="AG52" s="32">
        <v>2.0965448504983386E-2</v>
      </c>
      <c r="AH52" s="32">
        <v>1.9735548172757474E-2</v>
      </c>
      <c r="AI52" s="32">
        <v>1.1856478405315613E-2</v>
      </c>
      <c r="AJ52" s="32">
        <v>1.497674418604651E-3</v>
      </c>
      <c r="AK52" s="32">
        <v>1.8245847176079734E-3</v>
      </c>
      <c r="AL52" s="32">
        <v>7.0232558139534881E-4</v>
      </c>
      <c r="AM52" s="32">
        <v>2.6757475083056476E-3</v>
      </c>
      <c r="AN52" s="32">
        <v>6.41860465116279E-4</v>
      </c>
      <c r="AO52" s="32">
        <v>2.1043189368770768E-3</v>
      </c>
      <c r="AP52" s="32">
        <v>9.9036544850498349E-3</v>
      </c>
      <c r="AQ52" s="32">
        <v>1.2386710963455148E-2</v>
      </c>
      <c r="AR52" s="32">
        <v>2.0877076411960131E-2</v>
      </c>
      <c r="AS52" s="32">
        <v>2.6724252491694352E-2</v>
      </c>
      <c r="AT52" s="32">
        <v>1.1302325581395349E-3</v>
      </c>
      <c r="AU52" s="32">
        <v>5.7255813953488366E-3</v>
      </c>
      <c r="AV52" s="32">
        <v>1.6916279069767441E-2</v>
      </c>
      <c r="AW52" s="32">
        <v>2.6883720930232557E-2</v>
      </c>
      <c r="AX52" s="32">
        <v>1.1847176079734219E-3</v>
      </c>
      <c r="AY52" s="32">
        <v>0</v>
      </c>
      <c r="AZ52" s="32">
        <v>0</v>
      </c>
      <c r="BA52" s="32">
        <v>2.5009966777408636E-3</v>
      </c>
      <c r="BB52" s="32">
        <v>4.9900332225913618E-4</v>
      </c>
      <c r="BC52" s="32">
        <v>1.3833887043189369E-3</v>
      </c>
      <c r="BD52" s="32">
        <v>3.8704318936877077E-3</v>
      </c>
      <c r="BE52" s="32">
        <v>8.9767441860465105E-4</v>
      </c>
      <c r="BF52" s="32">
        <v>8.9767441860465105E-4</v>
      </c>
      <c r="BG52" s="32">
        <v>0</v>
      </c>
      <c r="BH52" s="32">
        <v>4.4664451827242527E-3</v>
      </c>
      <c r="BI52" s="32">
        <v>1.1900332225913621E-3</v>
      </c>
      <c r="BJ52" s="32">
        <v>4.2764119601328898E-3</v>
      </c>
      <c r="BK52" s="32">
        <v>7.7083056478405316E-3</v>
      </c>
      <c r="BL52" s="32">
        <v>6.4757475083056472E-3</v>
      </c>
      <c r="BM52" s="32">
        <v>2.4385382059800664E-3</v>
      </c>
      <c r="BN52" s="32">
        <v>3.5873754152823921E-3</v>
      </c>
      <c r="BO52" s="32">
        <v>1.6378737541528237E-3</v>
      </c>
      <c r="BP52" s="32">
        <v>1.1740863787375415E-3</v>
      </c>
      <c r="BQ52" s="32">
        <v>1.8963455149501661E-3</v>
      </c>
      <c r="BR52" s="32">
        <v>5.1973421926910296E-3</v>
      </c>
      <c r="BS52" s="32">
        <v>3.4325581395348833E-3</v>
      </c>
      <c r="BT52" s="32">
        <v>0</v>
      </c>
      <c r="BU52" s="32">
        <v>7.2159468438538201E-4</v>
      </c>
      <c r="BV52" s="32">
        <v>4.5767441860465113E-3</v>
      </c>
      <c r="BW52" s="32">
        <v>1.3289036544850497E-3</v>
      </c>
      <c r="BX52" s="32">
        <v>8.1395348837209306E-4</v>
      </c>
      <c r="BY52" s="32">
        <v>2.4305647840531562E-3</v>
      </c>
      <c r="BZ52" s="32">
        <v>1.9621262458471762E-3</v>
      </c>
      <c r="CA52" s="32">
        <v>9.2159468438538189E-4</v>
      </c>
      <c r="CB52" s="32">
        <v>1.7348837209302324E-3</v>
      </c>
      <c r="CC52" s="32">
        <v>1.7401993355481728E-3</v>
      </c>
      <c r="CD52" s="32">
        <v>1.5541528239202658E-3</v>
      </c>
      <c r="CE52" s="60">
        <v>2.3408637873754152E-3</v>
      </c>
      <c r="CF52" s="33"/>
      <c r="CG52" s="33"/>
      <c r="CH52" s="34">
        <f t="shared" si="0"/>
        <v>7.3923767441860457</v>
      </c>
      <c r="CI52" s="33"/>
      <c r="CJ52" s="33"/>
      <c r="CK52" s="34">
        <f t="shared" si="1"/>
        <v>0.26113355481727574</v>
      </c>
      <c r="CL52" s="33"/>
      <c r="CM52" s="61"/>
      <c r="CN52" s="121"/>
      <c r="CQ52" s="112"/>
      <c r="CT52" s="112"/>
      <c r="CV52" s="127"/>
    </row>
    <row r="53" spans="1:100" ht="12.75" customHeight="1" x14ac:dyDescent="0.3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62"/>
    </row>
    <row r="54" spans="1:100" ht="12.75" customHeight="1" x14ac:dyDescent="0.3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62"/>
    </row>
    <row r="57" spans="1:100" x14ac:dyDescent="0.35">
      <c r="D57" s="68">
        <v>1.9130434782608695E-2</v>
      </c>
      <c r="E57" s="106" t="s">
        <v>236</v>
      </c>
      <c r="F57" s="106" t="s">
        <v>237</v>
      </c>
      <c r="G57" s="106"/>
    </row>
    <row r="58" spans="1:100" x14ac:dyDescent="0.35">
      <c r="D58" s="67">
        <v>1.79</v>
      </c>
      <c r="E58" s="106" t="s">
        <v>211</v>
      </c>
      <c r="F58" s="106" t="s">
        <v>238</v>
      </c>
      <c r="G58" s="106"/>
    </row>
  </sheetData>
  <mergeCells count="4">
    <mergeCell ref="CE1:CG1"/>
    <mergeCell ref="CH1:CJ1"/>
    <mergeCell ref="CK1:CM1"/>
    <mergeCell ref="CO1:CU1"/>
  </mergeCells>
  <conditionalFormatting sqref="D58">
    <cfRule type="cellIs" dxfId="13" priority="1" operator="greaterThan">
      <formula>1.3</formula>
    </cfRule>
  </conditionalFormatting>
  <conditionalFormatting sqref="X45:X52">
    <cfRule type="cellIs" dxfId="12" priority="13" operator="lessThan">
      <formula>0</formula>
    </cfRule>
  </conditionalFormatting>
  <conditionalFormatting sqref="X45:X52">
    <cfRule type="cellIs" dxfId="11" priority="12" operator="greaterThan">
      <formula>1.3</formula>
    </cfRule>
  </conditionalFormatting>
  <conditionalFormatting sqref="Z45:Z52">
    <cfRule type="cellIs" dxfId="10" priority="11" operator="lessThan">
      <formula>0</formula>
    </cfRule>
  </conditionalFormatting>
  <conditionalFormatting sqref="Z45:Z52">
    <cfRule type="cellIs" dxfId="9" priority="10" operator="greaterThan">
      <formula>1.3</formula>
    </cfRule>
  </conditionalFormatting>
  <conditionalFormatting sqref="B17">
    <cfRule type="cellIs" dxfId="8" priority="9" operator="lessThan">
      <formula>0</formula>
    </cfRule>
  </conditionalFormatting>
  <conditionalFormatting sqref="B17">
    <cfRule type="cellIs" dxfId="7" priority="8" operator="greaterThan">
      <formula>3.9</formula>
    </cfRule>
  </conditionalFormatting>
  <conditionalFormatting sqref="Z3:Z20">
    <cfRule type="cellIs" dxfId="6" priority="7" operator="lessThan">
      <formula>0</formula>
    </cfRule>
  </conditionalFormatting>
  <conditionalFormatting sqref="Z3:Z20">
    <cfRule type="cellIs" dxfId="5" priority="6" operator="greaterThan">
      <formula>3.9</formula>
    </cfRule>
  </conditionalFormatting>
  <conditionalFormatting sqref="Z21:Z32">
    <cfRule type="cellIs" dxfId="4" priority="5" operator="lessThan">
      <formula>0</formula>
    </cfRule>
  </conditionalFormatting>
  <conditionalFormatting sqref="Z21:Z32">
    <cfRule type="cellIs" dxfId="3" priority="4" operator="greaterThan">
      <formula>3.9</formula>
    </cfRule>
  </conditionalFormatting>
  <conditionalFormatting sqref="D57">
    <cfRule type="cellIs" dxfId="2" priority="3" operator="lessThan">
      <formula>0</formula>
    </cfRule>
  </conditionalFormatting>
  <conditionalFormatting sqref="D58">
    <cfRule type="cellIs" dxfId="1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91F6-0AD1-4E2A-B142-747BB34E53A0}">
  <dimension ref="A1:K23"/>
  <sheetViews>
    <sheetView topLeftCell="A10" workbookViewId="0">
      <selection activeCell="C26" sqref="C26"/>
    </sheetView>
  </sheetViews>
  <sheetFormatPr defaultRowHeight="14.5" x14ac:dyDescent="0.35"/>
  <cols>
    <col min="1" max="1" width="14" style="37" customWidth="1"/>
    <col min="2" max="2" width="19.08984375" style="37" bestFit="1" customWidth="1"/>
    <col min="3" max="3" width="16" style="37" bestFit="1" customWidth="1"/>
    <col min="4" max="4" width="13.90625" style="37" bestFit="1" customWidth="1"/>
    <col min="5" max="5" width="39.36328125" style="37" bestFit="1" customWidth="1"/>
    <col min="6" max="8" width="9.08984375" style="37"/>
    <col min="9" max="11" width="9.08984375" style="38"/>
  </cols>
  <sheetData>
    <row r="1" spans="1:8" x14ac:dyDescent="0.35">
      <c r="A1" s="36"/>
    </row>
    <row r="2" spans="1:8" x14ac:dyDescent="0.35">
      <c r="A2" s="38" t="s">
        <v>234</v>
      </c>
      <c r="B2" s="38"/>
      <c r="C2" s="38"/>
      <c r="D2" s="38"/>
      <c r="E2" s="38"/>
      <c r="F2" s="38"/>
      <c r="G2" s="38"/>
      <c r="H2" s="38"/>
    </row>
    <row r="3" spans="1:8" x14ac:dyDescent="0.35">
      <c r="A3" s="38" t="s">
        <v>232</v>
      </c>
      <c r="B3" s="38"/>
      <c r="C3" s="38"/>
      <c r="D3" s="38"/>
      <c r="E3" s="38"/>
      <c r="F3" s="38"/>
      <c r="G3" s="38"/>
      <c r="H3" s="38"/>
    </row>
    <row r="4" spans="1:8" x14ac:dyDescent="0.35">
      <c r="A4" s="38" t="s">
        <v>244</v>
      </c>
      <c r="B4" s="38"/>
      <c r="C4" s="38"/>
      <c r="D4" s="38"/>
      <c r="E4" s="38"/>
      <c r="F4" s="38"/>
      <c r="G4" s="38"/>
      <c r="H4" s="38"/>
    </row>
    <row r="6" spans="1:8" x14ac:dyDescent="0.35">
      <c r="A6" s="37" t="s">
        <v>235</v>
      </c>
    </row>
    <row r="7" spans="1:8" x14ac:dyDescent="0.35">
      <c r="A7" s="37" t="s">
        <v>233</v>
      </c>
    </row>
    <row r="9" spans="1:8" x14ac:dyDescent="0.35">
      <c r="A9" s="37" t="s">
        <v>242</v>
      </c>
    </row>
    <row r="11" spans="1:8" x14ac:dyDescent="0.35">
      <c r="A11" s="36" t="s">
        <v>243</v>
      </c>
    </row>
    <row r="12" spans="1:8" x14ac:dyDescent="0.35">
      <c r="A12" s="37" t="s">
        <v>183</v>
      </c>
    </row>
    <row r="13" spans="1:8" x14ac:dyDescent="0.35">
      <c r="A13" s="37" t="s">
        <v>184</v>
      </c>
    </row>
    <row r="14" spans="1:8" x14ac:dyDescent="0.35">
      <c r="A14" s="37" t="s">
        <v>185</v>
      </c>
    </row>
    <row r="15" spans="1:8" x14ac:dyDescent="0.35">
      <c r="A15" s="37" t="s">
        <v>186</v>
      </c>
    </row>
    <row r="17" spans="2:5" x14ac:dyDescent="0.35">
      <c r="B17" s="109"/>
      <c r="C17" s="109" t="s">
        <v>187</v>
      </c>
      <c r="D17" s="109" t="s">
        <v>188</v>
      </c>
    </row>
    <row r="18" spans="2:5" x14ac:dyDescent="0.35">
      <c r="B18" s="107" t="s">
        <v>189</v>
      </c>
      <c r="C18" s="108">
        <v>6.5174652035266778</v>
      </c>
      <c r="D18" s="108">
        <v>0.14908905380506593</v>
      </c>
    </row>
    <row r="19" spans="2:5" x14ac:dyDescent="0.35">
      <c r="B19" s="107" t="s">
        <v>190</v>
      </c>
      <c r="C19" s="108">
        <v>9.8025619923624099</v>
      </c>
      <c r="D19" s="108">
        <v>0.37111597958041959</v>
      </c>
    </row>
    <row r="20" spans="2:5" x14ac:dyDescent="0.35">
      <c r="B20" s="107" t="s">
        <v>191</v>
      </c>
      <c r="C20" s="108">
        <v>15.343617492143215</v>
      </c>
      <c r="D20" s="108">
        <v>9.0905646065236851</v>
      </c>
    </row>
    <row r="21" spans="2:5" x14ac:dyDescent="0.35">
      <c r="B21" s="107" t="s">
        <v>192</v>
      </c>
      <c r="C21" s="108">
        <v>62.345762431735238</v>
      </c>
      <c r="D21" s="108">
        <v>96.650483334267278</v>
      </c>
    </row>
    <row r="22" spans="2:5" x14ac:dyDescent="0.35">
      <c r="B22" s="107" t="s">
        <v>239</v>
      </c>
      <c r="C22" s="108">
        <v>7.7043668255200348</v>
      </c>
      <c r="D22" s="108">
        <v>11.199625135683014</v>
      </c>
      <c r="E22" s="137" t="s">
        <v>241</v>
      </c>
    </row>
    <row r="23" spans="2:5" x14ac:dyDescent="0.35">
      <c r="B23" s="107" t="s">
        <v>240</v>
      </c>
      <c r="C23" s="108">
        <v>77.043668255200345</v>
      </c>
      <c r="D23" s="108">
        <v>111.99625135683016</v>
      </c>
      <c r="E23" s="137"/>
    </row>
  </sheetData>
  <mergeCells count="1">
    <mergeCell ref="E22:E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5D92-C5A8-45E2-9516-C6B08AEF938E}">
  <dimension ref="A1:CJ25"/>
  <sheetViews>
    <sheetView tabSelected="1" workbookViewId="0">
      <selection activeCell="D10" sqref="D10"/>
    </sheetView>
  </sheetViews>
  <sheetFormatPr defaultColWidth="9.08984375" defaultRowHeight="12.5" x14ac:dyDescent="0.25"/>
  <cols>
    <col min="1" max="1" width="11.453125" style="41" customWidth="1"/>
    <col min="2" max="2" width="26" style="41" customWidth="1"/>
    <col min="3" max="3" width="21.08984375" style="41" bestFit="1" customWidth="1"/>
    <col min="4" max="16384" width="9.08984375" style="41"/>
  </cols>
  <sheetData>
    <row r="1" spans="1:88" s="39" customFormat="1" ht="62.5" x14ac:dyDescent="0.25">
      <c r="A1" s="39" t="str">
        <f>[2]dilutions!A1</f>
        <v>Sample</v>
      </c>
      <c r="B1" s="39" t="s">
        <v>34</v>
      </c>
      <c r="C1" s="39" t="s">
        <v>195</v>
      </c>
      <c r="D1" s="39" t="str">
        <f>[2]dilutions!B1</f>
        <v>nc10 Results</v>
      </c>
      <c r="E1" s="39" t="str">
        <f>[2]dilutions!C1</f>
        <v>nc11 Results</v>
      </c>
      <c r="F1" s="39" t="str">
        <f>[2]dilutions!D1</f>
        <v>nc12 Results</v>
      </c>
      <c r="G1" s="39" t="str">
        <f>[2]dilutions!E1</f>
        <v>nc13 Results</v>
      </c>
      <c r="H1" s="39" t="str">
        <f>[2]dilutions!F1</f>
        <v>nc14 Results</v>
      </c>
      <c r="I1" s="39" t="str">
        <f>[2]dilutions!G1</f>
        <v>nc15 Results</v>
      </c>
      <c r="J1" s="39" t="str">
        <f>[2]dilutions!H1</f>
        <v>nc16 Results</v>
      </c>
      <c r="K1" s="39" t="str">
        <f>[2]dilutions!I1</f>
        <v>nc17 Results</v>
      </c>
      <c r="L1" s="39" t="str">
        <f>[2]dilutions!J1</f>
        <v>Pristane Results</v>
      </c>
      <c r="M1" s="39" t="str">
        <f>[2]dilutions!K1</f>
        <v>nc18 Results</v>
      </c>
      <c r="N1" s="39" t="str">
        <f>[2]dilutions!L1</f>
        <v>Phytane Results</v>
      </c>
      <c r="O1" s="39" t="str">
        <f>[2]dilutions!M1</f>
        <v>nc19 Results</v>
      </c>
      <c r="P1" s="39" t="str">
        <f>[2]dilutions!N1</f>
        <v>nc20 Results</v>
      </c>
      <c r="Q1" s="39" t="str">
        <f>[2]dilutions!O1</f>
        <v>nc21 Results</v>
      </c>
      <c r="R1" s="39" t="str">
        <f>[2]dilutions!P1</f>
        <v>nc22 Results</v>
      </c>
      <c r="S1" s="39" t="str">
        <f>[2]dilutions!Q1</f>
        <v>nc23 Results</v>
      </c>
      <c r="T1" s="39" t="str">
        <f>[2]dilutions!R1</f>
        <v>nc24 Results</v>
      </c>
      <c r="U1" s="39" t="str">
        <f>[2]dilutions!S1</f>
        <v>nc25 Results</v>
      </c>
      <c r="V1" s="39" t="str">
        <f>[2]dilutions!T1</f>
        <v>nc26 Results</v>
      </c>
      <c r="W1" s="39" t="str">
        <f>[2]dilutions!U1</f>
        <v>nc27 Results</v>
      </c>
      <c r="X1" s="39" t="str">
        <f>[2]dilutions!V1</f>
        <v>nc28 Results</v>
      </c>
      <c r="Y1" s="39" t="str">
        <f>[2]dilutions!W1</f>
        <v>nc29 Results</v>
      </c>
      <c r="Z1" s="39" t="str">
        <f>[2]dilutions!X1</f>
        <v>nc30 Results</v>
      </c>
      <c r="AA1" s="39" t="str">
        <f>[2]dilutions!Y1</f>
        <v>nc31 Results</v>
      </c>
      <c r="AB1" s="39" t="str">
        <f>[2]dilutions!Z1</f>
        <v>nc32 Results</v>
      </c>
      <c r="AC1" s="39" t="str">
        <f>[2]dilutions!AA1</f>
        <v>nc33 Results</v>
      </c>
      <c r="AD1" s="39" t="str">
        <f>[2]dilutions!AB1</f>
        <v>nc34 Results</v>
      </c>
      <c r="AE1" s="39" t="str">
        <f>[2]dilutions!AC1</f>
        <v>nc35 Results</v>
      </c>
      <c r="AF1" s="39" t="str">
        <f>[2]dilutions!AD1</f>
        <v>Naphthalene Results</v>
      </c>
      <c r="AG1" s="39" t="str">
        <f>[2]dilutions!AE1</f>
        <v>C1-Naphthalene Results</v>
      </c>
      <c r="AH1" s="39" t="str">
        <f>[2]dilutions!AF1</f>
        <v>C2-Naphthalene Results</v>
      </c>
      <c r="AI1" s="39" t="str">
        <f>[2]dilutions!AG1</f>
        <v>C3-Naphthalene Results</v>
      </c>
      <c r="AJ1" s="39" t="str">
        <f>[2]dilutions!AH1</f>
        <v>C4-Naphthalene Results</v>
      </c>
      <c r="AK1" s="39" t="str">
        <f>[2]dilutions!AI1</f>
        <v>Acenaphthalene Results</v>
      </c>
      <c r="AL1" s="39" t="str">
        <f>[2]dilutions!AJ1</f>
        <v>Biphenyl Results</v>
      </c>
      <c r="AM1" s="39" t="str">
        <f>[2]dilutions!AK1</f>
        <v>Acenaphthene Results</v>
      </c>
      <c r="AN1" s="39" t="str">
        <f>[2]dilutions!AL1</f>
        <v>Phenanthrene Results</v>
      </c>
      <c r="AO1" s="39" t="str">
        <f>[2]dilutions!AM1</f>
        <v>Anthracene Results</v>
      </c>
      <c r="AP1" s="39" t="str">
        <f>[2]dilutions!AN1</f>
        <v>Dibenzofuran Results</v>
      </c>
      <c r="AQ1" s="39" t="str">
        <f>[2]dilutions!AO1</f>
        <v>C1-Phenanthrene Results</v>
      </c>
      <c r="AR1" s="39" t="str">
        <f>[2]dilutions!AP1</f>
        <v>C2-Phenanthrene Results</v>
      </c>
      <c r="AS1" s="39" t="str">
        <f>[2]dilutions!AQ1</f>
        <v>C3-Phenanthrene Results</v>
      </c>
      <c r="AT1" s="39" t="str">
        <f>[2]dilutions!AR1</f>
        <v>C4-Phenanthrene Results</v>
      </c>
      <c r="AU1" s="39" t="str">
        <f>[2]dilutions!AS1</f>
        <v>Fluorene Results</v>
      </c>
      <c r="AV1" s="39" t="str">
        <f>[2]dilutions!AT1</f>
        <v>C1-Fluorene Results</v>
      </c>
      <c r="AW1" s="39" t="str">
        <f>[2]dilutions!AU1</f>
        <v>C2-Fluorene Results</v>
      </c>
      <c r="AX1" s="39" t="str">
        <f>[2]dilutions!AV1</f>
        <v>C3-Fluorene Results</v>
      </c>
      <c r="AY1" s="39" t="str">
        <f>[2]dilutions!AW1</f>
        <v>Dibenzothiophene Results</v>
      </c>
      <c r="AZ1" s="39" t="str">
        <f>[2]dilutions!AX1</f>
        <v>C1-Dibenzothiophene Results</v>
      </c>
      <c r="BA1" s="39" t="str">
        <f>[2]dilutions!AY1</f>
        <v>C2-Dibenzothiophene Results</v>
      </c>
      <c r="BB1" s="39" t="str">
        <f>[2]dilutions!AZ1</f>
        <v>C3-Dibenzothiophene Results</v>
      </c>
      <c r="BC1" s="39" t="str">
        <f>[2]dilutions!BA1</f>
        <v>C4-Dibenzothiophene Results</v>
      </c>
      <c r="BD1" s="39" t="str">
        <f>[2]dilutions!BB1</f>
        <v>Naphthobenzothiophene Results</v>
      </c>
      <c r="BE1" s="39" t="str">
        <f>[2]dilutions!BC1</f>
        <v>C1-Naphthobenzothiophene Results</v>
      </c>
      <c r="BF1" s="39" t="str">
        <f>[2]dilutions!BD1</f>
        <v>C2-Naphthobenzothiophene Results</v>
      </c>
      <c r="BG1" s="39" t="str">
        <f>[2]dilutions!BE1</f>
        <v>C3-Naphthobenzothiophene Results</v>
      </c>
      <c r="BH1" s="39" t="str">
        <f>[2]dilutions!BF1</f>
        <v>C4-Naphthobenzothiophene Results</v>
      </c>
      <c r="BI1" s="39" t="str">
        <f>[2]dilutions!BG1</f>
        <v>Fluoranthene Results</v>
      </c>
      <c r="BJ1" s="39" t="str">
        <f>[2]dilutions!BH1</f>
        <v>2,3-Benzofluorene Results</v>
      </c>
      <c r="BK1" s="39" t="str">
        <f>[2]dilutions!BI1</f>
        <v>Pyrene Results</v>
      </c>
      <c r="BL1" s="39" t="str">
        <f>[2]dilutions!BJ1</f>
        <v>C1-Pyrene Results</v>
      </c>
      <c r="BM1" s="39" t="str">
        <f>[2]dilutions!BK1</f>
        <v>C2-Pyrene Results</v>
      </c>
      <c r="BN1" s="39" t="str">
        <f>[2]dilutions!BL1</f>
        <v>C3-Pyrene Results</v>
      </c>
      <c r="BO1" s="39" t="str">
        <f>[2]dilutions!BM1</f>
        <v>C4-Pyrene Results</v>
      </c>
      <c r="BP1" s="39" t="str">
        <f>[2]dilutions!BN1</f>
        <v>Benzo(a)anthracene Results</v>
      </c>
      <c r="BQ1" s="39" t="str">
        <f>[2]dilutions!BO1</f>
        <v>Triphenylene Results</v>
      </c>
      <c r="BR1" s="39" t="str">
        <f>[2]dilutions!BP1</f>
        <v>Chrysene Results</v>
      </c>
      <c r="BS1" s="39" t="str">
        <f>[2]dilutions!BQ1</f>
        <v>C1-Chrysene Results</v>
      </c>
      <c r="BT1" s="39" t="str">
        <f>[2]dilutions!BR1</f>
        <v>C2-Chrysene Results</v>
      </c>
      <c r="BU1" s="39" t="str">
        <f>[2]dilutions!BS1</f>
        <v>C3-Chrysene Results</v>
      </c>
      <c r="BV1" s="39" t="str">
        <f>[2]dilutions!BT1</f>
        <v>C4-Chrysene Results</v>
      </c>
      <c r="BW1" s="39" t="str">
        <f>[2]dilutions!BU1</f>
        <v>Benzo[b]fluoranthene Results</v>
      </c>
      <c r="BX1" s="39" t="str">
        <f>[2]dilutions!BV1</f>
        <v>Benzo[j,k]fluoranthene Results</v>
      </c>
      <c r="BY1" s="39" t="str">
        <f>[2]dilutions!BW1</f>
        <v>Benzo[a]fluoranthene Results</v>
      </c>
      <c r="BZ1" s="39" t="str">
        <f>[2]dilutions!BX1</f>
        <v>Benzo[e]pyrene Results</v>
      </c>
      <c r="CA1" s="39" t="str">
        <f>[2]dilutions!BY1</f>
        <v>Benzo[a]pyrene Results</v>
      </c>
      <c r="CB1" s="39" t="str">
        <f>[2]dilutions!BZ1</f>
        <v>Perylene Results</v>
      </c>
      <c r="CC1" s="39" t="str">
        <f>[2]dilutions!CA1</f>
        <v>Indeno[1,2,3-cd]pyrene Results</v>
      </c>
      <c r="CD1" s="39" t="str">
        <f>[2]dilutions!CB1</f>
        <v>Dibenzo[a,h/a,c]anthracene Results</v>
      </c>
      <c r="CE1" s="39" t="str">
        <f>[2]dilutions!CC1</f>
        <v>Benzo[g,h,i]perylene Results</v>
      </c>
      <c r="CF1" s="39" t="str">
        <f>[2]dilutions!CD1</f>
        <v>Hopane Results</v>
      </c>
      <c r="CG1" s="40" t="s">
        <v>180</v>
      </c>
      <c r="CH1" s="40" t="s">
        <v>181</v>
      </c>
    </row>
    <row r="2" spans="1:88" ht="13" x14ac:dyDescent="0.25">
      <c r="A2" s="41" t="s">
        <v>196</v>
      </c>
      <c r="B2" s="41" t="s">
        <v>197</v>
      </c>
      <c r="C2" s="41" t="s">
        <v>198</v>
      </c>
      <c r="D2" s="41">
        <v>1.048577664339519</v>
      </c>
      <c r="E2" s="41">
        <v>0.89348589423762603</v>
      </c>
      <c r="F2" s="41">
        <v>0.58220286747432726</v>
      </c>
      <c r="G2" s="41">
        <v>0.47385473561158725</v>
      </c>
      <c r="H2" s="41">
        <v>0.47328862129625565</v>
      </c>
      <c r="I2" s="41">
        <v>0.38684072286300442</v>
      </c>
      <c r="J2" s="41">
        <v>0.36273444091049645</v>
      </c>
      <c r="K2" s="41">
        <v>0.38439940291185815</v>
      </c>
      <c r="L2" s="41">
        <v>0.41286858808219556</v>
      </c>
      <c r="M2" s="41">
        <v>0.29309002996562328</v>
      </c>
      <c r="N2" s="41">
        <v>0.31853759546632432</v>
      </c>
      <c r="O2" s="41">
        <v>0.25174476781917371</v>
      </c>
      <c r="P2" s="41">
        <v>0.24099253845968821</v>
      </c>
      <c r="Q2" s="41">
        <v>0.20335264321057991</v>
      </c>
      <c r="R2" s="41">
        <v>0.18020198029357579</v>
      </c>
      <c r="S2" s="41">
        <v>0.1670381174566225</v>
      </c>
      <c r="T2" s="41">
        <v>0.1790546640084742</v>
      </c>
      <c r="U2" s="41">
        <v>0.20206683812908013</v>
      </c>
      <c r="V2" s="41">
        <v>0.15323793599514188</v>
      </c>
      <c r="W2" s="41">
        <v>0.12547468803569392</v>
      </c>
      <c r="X2" s="41">
        <v>0.12834505802202101</v>
      </c>
      <c r="Y2" s="41">
        <v>0.12317226196145616</v>
      </c>
      <c r="Z2" s="41">
        <v>0.420752074597532</v>
      </c>
      <c r="AA2" s="41">
        <v>0.17732345850098788</v>
      </c>
      <c r="AB2" s="41">
        <v>0.21250061962495978</v>
      </c>
      <c r="AC2" s="41">
        <v>0.13175849957440369</v>
      </c>
      <c r="AD2" s="41">
        <v>0.1189933179369925</v>
      </c>
      <c r="AE2" s="41">
        <v>0.13069841474462596</v>
      </c>
      <c r="AF2" s="41">
        <v>9.3650903712200417E-2</v>
      </c>
      <c r="AG2" s="41">
        <v>0.27558287559455485</v>
      </c>
      <c r="AH2" s="41">
        <v>0.80092010641279254</v>
      </c>
      <c r="AI2" s="41">
        <v>0.93063320782763581</v>
      </c>
      <c r="AJ2" s="41">
        <v>0.54102020882338919</v>
      </c>
      <c r="AK2" s="41">
        <v>1.0491310655098778E-2</v>
      </c>
      <c r="AL2" s="41">
        <v>1.4973454769067826E-2</v>
      </c>
      <c r="AM2" s="41">
        <v>1.286034623212026E-2</v>
      </c>
      <c r="AN2" s="41">
        <v>7.7123565381393255E-2</v>
      </c>
      <c r="AO2" s="41">
        <v>3.0439163808282613E-2</v>
      </c>
      <c r="AP2" s="41">
        <v>6.778638847275708E-3</v>
      </c>
      <c r="AQ2" s="41">
        <v>0.33254745770530547</v>
      </c>
      <c r="AR2" s="41">
        <v>0.62700318788351961</v>
      </c>
      <c r="AS2" s="41">
        <v>0.53650830487996881</v>
      </c>
      <c r="AT2" s="41">
        <v>0.21891791728289983</v>
      </c>
      <c r="AU2" s="41">
        <v>4.6452505924171106E-2</v>
      </c>
      <c r="AV2" s="41">
        <v>8.8008325534970469E-2</v>
      </c>
      <c r="AW2" s="41">
        <v>0.57804314348274566</v>
      </c>
      <c r="AX2" s="41">
        <v>0.38899652376889443</v>
      </c>
      <c r="AY2" s="41">
        <v>6.9521362452514612E-2</v>
      </c>
      <c r="AZ2" s="41">
        <v>0.23851008446241509</v>
      </c>
      <c r="BA2" s="41">
        <v>0.41809703849284746</v>
      </c>
      <c r="BB2" s="41">
        <v>0.78385531647376772</v>
      </c>
      <c r="BC2" s="41">
        <v>0.47816330734529316</v>
      </c>
      <c r="BD2" s="41">
        <v>2.0723935162231911E-2</v>
      </c>
      <c r="BE2" s="41">
        <v>0.15742698260335186</v>
      </c>
      <c r="BF2" s="41">
        <v>0.1967548511919901</v>
      </c>
      <c r="BG2" s="41">
        <v>0.24057421647678712</v>
      </c>
      <c r="BH2" s="41">
        <v>0.18730378077349949</v>
      </c>
      <c r="BI2" s="41">
        <v>6.59413282207075E-3</v>
      </c>
      <c r="BJ2" s="41">
        <v>1.4950519365971048E-2</v>
      </c>
      <c r="BK2" s="41">
        <v>1.8598700658953134E-2</v>
      </c>
      <c r="BL2" s="41">
        <v>0.11569893613788815</v>
      </c>
      <c r="BM2" s="41">
        <v>0.1237199671593346</v>
      </c>
      <c r="BN2" s="41">
        <v>0.12012005693137404</v>
      </c>
      <c r="BO2" s="41">
        <v>0.11536001411165651</v>
      </c>
      <c r="BP2" s="41">
        <v>2.0314840256134465E-2</v>
      </c>
      <c r="BQ2" s="41">
        <v>1.1504002917027766E-2</v>
      </c>
      <c r="BR2" s="41">
        <v>1.4757106753470873E-2</v>
      </c>
      <c r="BS2" s="41">
        <v>0.12231768101716636</v>
      </c>
      <c r="BT2" s="41">
        <v>0.10822284692567571</v>
      </c>
      <c r="BU2" s="41">
        <v>0.11330164752162679</v>
      </c>
      <c r="BV2" s="41">
        <v>0.14328458510310893</v>
      </c>
      <c r="BW2" s="41">
        <v>6.5142553546127333E-3</v>
      </c>
      <c r="BX2" s="41">
        <v>5.3793545308486491E-3</v>
      </c>
      <c r="BY2" s="41">
        <v>2.9433075997439195E-3</v>
      </c>
      <c r="BZ2" s="41">
        <v>1.2325117287993305E-2</v>
      </c>
      <c r="CA2" s="41">
        <v>7.7593209309057649E-3</v>
      </c>
      <c r="CB2" s="41">
        <v>1.0251546424709254E-2</v>
      </c>
      <c r="CC2" s="41">
        <v>6.8552436183158989E-3</v>
      </c>
      <c r="CD2" s="41">
        <v>8.9359831811934524E-3</v>
      </c>
      <c r="CE2" s="41">
        <v>1.1551949076447059E-2</v>
      </c>
      <c r="CF2" s="41">
        <v>0.10343201387710639</v>
      </c>
      <c r="CG2" s="42">
        <f t="shared" ref="CG2:CG7" si="0">SUM(D2:AE2)</f>
        <v>8.7765884415298281</v>
      </c>
      <c r="CH2" s="42">
        <f t="shared" ref="CH2:CH7" si="1">SUM(AF2:CE2)</f>
        <v>9.5231431396472139</v>
      </c>
    </row>
    <row r="3" spans="1:88" ht="13" x14ac:dyDescent="0.25">
      <c r="A3" s="41" t="s">
        <v>199</v>
      </c>
      <c r="B3" s="41" t="s">
        <v>197</v>
      </c>
      <c r="C3" s="41" t="s">
        <v>198</v>
      </c>
      <c r="D3" s="41">
        <v>0.83867162189381317</v>
      </c>
      <c r="E3" s="41">
        <v>0.71876242453324501</v>
      </c>
      <c r="F3" s="41">
        <v>0.50239234057964965</v>
      </c>
      <c r="G3" s="41">
        <v>0.40260149651161597</v>
      </c>
      <c r="H3" s="41">
        <v>0.38457480938437621</v>
      </c>
      <c r="I3" s="41">
        <v>0.3108408335503563</v>
      </c>
      <c r="J3" s="41">
        <v>0.27971914959073385</v>
      </c>
      <c r="K3" s="41">
        <v>0.36599961159035171</v>
      </c>
      <c r="L3" s="41">
        <v>0.19908936061921406</v>
      </c>
      <c r="M3" s="41">
        <v>0.22058315545616652</v>
      </c>
      <c r="N3" s="41">
        <v>0.17851764378793467</v>
      </c>
      <c r="O3" s="41">
        <v>0.19687577318041319</v>
      </c>
      <c r="P3" s="41">
        <v>0.1902045911245803</v>
      </c>
      <c r="Q3" s="41">
        <v>0.16344101029035732</v>
      </c>
      <c r="R3" s="41">
        <v>0.16979221254861362</v>
      </c>
      <c r="S3" s="41">
        <v>0.13396261443875968</v>
      </c>
      <c r="T3" s="41">
        <v>0.14074656293518253</v>
      </c>
      <c r="U3" s="41">
        <v>0.13858741888409717</v>
      </c>
      <c r="V3" s="41">
        <v>0.12940321577097469</v>
      </c>
      <c r="W3" s="41">
        <v>0.10702765666103149</v>
      </c>
      <c r="X3" s="41">
        <v>8.3585214932099014E-2</v>
      </c>
      <c r="Y3" s="41">
        <v>8.8514906791231099E-2</v>
      </c>
      <c r="Z3" s="41">
        <v>0.34371757465482577</v>
      </c>
      <c r="AA3" s="41">
        <v>0.15431345157450191</v>
      </c>
      <c r="AB3" s="41">
        <v>0.18149018240766895</v>
      </c>
      <c r="AC3" s="41">
        <v>4.8988560778426435E-2</v>
      </c>
      <c r="AD3" s="41">
        <v>5.5086527756979482E-2</v>
      </c>
      <c r="AE3" s="41">
        <v>5.7357331546060056E-2</v>
      </c>
      <c r="AF3" s="41">
        <v>5.8768362562296311E-2</v>
      </c>
      <c r="AG3" s="41">
        <v>0.15537070895314409</v>
      </c>
      <c r="AH3" s="41">
        <v>0.45833041823984888</v>
      </c>
      <c r="AI3" s="41">
        <v>0.61245358630337521</v>
      </c>
      <c r="AJ3" s="41">
        <v>0.42765197409187217</v>
      </c>
      <c r="AK3" s="41">
        <v>5.9694112350992829E-3</v>
      </c>
      <c r="AL3" s="41">
        <v>1.0999879804792953E-2</v>
      </c>
      <c r="AM3" s="41">
        <v>1.0765414102600693E-2</v>
      </c>
      <c r="AN3" s="41">
        <v>6.8159373164483006E-2</v>
      </c>
      <c r="AO3" s="41">
        <v>3.0677356760062058E-2</v>
      </c>
      <c r="AP3" s="41">
        <v>3.9643351128258401E-3</v>
      </c>
      <c r="AQ3" s="41">
        <v>0.31793076098759337</v>
      </c>
      <c r="AR3" s="41">
        <v>0.63135668538272005</v>
      </c>
      <c r="AS3" s="41">
        <v>0.56692236663975137</v>
      </c>
      <c r="AT3" s="41">
        <v>0.22710314332700501</v>
      </c>
      <c r="AU3" s="41">
        <v>2.6836776886355967E-2</v>
      </c>
      <c r="AV3" s="41">
        <v>6.9437735758530461E-2</v>
      </c>
      <c r="AW3" s="41">
        <v>0.49225521530770777</v>
      </c>
      <c r="AX3" s="41">
        <v>0.34423421324494202</v>
      </c>
      <c r="AY3" s="41">
        <v>6.8974395403094288E-2</v>
      </c>
      <c r="AZ3" s="41">
        <v>0.25821481150420383</v>
      </c>
      <c r="BA3" s="41">
        <v>0.47349113669461562</v>
      </c>
      <c r="BB3" s="41">
        <v>0.91775408511292966</v>
      </c>
      <c r="BC3" s="41">
        <v>0.57457620887636029</v>
      </c>
      <c r="BD3" s="41">
        <v>2.4067027758711522E-2</v>
      </c>
      <c r="BE3" s="41">
        <v>0.18976155985270196</v>
      </c>
      <c r="BF3" s="41">
        <v>0.22275089646711252</v>
      </c>
      <c r="BG3" s="41">
        <v>0.2760595513448707</v>
      </c>
      <c r="BH3" s="41">
        <v>0.20558222441278901</v>
      </c>
      <c r="BI3" s="41">
        <v>5.4666843647625746E-3</v>
      </c>
      <c r="BJ3" s="41">
        <v>1.3132231978826781E-2</v>
      </c>
      <c r="BK3" s="41">
        <v>1.5232783960951035E-2</v>
      </c>
      <c r="BL3" s="41">
        <v>0.11566624059336836</v>
      </c>
      <c r="BM3" s="41">
        <v>0.11394890083113682</v>
      </c>
      <c r="BN3" s="41">
        <v>0.1314698193728909</v>
      </c>
      <c r="BO3" s="41">
        <v>0.11133110441479561</v>
      </c>
      <c r="BP3" s="41">
        <v>2.4113059407786248E-2</v>
      </c>
      <c r="BQ3" s="41">
        <v>1.4174418679589447E-2</v>
      </c>
      <c r="BR3" s="41">
        <v>1.3943579499408379E-2</v>
      </c>
      <c r="BS3" s="41">
        <v>0.10772998162532364</v>
      </c>
      <c r="BT3" s="41">
        <v>0.10762681403467014</v>
      </c>
      <c r="BU3" s="41">
        <v>0.11994049428138782</v>
      </c>
      <c r="BV3" s="41">
        <v>1.5663188134538108E-2</v>
      </c>
      <c r="BW3" s="41">
        <v>8.4199923023920813E-3</v>
      </c>
      <c r="BX3" s="41">
        <v>4.208168443086099E-3</v>
      </c>
      <c r="BY3" s="41">
        <v>3.1669740819130826E-3</v>
      </c>
      <c r="BZ3" s="41">
        <v>1.227103185246896E-2</v>
      </c>
      <c r="CA3" s="41">
        <v>1.0238672463582611E-2</v>
      </c>
      <c r="CB3" s="41">
        <v>1.2242756835612951E-2</v>
      </c>
      <c r="CC3" s="41">
        <v>5.4969100060630865E-3</v>
      </c>
      <c r="CD3" s="41">
        <v>8.530889661322651E-3</v>
      </c>
      <c r="CE3" s="41">
        <v>7.1278924768161988E-3</v>
      </c>
      <c r="CF3" s="41">
        <v>0.10075331395123684</v>
      </c>
      <c r="CG3" s="42">
        <f t="shared" si="0"/>
        <v>6.7848472537732603</v>
      </c>
      <c r="CH3" s="42">
        <f t="shared" si="1"/>
        <v>8.7115622045950865</v>
      </c>
    </row>
    <row r="4" spans="1:88" ht="13" x14ac:dyDescent="0.25">
      <c r="A4" s="41" t="s">
        <v>200</v>
      </c>
      <c r="B4" s="41" t="s">
        <v>197</v>
      </c>
      <c r="C4" s="139" t="s">
        <v>193</v>
      </c>
      <c r="D4" s="41">
        <v>0.29004165557506556</v>
      </c>
      <c r="E4" s="41">
        <v>0.61321766187252935</v>
      </c>
      <c r="F4" s="41">
        <v>0.56792954963395548</v>
      </c>
      <c r="G4" s="41">
        <v>0.51937599205766116</v>
      </c>
      <c r="H4" s="41">
        <v>0.54208327092545172</v>
      </c>
      <c r="I4" s="41">
        <v>0.44432182728084779</v>
      </c>
      <c r="J4" s="41">
        <v>0.40541347225348223</v>
      </c>
      <c r="K4" s="41">
        <v>0.50566741619736699</v>
      </c>
      <c r="L4" s="41">
        <v>0.53225940378231573</v>
      </c>
      <c r="M4" s="41">
        <v>0.34099193250106585</v>
      </c>
      <c r="N4" s="41">
        <v>0.38078492574955097</v>
      </c>
      <c r="O4" s="41">
        <v>0.30200003029366329</v>
      </c>
      <c r="P4" s="41">
        <v>0.28696257998328573</v>
      </c>
      <c r="Q4" s="41">
        <v>0.25490395107752162</v>
      </c>
      <c r="R4" s="41">
        <v>0.2252196714238206</v>
      </c>
      <c r="S4" s="41">
        <v>0.21168887571160325</v>
      </c>
      <c r="T4" s="41">
        <v>0.23726809429390516</v>
      </c>
      <c r="U4" s="41">
        <v>0.26876199277810758</v>
      </c>
      <c r="V4" s="41">
        <v>0.20688737285696013</v>
      </c>
      <c r="W4" s="41">
        <v>0.18998066298343175</v>
      </c>
      <c r="X4" s="41">
        <v>0.14663692628687988</v>
      </c>
      <c r="Y4" s="41">
        <v>0.14053583448666321</v>
      </c>
      <c r="Z4" s="41">
        <v>0.47753226647864228</v>
      </c>
      <c r="AA4" s="41">
        <v>0.22035926804460304</v>
      </c>
      <c r="AB4" s="41">
        <v>0.24099951667885183</v>
      </c>
      <c r="AC4" s="41">
        <v>7.5351192507320086E-2</v>
      </c>
      <c r="AD4" s="41">
        <v>7.2337330921308757E-2</v>
      </c>
      <c r="AE4" s="41">
        <v>0.12516577715734692</v>
      </c>
      <c r="AF4" s="41">
        <v>8.8695221420068124E-2</v>
      </c>
      <c r="AG4" s="41">
        <v>0.30109098133994044</v>
      </c>
      <c r="AH4" s="41">
        <v>0.88285008707764201</v>
      </c>
      <c r="AI4" s="41">
        <v>1.1237002249797405</v>
      </c>
      <c r="AJ4" s="41">
        <v>0.65397073817939511</v>
      </c>
      <c r="AK4" s="41">
        <v>1.1909314177497967E-2</v>
      </c>
      <c r="AL4" s="41">
        <v>1.7771672979498904E-2</v>
      </c>
      <c r="AM4" s="41">
        <v>1.4220232220963861E-2</v>
      </c>
      <c r="AN4" s="41">
        <v>9.3839861956162882E-2</v>
      </c>
      <c r="AO4" s="41">
        <v>3.1760388962533741E-2</v>
      </c>
      <c r="AP4" s="41">
        <v>8.183199547180867E-3</v>
      </c>
      <c r="AQ4" s="41">
        <v>0.40218455403588732</v>
      </c>
      <c r="AR4" s="41">
        <v>0.81819153634731834</v>
      </c>
      <c r="AS4" s="41">
        <v>0.70870826640452722</v>
      </c>
      <c r="AT4" s="41">
        <v>0.30428408415801572</v>
      </c>
      <c r="AU4" s="41">
        <v>5.8660070083010073E-2</v>
      </c>
      <c r="AV4" s="41">
        <v>0.10565967592736776</v>
      </c>
      <c r="AW4" s="41">
        <v>0.69719333722569876</v>
      </c>
      <c r="AX4" s="41">
        <v>0.49958992938774854</v>
      </c>
      <c r="AY4" s="41">
        <v>8.2929342331776595E-2</v>
      </c>
      <c r="AZ4" s="41">
        <v>0.2944275517068905</v>
      </c>
      <c r="BA4" s="41">
        <v>0.51155884253757467</v>
      </c>
      <c r="BB4" s="41">
        <v>0.99053369658844426</v>
      </c>
      <c r="BC4" s="41">
        <v>0.62400368703561515</v>
      </c>
      <c r="BD4" s="41">
        <v>2.5849677169622488E-2</v>
      </c>
      <c r="BE4" s="41">
        <v>0.22709864713353733</v>
      </c>
      <c r="BF4" s="41">
        <v>0.26685166701131174</v>
      </c>
      <c r="BG4" s="41">
        <v>0.32617829383701219</v>
      </c>
      <c r="BH4" s="41">
        <v>0.26774325853394298</v>
      </c>
      <c r="BI4" s="41">
        <v>8.7765110871505531E-3</v>
      </c>
      <c r="BJ4" s="41">
        <v>1.982223697838836E-2</v>
      </c>
      <c r="BK4" s="41">
        <v>2.4288208346107957E-2</v>
      </c>
      <c r="BL4" s="41">
        <v>0.16014209679435437</v>
      </c>
      <c r="BM4" s="41">
        <v>0.16516556524092924</v>
      </c>
      <c r="BN4" s="41">
        <v>0.16673086891981947</v>
      </c>
      <c r="BO4" s="41">
        <v>0.16865854501698696</v>
      </c>
      <c r="BP4" s="41">
        <v>2.2610723035391689E-2</v>
      </c>
      <c r="BQ4" s="41">
        <v>1.6826974560932309E-2</v>
      </c>
      <c r="BR4" s="41">
        <v>1.774221355610409E-2</v>
      </c>
      <c r="BS4" s="41">
        <v>0.14105858237719437</v>
      </c>
      <c r="BT4" s="41">
        <v>0.1256901748193594</v>
      </c>
      <c r="BU4" s="41">
        <v>0.14025174412471339</v>
      </c>
      <c r="BV4" s="41">
        <v>0.14477592079441673</v>
      </c>
      <c r="BW4" s="41">
        <v>1.132271669383734E-2</v>
      </c>
      <c r="BX4" s="41">
        <v>7.9027708199660932E-3</v>
      </c>
      <c r="BY4" s="41">
        <v>3.1589914353853882E-3</v>
      </c>
      <c r="BZ4" s="41">
        <v>1.4205078489694685E-2</v>
      </c>
      <c r="CA4" s="41">
        <v>9.4124007501382306E-3</v>
      </c>
      <c r="CB4" s="41">
        <v>1.1235428242737239E-2</v>
      </c>
      <c r="CC4" s="41">
        <v>8.8699033129046121E-3</v>
      </c>
      <c r="CD4" s="41">
        <v>1.0611762998018647E-2</v>
      </c>
      <c r="CE4" s="41">
        <v>1.1943504073293981E-2</v>
      </c>
      <c r="CF4" s="41">
        <v>0.10433153576635144</v>
      </c>
      <c r="CG4" s="42">
        <f t="shared" si="0"/>
        <v>8.8246784517932078</v>
      </c>
      <c r="CH4" s="42">
        <f t="shared" si="1"/>
        <v>11.850840962763749</v>
      </c>
      <c r="CI4" s="43">
        <f>AVERAGE(CG4:CG5)</f>
        <v>7.7043668255200348</v>
      </c>
      <c r="CJ4" s="43">
        <f>AVERAGE(CH4:CH5)</f>
        <v>11.199625135683014</v>
      </c>
    </row>
    <row r="5" spans="1:88" ht="13" x14ac:dyDescent="0.25">
      <c r="A5" s="41" t="s">
        <v>201</v>
      </c>
      <c r="B5" s="41" t="s">
        <v>197</v>
      </c>
      <c r="C5" s="140"/>
      <c r="D5" s="41">
        <v>0.18605128182899069</v>
      </c>
      <c r="E5" s="41">
        <v>0.43559582193942009</v>
      </c>
      <c r="F5" s="41">
        <v>0.45638598187660767</v>
      </c>
      <c r="G5" s="41">
        <v>0.42798418915921066</v>
      </c>
      <c r="H5" s="41">
        <v>0.43842817265670175</v>
      </c>
      <c r="I5" s="41">
        <v>0.36366568225099721</v>
      </c>
      <c r="J5" s="41">
        <v>0.31991861559280688</v>
      </c>
      <c r="K5" s="41">
        <v>0.45668115473303911</v>
      </c>
      <c r="L5" s="41">
        <v>0.24640285895909561</v>
      </c>
      <c r="M5" s="41">
        <v>0.25952891313223353</v>
      </c>
      <c r="N5" s="41">
        <v>0.21307101695917069</v>
      </c>
      <c r="O5" s="41">
        <v>0.22070297483429233</v>
      </c>
      <c r="P5" s="41">
        <v>0.22274146950769566</v>
      </c>
      <c r="Q5" s="41">
        <v>0.19014998852618145</v>
      </c>
      <c r="R5" s="41">
        <v>0.16716833973953846</v>
      </c>
      <c r="S5" s="41">
        <v>0.17654707154112068</v>
      </c>
      <c r="T5" s="41">
        <v>0.16540343762253459</v>
      </c>
      <c r="U5" s="41">
        <v>0.16291324811229885</v>
      </c>
      <c r="V5" s="41">
        <v>0.14490568417571859</v>
      </c>
      <c r="W5" s="41">
        <v>0.12085927032671069</v>
      </c>
      <c r="X5" s="41">
        <v>9.8688549920106658E-2</v>
      </c>
      <c r="Y5" s="41">
        <v>0.10116796834669789</v>
      </c>
      <c r="Z5" s="41">
        <v>0.38375224657225859</v>
      </c>
      <c r="AA5" s="41">
        <v>0.19538112706900029</v>
      </c>
      <c r="AB5" s="41">
        <v>0.1777304909024208</v>
      </c>
      <c r="AC5" s="41">
        <v>5.4076809849356047E-2</v>
      </c>
      <c r="AD5" s="41">
        <v>5.1465314551225896E-2</v>
      </c>
      <c r="AE5" s="41">
        <v>0.14668751856142895</v>
      </c>
      <c r="AF5" s="41">
        <v>5.1659746760538493E-2</v>
      </c>
      <c r="AG5" s="41">
        <v>0.16813207087895496</v>
      </c>
      <c r="AH5" s="41">
        <v>0.51368785908017567</v>
      </c>
      <c r="AI5" s="41">
        <v>0.71733584663681238</v>
      </c>
      <c r="AJ5" s="41">
        <v>0.49713544681326771</v>
      </c>
      <c r="AK5" s="41">
        <v>6.9734091907677357E-3</v>
      </c>
      <c r="AL5" s="41">
        <v>1.263759641223083E-2</v>
      </c>
      <c r="AM5" s="41">
        <v>1.1407177383309278E-2</v>
      </c>
      <c r="AN5" s="41">
        <v>8.7446940319258454E-2</v>
      </c>
      <c r="AO5" s="41">
        <v>3.5371040892166992E-2</v>
      </c>
      <c r="AP5" s="41">
        <v>4.8461464655646727E-3</v>
      </c>
      <c r="AQ5" s="41">
        <v>0.3983666261172818</v>
      </c>
      <c r="AR5" s="41">
        <v>0.77509803948130762</v>
      </c>
      <c r="AS5" s="41">
        <v>0.68093280923041599</v>
      </c>
      <c r="AT5" s="41">
        <v>0.28443126392218054</v>
      </c>
      <c r="AU5" s="41">
        <v>3.6313457786562489E-2</v>
      </c>
      <c r="AV5" s="41">
        <v>8.5387548884986939E-2</v>
      </c>
      <c r="AW5" s="41">
        <v>0.60325340867948674</v>
      </c>
      <c r="AX5" s="41">
        <v>0.44558248957733337</v>
      </c>
      <c r="AY5" s="41">
        <v>8.0406218953140721E-2</v>
      </c>
      <c r="AZ5" s="41">
        <v>0.31124129279458851</v>
      </c>
      <c r="BA5" s="41">
        <v>0.55313156015919474</v>
      </c>
      <c r="BB5" s="41">
        <v>1.1602030071863734</v>
      </c>
      <c r="BC5" s="41">
        <v>0.67883762024365968</v>
      </c>
      <c r="BD5" s="41">
        <v>2.7392782241010452E-2</v>
      </c>
      <c r="BE5" s="41">
        <v>0.22554045589589403</v>
      </c>
      <c r="BF5" s="41">
        <v>0.25514268804910273</v>
      </c>
      <c r="BG5" s="41">
        <v>0.31050615376723623</v>
      </c>
      <c r="BH5" s="41">
        <v>0.24778226411672635</v>
      </c>
      <c r="BI5" s="41">
        <v>7.0010909533140533E-3</v>
      </c>
      <c r="BJ5" s="41">
        <v>1.5768044081104229E-2</v>
      </c>
      <c r="BK5" s="41">
        <v>1.9049769756423557E-2</v>
      </c>
      <c r="BL5" s="41">
        <v>0.13279368039067194</v>
      </c>
      <c r="BM5" s="41">
        <v>0.13169390917179186</v>
      </c>
      <c r="BN5" s="41">
        <v>0.14306287899524478</v>
      </c>
      <c r="BO5" s="41">
        <v>0.13001021113391789</v>
      </c>
      <c r="BP5" s="41">
        <v>2.3776723702959066E-2</v>
      </c>
      <c r="BQ5" s="41">
        <v>2.0992728946049127E-2</v>
      </c>
      <c r="BR5" s="41">
        <v>2.2606409531702079E-2</v>
      </c>
      <c r="BS5" s="41">
        <v>0.12999645731379844</v>
      </c>
      <c r="BT5" s="41">
        <v>0.12664275767468475</v>
      </c>
      <c r="BU5" s="41">
        <v>0.1377921048475472</v>
      </c>
      <c r="BV5" s="41">
        <v>0.16334813991317287</v>
      </c>
      <c r="BW5" s="41">
        <v>9.077592531607644E-3</v>
      </c>
      <c r="BX5" s="41">
        <v>3.9656144041188331E-3</v>
      </c>
      <c r="BY5" s="41">
        <v>2.505211785472194E-3</v>
      </c>
      <c r="BZ5" s="41">
        <v>1.6275269374375925E-2</v>
      </c>
      <c r="CA5" s="41">
        <v>1.0879304778730692E-2</v>
      </c>
      <c r="CB5" s="41">
        <v>1.2481753774443631E-2</v>
      </c>
      <c r="CC5" s="41">
        <v>7.0001210505382869E-3</v>
      </c>
      <c r="CD5" s="41">
        <v>9.5105735734401786E-3</v>
      </c>
      <c r="CE5" s="41">
        <v>5.995992997641547E-3</v>
      </c>
      <c r="CF5" s="41">
        <v>0.11059119319538376</v>
      </c>
      <c r="CG5" s="42">
        <f t="shared" si="0"/>
        <v>6.584055199246861</v>
      </c>
      <c r="CH5" s="42">
        <f t="shared" si="1"/>
        <v>10.548409308602279</v>
      </c>
    </row>
    <row r="6" spans="1:88" ht="13" x14ac:dyDescent="0.25">
      <c r="A6" s="41" t="s">
        <v>200</v>
      </c>
      <c r="B6" s="41" t="s">
        <v>202</v>
      </c>
      <c r="C6" s="140" t="s">
        <v>194</v>
      </c>
      <c r="D6" s="41">
        <f>D4*10</f>
        <v>2.9004165557506556</v>
      </c>
      <c r="E6" s="41">
        <f t="shared" ref="E6:BP7" si="2">E4*10</f>
        <v>6.1321766187252935</v>
      </c>
      <c r="F6" s="41">
        <f t="shared" si="2"/>
        <v>5.679295496339555</v>
      </c>
      <c r="G6" s="41">
        <f t="shared" si="2"/>
        <v>5.1937599205766114</v>
      </c>
      <c r="H6" s="41">
        <f t="shared" si="2"/>
        <v>5.4208327092545172</v>
      </c>
      <c r="I6" s="41">
        <f t="shared" si="2"/>
        <v>4.4432182728084779</v>
      </c>
      <c r="J6" s="41">
        <f t="shared" si="2"/>
        <v>4.0541347225348225</v>
      </c>
      <c r="K6" s="41">
        <f t="shared" si="2"/>
        <v>5.0566741619736701</v>
      </c>
      <c r="L6" s="41">
        <f t="shared" si="2"/>
        <v>5.3225940378231575</v>
      </c>
      <c r="M6" s="41">
        <f t="shared" si="2"/>
        <v>3.4099193250106588</v>
      </c>
      <c r="N6" s="41">
        <f t="shared" si="2"/>
        <v>3.8078492574955098</v>
      </c>
      <c r="O6" s="41">
        <f t="shared" si="2"/>
        <v>3.0200003029366327</v>
      </c>
      <c r="P6" s="41">
        <f t="shared" si="2"/>
        <v>2.8696257998328574</v>
      </c>
      <c r="Q6" s="41">
        <f t="shared" si="2"/>
        <v>2.5490395107752164</v>
      </c>
      <c r="R6" s="41">
        <f t="shared" si="2"/>
        <v>2.252196714238206</v>
      </c>
      <c r="S6" s="41">
        <f t="shared" si="2"/>
        <v>2.1168887571160324</v>
      </c>
      <c r="T6" s="41">
        <f t="shared" si="2"/>
        <v>2.3726809429390516</v>
      </c>
      <c r="U6" s="41">
        <f t="shared" si="2"/>
        <v>2.6876199277810757</v>
      </c>
      <c r="V6" s="41">
        <f t="shared" si="2"/>
        <v>2.0688737285696011</v>
      </c>
      <c r="W6" s="41">
        <f t="shared" si="2"/>
        <v>1.8998066298343175</v>
      </c>
      <c r="X6" s="41">
        <f t="shared" si="2"/>
        <v>1.4663692628687988</v>
      </c>
      <c r="Y6" s="41">
        <f t="shared" si="2"/>
        <v>1.405358344866632</v>
      </c>
      <c r="Z6" s="41">
        <f t="shared" si="2"/>
        <v>4.7753226647864224</v>
      </c>
      <c r="AA6" s="41">
        <f t="shared" si="2"/>
        <v>2.2035926804460306</v>
      </c>
      <c r="AB6" s="41">
        <f t="shared" si="2"/>
        <v>2.4099951667885184</v>
      </c>
      <c r="AC6" s="41">
        <f t="shared" si="2"/>
        <v>0.75351192507320086</v>
      </c>
      <c r="AD6" s="41">
        <f t="shared" si="2"/>
        <v>0.72337330921308762</v>
      </c>
      <c r="AE6" s="41">
        <f t="shared" si="2"/>
        <v>1.2516577715734691</v>
      </c>
      <c r="AF6" s="41">
        <f t="shared" si="2"/>
        <v>0.88695221420068127</v>
      </c>
      <c r="AG6" s="41">
        <f t="shared" si="2"/>
        <v>3.0109098133994046</v>
      </c>
      <c r="AH6" s="41">
        <f t="shared" si="2"/>
        <v>8.8285008707764199</v>
      </c>
      <c r="AI6" s="41">
        <f t="shared" si="2"/>
        <v>11.237002249797406</v>
      </c>
      <c r="AJ6" s="41">
        <f t="shared" si="2"/>
        <v>6.5397073817939511</v>
      </c>
      <c r="AK6" s="41">
        <f t="shared" si="2"/>
        <v>0.11909314177497966</v>
      </c>
      <c r="AL6" s="41">
        <f t="shared" si="2"/>
        <v>0.17771672979498904</v>
      </c>
      <c r="AM6" s="41">
        <f t="shared" si="2"/>
        <v>0.1422023222096386</v>
      </c>
      <c r="AN6" s="41">
        <f t="shared" si="2"/>
        <v>0.93839861956162884</v>
      </c>
      <c r="AO6" s="41">
        <f t="shared" si="2"/>
        <v>0.31760388962533742</v>
      </c>
      <c r="AP6" s="41">
        <f t="shared" si="2"/>
        <v>8.1831995471808666E-2</v>
      </c>
      <c r="AQ6" s="41">
        <f t="shared" si="2"/>
        <v>4.0218455403588731</v>
      </c>
      <c r="AR6" s="41">
        <f t="shared" si="2"/>
        <v>8.181915363473184</v>
      </c>
      <c r="AS6" s="41">
        <f t="shared" si="2"/>
        <v>7.0870826640452727</v>
      </c>
      <c r="AT6" s="41">
        <f t="shared" si="2"/>
        <v>3.0428408415801571</v>
      </c>
      <c r="AU6" s="41">
        <f t="shared" si="2"/>
        <v>0.58660070083010074</v>
      </c>
      <c r="AV6" s="41">
        <f t="shared" si="2"/>
        <v>1.0565967592736776</v>
      </c>
      <c r="AW6" s="41">
        <f t="shared" si="2"/>
        <v>6.9719333722569878</v>
      </c>
      <c r="AX6" s="41">
        <f t="shared" si="2"/>
        <v>4.9958992938774855</v>
      </c>
      <c r="AY6" s="41">
        <f t="shared" si="2"/>
        <v>0.82929342331776601</v>
      </c>
      <c r="AZ6" s="41">
        <f t="shared" si="2"/>
        <v>2.9442755170689052</v>
      </c>
      <c r="BA6" s="41">
        <f t="shared" si="2"/>
        <v>5.1155884253757469</v>
      </c>
      <c r="BB6" s="41">
        <f t="shared" si="2"/>
        <v>9.9053369658844428</v>
      </c>
      <c r="BC6" s="41">
        <f t="shared" si="2"/>
        <v>6.2400368703561515</v>
      </c>
      <c r="BD6" s="41">
        <f t="shared" si="2"/>
        <v>0.25849677169622487</v>
      </c>
      <c r="BE6" s="41">
        <f t="shared" si="2"/>
        <v>2.2709864713353731</v>
      </c>
      <c r="BF6" s="41">
        <f t="shared" si="2"/>
        <v>2.6685166701131173</v>
      </c>
      <c r="BG6" s="41">
        <f t="shared" si="2"/>
        <v>3.2617829383701218</v>
      </c>
      <c r="BH6" s="41">
        <f t="shared" si="2"/>
        <v>2.6774325853394298</v>
      </c>
      <c r="BI6" s="41">
        <f t="shared" si="2"/>
        <v>8.7765110871505528E-2</v>
      </c>
      <c r="BJ6" s="41">
        <f t="shared" si="2"/>
        <v>0.19822236978388361</v>
      </c>
      <c r="BK6" s="41">
        <f t="shared" si="2"/>
        <v>0.24288208346107956</v>
      </c>
      <c r="BL6" s="41">
        <f t="shared" si="2"/>
        <v>1.6014209679435436</v>
      </c>
      <c r="BM6" s="41">
        <f t="shared" si="2"/>
        <v>1.6516556524092922</v>
      </c>
      <c r="BN6" s="41">
        <f t="shared" si="2"/>
        <v>1.6673086891981947</v>
      </c>
      <c r="BO6" s="41">
        <f t="shared" si="2"/>
        <v>1.6865854501698696</v>
      </c>
      <c r="BP6" s="41">
        <f t="shared" si="2"/>
        <v>0.22610723035391689</v>
      </c>
      <c r="BQ6" s="41">
        <f t="shared" ref="BQ6:CF7" si="3">BQ4*10</f>
        <v>0.16826974560932309</v>
      </c>
      <c r="BR6" s="41">
        <f t="shared" si="3"/>
        <v>0.17742213556104089</v>
      </c>
      <c r="BS6" s="41">
        <f t="shared" si="3"/>
        <v>1.4105858237719437</v>
      </c>
      <c r="BT6" s="41">
        <f t="shared" si="3"/>
        <v>1.256901748193594</v>
      </c>
      <c r="BU6" s="41">
        <f t="shared" si="3"/>
        <v>1.402517441247134</v>
      </c>
      <c r="BV6" s="41">
        <f t="shared" si="3"/>
        <v>1.4477592079441672</v>
      </c>
      <c r="BW6" s="41">
        <f t="shared" si="3"/>
        <v>0.1132271669383734</v>
      </c>
      <c r="BX6" s="41">
        <f t="shared" si="3"/>
        <v>7.9027708199660929E-2</v>
      </c>
      <c r="BY6" s="41">
        <f t="shared" si="3"/>
        <v>3.158991435385388E-2</v>
      </c>
      <c r="BZ6" s="41">
        <f t="shared" si="3"/>
        <v>0.14205078489694686</v>
      </c>
      <c r="CA6" s="41">
        <f t="shared" si="3"/>
        <v>9.4124007501382306E-2</v>
      </c>
      <c r="CB6" s="41">
        <f t="shared" si="3"/>
        <v>0.11235428242737239</v>
      </c>
      <c r="CC6" s="41">
        <f t="shared" si="3"/>
        <v>8.8699033129046118E-2</v>
      </c>
      <c r="CD6" s="41">
        <f t="shared" si="3"/>
        <v>0.10611762998018648</v>
      </c>
      <c r="CE6" s="41">
        <f t="shared" si="3"/>
        <v>0.11943504073293981</v>
      </c>
      <c r="CF6" s="41">
        <f t="shared" si="3"/>
        <v>1.0433153576635144</v>
      </c>
      <c r="CG6" s="42">
        <f t="shared" si="0"/>
        <v>88.246784517932085</v>
      </c>
      <c r="CH6" s="42">
        <f t="shared" si="1"/>
        <v>118.50840962763752</v>
      </c>
      <c r="CI6" s="43">
        <f>AVERAGE(CG6:CG7)</f>
        <v>77.043668255200345</v>
      </c>
      <c r="CJ6" s="43">
        <f>AVERAGE(CH6:CH7)</f>
        <v>111.99625135683016</v>
      </c>
    </row>
    <row r="7" spans="1:88" ht="13" x14ac:dyDescent="0.25">
      <c r="A7" s="41" t="s">
        <v>201</v>
      </c>
      <c r="B7" s="41" t="s">
        <v>202</v>
      </c>
      <c r="C7" s="140"/>
      <c r="D7" s="41">
        <f>D5*10</f>
        <v>1.8605128182899069</v>
      </c>
      <c r="E7" s="41">
        <f t="shared" si="2"/>
        <v>4.3559582193942008</v>
      </c>
      <c r="F7" s="41">
        <f t="shared" si="2"/>
        <v>4.563859818766077</v>
      </c>
      <c r="G7" s="41">
        <f t="shared" si="2"/>
        <v>4.2798418915921062</v>
      </c>
      <c r="H7" s="41">
        <f t="shared" si="2"/>
        <v>4.3842817265670178</v>
      </c>
      <c r="I7" s="41">
        <f t="shared" si="2"/>
        <v>3.636656822509972</v>
      </c>
      <c r="J7" s="41">
        <f t="shared" si="2"/>
        <v>3.1991861559280688</v>
      </c>
      <c r="K7" s="41">
        <f t="shared" si="2"/>
        <v>4.5668115473303912</v>
      </c>
      <c r="L7" s="41">
        <f t="shared" si="2"/>
        <v>2.4640285895909559</v>
      </c>
      <c r="M7" s="41">
        <f t="shared" si="2"/>
        <v>2.5952891313223354</v>
      </c>
      <c r="N7" s="41">
        <f t="shared" si="2"/>
        <v>2.130710169591707</v>
      </c>
      <c r="O7" s="41">
        <f t="shared" si="2"/>
        <v>2.2070297483429231</v>
      </c>
      <c r="P7" s="41">
        <f t="shared" si="2"/>
        <v>2.2274146950769564</v>
      </c>
      <c r="Q7" s="41">
        <f t="shared" si="2"/>
        <v>1.9014998852618146</v>
      </c>
      <c r="R7" s="41">
        <f t="shared" si="2"/>
        <v>1.6716833973953846</v>
      </c>
      <c r="S7" s="41">
        <f t="shared" si="2"/>
        <v>1.7654707154112068</v>
      </c>
      <c r="T7" s="41">
        <f t="shared" si="2"/>
        <v>1.654034376225346</v>
      </c>
      <c r="U7" s="41">
        <f t="shared" si="2"/>
        <v>1.6291324811229884</v>
      </c>
      <c r="V7" s="41">
        <f t="shared" si="2"/>
        <v>1.4490568417571859</v>
      </c>
      <c r="W7" s="41">
        <f t="shared" si="2"/>
        <v>1.2085927032671069</v>
      </c>
      <c r="X7" s="41">
        <f t="shared" si="2"/>
        <v>0.98688549920106661</v>
      </c>
      <c r="Y7" s="41">
        <f t="shared" si="2"/>
        <v>1.011679683466979</v>
      </c>
      <c r="Z7" s="41">
        <f t="shared" si="2"/>
        <v>3.8375224657225857</v>
      </c>
      <c r="AA7" s="41">
        <f t="shared" si="2"/>
        <v>1.9538112706900028</v>
      </c>
      <c r="AB7" s="41">
        <f t="shared" si="2"/>
        <v>1.7773049090242079</v>
      </c>
      <c r="AC7" s="41">
        <f t="shared" si="2"/>
        <v>0.54076809849356045</v>
      </c>
      <c r="AD7" s="41">
        <f t="shared" si="2"/>
        <v>0.51465314551225894</v>
      </c>
      <c r="AE7" s="41">
        <f t="shared" si="2"/>
        <v>1.4668751856142894</v>
      </c>
      <c r="AF7" s="41">
        <f t="shared" si="2"/>
        <v>0.51659746760538494</v>
      </c>
      <c r="AG7" s="41">
        <f t="shared" si="2"/>
        <v>1.6813207087895496</v>
      </c>
      <c r="AH7" s="41">
        <f t="shared" si="2"/>
        <v>5.1368785908017571</v>
      </c>
      <c r="AI7" s="41">
        <f t="shared" si="2"/>
        <v>7.173358466368124</v>
      </c>
      <c r="AJ7" s="41">
        <f t="shared" si="2"/>
        <v>4.9713544681326773</v>
      </c>
      <c r="AK7" s="41">
        <f t="shared" si="2"/>
        <v>6.9734091907677362E-2</v>
      </c>
      <c r="AL7" s="41">
        <f t="shared" si="2"/>
        <v>0.12637596412230831</v>
      </c>
      <c r="AM7" s="41">
        <f t="shared" si="2"/>
        <v>0.11407177383309278</v>
      </c>
      <c r="AN7" s="41">
        <f t="shared" si="2"/>
        <v>0.87446940319258459</v>
      </c>
      <c r="AO7" s="41">
        <f t="shared" si="2"/>
        <v>0.35371040892166994</v>
      </c>
      <c r="AP7" s="41">
        <f t="shared" si="2"/>
        <v>4.8461464655646727E-2</v>
      </c>
      <c r="AQ7" s="41">
        <f t="shared" si="2"/>
        <v>3.983666261172818</v>
      </c>
      <c r="AR7" s="41">
        <f t="shared" si="2"/>
        <v>7.7509803948130767</v>
      </c>
      <c r="AS7" s="41">
        <f t="shared" si="2"/>
        <v>6.8093280923041597</v>
      </c>
      <c r="AT7" s="41">
        <f t="shared" si="2"/>
        <v>2.8443126392218057</v>
      </c>
      <c r="AU7" s="41">
        <f t="shared" si="2"/>
        <v>0.36313457786562486</v>
      </c>
      <c r="AV7" s="41">
        <f t="shared" si="2"/>
        <v>0.85387548884986941</v>
      </c>
      <c r="AW7" s="41">
        <f t="shared" si="2"/>
        <v>6.0325340867948674</v>
      </c>
      <c r="AX7" s="41">
        <f t="shared" si="2"/>
        <v>4.4558248957733335</v>
      </c>
      <c r="AY7" s="41">
        <f t="shared" si="2"/>
        <v>0.80406218953140718</v>
      </c>
      <c r="AZ7" s="41">
        <f t="shared" si="2"/>
        <v>3.112412927945885</v>
      </c>
      <c r="BA7" s="41">
        <f t="shared" si="2"/>
        <v>5.5313156015919471</v>
      </c>
      <c r="BB7" s="41">
        <f t="shared" si="2"/>
        <v>11.602030071863734</v>
      </c>
      <c r="BC7" s="41">
        <f t="shared" si="2"/>
        <v>6.7883762024365968</v>
      </c>
      <c r="BD7" s="41">
        <f t="shared" si="2"/>
        <v>0.27392782241010449</v>
      </c>
      <c r="BE7" s="41">
        <f t="shared" si="2"/>
        <v>2.2554045589589404</v>
      </c>
      <c r="BF7" s="41">
        <f t="shared" si="2"/>
        <v>2.5514268804910274</v>
      </c>
      <c r="BG7" s="41">
        <f t="shared" si="2"/>
        <v>3.1050615376723623</v>
      </c>
      <c r="BH7" s="41">
        <f t="shared" si="2"/>
        <v>2.4778226411672635</v>
      </c>
      <c r="BI7" s="41">
        <f t="shared" si="2"/>
        <v>7.0010909533140528E-2</v>
      </c>
      <c r="BJ7" s="41">
        <f t="shared" si="2"/>
        <v>0.15768044081104229</v>
      </c>
      <c r="BK7" s="41">
        <f t="shared" si="2"/>
        <v>0.19049769756423557</v>
      </c>
      <c r="BL7" s="41">
        <f t="shared" si="2"/>
        <v>1.3279368039067194</v>
      </c>
      <c r="BM7" s="41">
        <f t="shared" si="2"/>
        <v>1.3169390917179187</v>
      </c>
      <c r="BN7" s="41">
        <f t="shared" si="2"/>
        <v>1.4306287899524479</v>
      </c>
      <c r="BO7" s="41">
        <f t="shared" si="2"/>
        <v>1.3001021113391789</v>
      </c>
      <c r="BP7" s="41">
        <f t="shared" si="2"/>
        <v>0.23776723702959066</v>
      </c>
      <c r="BQ7" s="41">
        <f t="shared" si="3"/>
        <v>0.20992728946049127</v>
      </c>
      <c r="BR7" s="41">
        <f t="shared" si="3"/>
        <v>0.22606409531702079</v>
      </c>
      <c r="BS7" s="41">
        <f t="shared" si="3"/>
        <v>1.2999645731379843</v>
      </c>
      <c r="BT7" s="41">
        <f t="shared" si="3"/>
        <v>1.2664275767468474</v>
      </c>
      <c r="BU7" s="41">
        <f t="shared" si="3"/>
        <v>1.377921048475472</v>
      </c>
      <c r="BV7" s="41">
        <f t="shared" si="3"/>
        <v>1.6334813991317287</v>
      </c>
      <c r="BW7" s="41">
        <f t="shared" si="3"/>
        <v>9.0775925316076436E-2</v>
      </c>
      <c r="BX7" s="41">
        <f t="shared" si="3"/>
        <v>3.9656144041188335E-2</v>
      </c>
      <c r="BY7" s="41">
        <f t="shared" si="3"/>
        <v>2.5052117854721941E-2</v>
      </c>
      <c r="BZ7" s="41">
        <f t="shared" si="3"/>
        <v>0.16275269374375925</v>
      </c>
      <c r="CA7" s="41">
        <f t="shared" si="3"/>
        <v>0.10879304778730692</v>
      </c>
      <c r="CB7" s="41">
        <f t="shared" si="3"/>
        <v>0.12481753774443631</v>
      </c>
      <c r="CC7" s="41">
        <f t="shared" si="3"/>
        <v>7.0001210505382869E-2</v>
      </c>
      <c r="CD7" s="41">
        <f t="shared" si="3"/>
        <v>9.5105735734401786E-2</v>
      </c>
      <c r="CE7" s="41">
        <f t="shared" si="3"/>
        <v>5.9959929976415471E-2</v>
      </c>
      <c r="CF7" s="41">
        <f t="shared" si="3"/>
        <v>1.1059119319538375</v>
      </c>
      <c r="CG7" s="42">
        <f t="shared" si="0"/>
        <v>65.84055199246859</v>
      </c>
      <c r="CH7" s="42">
        <f t="shared" si="1"/>
        <v>105.4840930860228</v>
      </c>
    </row>
    <row r="13" spans="1:88" ht="14.5" x14ac:dyDescent="0.35">
      <c r="A13" s="41" t="s">
        <v>203</v>
      </c>
      <c r="B13" s="41" t="s">
        <v>204</v>
      </c>
      <c r="C13" s="30" t="s">
        <v>95</v>
      </c>
    </row>
    <row r="14" spans="1:88" x14ac:dyDescent="0.25">
      <c r="A14" s="41" t="s">
        <v>205</v>
      </c>
      <c r="B14" s="41" t="s">
        <v>206</v>
      </c>
    </row>
    <row r="15" spans="1:88" x14ac:dyDescent="0.25">
      <c r="B15" s="44" t="s">
        <v>207</v>
      </c>
    </row>
    <row r="16" spans="1:88" x14ac:dyDescent="0.25">
      <c r="B16" s="44" t="s">
        <v>208</v>
      </c>
    </row>
    <row r="19" spans="1:19" x14ac:dyDescent="0.25">
      <c r="A19" s="45"/>
      <c r="B19" s="138" t="s">
        <v>209</v>
      </c>
      <c r="C19" s="138"/>
      <c r="D19" s="46"/>
      <c r="E19" s="138" t="s">
        <v>210</v>
      </c>
      <c r="F19" s="138"/>
      <c r="G19" s="46"/>
      <c r="H19" s="138" t="s">
        <v>211</v>
      </c>
      <c r="I19" s="138"/>
      <c r="J19" s="46"/>
      <c r="K19" s="138" t="s">
        <v>212</v>
      </c>
      <c r="L19" s="138"/>
      <c r="M19" s="46"/>
      <c r="N19" s="138" t="s">
        <v>213</v>
      </c>
      <c r="O19" s="138"/>
      <c r="P19" s="46"/>
      <c r="Q19" s="138" t="s">
        <v>214</v>
      </c>
      <c r="R19" s="138"/>
      <c r="S19" s="138"/>
    </row>
    <row r="20" spans="1:19" x14ac:dyDescent="0.25">
      <c r="A20" s="45"/>
      <c r="B20" s="46" t="s">
        <v>3</v>
      </c>
      <c r="C20" s="46" t="s">
        <v>215</v>
      </c>
      <c r="D20" s="47" t="s">
        <v>216</v>
      </c>
      <c r="E20" s="46" t="s">
        <v>3</v>
      </c>
      <c r="F20" s="46" t="s">
        <v>215</v>
      </c>
      <c r="G20" s="47" t="s">
        <v>216</v>
      </c>
      <c r="H20" s="46" t="s">
        <v>3</v>
      </c>
      <c r="I20" s="46" t="s">
        <v>215</v>
      </c>
      <c r="J20" s="47" t="s">
        <v>216</v>
      </c>
      <c r="K20" s="46" t="s">
        <v>3</v>
      </c>
      <c r="L20" s="46" t="s">
        <v>215</v>
      </c>
      <c r="M20" s="47" t="s">
        <v>216</v>
      </c>
      <c r="N20" s="46" t="s">
        <v>3</v>
      </c>
      <c r="O20" s="46" t="s">
        <v>215</v>
      </c>
      <c r="P20" s="47" t="s">
        <v>216</v>
      </c>
      <c r="Q20" s="46" t="s">
        <v>3</v>
      </c>
      <c r="R20" s="46" t="s">
        <v>215</v>
      </c>
      <c r="S20" s="47" t="s">
        <v>216</v>
      </c>
    </row>
    <row r="21" spans="1:19" x14ac:dyDescent="0.25">
      <c r="A21" s="45"/>
      <c r="B21" s="138" t="s">
        <v>217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48"/>
    </row>
    <row r="22" spans="1:19" ht="13" x14ac:dyDescent="0.3">
      <c r="A22" s="49" t="s">
        <v>199</v>
      </c>
      <c r="B22" s="50">
        <v>2774.6572219878631</v>
      </c>
      <c r="C22" s="50">
        <v>285.85618616103011</v>
      </c>
      <c r="D22" s="50">
        <v>10.302396414798674</v>
      </c>
      <c r="E22" s="50">
        <v>4751.6991533297778</v>
      </c>
      <c r="F22" s="50">
        <v>408.13845509353757</v>
      </c>
      <c r="G22" s="50">
        <v>8.5893159883140413</v>
      </c>
      <c r="H22" s="50">
        <v>565.51930228788422</v>
      </c>
      <c r="I22" s="50">
        <v>49.296089625803752</v>
      </c>
      <c r="J22" s="50">
        <v>8.7169596910962746</v>
      </c>
      <c r="K22" s="50">
        <v>2931.7351314040975</v>
      </c>
      <c r="L22" s="50">
        <v>221.01334726948102</v>
      </c>
      <c r="M22" s="50">
        <v>7.5386533013175372</v>
      </c>
      <c r="N22" s="50">
        <v>856.0237373232244</v>
      </c>
      <c r="O22" s="50">
        <v>74.464577918052782</v>
      </c>
      <c r="P22" s="50">
        <v>8.6988917095806944</v>
      </c>
      <c r="Q22" s="51">
        <v>11879.634546332847</v>
      </c>
      <c r="R22" s="50">
        <v>1035.2250699547565</v>
      </c>
      <c r="S22" s="50">
        <v>8.7142838099705902</v>
      </c>
    </row>
    <row r="23" spans="1:19" ht="13" x14ac:dyDescent="0.3">
      <c r="A23" s="49" t="s">
        <v>196</v>
      </c>
      <c r="B23" s="50">
        <v>1633.5276971175015</v>
      </c>
      <c r="C23" s="50">
        <v>16.76231008521663</v>
      </c>
      <c r="D23" s="50">
        <v>1.0261417737082237</v>
      </c>
      <c r="E23" s="50">
        <v>3129.6181389054859</v>
      </c>
      <c r="F23" s="50">
        <v>105.95952965807948</v>
      </c>
      <c r="G23" s="50">
        <v>3.3857015442509053</v>
      </c>
      <c r="H23" s="50">
        <v>436.88511105986123</v>
      </c>
      <c r="I23" s="50">
        <v>17.299297084287943</v>
      </c>
      <c r="J23" s="50">
        <v>3.9596902357969399</v>
      </c>
      <c r="K23" s="50">
        <v>1975.790358989025</v>
      </c>
      <c r="L23" s="50">
        <v>51.962728735892973</v>
      </c>
      <c r="M23" s="50">
        <v>2.6299717730418184</v>
      </c>
      <c r="N23" s="50">
        <v>596.4088444475866</v>
      </c>
      <c r="O23" s="50">
        <v>31.942644946320613</v>
      </c>
      <c r="P23" s="50">
        <v>5.3558301899273371</v>
      </c>
      <c r="Q23" s="51">
        <v>7772.23015051946</v>
      </c>
      <c r="R23" s="50">
        <v>218.96140838757773</v>
      </c>
      <c r="S23" s="50">
        <v>2.817227541479113</v>
      </c>
    </row>
    <row r="24" spans="1:19" ht="13" x14ac:dyDescent="0.3">
      <c r="A24" s="49" t="s">
        <v>218</v>
      </c>
      <c r="B24" s="52">
        <v>2.3858142521828202E-3</v>
      </c>
      <c r="C24" s="52">
        <v>1.8891152073995679E-4</v>
      </c>
      <c r="D24" s="50">
        <v>7.9181151913699299</v>
      </c>
      <c r="E24" s="52">
        <v>0.1189695091624227</v>
      </c>
      <c r="F24" s="52">
        <v>1.0555402589920279E-2</v>
      </c>
      <c r="G24" s="50">
        <v>8.872359535004513</v>
      </c>
      <c r="H24" s="52">
        <v>0.69812973320889204</v>
      </c>
      <c r="I24" s="52">
        <v>3.7521796673315892E-2</v>
      </c>
      <c r="J24" s="50">
        <v>5.3746166204453498</v>
      </c>
      <c r="K24" s="52">
        <v>6.0222848233863973</v>
      </c>
      <c r="L24" s="52">
        <v>0.34445107231524874</v>
      </c>
      <c r="M24" s="50">
        <v>5.7196077969882548</v>
      </c>
      <c r="N24" s="52">
        <v>4.3329214985376998</v>
      </c>
      <c r="O24" s="52">
        <v>0.29271286486819309</v>
      </c>
      <c r="P24" s="50">
        <v>6.7555543059568377</v>
      </c>
      <c r="Q24" s="51">
        <v>11.174691378547594</v>
      </c>
      <c r="R24" s="52">
        <v>0.6813907912087741</v>
      </c>
      <c r="S24" s="50">
        <v>6.0976251435172646</v>
      </c>
    </row>
    <row r="25" spans="1:19" ht="13" x14ac:dyDescent="0.3">
      <c r="A25" s="49" t="s">
        <v>219</v>
      </c>
      <c r="B25" s="52">
        <v>1.2044152897426449E-3</v>
      </c>
      <c r="C25" s="52">
        <v>2.4462668659404964E-4</v>
      </c>
      <c r="D25" s="50">
        <v>20.310825400292</v>
      </c>
      <c r="E25" s="52">
        <v>7.4828691500797365E-2</v>
      </c>
      <c r="F25" s="52">
        <v>6.4337857703356278E-3</v>
      </c>
      <c r="G25" s="50">
        <v>8.5980198788683495</v>
      </c>
      <c r="H25" s="52">
        <v>0.83829907095233447</v>
      </c>
      <c r="I25" s="52">
        <v>2.0990857800450645E-2</v>
      </c>
      <c r="J25" s="50">
        <v>2.5039819949465483</v>
      </c>
      <c r="K25" s="52">
        <v>6.5040615808400686</v>
      </c>
      <c r="L25" s="52">
        <v>0.14220540905130052</v>
      </c>
      <c r="M25" s="50">
        <v>2.1864093272150904</v>
      </c>
      <c r="N25" s="52">
        <v>4.65098806572857</v>
      </c>
      <c r="O25" s="52">
        <v>0.26153500887120906</v>
      </c>
      <c r="P25" s="50">
        <v>5.6232139316452967</v>
      </c>
      <c r="Q25" s="51">
        <v>12.069381824311511</v>
      </c>
      <c r="R25" s="52">
        <v>0.41678857849996404</v>
      </c>
      <c r="S25" s="50">
        <v>3.4532719617869856</v>
      </c>
    </row>
  </sheetData>
  <mergeCells count="9">
    <mergeCell ref="N19:O19"/>
    <mergeCell ref="Q19:S19"/>
    <mergeCell ref="B21:R21"/>
    <mergeCell ref="C4:C5"/>
    <mergeCell ref="C6:C7"/>
    <mergeCell ref="B19:C19"/>
    <mergeCell ref="E19:F19"/>
    <mergeCell ref="H19:I19"/>
    <mergeCell ref="K19:L19"/>
  </mergeCells>
  <conditionalFormatting sqref="CG2:CH7">
    <cfRule type="cellIs" dxfId="0" priority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Dictionary</vt:lpstr>
      <vt:lpstr>TPH</vt:lpstr>
      <vt:lpstr>TPH Narrative</vt:lpstr>
      <vt:lpstr>Alkanes,PAH</vt:lpstr>
      <vt:lpstr>Alkanes,PAH Narrative</vt:lpstr>
      <vt:lpstr>Raw Oil Characterization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Sundaravadivelu, Devi</dc:creator>
  <cp:lastModifiedBy>Mace Barron</cp:lastModifiedBy>
  <dcterms:created xsi:type="dcterms:W3CDTF">2015-06-05T18:17:20Z</dcterms:created>
  <dcterms:modified xsi:type="dcterms:W3CDTF">2020-08-27T18:48:47Z</dcterms:modified>
</cp:coreProperties>
</file>