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AC48E93A-5D2E-4342-AE93-96940843050A}" xr6:coauthVersionLast="44" xr6:coauthVersionMax="44" xr10:uidLastSave="{00000000-0000-0000-0000-000000000000}"/>
  <bookViews>
    <workbookView xWindow="-120" yWindow="-120" windowWidth="20730" windowHeight="11160" activeTab="4" xr2:uid="{00000000-000D-0000-FFFF-FFFF00000000}"/>
  </bookViews>
  <sheets>
    <sheet name="Keys" sheetId="1" r:id="rId1"/>
    <sheet name=" Table 1" sheetId="3" r:id="rId2"/>
    <sheet name="Table 2, Fig 6" sheetId="2" r:id="rId3"/>
    <sheet name="Iron and Orthophosphate Fig 1&amp;4" sheetId="6" r:id="rId4"/>
    <sheet name="Arsenic data, Fig1&amp;2&amp;3" sheetId="5" r:id="rId5"/>
    <sheet name="48 hour sampling_Fig5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6" l="1"/>
  <c r="M10" i="6" s="1"/>
  <c r="L11" i="6"/>
  <c r="L12" i="6"/>
  <c r="M11" i="6" l="1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" i="7"/>
  <c r="I4" i="1" l="1"/>
  <c r="G4" i="1"/>
  <c r="K89" i="6" l="1"/>
  <c r="AO301" i="6"/>
  <c r="AO3" i="6"/>
  <c r="AO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O193" i="6"/>
  <c r="AO194" i="6"/>
  <c r="AO195" i="6"/>
  <c r="AO196" i="6"/>
  <c r="AO197" i="6"/>
  <c r="AO198" i="6"/>
  <c r="AO199" i="6"/>
  <c r="AO200" i="6"/>
  <c r="AO201" i="6"/>
  <c r="AO202" i="6"/>
  <c r="AO203" i="6"/>
  <c r="AO204" i="6"/>
  <c r="AO205" i="6"/>
  <c r="AO206" i="6"/>
  <c r="AO207" i="6"/>
  <c r="AO208" i="6"/>
  <c r="AO209" i="6"/>
  <c r="AO210" i="6"/>
  <c r="AO211" i="6"/>
  <c r="AO212" i="6"/>
  <c r="AO213" i="6"/>
  <c r="AO214" i="6"/>
  <c r="AO215" i="6"/>
  <c r="AO216" i="6"/>
  <c r="AO217" i="6"/>
  <c r="AO218" i="6"/>
  <c r="AO219" i="6"/>
  <c r="AO220" i="6"/>
  <c r="AO221" i="6"/>
  <c r="AO222" i="6"/>
  <c r="AO223" i="6"/>
  <c r="AO224" i="6"/>
  <c r="AO225" i="6"/>
  <c r="AO226" i="6"/>
  <c r="AO227" i="6"/>
  <c r="AO228" i="6"/>
  <c r="AO229" i="6"/>
  <c r="AO230" i="6"/>
  <c r="AO231" i="6"/>
  <c r="AO232" i="6"/>
  <c r="AO233" i="6"/>
  <c r="AO234" i="6"/>
  <c r="AO235" i="6"/>
  <c r="AO236" i="6"/>
  <c r="AO237" i="6"/>
  <c r="AO238" i="6"/>
  <c r="AO239" i="6"/>
  <c r="AO240" i="6"/>
  <c r="AO241" i="6"/>
  <c r="AO242" i="6"/>
  <c r="AO243" i="6"/>
  <c r="AO244" i="6"/>
  <c r="AO245" i="6"/>
  <c r="AO246" i="6"/>
  <c r="AO247" i="6"/>
  <c r="AO248" i="6"/>
  <c r="AO249" i="6"/>
  <c r="AO250" i="6"/>
  <c r="AO251" i="6"/>
  <c r="AO252" i="6"/>
  <c r="AO253" i="6"/>
  <c r="AO254" i="6"/>
  <c r="AO255" i="6"/>
  <c r="AO256" i="6"/>
  <c r="AO257" i="6"/>
  <c r="AO258" i="6"/>
  <c r="AO259" i="6"/>
  <c r="AO260" i="6"/>
  <c r="AO261" i="6"/>
  <c r="AO262" i="6"/>
  <c r="AO263" i="6"/>
  <c r="AO264" i="6"/>
  <c r="AO265" i="6"/>
  <c r="AO266" i="6"/>
  <c r="AO267" i="6"/>
  <c r="AO268" i="6"/>
  <c r="AO269" i="6"/>
  <c r="AO270" i="6"/>
  <c r="AO271" i="6"/>
  <c r="AO272" i="6"/>
  <c r="AO273" i="6"/>
  <c r="AO274" i="6"/>
  <c r="AO275" i="6"/>
  <c r="AO276" i="6"/>
  <c r="AO277" i="6"/>
  <c r="AO278" i="6"/>
  <c r="AO279" i="6"/>
  <c r="AO280" i="6"/>
  <c r="AO281" i="6"/>
  <c r="AO282" i="6"/>
  <c r="AO283" i="6"/>
  <c r="AO284" i="6"/>
  <c r="AO285" i="6"/>
  <c r="AO286" i="6"/>
  <c r="AO287" i="6"/>
  <c r="AO288" i="6"/>
  <c r="AO289" i="6"/>
  <c r="AO290" i="6"/>
  <c r="AO291" i="6"/>
  <c r="AO292" i="6"/>
  <c r="AO293" i="6"/>
  <c r="AO294" i="6"/>
  <c r="AO295" i="6"/>
  <c r="AO296" i="6"/>
  <c r="AO297" i="6"/>
  <c r="AO298" i="6"/>
  <c r="AO299" i="6"/>
  <c r="AO300" i="6"/>
  <c r="AO302" i="6"/>
  <c r="AO303" i="6"/>
  <c r="AO304" i="6"/>
  <c r="AO305" i="6"/>
  <c r="AO306" i="6"/>
  <c r="AO307" i="6"/>
  <c r="AO308" i="6"/>
  <c r="AO309" i="6"/>
  <c r="AO310" i="6"/>
  <c r="AO311" i="6"/>
  <c r="AO312" i="6"/>
  <c r="AO313" i="6"/>
  <c r="AO314" i="6"/>
  <c r="AO315" i="6"/>
  <c r="AO316" i="6"/>
  <c r="AO317" i="6"/>
  <c r="AO318" i="6"/>
  <c r="AO319" i="6"/>
  <c r="AO320" i="6"/>
  <c r="AO321" i="6"/>
  <c r="AO322" i="6"/>
  <c r="AO323" i="6"/>
  <c r="AO324" i="6"/>
  <c r="AO325" i="6"/>
  <c r="AO326" i="6"/>
  <c r="AO327" i="6"/>
  <c r="AO328" i="6"/>
  <c r="AO329" i="6"/>
  <c r="AO330" i="6"/>
  <c r="AO331" i="6"/>
  <c r="AO332" i="6"/>
  <c r="AO333" i="6"/>
  <c r="AO334" i="6"/>
  <c r="AO335" i="6"/>
  <c r="AO336" i="6"/>
  <c r="AO337" i="6"/>
  <c r="AO338" i="6"/>
  <c r="AO339" i="6"/>
  <c r="AO340" i="6"/>
  <c r="AO341" i="6"/>
  <c r="AO342" i="6"/>
  <c r="AO343" i="6"/>
  <c r="AO344" i="6"/>
  <c r="AO345" i="6"/>
  <c r="AO346" i="6"/>
  <c r="AO347" i="6"/>
  <c r="AO348" i="6"/>
  <c r="AO349" i="6"/>
  <c r="AO350" i="6"/>
  <c r="AO351" i="6"/>
  <c r="AO352" i="6"/>
  <c r="AO353" i="6"/>
  <c r="AO354" i="6"/>
  <c r="AO355" i="6"/>
  <c r="AO356" i="6"/>
  <c r="AO357" i="6"/>
  <c r="AO358" i="6"/>
  <c r="AO359" i="6"/>
  <c r="AO360" i="6"/>
  <c r="AO361" i="6"/>
  <c r="AO362" i="6"/>
  <c r="AO363" i="6"/>
  <c r="AO364" i="6"/>
  <c r="AO365" i="6"/>
  <c r="AO366" i="6"/>
  <c r="AO367" i="6"/>
  <c r="AO368" i="6"/>
  <c r="AO369" i="6"/>
  <c r="AO370" i="6"/>
  <c r="AO371" i="6"/>
  <c r="AO372" i="6"/>
  <c r="AO373" i="6"/>
  <c r="AO374" i="6"/>
  <c r="AO375" i="6"/>
  <c r="AO376" i="6"/>
  <c r="AO377" i="6"/>
  <c r="AO378" i="6"/>
  <c r="AO379" i="6"/>
  <c r="AO380" i="6"/>
  <c r="AO381" i="6"/>
  <c r="AO382" i="6"/>
  <c r="AO383" i="6"/>
  <c r="AO384" i="6"/>
  <c r="AO385" i="6"/>
  <c r="AO386" i="6"/>
  <c r="AO387" i="6"/>
  <c r="AO388" i="6"/>
  <c r="AO389" i="6"/>
  <c r="AO390" i="6"/>
  <c r="AO391" i="6"/>
  <c r="AO392" i="6"/>
  <c r="AO393" i="6"/>
  <c r="AO394" i="6"/>
  <c r="AO395" i="6"/>
  <c r="AO396" i="6"/>
  <c r="AO397" i="6"/>
  <c r="AO398" i="6"/>
  <c r="AO399" i="6"/>
  <c r="AO400" i="6"/>
  <c r="AO401" i="6"/>
  <c r="AO402" i="6"/>
  <c r="AO403" i="6"/>
  <c r="AO404" i="6"/>
  <c r="AO405" i="6"/>
  <c r="AO406" i="6"/>
  <c r="AO407" i="6"/>
  <c r="AO408" i="6"/>
  <c r="AO409" i="6"/>
  <c r="AO410" i="6"/>
  <c r="AO411" i="6"/>
  <c r="AO412" i="6"/>
  <c r="AO413" i="6"/>
  <c r="AO414" i="6"/>
  <c r="AO415" i="6"/>
  <c r="AO416" i="6"/>
  <c r="AO417" i="6"/>
  <c r="AO418" i="6"/>
  <c r="AO419" i="6"/>
  <c r="AO420" i="6"/>
  <c r="AO421" i="6"/>
  <c r="AO422" i="6"/>
  <c r="AO423" i="6"/>
  <c r="AO424" i="6"/>
  <c r="AO425" i="6"/>
  <c r="AO426" i="6"/>
  <c r="AO427" i="6"/>
  <c r="AO428" i="6"/>
  <c r="AO429" i="6"/>
  <c r="AO430" i="6"/>
  <c r="AO431" i="6"/>
  <c r="AO432" i="6"/>
  <c r="AO433" i="6"/>
  <c r="AO434" i="6"/>
  <c r="AO435" i="6"/>
  <c r="AO436" i="6"/>
  <c r="AO437" i="6"/>
  <c r="AO438" i="6"/>
  <c r="AO439" i="6"/>
  <c r="AO440" i="6"/>
  <c r="AO441" i="6"/>
  <c r="AO442" i="6"/>
  <c r="AO443" i="6"/>
  <c r="AO444" i="6"/>
  <c r="AO445" i="6"/>
  <c r="AO2" i="6"/>
  <c r="AE3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E143" i="6"/>
  <c r="AE144" i="6"/>
  <c r="AE145" i="6"/>
  <c r="AE146" i="6"/>
  <c r="AE147" i="6"/>
  <c r="AE148" i="6"/>
  <c r="AE149" i="6"/>
  <c r="AE150" i="6"/>
  <c r="AE151" i="6"/>
  <c r="AE152" i="6"/>
  <c r="AE153" i="6"/>
  <c r="AE154" i="6"/>
  <c r="AE155" i="6"/>
  <c r="AE156" i="6"/>
  <c r="AE157" i="6"/>
  <c r="AE158" i="6"/>
  <c r="AE159" i="6"/>
  <c r="AE160" i="6"/>
  <c r="AE161" i="6"/>
  <c r="AE162" i="6"/>
  <c r="AE163" i="6"/>
  <c r="AE164" i="6"/>
  <c r="AE165" i="6"/>
  <c r="AE166" i="6"/>
  <c r="AE167" i="6"/>
  <c r="AE168" i="6"/>
  <c r="AE169" i="6"/>
  <c r="AE170" i="6"/>
  <c r="AE171" i="6"/>
  <c r="AE172" i="6"/>
  <c r="AE173" i="6"/>
  <c r="AE174" i="6"/>
  <c r="AE175" i="6"/>
  <c r="AE176" i="6"/>
  <c r="AE177" i="6"/>
  <c r="AE178" i="6"/>
  <c r="AE179" i="6"/>
  <c r="AE180" i="6"/>
  <c r="AE181" i="6"/>
  <c r="AE182" i="6"/>
  <c r="AE183" i="6"/>
  <c r="AE184" i="6"/>
  <c r="AE185" i="6"/>
  <c r="AE186" i="6"/>
  <c r="AE187" i="6"/>
  <c r="AE188" i="6"/>
  <c r="AE189" i="6"/>
  <c r="AE190" i="6"/>
  <c r="AE191" i="6"/>
  <c r="AE192" i="6"/>
  <c r="AE193" i="6"/>
  <c r="AE194" i="6"/>
  <c r="AE195" i="6"/>
  <c r="AE196" i="6"/>
  <c r="AE197" i="6"/>
  <c r="AE198" i="6"/>
  <c r="AE199" i="6"/>
  <c r="AE200" i="6"/>
  <c r="AE201" i="6"/>
  <c r="AE202" i="6"/>
  <c r="AE203" i="6"/>
  <c r="AE204" i="6"/>
  <c r="AE205" i="6"/>
  <c r="AE206" i="6"/>
  <c r="AE207" i="6"/>
  <c r="AE208" i="6"/>
  <c r="AE209" i="6"/>
  <c r="AE210" i="6"/>
  <c r="AE211" i="6"/>
  <c r="AE212" i="6"/>
  <c r="AE213" i="6"/>
  <c r="AE214" i="6"/>
  <c r="AE215" i="6"/>
  <c r="AE216" i="6"/>
  <c r="AE217" i="6"/>
  <c r="AE218" i="6"/>
  <c r="AE219" i="6"/>
  <c r="AE220" i="6"/>
  <c r="AE221" i="6"/>
  <c r="AE222" i="6"/>
  <c r="AE223" i="6"/>
  <c r="AE224" i="6"/>
  <c r="AE225" i="6"/>
  <c r="AE226" i="6"/>
  <c r="AE227" i="6"/>
  <c r="AE228" i="6"/>
  <c r="AE229" i="6"/>
  <c r="AE230" i="6"/>
  <c r="AE231" i="6"/>
  <c r="AE232" i="6"/>
  <c r="AE233" i="6"/>
  <c r="AE234" i="6"/>
  <c r="AE235" i="6"/>
  <c r="AE236" i="6"/>
  <c r="AE237" i="6"/>
  <c r="AE238" i="6"/>
  <c r="AE239" i="6"/>
  <c r="AE240" i="6"/>
  <c r="AE241" i="6"/>
  <c r="AE242" i="6"/>
  <c r="AE243" i="6"/>
  <c r="AE244" i="6"/>
  <c r="AE245" i="6"/>
  <c r="AE246" i="6"/>
  <c r="AE247" i="6"/>
  <c r="AE248" i="6"/>
  <c r="AE249" i="6"/>
  <c r="AE250" i="6"/>
  <c r="AE251" i="6"/>
  <c r="AE252" i="6"/>
  <c r="AE253" i="6"/>
  <c r="AE254" i="6"/>
  <c r="AE255" i="6"/>
  <c r="AE256" i="6"/>
  <c r="AE257" i="6"/>
  <c r="AE258" i="6"/>
  <c r="AE259" i="6"/>
  <c r="AE260" i="6"/>
  <c r="AE261" i="6"/>
  <c r="AE262" i="6"/>
  <c r="AE263" i="6"/>
  <c r="AE264" i="6"/>
  <c r="AE265" i="6"/>
  <c r="AE266" i="6"/>
  <c r="AE267" i="6"/>
  <c r="AE268" i="6"/>
  <c r="AE269" i="6"/>
  <c r="AE270" i="6"/>
  <c r="AE271" i="6"/>
  <c r="AE272" i="6"/>
  <c r="AE273" i="6"/>
  <c r="AE274" i="6"/>
  <c r="AE275" i="6"/>
  <c r="AE276" i="6"/>
  <c r="AE277" i="6"/>
  <c r="AE278" i="6"/>
  <c r="AE279" i="6"/>
  <c r="AE280" i="6"/>
  <c r="AE281" i="6"/>
  <c r="AE282" i="6"/>
  <c r="AE283" i="6"/>
  <c r="AE284" i="6"/>
  <c r="AE285" i="6"/>
  <c r="AE286" i="6"/>
  <c r="AE287" i="6"/>
  <c r="AE288" i="6"/>
  <c r="AE289" i="6"/>
  <c r="AE290" i="6"/>
  <c r="AE291" i="6"/>
  <c r="AE292" i="6"/>
  <c r="AE293" i="6"/>
  <c r="AE294" i="6"/>
  <c r="AE295" i="6"/>
  <c r="AE296" i="6"/>
  <c r="AE297" i="6"/>
  <c r="AE298" i="6"/>
  <c r="AE299" i="6"/>
  <c r="AE300" i="6"/>
  <c r="AE301" i="6"/>
  <c r="AE302" i="6"/>
  <c r="AE303" i="6"/>
  <c r="AE304" i="6"/>
  <c r="AE305" i="6"/>
  <c r="AE306" i="6"/>
  <c r="AE307" i="6"/>
  <c r="AE308" i="6"/>
  <c r="AE309" i="6"/>
  <c r="AE310" i="6"/>
  <c r="AE311" i="6"/>
  <c r="AE312" i="6"/>
  <c r="AE313" i="6"/>
  <c r="AE314" i="6"/>
  <c r="AE315" i="6"/>
  <c r="AE316" i="6"/>
  <c r="AE317" i="6"/>
  <c r="AE318" i="6"/>
  <c r="AE319" i="6"/>
  <c r="AE320" i="6"/>
  <c r="AE321" i="6"/>
  <c r="AE322" i="6"/>
  <c r="AE323" i="6"/>
  <c r="AE324" i="6"/>
  <c r="AE325" i="6"/>
  <c r="AE326" i="6"/>
  <c r="AE327" i="6"/>
  <c r="AE328" i="6"/>
  <c r="AE329" i="6"/>
  <c r="AE330" i="6"/>
  <c r="AE331" i="6"/>
  <c r="AE332" i="6"/>
  <c r="AE333" i="6"/>
  <c r="AE334" i="6"/>
  <c r="AE335" i="6"/>
  <c r="AE336" i="6"/>
  <c r="AE337" i="6"/>
  <c r="AE338" i="6"/>
  <c r="AE339" i="6"/>
  <c r="AE340" i="6"/>
  <c r="AE341" i="6"/>
  <c r="AE342" i="6"/>
  <c r="AE343" i="6"/>
  <c r="AE344" i="6"/>
  <c r="AE345" i="6"/>
  <c r="AE346" i="6"/>
  <c r="AE347" i="6"/>
  <c r="AE348" i="6"/>
  <c r="AE349" i="6"/>
  <c r="AE350" i="6"/>
  <c r="AE351" i="6"/>
  <c r="AE352" i="6"/>
  <c r="AE353" i="6"/>
  <c r="AE354" i="6"/>
  <c r="AE355" i="6"/>
  <c r="AE356" i="6"/>
  <c r="AE357" i="6"/>
  <c r="AE358" i="6"/>
  <c r="AE359" i="6"/>
  <c r="AE360" i="6"/>
  <c r="AE361" i="6"/>
  <c r="AE362" i="6"/>
  <c r="AE363" i="6"/>
  <c r="AE364" i="6"/>
  <c r="AE365" i="6"/>
  <c r="AE366" i="6"/>
  <c r="AE367" i="6"/>
  <c r="AE368" i="6"/>
  <c r="AE369" i="6"/>
  <c r="AE370" i="6"/>
  <c r="AE371" i="6"/>
  <c r="AE372" i="6"/>
  <c r="AE373" i="6"/>
  <c r="AE374" i="6"/>
  <c r="AE375" i="6"/>
  <c r="AE376" i="6"/>
  <c r="AE377" i="6"/>
  <c r="AE378" i="6"/>
  <c r="AE379" i="6"/>
  <c r="AE380" i="6"/>
  <c r="AE381" i="6"/>
  <c r="AE382" i="6"/>
  <c r="AE383" i="6"/>
  <c r="AE384" i="6"/>
  <c r="AE385" i="6"/>
  <c r="AE386" i="6"/>
  <c r="AE387" i="6"/>
  <c r="AE388" i="6"/>
  <c r="AE389" i="6"/>
  <c r="AE390" i="6"/>
  <c r="AE391" i="6"/>
  <c r="AE392" i="6"/>
  <c r="AE393" i="6"/>
  <c r="AE394" i="6"/>
  <c r="AE395" i="6"/>
  <c r="AE396" i="6"/>
  <c r="AE397" i="6"/>
  <c r="AE398" i="6"/>
  <c r="AE399" i="6"/>
  <c r="AE400" i="6"/>
  <c r="AE401" i="6"/>
  <c r="AE402" i="6"/>
  <c r="AE403" i="6"/>
  <c r="AE404" i="6"/>
  <c r="AE405" i="6"/>
  <c r="AE406" i="6"/>
  <c r="AE407" i="6"/>
  <c r="AE408" i="6"/>
  <c r="AE409" i="6"/>
  <c r="AE410" i="6"/>
  <c r="AE411" i="6"/>
  <c r="AE412" i="6"/>
  <c r="AE413" i="6"/>
  <c r="AE414" i="6"/>
  <c r="AE415" i="6"/>
  <c r="AE416" i="6"/>
  <c r="AE417" i="6"/>
  <c r="AE418" i="6"/>
  <c r="AE419" i="6"/>
  <c r="AE420" i="6"/>
  <c r="AE421" i="6"/>
  <c r="AE422" i="6"/>
  <c r="AE423" i="6"/>
  <c r="AE424" i="6"/>
  <c r="AE425" i="6"/>
  <c r="AE426" i="6"/>
  <c r="AE427" i="6"/>
  <c r="AE428" i="6"/>
  <c r="AE429" i="6"/>
  <c r="AE430" i="6"/>
  <c r="AE431" i="6"/>
  <c r="AE432" i="6"/>
  <c r="AE433" i="6"/>
  <c r="AE434" i="6"/>
  <c r="AE435" i="6"/>
  <c r="AE436" i="6"/>
  <c r="AE437" i="6"/>
  <c r="AE438" i="6"/>
  <c r="AE439" i="6"/>
  <c r="AE440" i="6"/>
  <c r="AE441" i="6"/>
  <c r="AE442" i="6"/>
  <c r="AE443" i="6"/>
  <c r="AE444" i="6"/>
  <c r="AE445" i="6"/>
  <c r="AE446" i="6"/>
  <c r="AE447" i="6"/>
  <c r="AE448" i="6"/>
  <c r="AE449" i="6"/>
  <c r="AE450" i="6"/>
  <c r="AE451" i="6"/>
  <c r="AE452" i="6"/>
  <c r="AE453" i="6"/>
  <c r="AE454" i="6"/>
  <c r="AE455" i="6"/>
  <c r="AE456" i="6"/>
  <c r="AE457" i="6"/>
  <c r="AE458" i="6"/>
  <c r="AE459" i="6"/>
  <c r="AE460" i="6"/>
  <c r="AE461" i="6"/>
  <c r="AE462" i="6"/>
  <c r="AE463" i="6"/>
  <c r="AE464" i="6"/>
  <c r="AE465" i="6"/>
  <c r="AE466" i="6"/>
  <c r="AE467" i="6"/>
  <c r="AE468" i="6"/>
  <c r="AE469" i="6"/>
  <c r="AE470" i="6"/>
  <c r="AE471" i="6"/>
  <c r="AE472" i="6"/>
  <c r="AE473" i="6"/>
  <c r="AE474" i="6"/>
  <c r="AE475" i="6"/>
  <c r="AE476" i="6"/>
  <c r="AE477" i="6"/>
  <c r="AE478" i="6"/>
  <c r="AE479" i="6"/>
  <c r="AE480" i="6"/>
  <c r="AE481" i="6"/>
  <c r="AE482" i="6"/>
  <c r="AE483" i="6"/>
  <c r="AE484" i="6"/>
  <c r="AE485" i="6"/>
  <c r="AE486" i="6"/>
  <c r="AE487" i="6"/>
  <c r="AE488" i="6"/>
  <c r="AE489" i="6"/>
  <c r="AE490" i="6"/>
  <c r="AE491" i="6"/>
  <c r="AE492" i="6"/>
  <c r="AE493" i="6"/>
  <c r="AE494" i="6"/>
  <c r="AE495" i="6"/>
  <c r="AE496" i="6"/>
  <c r="AE497" i="6"/>
  <c r="AE498" i="6"/>
  <c r="AE499" i="6"/>
  <c r="AE500" i="6"/>
  <c r="AE501" i="6"/>
  <c r="AE502" i="6"/>
  <c r="AE503" i="6"/>
  <c r="AE504" i="6"/>
  <c r="AE505" i="6"/>
  <c r="AE506" i="6"/>
  <c r="AE507" i="6"/>
  <c r="AE508" i="6"/>
  <c r="AE509" i="6"/>
  <c r="AE510" i="6"/>
  <c r="AE511" i="6"/>
  <c r="AE512" i="6"/>
  <c r="AE513" i="6"/>
  <c r="AE514" i="6"/>
  <c r="AE515" i="6"/>
  <c r="AE516" i="6"/>
  <c r="AE517" i="6"/>
  <c r="AE518" i="6"/>
  <c r="AE519" i="6"/>
  <c r="AE520" i="6"/>
  <c r="AE521" i="6"/>
  <c r="AE522" i="6"/>
  <c r="AE523" i="6"/>
  <c r="AE524" i="6"/>
  <c r="AE525" i="6"/>
  <c r="AE526" i="6"/>
  <c r="AE527" i="6"/>
  <c r="AE528" i="6"/>
  <c r="AE529" i="6"/>
  <c r="AE530" i="6"/>
  <c r="AE531" i="6"/>
  <c r="AE532" i="6"/>
  <c r="AE533" i="6"/>
  <c r="AE534" i="6"/>
  <c r="AE535" i="6"/>
  <c r="AE536" i="6"/>
  <c r="AE537" i="6"/>
  <c r="AE538" i="6"/>
  <c r="AE539" i="6"/>
  <c r="AE540" i="6"/>
  <c r="AE541" i="6"/>
  <c r="AE542" i="6"/>
  <c r="AE543" i="6"/>
  <c r="AE544" i="6"/>
  <c r="AE545" i="6"/>
  <c r="AE546" i="6"/>
  <c r="AE547" i="6"/>
  <c r="AE548" i="6"/>
  <c r="AE549" i="6"/>
  <c r="AE550" i="6"/>
  <c r="AE551" i="6"/>
  <c r="AE552" i="6"/>
  <c r="AE553" i="6"/>
  <c r="AE554" i="6"/>
  <c r="AE555" i="6"/>
  <c r="AE556" i="6"/>
  <c r="AE557" i="6"/>
  <c r="AE558" i="6"/>
  <c r="AE559" i="6"/>
  <c r="AE560" i="6"/>
  <c r="AE561" i="6"/>
  <c r="AE562" i="6"/>
  <c r="AE563" i="6"/>
  <c r="AE564" i="6"/>
  <c r="AE565" i="6"/>
  <c r="AE566" i="6"/>
  <c r="AE567" i="6"/>
  <c r="AE568" i="6"/>
  <c r="AE569" i="6"/>
  <c r="AE570" i="6"/>
  <c r="AE571" i="6"/>
  <c r="AE572" i="6"/>
  <c r="AE573" i="6"/>
  <c r="AE574" i="6"/>
  <c r="AE575" i="6"/>
  <c r="AE576" i="6"/>
  <c r="AE577" i="6"/>
  <c r="AE578" i="6"/>
  <c r="AE579" i="6"/>
  <c r="AE580" i="6"/>
  <c r="AE581" i="6"/>
  <c r="AE582" i="6"/>
  <c r="AE583" i="6"/>
  <c r="AE584" i="6"/>
  <c r="AE585" i="6"/>
  <c r="AE586" i="6"/>
  <c r="AE587" i="6"/>
  <c r="AE588" i="6"/>
  <c r="AE589" i="6"/>
  <c r="AE590" i="6"/>
  <c r="AE591" i="6"/>
  <c r="AE592" i="6"/>
  <c r="AE593" i="6"/>
  <c r="AE594" i="6"/>
  <c r="AE595" i="6"/>
  <c r="AE596" i="6"/>
  <c r="AE597" i="6"/>
  <c r="AE598" i="6"/>
  <c r="AE599" i="6"/>
  <c r="AE600" i="6"/>
  <c r="AE601" i="6"/>
  <c r="AE602" i="6"/>
  <c r="AE603" i="6"/>
  <c r="AE604" i="6"/>
  <c r="AE605" i="6"/>
  <c r="AE606" i="6"/>
  <c r="AE607" i="6"/>
  <c r="AE608" i="6"/>
  <c r="AE609" i="6"/>
  <c r="AE610" i="6"/>
  <c r="AE611" i="6"/>
  <c r="AE612" i="6"/>
  <c r="AE613" i="6"/>
  <c r="AE614" i="6"/>
  <c r="AE615" i="6"/>
  <c r="AE616" i="6"/>
  <c r="AE617" i="6"/>
  <c r="AE618" i="6"/>
  <c r="AE619" i="6"/>
  <c r="AE620" i="6"/>
  <c r="AE621" i="6"/>
  <c r="AE622" i="6"/>
  <c r="AE623" i="6"/>
  <c r="AE624" i="6"/>
  <c r="AE625" i="6"/>
  <c r="AE626" i="6"/>
  <c r="AE627" i="6"/>
  <c r="AE628" i="6"/>
  <c r="AE629" i="6"/>
  <c r="AE630" i="6"/>
  <c r="AE631" i="6"/>
  <c r="AE2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3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79" i="6"/>
  <c r="U180" i="6"/>
  <c r="U181" i="6"/>
  <c r="U182" i="6"/>
  <c r="U183" i="6"/>
  <c r="U184" i="6"/>
  <c r="U185" i="6"/>
  <c r="U186" i="6"/>
  <c r="U187" i="6"/>
  <c r="U188" i="6"/>
  <c r="U189" i="6"/>
  <c r="U190" i="6"/>
  <c r="U191" i="6"/>
  <c r="U192" i="6"/>
  <c r="U193" i="6"/>
  <c r="U194" i="6"/>
  <c r="U195" i="6"/>
  <c r="U196" i="6"/>
  <c r="U197" i="6"/>
  <c r="U198" i="6"/>
  <c r="U199" i="6"/>
  <c r="U200" i="6"/>
  <c r="U201" i="6"/>
  <c r="U202" i="6"/>
  <c r="U203" i="6"/>
  <c r="U204" i="6"/>
  <c r="U205" i="6"/>
  <c r="U206" i="6"/>
  <c r="U207" i="6"/>
  <c r="U208" i="6"/>
  <c r="U209" i="6"/>
  <c r="U210" i="6"/>
  <c r="U211" i="6"/>
  <c r="U212" i="6"/>
  <c r="U213" i="6"/>
  <c r="U214" i="6"/>
  <c r="U215" i="6"/>
  <c r="U216" i="6"/>
  <c r="U217" i="6"/>
  <c r="U218" i="6"/>
  <c r="U219" i="6"/>
  <c r="U220" i="6"/>
  <c r="U221" i="6"/>
  <c r="U222" i="6"/>
  <c r="U223" i="6"/>
  <c r="U224" i="6"/>
  <c r="U225" i="6"/>
  <c r="U226" i="6"/>
  <c r="U227" i="6"/>
  <c r="U228" i="6"/>
  <c r="U229" i="6"/>
  <c r="U230" i="6"/>
  <c r="U231" i="6"/>
  <c r="U232" i="6"/>
  <c r="U233" i="6"/>
  <c r="U234" i="6"/>
  <c r="U235" i="6"/>
  <c r="U236" i="6"/>
  <c r="U237" i="6"/>
  <c r="U238" i="6"/>
  <c r="U239" i="6"/>
  <c r="U240" i="6"/>
  <c r="U241" i="6"/>
  <c r="U242" i="6"/>
  <c r="U243" i="6"/>
  <c r="U244" i="6"/>
  <c r="U245" i="6"/>
  <c r="U246" i="6"/>
  <c r="U247" i="6"/>
  <c r="U248" i="6"/>
  <c r="U249" i="6"/>
  <c r="U250" i="6"/>
  <c r="U251" i="6"/>
  <c r="U252" i="6"/>
  <c r="U253" i="6"/>
  <c r="U254" i="6"/>
  <c r="U255" i="6"/>
  <c r="U256" i="6"/>
  <c r="U257" i="6"/>
  <c r="U258" i="6"/>
  <c r="U259" i="6"/>
  <c r="U260" i="6"/>
  <c r="U261" i="6"/>
  <c r="U262" i="6"/>
  <c r="U263" i="6"/>
  <c r="U264" i="6"/>
  <c r="U265" i="6"/>
  <c r="U266" i="6"/>
  <c r="U267" i="6"/>
  <c r="U268" i="6"/>
  <c r="U269" i="6"/>
  <c r="U270" i="6"/>
  <c r="U271" i="6"/>
  <c r="U272" i="6"/>
  <c r="U273" i="6"/>
  <c r="U274" i="6"/>
  <c r="U275" i="6"/>
  <c r="U276" i="6"/>
  <c r="U277" i="6"/>
  <c r="U278" i="6"/>
  <c r="U279" i="6"/>
  <c r="U280" i="6"/>
  <c r="U281" i="6"/>
  <c r="U282" i="6"/>
  <c r="U283" i="6"/>
  <c r="U284" i="6"/>
  <c r="U285" i="6"/>
  <c r="U286" i="6"/>
  <c r="U287" i="6"/>
  <c r="U288" i="6"/>
  <c r="U289" i="6"/>
  <c r="U290" i="6"/>
  <c r="U291" i="6"/>
  <c r="U292" i="6"/>
  <c r="U293" i="6"/>
  <c r="U294" i="6"/>
  <c r="U295" i="6"/>
  <c r="U296" i="6"/>
  <c r="U297" i="6"/>
  <c r="U298" i="6"/>
  <c r="U299" i="6"/>
  <c r="U300" i="6"/>
  <c r="U301" i="6"/>
  <c r="U302" i="6"/>
  <c r="U303" i="6"/>
  <c r="U304" i="6"/>
  <c r="U305" i="6"/>
  <c r="U306" i="6"/>
  <c r="U307" i="6"/>
  <c r="U308" i="6"/>
  <c r="U309" i="6"/>
  <c r="U310" i="6"/>
  <c r="U311" i="6"/>
  <c r="U312" i="6"/>
  <c r="U313" i="6"/>
  <c r="U314" i="6"/>
  <c r="U315" i="6"/>
  <c r="U316" i="6"/>
  <c r="U317" i="6"/>
  <c r="U318" i="6"/>
  <c r="U319" i="6"/>
  <c r="U320" i="6"/>
  <c r="U321" i="6"/>
  <c r="U322" i="6"/>
  <c r="U323" i="6"/>
  <c r="U324" i="6"/>
  <c r="U325" i="6"/>
  <c r="U326" i="6"/>
  <c r="U327" i="6"/>
  <c r="U328" i="6"/>
  <c r="U329" i="6"/>
  <c r="U330" i="6"/>
  <c r="U331" i="6"/>
  <c r="U332" i="6"/>
  <c r="U333" i="6"/>
  <c r="U334" i="6"/>
  <c r="U335" i="6"/>
  <c r="U336" i="6"/>
  <c r="U337" i="6"/>
  <c r="U338" i="6"/>
  <c r="U339" i="6"/>
  <c r="U340" i="6"/>
  <c r="U341" i="6"/>
  <c r="U342" i="6"/>
  <c r="U343" i="6"/>
  <c r="U344" i="6"/>
  <c r="U345" i="6"/>
  <c r="U346" i="6"/>
  <c r="U347" i="6"/>
  <c r="U348" i="6"/>
  <c r="U349" i="6"/>
  <c r="U350" i="6"/>
  <c r="U351" i="6"/>
  <c r="U352" i="6"/>
  <c r="U353" i="6"/>
  <c r="U354" i="6"/>
  <c r="U355" i="6"/>
  <c r="U356" i="6"/>
  <c r="U357" i="6"/>
  <c r="U358" i="6"/>
  <c r="U359" i="6"/>
  <c r="U360" i="6"/>
  <c r="U361" i="6"/>
  <c r="U362" i="6"/>
  <c r="U363" i="6"/>
  <c r="U364" i="6"/>
  <c r="U365" i="6"/>
  <c r="U366" i="6"/>
  <c r="U367" i="6"/>
  <c r="U368" i="6"/>
  <c r="U369" i="6"/>
  <c r="U370" i="6"/>
  <c r="U371" i="6"/>
  <c r="U372" i="6"/>
  <c r="U373" i="6"/>
  <c r="U374" i="6"/>
  <c r="U375" i="6"/>
  <c r="U376" i="6"/>
  <c r="U377" i="6"/>
  <c r="U378" i="6"/>
  <c r="U379" i="6"/>
  <c r="U380" i="6"/>
  <c r="U381" i="6"/>
  <c r="U382" i="6"/>
  <c r="U383" i="6"/>
  <c r="U384" i="6"/>
  <c r="U385" i="6"/>
  <c r="U386" i="6"/>
  <c r="U387" i="6"/>
  <c r="U388" i="6"/>
  <c r="U389" i="6"/>
  <c r="U390" i="6"/>
  <c r="U391" i="6"/>
  <c r="U392" i="6"/>
  <c r="U393" i="6"/>
  <c r="U394" i="6"/>
  <c r="U395" i="6"/>
  <c r="U396" i="6"/>
  <c r="U397" i="6"/>
  <c r="U398" i="6"/>
  <c r="U399" i="6"/>
  <c r="U400" i="6"/>
  <c r="U401" i="6"/>
  <c r="U402" i="6"/>
  <c r="U403" i="6"/>
  <c r="U404" i="6"/>
  <c r="U405" i="6"/>
  <c r="U406" i="6"/>
  <c r="U407" i="6"/>
  <c r="U408" i="6"/>
  <c r="U409" i="6"/>
  <c r="U410" i="6"/>
  <c r="U411" i="6"/>
  <c r="U412" i="6"/>
  <c r="U413" i="6"/>
  <c r="U414" i="6"/>
  <c r="U415" i="6"/>
  <c r="U416" i="6"/>
  <c r="U417" i="6"/>
  <c r="U418" i="6"/>
  <c r="U419" i="6"/>
  <c r="U420" i="6"/>
  <c r="U421" i="6"/>
  <c r="U422" i="6"/>
  <c r="U423" i="6"/>
  <c r="U424" i="6"/>
  <c r="U425" i="6"/>
  <c r="U426" i="6"/>
  <c r="U427" i="6"/>
  <c r="U428" i="6"/>
  <c r="U429" i="6"/>
  <c r="U430" i="6"/>
  <c r="U431" i="6"/>
  <c r="U432" i="6"/>
  <c r="U433" i="6"/>
  <c r="U434" i="6"/>
  <c r="U435" i="6"/>
  <c r="U436" i="6"/>
  <c r="U437" i="6"/>
  <c r="U438" i="6"/>
  <c r="U439" i="6"/>
  <c r="U440" i="6"/>
  <c r="U441" i="6"/>
  <c r="U442" i="6"/>
  <c r="U443" i="6"/>
  <c r="U444" i="6"/>
  <c r="U445" i="6"/>
  <c r="U446" i="6"/>
  <c r="U447" i="6"/>
  <c r="U448" i="6"/>
  <c r="U449" i="6"/>
  <c r="U450" i="6"/>
  <c r="U451" i="6"/>
  <c r="U452" i="6"/>
  <c r="U453" i="6"/>
  <c r="U454" i="6"/>
  <c r="U455" i="6"/>
  <c r="U456" i="6"/>
  <c r="U457" i="6"/>
  <c r="U458" i="6"/>
  <c r="U459" i="6"/>
  <c r="U460" i="6"/>
  <c r="U461" i="6"/>
  <c r="U462" i="6"/>
  <c r="U463" i="6"/>
  <c r="U464" i="6"/>
  <c r="U465" i="6"/>
  <c r="U466" i="6"/>
  <c r="U467" i="6"/>
  <c r="U468" i="6"/>
  <c r="U469" i="6"/>
  <c r="U470" i="6"/>
  <c r="U471" i="6"/>
  <c r="U472" i="6"/>
  <c r="U473" i="6"/>
  <c r="U474" i="6"/>
  <c r="U475" i="6"/>
  <c r="U476" i="6"/>
  <c r="U477" i="6"/>
  <c r="U478" i="6"/>
  <c r="U479" i="6"/>
  <c r="U480" i="6"/>
  <c r="U481" i="6"/>
  <c r="U482" i="6"/>
  <c r="U483" i="6"/>
  <c r="U484" i="6"/>
  <c r="U485" i="6"/>
  <c r="U486" i="6"/>
  <c r="U487" i="6"/>
  <c r="U488" i="6"/>
  <c r="U489" i="6"/>
  <c r="U490" i="6"/>
  <c r="U491" i="6"/>
  <c r="U492" i="6"/>
  <c r="U493" i="6"/>
  <c r="U494" i="6"/>
  <c r="U495" i="6"/>
  <c r="U496" i="6"/>
  <c r="U497" i="6"/>
  <c r="U498" i="6"/>
  <c r="U499" i="6"/>
  <c r="U500" i="6"/>
  <c r="U501" i="6"/>
  <c r="U502" i="6"/>
  <c r="U503" i="6"/>
  <c r="U504" i="6"/>
  <c r="U505" i="6"/>
  <c r="U506" i="6"/>
  <c r="U507" i="6"/>
  <c r="U508" i="6"/>
  <c r="U509" i="6"/>
  <c r="U510" i="6"/>
  <c r="U511" i="6"/>
  <c r="U512" i="6"/>
  <c r="U513" i="6"/>
  <c r="U514" i="6"/>
  <c r="U515" i="6"/>
  <c r="U516" i="6"/>
  <c r="U517" i="6"/>
  <c r="U518" i="6"/>
  <c r="U519" i="6"/>
  <c r="U520" i="6"/>
  <c r="U521" i="6"/>
  <c r="U522" i="6"/>
  <c r="U523" i="6"/>
  <c r="U524" i="6"/>
  <c r="U525" i="6"/>
  <c r="U526" i="6"/>
  <c r="U527" i="6"/>
  <c r="U528" i="6"/>
  <c r="U529" i="6"/>
  <c r="U530" i="6"/>
  <c r="U531" i="6"/>
  <c r="U532" i="6"/>
  <c r="U533" i="6"/>
  <c r="U534" i="6"/>
  <c r="U535" i="6"/>
  <c r="U536" i="6"/>
  <c r="U537" i="6"/>
  <c r="U538" i="6"/>
  <c r="U539" i="6"/>
  <c r="U540" i="6"/>
  <c r="U541" i="6"/>
  <c r="U542" i="6"/>
  <c r="U543" i="6"/>
  <c r="U544" i="6"/>
  <c r="U545" i="6"/>
  <c r="U546" i="6"/>
  <c r="U547" i="6"/>
  <c r="U548" i="6"/>
  <c r="U549" i="6"/>
  <c r="U550" i="6"/>
  <c r="U551" i="6"/>
  <c r="U552" i="6"/>
  <c r="U553" i="6"/>
  <c r="U554" i="6"/>
  <c r="U555" i="6"/>
  <c r="U556" i="6"/>
  <c r="U557" i="6"/>
  <c r="U558" i="6"/>
  <c r="U559" i="6"/>
  <c r="U560" i="6"/>
  <c r="U561" i="6"/>
  <c r="U562" i="6"/>
  <c r="U563" i="6"/>
  <c r="U564" i="6"/>
  <c r="U565" i="6"/>
  <c r="U566" i="6"/>
  <c r="U567" i="6"/>
  <c r="U568" i="6"/>
  <c r="U569" i="6"/>
  <c r="U570" i="6"/>
  <c r="U571" i="6"/>
  <c r="U572" i="6"/>
  <c r="U573" i="6"/>
  <c r="U574" i="6"/>
  <c r="U575" i="6"/>
  <c r="U576" i="6"/>
  <c r="U577" i="6"/>
  <c r="U578" i="6"/>
  <c r="U579" i="6"/>
  <c r="U580" i="6"/>
  <c r="U581" i="6"/>
  <c r="U582" i="6"/>
  <c r="U583" i="6"/>
  <c r="U584" i="6"/>
  <c r="U585" i="6"/>
  <c r="U586" i="6"/>
  <c r="U587" i="6"/>
  <c r="U588" i="6"/>
  <c r="U589" i="6"/>
  <c r="U590" i="6"/>
  <c r="U591" i="6"/>
  <c r="U592" i="6"/>
  <c r="U593" i="6"/>
  <c r="U594" i="6"/>
  <c r="U595" i="6"/>
  <c r="U596" i="6"/>
  <c r="U597" i="6"/>
  <c r="U598" i="6"/>
  <c r="U599" i="6"/>
  <c r="U600" i="6"/>
  <c r="U601" i="6"/>
  <c r="U602" i="6"/>
  <c r="U603" i="6"/>
  <c r="U604" i="6"/>
  <c r="U605" i="6"/>
  <c r="U606" i="6"/>
  <c r="U607" i="6"/>
  <c r="U608" i="6"/>
  <c r="U609" i="6"/>
  <c r="U610" i="6"/>
  <c r="U611" i="6"/>
  <c r="U612" i="6"/>
  <c r="U613" i="6"/>
  <c r="U614" i="6"/>
  <c r="U615" i="6"/>
  <c r="U616" i="6"/>
  <c r="U617" i="6"/>
  <c r="U618" i="6"/>
  <c r="U619" i="6"/>
  <c r="U620" i="6"/>
  <c r="U621" i="6"/>
  <c r="U622" i="6"/>
  <c r="U623" i="6"/>
  <c r="U624" i="6"/>
  <c r="U625" i="6"/>
  <c r="U626" i="6"/>
  <c r="U627" i="6"/>
  <c r="U628" i="6"/>
  <c r="U629" i="6"/>
  <c r="U630" i="6"/>
  <c r="U631" i="6"/>
  <c r="U632" i="6"/>
  <c r="U633" i="6"/>
  <c r="U634" i="6"/>
  <c r="U635" i="6"/>
  <c r="U636" i="6"/>
  <c r="U637" i="6"/>
  <c r="U2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2" i="6"/>
  <c r="H4" i="1" l="1"/>
  <c r="X72" i="6"/>
  <c r="Y72" i="6" s="1"/>
  <c r="N89" i="6"/>
  <c r="O89" i="6" s="1"/>
  <c r="AR300" i="6" l="1"/>
  <c r="AS300" i="6" s="1"/>
  <c r="AR182" i="6"/>
  <c r="AS182" i="6" s="1"/>
  <c r="AR244" i="6"/>
  <c r="AS244" i="6" s="1"/>
  <c r="AR174" i="6"/>
  <c r="AS174" i="6" s="1"/>
  <c r="AR34" i="6"/>
  <c r="AS34" i="6" s="1"/>
  <c r="AH575" i="6"/>
  <c r="AI575" i="6" s="1"/>
  <c r="AH562" i="6"/>
  <c r="AI562" i="6" s="1"/>
  <c r="AH473" i="6"/>
  <c r="AI473" i="6" s="1"/>
  <c r="AH409" i="6"/>
  <c r="AI409" i="6" s="1"/>
  <c r="AH378" i="6"/>
  <c r="AI378" i="6" s="1"/>
  <c r="AH288" i="6"/>
  <c r="AI288" i="6" s="1"/>
  <c r="AH278" i="6"/>
  <c r="AI278" i="6" s="1"/>
  <c r="AH69" i="6"/>
  <c r="AI69" i="6" s="1"/>
  <c r="AH68" i="6"/>
  <c r="AI68" i="6" s="1"/>
  <c r="AH55" i="6"/>
  <c r="AI55" i="6" s="1"/>
  <c r="AH2" i="6"/>
  <c r="AI2" i="6" s="1"/>
  <c r="AG278" i="6"/>
  <c r="M747" i="6"/>
  <c r="Q403" i="5"/>
  <c r="K94" i="5"/>
  <c r="Q75" i="5"/>
  <c r="W71" i="5"/>
  <c r="W58" i="5"/>
  <c r="AC44" i="5"/>
  <c r="AG575" i="6" l="1"/>
  <c r="AP10" i="6" l="1"/>
  <c r="N920" i="6"/>
  <c r="O920" i="6" s="1"/>
  <c r="M920" i="6"/>
  <c r="N919" i="6"/>
  <c r="O919" i="6" s="1"/>
  <c r="M919" i="6"/>
  <c r="N918" i="6"/>
  <c r="O918" i="6" s="1"/>
  <c r="M918" i="6"/>
  <c r="N917" i="6"/>
  <c r="O917" i="6" s="1"/>
  <c r="M917" i="6"/>
  <c r="N916" i="6"/>
  <c r="O916" i="6" s="1"/>
  <c r="M916" i="6"/>
  <c r="N896" i="6"/>
  <c r="O896" i="6" s="1"/>
  <c r="M896" i="6"/>
  <c r="N895" i="6"/>
  <c r="O895" i="6" s="1"/>
  <c r="M895" i="6"/>
  <c r="N894" i="6"/>
  <c r="O894" i="6" s="1"/>
  <c r="M894" i="6"/>
  <c r="N893" i="6"/>
  <c r="O893" i="6" s="1"/>
  <c r="M893" i="6"/>
  <c r="N892" i="6"/>
  <c r="O892" i="6" s="1"/>
  <c r="M892" i="6"/>
  <c r="N751" i="6"/>
  <c r="O751" i="6" s="1"/>
  <c r="M751" i="6"/>
  <c r="N750" i="6"/>
  <c r="O750" i="6" s="1"/>
  <c r="M750" i="6"/>
  <c r="N749" i="6"/>
  <c r="O749" i="6" s="1"/>
  <c r="M749" i="6"/>
  <c r="N748" i="6"/>
  <c r="O748" i="6" s="1"/>
  <c r="M748" i="6"/>
  <c r="N747" i="6"/>
  <c r="O747" i="6" s="1"/>
  <c r="N655" i="6"/>
  <c r="O655" i="6" s="1"/>
  <c r="M655" i="6"/>
  <c r="N654" i="6"/>
  <c r="O654" i="6" s="1"/>
  <c r="M654" i="6"/>
  <c r="N653" i="6"/>
  <c r="O653" i="6" s="1"/>
  <c r="M653" i="6"/>
  <c r="N652" i="6"/>
  <c r="O652" i="6" s="1"/>
  <c r="M652" i="6"/>
  <c r="N651" i="6"/>
  <c r="O651" i="6" s="1"/>
  <c r="M651" i="6"/>
  <c r="N606" i="6"/>
  <c r="O606" i="6" s="1"/>
  <c r="M606" i="6"/>
  <c r="N605" i="6"/>
  <c r="O605" i="6" s="1"/>
  <c r="M605" i="6"/>
  <c r="N604" i="6"/>
  <c r="O604" i="6" s="1"/>
  <c r="M604" i="6"/>
  <c r="N603" i="6"/>
  <c r="O603" i="6" s="1"/>
  <c r="M603" i="6"/>
  <c r="N602" i="6"/>
  <c r="O602" i="6" s="1"/>
  <c r="M602" i="6"/>
  <c r="X590" i="6"/>
  <c r="Y590" i="6" s="1"/>
  <c r="W590" i="6"/>
  <c r="X589" i="6"/>
  <c r="Y589" i="6" s="1"/>
  <c r="W589" i="6"/>
  <c r="X588" i="6"/>
  <c r="Y588" i="6" s="1"/>
  <c r="W588" i="6"/>
  <c r="X587" i="6"/>
  <c r="Y587" i="6" s="1"/>
  <c r="W587" i="6"/>
  <c r="X586" i="6"/>
  <c r="Y586" i="6" s="1"/>
  <c r="W586" i="6"/>
  <c r="AH579" i="6"/>
  <c r="AI579" i="6" s="1"/>
  <c r="AG579" i="6"/>
  <c r="AH578" i="6"/>
  <c r="AI578" i="6" s="1"/>
  <c r="AG578" i="6"/>
  <c r="AH577" i="6"/>
  <c r="AI577" i="6" s="1"/>
  <c r="AG577" i="6"/>
  <c r="AH576" i="6"/>
  <c r="AI576" i="6" s="1"/>
  <c r="AG576" i="6"/>
  <c r="X574" i="6"/>
  <c r="Y574" i="6" s="1"/>
  <c r="W574" i="6"/>
  <c r="X573" i="6"/>
  <c r="Y573" i="6" s="1"/>
  <c r="W573" i="6"/>
  <c r="X572" i="6"/>
  <c r="Y572" i="6" s="1"/>
  <c r="W572" i="6"/>
  <c r="X571" i="6"/>
  <c r="Y571" i="6" s="1"/>
  <c r="W571" i="6"/>
  <c r="X570" i="6"/>
  <c r="Y570" i="6" s="1"/>
  <c r="W570" i="6"/>
  <c r="AH566" i="6"/>
  <c r="AI566" i="6" s="1"/>
  <c r="AG566" i="6"/>
  <c r="AH565" i="6"/>
  <c r="AI565" i="6" s="1"/>
  <c r="AG565" i="6"/>
  <c r="AH564" i="6"/>
  <c r="AI564" i="6" s="1"/>
  <c r="AG564" i="6"/>
  <c r="AH563" i="6"/>
  <c r="AI563" i="6" s="1"/>
  <c r="AG563" i="6"/>
  <c r="AG562" i="6"/>
  <c r="X487" i="6"/>
  <c r="Y487" i="6" s="1"/>
  <c r="W487" i="6"/>
  <c r="X486" i="6"/>
  <c r="Y486" i="6" s="1"/>
  <c r="W486" i="6"/>
  <c r="X485" i="6"/>
  <c r="Y485" i="6" s="1"/>
  <c r="W485" i="6"/>
  <c r="X484" i="6"/>
  <c r="Y484" i="6" s="1"/>
  <c r="W484" i="6"/>
  <c r="X483" i="6"/>
  <c r="Y483" i="6" s="1"/>
  <c r="W483" i="6"/>
  <c r="AH477" i="6"/>
  <c r="AI477" i="6" s="1"/>
  <c r="AG477" i="6"/>
  <c r="AH476" i="6"/>
  <c r="AI476" i="6" s="1"/>
  <c r="AG476" i="6"/>
  <c r="AH475" i="6"/>
  <c r="AI475" i="6" s="1"/>
  <c r="AG475" i="6"/>
  <c r="AH474" i="6"/>
  <c r="AI474" i="6" s="1"/>
  <c r="AG474" i="6"/>
  <c r="AG473" i="6"/>
  <c r="N458" i="6"/>
  <c r="O458" i="6" s="1"/>
  <c r="M458" i="6"/>
  <c r="N457" i="6"/>
  <c r="O457" i="6" s="1"/>
  <c r="M457" i="6"/>
  <c r="N456" i="6"/>
  <c r="O456" i="6" s="1"/>
  <c r="M456" i="6"/>
  <c r="N455" i="6"/>
  <c r="O455" i="6" s="1"/>
  <c r="M455" i="6"/>
  <c r="N454" i="6"/>
  <c r="O454" i="6" s="1"/>
  <c r="M454" i="6"/>
  <c r="N443" i="6"/>
  <c r="O443" i="6" s="1"/>
  <c r="M443" i="6"/>
  <c r="N442" i="6"/>
  <c r="O442" i="6" s="1"/>
  <c r="M442" i="6"/>
  <c r="N441" i="6"/>
  <c r="O441" i="6" s="1"/>
  <c r="M441" i="6"/>
  <c r="N440" i="6"/>
  <c r="O440" i="6" s="1"/>
  <c r="M440" i="6"/>
  <c r="N439" i="6"/>
  <c r="O439" i="6" s="1"/>
  <c r="M439" i="6"/>
  <c r="X426" i="6"/>
  <c r="Y426" i="6" s="1"/>
  <c r="W426" i="6"/>
  <c r="X425" i="6"/>
  <c r="Y425" i="6" s="1"/>
  <c r="W425" i="6"/>
  <c r="X424" i="6"/>
  <c r="Y424" i="6" s="1"/>
  <c r="W424" i="6"/>
  <c r="X423" i="6"/>
  <c r="Y423" i="6" s="1"/>
  <c r="W423" i="6"/>
  <c r="X422" i="6"/>
  <c r="Y422" i="6" s="1"/>
  <c r="W422" i="6"/>
  <c r="AH413" i="6"/>
  <c r="AI413" i="6" s="1"/>
  <c r="AG413" i="6"/>
  <c r="AH412" i="6"/>
  <c r="AI412" i="6" s="1"/>
  <c r="AG412" i="6"/>
  <c r="AH411" i="6"/>
  <c r="AI411" i="6" s="1"/>
  <c r="AG411" i="6"/>
  <c r="AH410" i="6"/>
  <c r="AI410" i="6" s="1"/>
  <c r="AG410" i="6"/>
  <c r="AG409" i="6"/>
  <c r="X395" i="6"/>
  <c r="Y395" i="6" s="1"/>
  <c r="W395" i="6"/>
  <c r="X394" i="6"/>
  <c r="Y394" i="6" s="1"/>
  <c r="W394" i="6"/>
  <c r="X393" i="6"/>
  <c r="Y393" i="6" s="1"/>
  <c r="W393" i="6"/>
  <c r="X392" i="6"/>
  <c r="Y392" i="6" s="1"/>
  <c r="W392" i="6"/>
  <c r="X391" i="6"/>
  <c r="Y391" i="6" s="1"/>
  <c r="W391" i="6"/>
  <c r="AH382" i="6"/>
  <c r="AI382" i="6" s="1"/>
  <c r="AG382" i="6"/>
  <c r="AR381" i="6"/>
  <c r="AS381" i="6" s="1"/>
  <c r="AQ381" i="6"/>
  <c r="AH381" i="6"/>
  <c r="AI381" i="6" s="1"/>
  <c r="AG381" i="6"/>
  <c r="AR380" i="6"/>
  <c r="AS380" i="6" s="1"/>
  <c r="AQ380" i="6"/>
  <c r="AH380" i="6"/>
  <c r="AI380" i="6" s="1"/>
  <c r="AG380" i="6"/>
  <c r="AR379" i="6"/>
  <c r="AS379" i="6" s="1"/>
  <c r="AQ379" i="6"/>
  <c r="AH379" i="6"/>
  <c r="AI379" i="6" s="1"/>
  <c r="AG379" i="6"/>
  <c r="AR378" i="6"/>
  <c r="AS378" i="6" s="1"/>
  <c r="AQ378" i="6"/>
  <c r="AG378" i="6"/>
  <c r="AR377" i="6"/>
  <c r="AS377" i="6" s="1"/>
  <c r="AQ377" i="6"/>
  <c r="AR370" i="6"/>
  <c r="AS370" i="6" s="1"/>
  <c r="AQ370" i="6"/>
  <c r="AR369" i="6"/>
  <c r="AS369" i="6" s="1"/>
  <c r="AQ369" i="6"/>
  <c r="AR368" i="6"/>
  <c r="AS368" i="6" s="1"/>
  <c r="AQ368" i="6"/>
  <c r="AR367" i="6"/>
  <c r="AS367" i="6" s="1"/>
  <c r="AQ367" i="6"/>
  <c r="AR366" i="6"/>
  <c r="AS366" i="6" s="1"/>
  <c r="AQ366" i="6"/>
  <c r="AR304" i="6"/>
  <c r="AS304" i="6" s="1"/>
  <c r="AQ304" i="6"/>
  <c r="AR303" i="6"/>
  <c r="AS303" i="6" s="1"/>
  <c r="AQ303" i="6"/>
  <c r="AR302" i="6"/>
  <c r="AS302" i="6" s="1"/>
  <c r="AQ302" i="6"/>
  <c r="AR301" i="6"/>
  <c r="AS301" i="6" s="1"/>
  <c r="AQ301" i="6"/>
  <c r="AQ300" i="6"/>
  <c r="X299" i="6"/>
  <c r="Y299" i="6" s="1"/>
  <c r="W299" i="6"/>
  <c r="X298" i="6"/>
  <c r="Y298" i="6" s="1"/>
  <c r="W298" i="6"/>
  <c r="X297" i="6"/>
  <c r="Y297" i="6" s="1"/>
  <c r="W297" i="6"/>
  <c r="X296" i="6"/>
  <c r="Y296" i="6" s="1"/>
  <c r="W296" i="6"/>
  <c r="X295" i="6"/>
  <c r="Y295" i="6" s="1"/>
  <c r="W295" i="6"/>
  <c r="AH292" i="6"/>
  <c r="AI292" i="6" s="1"/>
  <c r="AG292" i="6"/>
  <c r="AH291" i="6"/>
  <c r="AI291" i="6" s="1"/>
  <c r="AG291" i="6"/>
  <c r="AH290" i="6"/>
  <c r="AI290" i="6" s="1"/>
  <c r="AG290" i="6"/>
  <c r="X290" i="6"/>
  <c r="Y290" i="6" s="1"/>
  <c r="W290" i="6"/>
  <c r="AH289" i="6"/>
  <c r="AI289" i="6" s="1"/>
  <c r="AG289" i="6"/>
  <c r="X289" i="6"/>
  <c r="Y289" i="6" s="1"/>
  <c r="W289" i="6"/>
  <c r="AG288" i="6"/>
  <c r="X288" i="6"/>
  <c r="Y288" i="6" s="1"/>
  <c r="W288" i="6"/>
  <c r="X287" i="6"/>
  <c r="Y287" i="6" s="1"/>
  <c r="W287" i="6"/>
  <c r="X286" i="6"/>
  <c r="Y286" i="6" s="1"/>
  <c r="W286" i="6"/>
  <c r="AH282" i="6"/>
  <c r="AI282" i="6" s="1"/>
  <c r="AG282" i="6"/>
  <c r="AH281" i="6"/>
  <c r="AI281" i="6" s="1"/>
  <c r="AG281" i="6"/>
  <c r="AH280" i="6"/>
  <c r="AI280" i="6" s="1"/>
  <c r="AG280" i="6"/>
  <c r="AH279" i="6"/>
  <c r="AI279" i="6" s="1"/>
  <c r="AG279" i="6"/>
  <c r="AR267" i="6"/>
  <c r="AS267" i="6" s="1"/>
  <c r="AQ267" i="6"/>
  <c r="AR266" i="6"/>
  <c r="AS266" i="6" s="1"/>
  <c r="AQ266" i="6"/>
  <c r="AR265" i="6"/>
  <c r="AS265" i="6" s="1"/>
  <c r="AQ265" i="6"/>
  <c r="AR264" i="6"/>
  <c r="AS264" i="6" s="1"/>
  <c r="AQ264" i="6"/>
  <c r="AR263" i="6"/>
  <c r="AS263" i="6" s="1"/>
  <c r="AQ263" i="6"/>
  <c r="AR248" i="6"/>
  <c r="AS248" i="6" s="1"/>
  <c r="AQ248" i="6"/>
  <c r="AR247" i="6"/>
  <c r="AS247" i="6" s="1"/>
  <c r="AQ247" i="6"/>
  <c r="AR246" i="6"/>
  <c r="AS246" i="6" s="1"/>
  <c r="AQ246" i="6"/>
  <c r="AR245" i="6"/>
  <c r="AS245" i="6" s="1"/>
  <c r="AQ245" i="6"/>
  <c r="AQ244" i="6"/>
  <c r="AR186" i="6"/>
  <c r="AS186" i="6" s="1"/>
  <c r="AQ186" i="6"/>
  <c r="AR185" i="6"/>
  <c r="AS185" i="6" s="1"/>
  <c r="AQ185" i="6"/>
  <c r="AR184" i="6"/>
  <c r="AS184" i="6" s="1"/>
  <c r="AQ184" i="6"/>
  <c r="AR183" i="6"/>
  <c r="AS183" i="6" s="1"/>
  <c r="AQ183" i="6"/>
  <c r="AQ182" i="6"/>
  <c r="AR178" i="6"/>
  <c r="AS178" i="6" s="1"/>
  <c r="AQ178" i="6"/>
  <c r="AR177" i="6"/>
  <c r="AS177" i="6" s="1"/>
  <c r="AQ177" i="6"/>
  <c r="AR176" i="6"/>
  <c r="AS176" i="6" s="1"/>
  <c r="AQ176" i="6"/>
  <c r="AR175" i="6"/>
  <c r="AS175" i="6" s="1"/>
  <c r="AQ175" i="6"/>
  <c r="AQ174" i="6"/>
  <c r="N113" i="6"/>
  <c r="O113" i="6" s="1"/>
  <c r="M113" i="6"/>
  <c r="N112" i="6"/>
  <c r="O112" i="6" s="1"/>
  <c r="M112" i="6"/>
  <c r="N111" i="6"/>
  <c r="O111" i="6" s="1"/>
  <c r="M111" i="6"/>
  <c r="N110" i="6"/>
  <c r="O110" i="6" s="1"/>
  <c r="M110" i="6"/>
  <c r="N109" i="6"/>
  <c r="O109" i="6" s="1"/>
  <c r="M109" i="6"/>
  <c r="N93" i="6"/>
  <c r="O93" i="6" s="1"/>
  <c r="M93" i="6"/>
  <c r="N92" i="6"/>
  <c r="O92" i="6" s="1"/>
  <c r="M92" i="6"/>
  <c r="N91" i="6"/>
  <c r="O91" i="6" s="1"/>
  <c r="M91" i="6"/>
  <c r="N90" i="6"/>
  <c r="O90" i="6" s="1"/>
  <c r="M90" i="6"/>
  <c r="M89" i="6"/>
  <c r="X76" i="6"/>
  <c r="Y76" i="6" s="1"/>
  <c r="W76" i="6"/>
  <c r="X75" i="6"/>
  <c r="Y75" i="6" s="1"/>
  <c r="W75" i="6"/>
  <c r="X74" i="6"/>
  <c r="Y74" i="6" s="1"/>
  <c r="W74" i="6"/>
  <c r="X73" i="6"/>
  <c r="Y73" i="6" s="1"/>
  <c r="W73" i="6"/>
  <c r="AH72" i="6"/>
  <c r="AI72" i="6" s="1"/>
  <c r="AG72" i="6"/>
  <c r="W72" i="6"/>
  <c r="AH71" i="6"/>
  <c r="AI71" i="6" s="1"/>
  <c r="AG71" i="6"/>
  <c r="AH70" i="6"/>
  <c r="AI70" i="6" s="1"/>
  <c r="AG70" i="6"/>
  <c r="AG69" i="6"/>
  <c r="AG68" i="6"/>
  <c r="X63" i="6"/>
  <c r="Y63" i="6" s="1"/>
  <c r="W63" i="6"/>
  <c r="X62" i="6"/>
  <c r="Y62" i="6" s="1"/>
  <c r="W62" i="6"/>
  <c r="X61" i="6"/>
  <c r="Y61" i="6" s="1"/>
  <c r="W61" i="6"/>
  <c r="X60" i="6"/>
  <c r="Y60" i="6" s="1"/>
  <c r="W60" i="6"/>
  <c r="AH59" i="6"/>
  <c r="AI59" i="6" s="1"/>
  <c r="AG59" i="6"/>
  <c r="X59" i="6"/>
  <c r="Y59" i="6" s="1"/>
  <c r="W59" i="6"/>
  <c r="AH58" i="6"/>
  <c r="AI58" i="6" s="1"/>
  <c r="AG58" i="6"/>
  <c r="AH57" i="6"/>
  <c r="AI57" i="6" s="1"/>
  <c r="AG57" i="6"/>
  <c r="AH56" i="6"/>
  <c r="AI56" i="6" s="1"/>
  <c r="AG56" i="6"/>
  <c r="AG55" i="6"/>
  <c r="AR45" i="6"/>
  <c r="AS45" i="6" s="1"/>
  <c r="AQ45" i="6"/>
  <c r="AR44" i="6"/>
  <c r="AS44" i="6" s="1"/>
  <c r="AQ44" i="6"/>
  <c r="AR43" i="6"/>
  <c r="AS43" i="6" s="1"/>
  <c r="AQ43" i="6"/>
  <c r="AR42" i="6"/>
  <c r="AS42" i="6" s="1"/>
  <c r="AQ42" i="6"/>
  <c r="AR41" i="6"/>
  <c r="AS41" i="6" s="1"/>
  <c r="AQ41" i="6"/>
  <c r="AR38" i="6"/>
  <c r="AS38" i="6" s="1"/>
  <c r="AQ38" i="6"/>
  <c r="AR37" i="6"/>
  <c r="AS37" i="6" s="1"/>
  <c r="AQ37" i="6"/>
  <c r="AR36" i="6"/>
  <c r="AS36" i="6" s="1"/>
  <c r="AQ36" i="6"/>
  <c r="AR35" i="6"/>
  <c r="AS35" i="6" s="1"/>
  <c r="AQ35" i="6"/>
  <c r="AQ34" i="6"/>
  <c r="AP12" i="6"/>
  <c r="AF12" i="6"/>
  <c r="V12" i="6"/>
  <c r="AP11" i="6"/>
  <c r="AF11" i="6"/>
  <c r="V11" i="6"/>
  <c r="AF10" i="6"/>
  <c r="V10" i="6"/>
  <c r="AR9" i="6"/>
  <c r="AH9" i="6"/>
  <c r="W9" i="6"/>
  <c r="N6" i="6"/>
  <c r="O6" i="6" s="1"/>
  <c r="M6" i="6"/>
  <c r="AR6" i="6"/>
  <c r="AS6" i="6" s="1"/>
  <c r="AQ6" i="6"/>
  <c r="AH6" i="6"/>
  <c r="AI6" i="6" s="1"/>
  <c r="AG6" i="6"/>
  <c r="X6" i="6"/>
  <c r="Y6" i="6" s="1"/>
  <c r="W6" i="6"/>
  <c r="N5" i="6"/>
  <c r="O5" i="6" s="1"/>
  <c r="M5" i="6"/>
  <c r="AR5" i="6"/>
  <c r="AS5" i="6" s="1"/>
  <c r="AQ5" i="6"/>
  <c r="AH5" i="6"/>
  <c r="AI5" i="6" s="1"/>
  <c r="AG5" i="6"/>
  <c r="X5" i="6"/>
  <c r="Y5" i="6" s="1"/>
  <c r="W5" i="6"/>
  <c r="N4" i="6"/>
  <c r="O4" i="6" s="1"/>
  <c r="M4" i="6"/>
  <c r="AR4" i="6"/>
  <c r="AS4" i="6" s="1"/>
  <c r="AQ4" i="6"/>
  <c r="AH4" i="6"/>
  <c r="AI4" i="6" s="1"/>
  <c r="AG4" i="6"/>
  <c r="X4" i="6"/>
  <c r="Y4" i="6" s="1"/>
  <c r="W4" i="6"/>
  <c r="N3" i="6"/>
  <c r="O3" i="6" s="1"/>
  <c r="M3" i="6"/>
  <c r="AR3" i="6"/>
  <c r="AS3" i="6" s="1"/>
  <c r="AQ3" i="6"/>
  <c r="AH3" i="6"/>
  <c r="AI3" i="6" s="1"/>
  <c r="AG3" i="6"/>
  <c r="X3" i="6"/>
  <c r="Y3" i="6" s="1"/>
  <c r="W3" i="6"/>
  <c r="N2" i="6"/>
  <c r="O2" i="6" s="1"/>
  <c r="M2" i="6"/>
  <c r="AR2" i="6"/>
  <c r="AS2" i="6" s="1"/>
  <c r="AQ2" i="6"/>
  <c r="AG2" i="6"/>
  <c r="X2" i="6"/>
  <c r="Y2" i="6" s="1"/>
  <c r="W2" i="6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AG10" i="6" l="1"/>
  <c r="AG11" i="6" s="1"/>
  <c r="W10" i="6"/>
  <c r="W11" i="6" s="1"/>
  <c r="AQ10" i="6"/>
  <c r="AQ11" i="6" s="1"/>
  <c r="B1750" i="5" l="1"/>
  <c r="B1749" i="5"/>
  <c r="B1748" i="5"/>
  <c r="B1747" i="5"/>
  <c r="B1746" i="5"/>
  <c r="B1745" i="5"/>
  <c r="B1744" i="5"/>
  <c r="B1743" i="5"/>
  <c r="B1742" i="5"/>
  <c r="B1741" i="5"/>
  <c r="B1740" i="5"/>
  <c r="B1739" i="5"/>
  <c r="B1738" i="5"/>
  <c r="B1737" i="5"/>
  <c r="B1736" i="5"/>
  <c r="B1735" i="5"/>
  <c r="B1734" i="5"/>
  <c r="B1733" i="5"/>
  <c r="B1732" i="5"/>
  <c r="B1731" i="5"/>
  <c r="B1730" i="5"/>
  <c r="B1729" i="5"/>
  <c r="B1728" i="5"/>
  <c r="B1727" i="5"/>
  <c r="B1726" i="5"/>
  <c r="B1725" i="5"/>
  <c r="B1724" i="5"/>
  <c r="B1723" i="5"/>
  <c r="B1722" i="5"/>
  <c r="B1721" i="5"/>
  <c r="B1720" i="5"/>
  <c r="B1719" i="5"/>
  <c r="B1718" i="5"/>
  <c r="B1717" i="5"/>
  <c r="B1716" i="5"/>
  <c r="B1715" i="5"/>
  <c r="B1714" i="5"/>
  <c r="B1713" i="5"/>
  <c r="B1712" i="5"/>
  <c r="B1711" i="5"/>
  <c r="B1710" i="5"/>
  <c r="B1709" i="5"/>
  <c r="B1708" i="5"/>
  <c r="B1707" i="5"/>
  <c r="B1706" i="5"/>
  <c r="B1705" i="5"/>
  <c r="B1704" i="5"/>
  <c r="B1703" i="5"/>
  <c r="B1702" i="5"/>
  <c r="B1701" i="5"/>
  <c r="B1700" i="5"/>
  <c r="B1699" i="5"/>
  <c r="B1698" i="5"/>
  <c r="B1697" i="5"/>
  <c r="B1696" i="5"/>
  <c r="B1695" i="5"/>
  <c r="B1694" i="5"/>
  <c r="B1693" i="5"/>
  <c r="B1692" i="5"/>
  <c r="B1691" i="5"/>
  <c r="B1690" i="5"/>
  <c r="B1689" i="5"/>
  <c r="B1688" i="5"/>
  <c r="B1687" i="5"/>
  <c r="B1686" i="5"/>
  <c r="B1685" i="5"/>
  <c r="B1684" i="5"/>
  <c r="B1683" i="5"/>
  <c r="B1682" i="5"/>
  <c r="B1681" i="5"/>
  <c r="B1680" i="5"/>
  <c r="B1679" i="5"/>
  <c r="B1678" i="5"/>
  <c r="B1677" i="5"/>
  <c r="B1676" i="5"/>
  <c r="B1675" i="5"/>
  <c r="B1674" i="5"/>
  <c r="B1673" i="5"/>
  <c r="B1672" i="5"/>
  <c r="B1671" i="5"/>
  <c r="B1670" i="5"/>
  <c r="B1669" i="5"/>
  <c r="B1668" i="5"/>
  <c r="B1667" i="5"/>
  <c r="B1666" i="5"/>
  <c r="B1665" i="5"/>
  <c r="B1664" i="5"/>
  <c r="B1663" i="5"/>
  <c r="B1662" i="5"/>
  <c r="B1661" i="5"/>
  <c r="B1660" i="5"/>
  <c r="B1659" i="5"/>
  <c r="B1658" i="5"/>
  <c r="B1657" i="5"/>
  <c r="B1656" i="5"/>
  <c r="B1655" i="5"/>
  <c r="B1654" i="5"/>
  <c r="B1653" i="5"/>
  <c r="B1652" i="5"/>
  <c r="B1651" i="5"/>
  <c r="B1650" i="5"/>
  <c r="B1649" i="5"/>
  <c r="B1648" i="5"/>
  <c r="B1647" i="5"/>
  <c r="B1646" i="5"/>
  <c r="B1645" i="5"/>
  <c r="B1644" i="5"/>
  <c r="B1643" i="5"/>
  <c r="B1642" i="5"/>
  <c r="B1641" i="5"/>
  <c r="B1640" i="5"/>
  <c r="B1639" i="5"/>
  <c r="B1638" i="5"/>
  <c r="B1637" i="5"/>
  <c r="B1636" i="5"/>
  <c r="B1635" i="5"/>
  <c r="B1634" i="5"/>
  <c r="B1633" i="5"/>
  <c r="B1632" i="5"/>
  <c r="B1631" i="5"/>
  <c r="B1630" i="5"/>
  <c r="B1629" i="5"/>
  <c r="B1628" i="5"/>
  <c r="B1627" i="5"/>
  <c r="B1626" i="5"/>
  <c r="B1625" i="5"/>
  <c r="B1624" i="5"/>
  <c r="B1623" i="5"/>
  <c r="B1622" i="5"/>
  <c r="B1621" i="5"/>
  <c r="B1620" i="5"/>
  <c r="B1619" i="5"/>
  <c r="B1618" i="5"/>
  <c r="B1617" i="5"/>
  <c r="B1616" i="5"/>
  <c r="B1615" i="5"/>
  <c r="B1614" i="5"/>
  <c r="B1613" i="5"/>
  <c r="B1612" i="5"/>
  <c r="B1611" i="5"/>
  <c r="B1610" i="5"/>
  <c r="B1609" i="5"/>
  <c r="B1608" i="5"/>
  <c r="B1607" i="5"/>
  <c r="B1606" i="5"/>
  <c r="B1605" i="5"/>
  <c r="B1604" i="5"/>
  <c r="B1603" i="5"/>
  <c r="B1602" i="5"/>
  <c r="B1601" i="5"/>
  <c r="B1600" i="5"/>
  <c r="B1599" i="5"/>
  <c r="B1598" i="5"/>
  <c r="B1597" i="5"/>
  <c r="B1596" i="5"/>
  <c r="B1595" i="5"/>
  <c r="B1594" i="5"/>
  <c r="B1593" i="5"/>
  <c r="B1592" i="5"/>
  <c r="B1591" i="5"/>
  <c r="B1590" i="5"/>
  <c r="B1589" i="5"/>
  <c r="B1588" i="5"/>
  <c r="B1587" i="5"/>
  <c r="B1586" i="5"/>
  <c r="B1585" i="5"/>
  <c r="B1584" i="5"/>
  <c r="B1583" i="5"/>
  <c r="B1582" i="5"/>
  <c r="B1581" i="5"/>
  <c r="B1580" i="5"/>
  <c r="B1579" i="5"/>
  <c r="B1578" i="5"/>
  <c r="B1577" i="5"/>
  <c r="B1576" i="5"/>
  <c r="B1575" i="5"/>
  <c r="B1574" i="5"/>
  <c r="B1573" i="5"/>
  <c r="B1572" i="5"/>
  <c r="B1571" i="5"/>
  <c r="B1570" i="5"/>
  <c r="B1569" i="5"/>
  <c r="B1568" i="5"/>
  <c r="B1567" i="5"/>
  <c r="B1566" i="5"/>
  <c r="B1565" i="5"/>
  <c r="B1564" i="5"/>
  <c r="B1563" i="5"/>
  <c r="B1562" i="5"/>
  <c r="B1561" i="5"/>
  <c r="B1560" i="5"/>
  <c r="B1559" i="5"/>
  <c r="B1558" i="5"/>
  <c r="B1557" i="5"/>
  <c r="B1556" i="5"/>
  <c r="B1555" i="5"/>
  <c r="B1554" i="5"/>
  <c r="B1553" i="5"/>
  <c r="B1552" i="5"/>
  <c r="B1551" i="5"/>
  <c r="B1550" i="5"/>
  <c r="B1549" i="5"/>
  <c r="B1548" i="5"/>
  <c r="B1547" i="5"/>
  <c r="B1546" i="5"/>
  <c r="B1545" i="5"/>
  <c r="B1544" i="5"/>
  <c r="B1543" i="5"/>
  <c r="B1542" i="5"/>
  <c r="B1541" i="5"/>
  <c r="B1540" i="5"/>
  <c r="B1539" i="5"/>
  <c r="B1538" i="5"/>
  <c r="B1537" i="5"/>
  <c r="B1536" i="5"/>
  <c r="B1535" i="5"/>
  <c r="B1534" i="5"/>
  <c r="B1533" i="5"/>
  <c r="B1532" i="5"/>
  <c r="B1531" i="5"/>
  <c r="B1530" i="5"/>
  <c r="B1529" i="5"/>
  <c r="B1528" i="5"/>
  <c r="B1527" i="5"/>
  <c r="B1526" i="5"/>
  <c r="B1525" i="5"/>
  <c r="B1524" i="5"/>
  <c r="B1523" i="5"/>
  <c r="B1522" i="5"/>
  <c r="B1521" i="5"/>
  <c r="B1520" i="5"/>
  <c r="B1519" i="5"/>
  <c r="B1518" i="5"/>
  <c r="B1517" i="5"/>
  <c r="B1516" i="5"/>
  <c r="B1515" i="5"/>
  <c r="B1514" i="5"/>
  <c r="B1513" i="5"/>
  <c r="B1512" i="5"/>
  <c r="B1511" i="5"/>
  <c r="B1510" i="5"/>
  <c r="B1509" i="5"/>
  <c r="B1508" i="5"/>
  <c r="B1507" i="5"/>
  <c r="B1506" i="5"/>
  <c r="B1505" i="5"/>
  <c r="B1504" i="5"/>
  <c r="B1503" i="5"/>
  <c r="B1502" i="5"/>
  <c r="B1501" i="5"/>
  <c r="B1500" i="5"/>
  <c r="B1499" i="5"/>
  <c r="B1498" i="5"/>
  <c r="B1497" i="5"/>
  <c r="B1496" i="5"/>
  <c r="B1495" i="5"/>
  <c r="B1494" i="5"/>
  <c r="B1493" i="5"/>
  <c r="B1492" i="5"/>
  <c r="B1491" i="5"/>
  <c r="B1490" i="5"/>
  <c r="B1489" i="5"/>
  <c r="B1488" i="5"/>
  <c r="B1487" i="5"/>
  <c r="B1486" i="5"/>
  <c r="B1485" i="5"/>
  <c r="B1484" i="5"/>
  <c r="B1483" i="5"/>
  <c r="B1482" i="5"/>
  <c r="B1481" i="5"/>
  <c r="B1480" i="5"/>
  <c r="B1479" i="5"/>
  <c r="B1478" i="5"/>
  <c r="B1477" i="5"/>
  <c r="B1476" i="5"/>
  <c r="B1475" i="5"/>
  <c r="B1474" i="5"/>
  <c r="B1473" i="5"/>
  <c r="B1472" i="5"/>
  <c r="B1471" i="5"/>
  <c r="B1470" i="5"/>
  <c r="B1469" i="5"/>
  <c r="B1468" i="5"/>
  <c r="B1467" i="5"/>
  <c r="B1466" i="5"/>
  <c r="B1465" i="5"/>
  <c r="B1464" i="5"/>
  <c r="B1463" i="5"/>
  <c r="B1462" i="5"/>
  <c r="B1461" i="5"/>
  <c r="B1460" i="5"/>
  <c r="B1459" i="5"/>
  <c r="B1458" i="5"/>
  <c r="B1457" i="5"/>
  <c r="B1456" i="5"/>
  <c r="B1455" i="5"/>
  <c r="B1454" i="5"/>
  <c r="B1453" i="5"/>
  <c r="B1452" i="5"/>
  <c r="B1451" i="5"/>
  <c r="B1450" i="5"/>
  <c r="B1449" i="5"/>
  <c r="B1448" i="5"/>
  <c r="B1447" i="5"/>
  <c r="B1446" i="5"/>
  <c r="B1445" i="5"/>
  <c r="B1444" i="5"/>
  <c r="B1443" i="5"/>
  <c r="B1442" i="5"/>
  <c r="B1441" i="5"/>
  <c r="B1440" i="5"/>
  <c r="B1439" i="5"/>
  <c r="B1438" i="5"/>
  <c r="B1437" i="5"/>
  <c r="B1436" i="5"/>
  <c r="B1435" i="5"/>
  <c r="B1434" i="5"/>
  <c r="B1433" i="5"/>
  <c r="B1432" i="5"/>
  <c r="B1431" i="5"/>
  <c r="B1430" i="5"/>
  <c r="B1429" i="5"/>
  <c r="B1428" i="5"/>
  <c r="B1427" i="5"/>
  <c r="B1426" i="5"/>
  <c r="B1425" i="5"/>
  <c r="B1424" i="5"/>
  <c r="B1423" i="5"/>
  <c r="B1422" i="5"/>
  <c r="B1421" i="5"/>
  <c r="B1420" i="5"/>
  <c r="B1419" i="5"/>
  <c r="B1418" i="5"/>
  <c r="B1417" i="5"/>
  <c r="B1416" i="5"/>
  <c r="B1415" i="5"/>
  <c r="B1414" i="5"/>
  <c r="B1413" i="5"/>
  <c r="B1412" i="5"/>
  <c r="B1411" i="5"/>
  <c r="B1410" i="5"/>
  <c r="B1409" i="5"/>
  <c r="B1408" i="5"/>
  <c r="B1407" i="5"/>
  <c r="B1406" i="5"/>
  <c r="B1405" i="5"/>
  <c r="B1404" i="5"/>
  <c r="B1403" i="5"/>
  <c r="B1402" i="5"/>
  <c r="B1401" i="5"/>
  <c r="B1400" i="5"/>
  <c r="B1399" i="5"/>
  <c r="B1398" i="5"/>
  <c r="B1397" i="5"/>
  <c r="B1396" i="5"/>
  <c r="B1395" i="5"/>
  <c r="B1394" i="5"/>
  <c r="B1393" i="5"/>
  <c r="B1392" i="5"/>
  <c r="B1391" i="5"/>
  <c r="B1390" i="5"/>
  <c r="B1389" i="5"/>
  <c r="B1388" i="5"/>
  <c r="B1387" i="5"/>
  <c r="B1386" i="5"/>
  <c r="B1385" i="5"/>
  <c r="B1384" i="5"/>
  <c r="B1383" i="5"/>
  <c r="B1382" i="5"/>
  <c r="B1381" i="5"/>
  <c r="B1380" i="5"/>
  <c r="B1379" i="5"/>
  <c r="B1378" i="5"/>
  <c r="B1377" i="5"/>
  <c r="B1376" i="5"/>
  <c r="B1375" i="5"/>
  <c r="B1374" i="5"/>
  <c r="B1373" i="5"/>
  <c r="B1372" i="5"/>
  <c r="B1371" i="5"/>
  <c r="B1370" i="5"/>
  <c r="B1369" i="5"/>
  <c r="B1368" i="5"/>
  <c r="B1367" i="5"/>
  <c r="B1366" i="5"/>
  <c r="B1365" i="5"/>
  <c r="B1364" i="5"/>
  <c r="B1363" i="5"/>
  <c r="B1362" i="5"/>
  <c r="B1361" i="5"/>
  <c r="B1360" i="5"/>
  <c r="B1359" i="5"/>
  <c r="B1358" i="5"/>
  <c r="B1357" i="5"/>
  <c r="B1356" i="5"/>
  <c r="B1355" i="5"/>
  <c r="B1354" i="5"/>
  <c r="B1353" i="5"/>
  <c r="B1352" i="5"/>
  <c r="B1351" i="5"/>
  <c r="B1350" i="5"/>
  <c r="B1349" i="5"/>
  <c r="B1348" i="5"/>
  <c r="B1347" i="5"/>
  <c r="B1346" i="5"/>
  <c r="B1345" i="5"/>
  <c r="B1344" i="5"/>
  <c r="B1343" i="5"/>
  <c r="B1342" i="5"/>
  <c r="B1341" i="5"/>
  <c r="B1340" i="5"/>
  <c r="B1339" i="5"/>
  <c r="B1338" i="5"/>
  <c r="B1337" i="5"/>
  <c r="B1336" i="5"/>
  <c r="B1335" i="5"/>
  <c r="B1334" i="5"/>
  <c r="B1333" i="5"/>
  <c r="B1332" i="5"/>
  <c r="B1331" i="5"/>
  <c r="B1330" i="5"/>
  <c r="B1329" i="5"/>
  <c r="B1328" i="5"/>
  <c r="B1327" i="5"/>
  <c r="B1326" i="5"/>
  <c r="B1325" i="5"/>
  <c r="B1324" i="5"/>
  <c r="B1323" i="5"/>
  <c r="B1322" i="5"/>
  <c r="B1321" i="5"/>
  <c r="B1320" i="5"/>
  <c r="B1319" i="5"/>
  <c r="B1318" i="5"/>
  <c r="B1317" i="5"/>
  <c r="B1316" i="5"/>
  <c r="B1315" i="5"/>
  <c r="B1314" i="5"/>
  <c r="B1313" i="5"/>
  <c r="B1312" i="5"/>
  <c r="B1311" i="5"/>
  <c r="B1310" i="5"/>
  <c r="B1309" i="5"/>
  <c r="B1308" i="5"/>
  <c r="B1307" i="5"/>
  <c r="B1306" i="5"/>
  <c r="B1305" i="5"/>
  <c r="B1304" i="5"/>
  <c r="B1303" i="5"/>
  <c r="B1302" i="5"/>
  <c r="B1301" i="5"/>
  <c r="B1300" i="5"/>
  <c r="B1299" i="5"/>
  <c r="B1298" i="5"/>
  <c r="B1297" i="5"/>
  <c r="B1296" i="5"/>
  <c r="B1295" i="5"/>
  <c r="B1294" i="5"/>
  <c r="B1293" i="5"/>
  <c r="B1292" i="5"/>
  <c r="B1291" i="5"/>
  <c r="B1290" i="5"/>
  <c r="B1289" i="5"/>
  <c r="B1288" i="5"/>
  <c r="B1287" i="5"/>
  <c r="B1286" i="5"/>
  <c r="B1285" i="5"/>
  <c r="B1284" i="5"/>
  <c r="B1283" i="5"/>
  <c r="B1282" i="5"/>
  <c r="B1281" i="5"/>
  <c r="B1280" i="5"/>
  <c r="B1279" i="5"/>
  <c r="B1278" i="5"/>
  <c r="B1277" i="5"/>
  <c r="B1276" i="5"/>
  <c r="B1275" i="5"/>
  <c r="B1274" i="5"/>
  <c r="B1273" i="5"/>
  <c r="B1272" i="5"/>
  <c r="B1271" i="5"/>
  <c r="B1270" i="5"/>
  <c r="B1269" i="5"/>
  <c r="B1268" i="5"/>
  <c r="B1267" i="5"/>
  <c r="B1266" i="5"/>
  <c r="B1265" i="5"/>
  <c r="B1264" i="5"/>
  <c r="B1263" i="5"/>
  <c r="B1262" i="5"/>
  <c r="B1261" i="5"/>
  <c r="B1260" i="5"/>
  <c r="B1259" i="5"/>
  <c r="B1258" i="5"/>
  <c r="B1257" i="5"/>
  <c r="B1256" i="5"/>
  <c r="B1255" i="5"/>
  <c r="B1254" i="5"/>
  <c r="B1253" i="5"/>
  <c r="B1252" i="5"/>
  <c r="B1251" i="5"/>
  <c r="B1250" i="5"/>
  <c r="B1249" i="5"/>
  <c r="B1248" i="5"/>
  <c r="B1247" i="5"/>
  <c r="B1246" i="5"/>
  <c r="B1245" i="5"/>
  <c r="B1244" i="5"/>
  <c r="B1243" i="5"/>
  <c r="B1242" i="5"/>
  <c r="B1241" i="5"/>
  <c r="B1240" i="5"/>
  <c r="B1239" i="5"/>
  <c r="B1238" i="5"/>
  <c r="B1237" i="5"/>
  <c r="B1236" i="5"/>
  <c r="B1235" i="5"/>
  <c r="B1234" i="5"/>
  <c r="B1233" i="5"/>
  <c r="B1232" i="5"/>
  <c r="B1231" i="5"/>
  <c r="B1230" i="5"/>
  <c r="B1229" i="5"/>
  <c r="B1228" i="5"/>
  <c r="B1227" i="5"/>
  <c r="B1226" i="5"/>
  <c r="B1225" i="5"/>
  <c r="B1224" i="5"/>
  <c r="B1223" i="5"/>
  <c r="B1222" i="5"/>
  <c r="B1221" i="5"/>
  <c r="B1220" i="5"/>
  <c r="B1219" i="5"/>
  <c r="B1218" i="5"/>
  <c r="B1217" i="5"/>
  <c r="B1216" i="5"/>
  <c r="B1215" i="5"/>
  <c r="B1214" i="5"/>
  <c r="B1213" i="5"/>
  <c r="B1212" i="5"/>
  <c r="B1211" i="5"/>
  <c r="B1210" i="5"/>
  <c r="B1209" i="5"/>
  <c r="B1208" i="5"/>
  <c r="B1207" i="5"/>
  <c r="B1206" i="5"/>
  <c r="B1205" i="5"/>
  <c r="B1204" i="5"/>
  <c r="B1203" i="5"/>
  <c r="B1202" i="5"/>
  <c r="B1201" i="5"/>
  <c r="B1200" i="5"/>
  <c r="B1199" i="5"/>
  <c r="B1198" i="5"/>
  <c r="B1197" i="5"/>
  <c r="B1196" i="5"/>
  <c r="B1195" i="5"/>
  <c r="B1194" i="5"/>
  <c r="B1192" i="5"/>
  <c r="B1191" i="5"/>
  <c r="B1190" i="5"/>
  <c r="B1189" i="5"/>
  <c r="B1188" i="5"/>
  <c r="B1187" i="5"/>
  <c r="B1186" i="5"/>
  <c r="B1185" i="5"/>
  <c r="B1184" i="5"/>
  <c r="B1183" i="5"/>
  <c r="B1182" i="5"/>
  <c r="B1181" i="5"/>
  <c r="B1180" i="5"/>
  <c r="B1179" i="5"/>
  <c r="B1178" i="5"/>
  <c r="B1177" i="5"/>
  <c r="B1176" i="5"/>
  <c r="B1175" i="5"/>
  <c r="B1174" i="5"/>
  <c r="B1173" i="5"/>
  <c r="B1172" i="5"/>
  <c r="B1171" i="5"/>
  <c r="B1170" i="5"/>
  <c r="B1169" i="5"/>
  <c r="B1168" i="5"/>
  <c r="B1167" i="5"/>
  <c r="B1166" i="5"/>
  <c r="B1165" i="5"/>
  <c r="B1164" i="5"/>
  <c r="B1163" i="5"/>
  <c r="B1162" i="5"/>
  <c r="B1161" i="5"/>
  <c r="B1160" i="5"/>
  <c r="B1159" i="5"/>
  <c r="B1158" i="5"/>
  <c r="B1157" i="5"/>
  <c r="B1156" i="5"/>
  <c r="B1155" i="5"/>
  <c r="B1154" i="5"/>
  <c r="B1153" i="5"/>
  <c r="B1152" i="5"/>
  <c r="B1151" i="5"/>
  <c r="B1150" i="5"/>
  <c r="B1149" i="5"/>
  <c r="B1148" i="5"/>
  <c r="B1147" i="5"/>
  <c r="B1146" i="5"/>
  <c r="B1145" i="5"/>
  <c r="B1144" i="5"/>
  <c r="B1143" i="5"/>
  <c r="B1142" i="5"/>
  <c r="B1141" i="5"/>
  <c r="B1140" i="5"/>
  <c r="B1139" i="5"/>
  <c r="B1138" i="5"/>
  <c r="B1137" i="5"/>
  <c r="B1136" i="5"/>
  <c r="B1135" i="5"/>
  <c r="B1134" i="5"/>
  <c r="B1133" i="5"/>
  <c r="B1132" i="5"/>
  <c r="B1131" i="5"/>
  <c r="B1130" i="5"/>
  <c r="B1129" i="5"/>
  <c r="B1128" i="5"/>
  <c r="B1127" i="5"/>
  <c r="B1126" i="5"/>
  <c r="B1125" i="5"/>
  <c r="B1124" i="5"/>
  <c r="B1123" i="5"/>
  <c r="B1122" i="5"/>
  <c r="B1121" i="5"/>
  <c r="B1120" i="5"/>
  <c r="B1119" i="5"/>
  <c r="B1118" i="5"/>
  <c r="B1117" i="5"/>
  <c r="B1116" i="5"/>
  <c r="B1115" i="5"/>
  <c r="B1114" i="5"/>
  <c r="B1113" i="5"/>
  <c r="B1112" i="5"/>
  <c r="B1111" i="5"/>
  <c r="B1110" i="5"/>
  <c r="B1109" i="5"/>
  <c r="B1108" i="5"/>
  <c r="B1107" i="5"/>
  <c r="B1106" i="5"/>
  <c r="B1105" i="5"/>
  <c r="B1104" i="5"/>
  <c r="B1103" i="5"/>
  <c r="B1102" i="5"/>
  <c r="B1101" i="5"/>
  <c r="B1100" i="5"/>
  <c r="B1099" i="5"/>
  <c r="B1098" i="5"/>
  <c r="B1097" i="5"/>
  <c r="B1096" i="5"/>
  <c r="B1095" i="5"/>
  <c r="B1094" i="5"/>
  <c r="B1093" i="5"/>
  <c r="B1092" i="5"/>
  <c r="B1091" i="5"/>
  <c r="B1090" i="5"/>
  <c r="B1089" i="5"/>
  <c r="B1088" i="5"/>
  <c r="B1087" i="5"/>
  <c r="B1086" i="5"/>
  <c r="B1085" i="5"/>
  <c r="B1084" i="5"/>
  <c r="B1083" i="5"/>
  <c r="B1082" i="5"/>
  <c r="B1081" i="5"/>
  <c r="B1080" i="5"/>
  <c r="B1079" i="5"/>
  <c r="B1078" i="5"/>
  <c r="B1077" i="5"/>
  <c r="B1076" i="5"/>
  <c r="B1075" i="5"/>
  <c r="B1074" i="5"/>
  <c r="B1073" i="5"/>
  <c r="B1072" i="5"/>
  <c r="B1071" i="5"/>
  <c r="B1070" i="5"/>
  <c r="B1069" i="5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2" i="5"/>
  <c r="B1051" i="5"/>
  <c r="B1050" i="5"/>
  <c r="B1049" i="5"/>
  <c r="B1048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8" i="5"/>
  <c r="B1027" i="5"/>
  <c r="B1026" i="5"/>
  <c r="B1025" i="5"/>
  <c r="B1024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K937" i="5"/>
  <c r="B936" i="5"/>
  <c r="K936" i="5"/>
  <c r="B935" i="5"/>
  <c r="K935" i="5"/>
  <c r="B934" i="5"/>
  <c r="K934" i="5"/>
  <c r="B933" i="5"/>
  <c r="K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K913" i="5"/>
  <c r="B912" i="5"/>
  <c r="K912" i="5"/>
  <c r="B911" i="5"/>
  <c r="K911" i="5"/>
  <c r="B910" i="5"/>
  <c r="K910" i="5"/>
  <c r="B909" i="5"/>
  <c r="K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K764" i="5"/>
  <c r="B763" i="5"/>
  <c r="K763" i="5"/>
  <c r="B762" i="5"/>
  <c r="K762" i="5"/>
  <c r="B761" i="5"/>
  <c r="K761" i="5"/>
  <c r="B760" i="5"/>
  <c r="K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K669" i="5"/>
  <c r="B668" i="5"/>
  <c r="K668" i="5"/>
  <c r="B667" i="5"/>
  <c r="K667" i="5"/>
  <c r="B666" i="5"/>
  <c r="K666" i="5"/>
  <c r="B665" i="5"/>
  <c r="K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K620" i="5"/>
  <c r="B619" i="5"/>
  <c r="K619" i="5"/>
  <c r="B618" i="5"/>
  <c r="K618" i="5"/>
  <c r="B617" i="5"/>
  <c r="K617" i="5"/>
  <c r="B616" i="5"/>
  <c r="K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Q603" i="5"/>
  <c r="B602" i="5"/>
  <c r="Q602" i="5"/>
  <c r="B601" i="5"/>
  <c r="Q601" i="5"/>
  <c r="B600" i="5"/>
  <c r="Q600" i="5"/>
  <c r="B599" i="5"/>
  <c r="Q599" i="5"/>
  <c r="B598" i="5"/>
  <c r="B597" i="5"/>
  <c r="B596" i="5"/>
  <c r="B595" i="5"/>
  <c r="W595" i="5"/>
  <c r="B594" i="5"/>
  <c r="W594" i="5"/>
  <c r="B593" i="5"/>
  <c r="W593" i="5"/>
  <c r="B592" i="5"/>
  <c r="W592" i="5"/>
  <c r="B591" i="5"/>
  <c r="W591" i="5"/>
  <c r="B590" i="5"/>
  <c r="B589" i="5"/>
  <c r="B588" i="5"/>
  <c r="B587" i="5"/>
  <c r="Q587" i="5"/>
  <c r="B586" i="5"/>
  <c r="Q586" i="5"/>
  <c r="B585" i="5"/>
  <c r="Q585" i="5"/>
  <c r="B584" i="5"/>
  <c r="Q584" i="5"/>
  <c r="B583" i="5"/>
  <c r="Q583" i="5"/>
  <c r="B582" i="5"/>
  <c r="W582" i="5"/>
  <c r="B581" i="5"/>
  <c r="W581" i="5"/>
  <c r="B580" i="5"/>
  <c r="W580" i="5"/>
  <c r="B579" i="5"/>
  <c r="W579" i="5"/>
  <c r="B578" i="5"/>
  <c r="W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Q499" i="5"/>
  <c r="B498" i="5"/>
  <c r="Q498" i="5"/>
  <c r="B497" i="5"/>
  <c r="Q497" i="5"/>
  <c r="B496" i="5"/>
  <c r="Q496" i="5"/>
  <c r="B495" i="5"/>
  <c r="Q495" i="5"/>
  <c r="B494" i="5"/>
  <c r="B493" i="5"/>
  <c r="B492" i="5"/>
  <c r="B491" i="5"/>
  <c r="B490" i="5"/>
  <c r="W490" i="5"/>
  <c r="B489" i="5"/>
  <c r="W489" i="5"/>
  <c r="B488" i="5"/>
  <c r="W488" i="5"/>
  <c r="B487" i="5"/>
  <c r="W487" i="5"/>
  <c r="B486" i="5"/>
  <c r="W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K471" i="5"/>
  <c r="B470" i="5"/>
  <c r="K470" i="5"/>
  <c r="B469" i="5"/>
  <c r="K469" i="5"/>
  <c r="B468" i="5"/>
  <c r="K468" i="5"/>
  <c r="B467" i="5"/>
  <c r="K467" i="5"/>
  <c r="B466" i="5"/>
  <c r="B465" i="5"/>
  <c r="B464" i="5"/>
  <c r="B463" i="5"/>
  <c r="B462" i="5"/>
  <c r="B461" i="5"/>
  <c r="B460" i="5"/>
  <c r="B459" i="5"/>
  <c r="B458" i="5"/>
  <c r="B457" i="5"/>
  <c r="K457" i="5"/>
  <c r="B456" i="5"/>
  <c r="K456" i="5"/>
  <c r="B455" i="5"/>
  <c r="K455" i="5"/>
  <c r="B454" i="5"/>
  <c r="K454" i="5"/>
  <c r="B453" i="5"/>
  <c r="K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Q438" i="5"/>
  <c r="B437" i="5"/>
  <c r="Q437" i="5"/>
  <c r="B436" i="5"/>
  <c r="Q436" i="5"/>
  <c r="B435" i="5"/>
  <c r="Q435" i="5"/>
  <c r="B434" i="5"/>
  <c r="Q434" i="5"/>
  <c r="B433" i="5"/>
  <c r="B432" i="5"/>
  <c r="B431" i="5"/>
  <c r="B430" i="5"/>
  <c r="B429" i="5"/>
  <c r="B428" i="5"/>
  <c r="B427" i="5"/>
  <c r="B426" i="5"/>
  <c r="W426" i="5"/>
  <c r="B425" i="5"/>
  <c r="W425" i="5"/>
  <c r="B424" i="5"/>
  <c r="W424" i="5"/>
  <c r="B423" i="5"/>
  <c r="W423" i="5"/>
  <c r="B422" i="5"/>
  <c r="W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Q407" i="5"/>
  <c r="B406" i="5"/>
  <c r="Q406" i="5"/>
  <c r="B405" i="5"/>
  <c r="Q405" i="5"/>
  <c r="B404" i="5"/>
  <c r="Q404" i="5"/>
  <c r="B403" i="5"/>
  <c r="B402" i="5"/>
  <c r="B401" i="5"/>
  <c r="B400" i="5"/>
  <c r="B399" i="5"/>
  <c r="B398" i="5"/>
  <c r="B397" i="5"/>
  <c r="B396" i="5"/>
  <c r="B395" i="5"/>
  <c r="W395" i="5"/>
  <c r="B394" i="5"/>
  <c r="W394" i="5"/>
  <c r="B393" i="5"/>
  <c r="W393" i="5"/>
  <c r="B392" i="5"/>
  <c r="W392" i="5"/>
  <c r="B391" i="5"/>
  <c r="W391" i="5"/>
  <c r="B390" i="5"/>
  <c r="B389" i="5"/>
  <c r="B388" i="5"/>
  <c r="B387" i="5"/>
  <c r="B386" i="5"/>
  <c r="AC386" i="5"/>
  <c r="B385" i="5"/>
  <c r="AC385" i="5"/>
  <c r="B384" i="5"/>
  <c r="AC384" i="5"/>
  <c r="B383" i="5"/>
  <c r="AC383" i="5"/>
  <c r="B382" i="5"/>
  <c r="AC382" i="5"/>
  <c r="B381" i="5"/>
  <c r="B380" i="5"/>
  <c r="B379" i="5"/>
  <c r="B378" i="5"/>
  <c r="B377" i="5"/>
  <c r="B376" i="5"/>
  <c r="B375" i="5"/>
  <c r="AC375" i="5"/>
  <c r="B374" i="5"/>
  <c r="AC374" i="5"/>
  <c r="B373" i="5"/>
  <c r="AC373" i="5"/>
  <c r="B372" i="5"/>
  <c r="AC372" i="5"/>
  <c r="B371" i="5"/>
  <c r="AC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Q310" i="5"/>
  <c r="B309" i="5"/>
  <c r="Q309" i="5"/>
  <c r="B308" i="5"/>
  <c r="Q308" i="5"/>
  <c r="B307" i="5"/>
  <c r="AC307" i="5"/>
  <c r="Q307" i="5"/>
  <c r="B306" i="5"/>
  <c r="AC306" i="5"/>
  <c r="Q306" i="5"/>
  <c r="B305" i="5"/>
  <c r="AC305" i="5"/>
  <c r="B304" i="5"/>
  <c r="AC304" i="5"/>
  <c r="B303" i="5"/>
  <c r="AC303" i="5"/>
  <c r="W303" i="5"/>
  <c r="B302" i="5"/>
  <c r="W302" i="5"/>
  <c r="B301" i="5"/>
  <c r="W301" i="5"/>
  <c r="Q301" i="5"/>
  <c r="B300" i="5"/>
  <c r="W300" i="5"/>
  <c r="Q300" i="5"/>
  <c r="B299" i="5"/>
  <c r="W299" i="5"/>
  <c r="Q299" i="5"/>
  <c r="B298" i="5"/>
  <c r="Q298" i="5"/>
  <c r="B297" i="5"/>
  <c r="Q297" i="5"/>
  <c r="B296" i="5"/>
  <c r="B295" i="5"/>
  <c r="B294" i="5"/>
  <c r="B293" i="5"/>
  <c r="W293" i="5"/>
  <c r="B292" i="5"/>
  <c r="W292" i="5"/>
  <c r="B291" i="5"/>
  <c r="W291" i="5"/>
  <c r="B290" i="5"/>
  <c r="W290" i="5"/>
  <c r="B289" i="5"/>
  <c r="W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AC271" i="5"/>
  <c r="B270" i="5"/>
  <c r="AC270" i="5"/>
  <c r="B269" i="5"/>
  <c r="AC269" i="5"/>
  <c r="B268" i="5"/>
  <c r="AC268" i="5"/>
  <c r="B267" i="5"/>
  <c r="AC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AC252" i="5"/>
  <c r="B251" i="5"/>
  <c r="AC251" i="5"/>
  <c r="B250" i="5"/>
  <c r="AC250" i="5"/>
  <c r="B249" i="5"/>
  <c r="AC249" i="5"/>
  <c r="B248" i="5"/>
  <c r="AC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AC193" i="5"/>
  <c r="B192" i="5"/>
  <c r="AC192" i="5"/>
  <c r="B191" i="5"/>
  <c r="AC191" i="5"/>
  <c r="B190" i="5"/>
  <c r="AC190" i="5"/>
  <c r="B189" i="5"/>
  <c r="AC189" i="5"/>
  <c r="B188" i="5"/>
  <c r="B187" i="5"/>
  <c r="B186" i="5"/>
  <c r="AC186" i="5"/>
  <c r="B185" i="5"/>
  <c r="AC185" i="5"/>
  <c r="B184" i="5"/>
  <c r="AC184" i="5"/>
  <c r="B183" i="5"/>
  <c r="AC183" i="5"/>
  <c r="B182" i="5"/>
  <c r="AC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K117" i="5"/>
  <c r="B116" i="5"/>
  <c r="K116" i="5"/>
  <c r="B115" i="5"/>
  <c r="K115" i="5"/>
  <c r="B114" i="5"/>
  <c r="K114" i="5"/>
  <c r="B113" i="5"/>
  <c r="K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K98" i="5"/>
  <c r="B97" i="5"/>
  <c r="K97" i="5"/>
  <c r="B96" i="5"/>
  <c r="K96" i="5"/>
  <c r="B95" i="5"/>
  <c r="K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Q79" i="5"/>
  <c r="B78" i="5"/>
  <c r="Q78" i="5"/>
  <c r="B77" i="5"/>
  <c r="Q77" i="5"/>
  <c r="B76" i="5"/>
  <c r="Q76" i="5"/>
  <c r="B75" i="5"/>
  <c r="W75" i="5"/>
  <c r="B74" i="5"/>
  <c r="W74" i="5"/>
  <c r="B73" i="5"/>
  <c r="W73" i="5"/>
  <c r="B72" i="5"/>
  <c r="W72" i="5"/>
  <c r="B71" i="5"/>
  <c r="B70" i="5"/>
  <c r="B69" i="5"/>
  <c r="B68" i="5"/>
  <c r="B67" i="5"/>
  <c r="B66" i="5"/>
  <c r="Q66" i="5"/>
  <c r="B65" i="5"/>
  <c r="Q65" i="5"/>
  <c r="B64" i="5"/>
  <c r="Q64" i="5"/>
  <c r="B63" i="5"/>
  <c r="Q63" i="5"/>
  <c r="B62" i="5"/>
  <c r="W62" i="5"/>
  <c r="Q62" i="5"/>
  <c r="B61" i="5"/>
  <c r="W61" i="5"/>
  <c r="B60" i="5"/>
  <c r="W60" i="5"/>
  <c r="B59" i="5"/>
  <c r="W59" i="5"/>
  <c r="B58" i="5"/>
  <c r="B57" i="5"/>
  <c r="B56" i="5"/>
  <c r="B55" i="5"/>
  <c r="B54" i="5"/>
  <c r="B53" i="5"/>
  <c r="B52" i="5"/>
  <c r="B51" i="5"/>
  <c r="B50" i="5"/>
  <c r="B49" i="5"/>
  <c r="B48" i="5"/>
  <c r="AC48" i="5"/>
  <c r="B47" i="5"/>
  <c r="AC47" i="5"/>
  <c r="B46" i="5"/>
  <c r="AC46" i="5"/>
  <c r="B45" i="5"/>
  <c r="AC45" i="5"/>
  <c r="B44" i="5"/>
  <c r="B43" i="5"/>
  <c r="B42" i="5"/>
  <c r="B41" i="5"/>
  <c r="B40" i="5"/>
  <c r="AC40" i="5"/>
  <c r="B39" i="5"/>
  <c r="AC39" i="5"/>
  <c r="B38" i="5"/>
  <c r="AC38" i="5"/>
  <c r="B37" i="5"/>
  <c r="AC37" i="5"/>
  <c r="B36" i="5"/>
  <c r="AC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AC7" i="5"/>
  <c r="W7" i="5"/>
  <c r="Q7" i="5"/>
  <c r="K7" i="5"/>
  <c r="B6" i="5"/>
  <c r="AC6" i="5"/>
  <c r="W6" i="5"/>
  <c r="Q6" i="5"/>
  <c r="K6" i="5"/>
  <c r="B5" i="5"/>
  <c r="AC5" i="5"/>
  <c r="W5" i="5"/>
  <c r="Q5" i="5"/>
  <c r="K5" i="5"/>
  <c r="B4" i="5"/>
  <c r="AC4" i="5"/>
  <c r="W4" i="5"/>
  <c r="Q4" i="5"/>
  <c r="K4" i="5"/>
  <c r="B3" i="5"/>
  <c r="AC3" i="5"/>
  <c r="W3" i="5"/>
  <c r="Q3" i="5"/>
  <c r="K3" i="5"/>
</calcChain>
</file>

<file path=xl/sharedStrings.xml><?xml version="1.0" encoding="utf-8"?>
<sst xmlns="http://schemas.openxmlformats.org/spreadsheetml/2006/main" count="9876" uniqueCount="207">
  <si>
    <t>Keys</t>
  </si>
  <si>
    <t>Detection limit</t>
  </si>
  <si>
    <t>µg/L</t>
  </si>
  <si>
    <t>Event</t>
  </si>
  <si>
    <t>Fe (ICP-AES)</t>
  </si>
  <si>
    <t>Event 1</t>
  </si>
  <si>
    <t>0-226</t>
  </si>
  <si>
    <t>P (ICP-AES)</t>
  </si>
  <si>
    <t>Event 2</t>
  </si>
  <si>
    <t>226-275</t>
  </si>
  <si>
    <t>As (ICP-AES)</t>
  </si>
  <si>
    <t>Event 3</t>
  </si>
  <si>
    <t>275-1122</t>
  </si>
  <si>
    <t>As (ICP-MS)</t>
  </si>
  <si>
    <t>Event 4</t>
  </si>
  <si>
    <t>1122-1155</t>
  </si>
  <si>
    <t>Event 5</t>
  </si>
  <si>
    <t>1155-1542</t>
  </si>
  <si>
    <t>Event 6</t>
  </si>
  <si>
    <t>1542-1673</t>
  </si>
  <si>
    <t>Event 7</t>
  </si>
  <si>
    <t>1673-1919</t>
  </si>
  <si>
    <t>Event 8</t>
  </si>
  <si>
    <t>1919-2300</t>
  </si>
  <si>
    <t>Event 9</t>
  </si>
  <si>
    <t>2300-2361</t>
  </si>
  <si>
    <t>Event 10</t>
  </si>
  <si>
    <t>2361-2751</t>
  </si>
  <si>
    <t>Parameter</t>
  </si>
  <si>
    <t>Average</t>
  </si>
  <si>
    <t>Std</t>
  </si>
  <si>
    <t>pH</t>
  </si>
  <si>
    <t>Dissolved Oxygen (mg/L)</t>
  </si>
  <si>
    <t>Chlorine (mg/L)</t>
  </si>
  <si>
    <t xml:space="preserve"> Initial</t>
  </si>
  <si>
    <t>Final</t>
  </si>
  <si>
    <t xml:space="preserve"> Initial </t>
  </si>
  <si>
    <t xml:space="preserve"> Final </t>
  </si>
  <si>
    <t xml:space="preserve"> Free </t>
  </si>
  <si>
    <t xml:space="preserve">Total </t>
  </si>
  <si>
    <t>Date</t>
  </si>
  <si>
    <t>Elapsed Time (day)</t>
  </si>
  <si>
    <t>Event 1 (N=90)</t>
  </si>
  <si>
    <t>Event 1 (N=59)</t>
  </si>
  <si>
    <t>Event 1 (N=56)</t>
  </si>
  <si>
    <t>Event 1 (N=33)</t>
  </si>
  <si>
    <t>max</t>
  </si>
  <si>
    <t>min</t>
  </si>
  <si>
    <t>median</t>
  </si>
  <si>
    <t>average</t>
  </si>
  <si>
    <t>std</t>
  </si>
  <si>
    <t>Event 2 (N=8)</t>
  </si>
  <si>
    <t>Event 3 (N=138)</t>
  </si>
  <si>
    <t>Event 2 (N=13)</t>
  </si>
  <si>
    <t>Event 3 (N=218)</t>
  </si>
  <si>
    <t>Event 3 (N=222)</t>
  </si>
  <si>
    <t>Event 2 (N=20)</t>
  </si>
  <si>
    <t>Event 3 (N=340)</t>
  </si>
  <si>
    <t>Event 4 (N=5)</t>
  </si>
  <si>
    <t>Event 5 (N=61)</t>
  </si>
  <si>
    <t>Event 6 (N=20)</t>
  </si>
  <si>
    <t>Event 7 (N=36)</t>
  </si>
  <si>
    <t>Event 4 (N=9)</t>
  </si>
  <si>
    <t>Event 5 (N=93)</t>
  </si>
  <si>
    <t>Event 8 (N=68)</t>
  </si>
  <si>
    <t>Event 5 (N=97)</t>
  </si>
  <si>
    <t>Event 9 (N=10)</t>
  </si>
  <si>
    <t>Event 10 (N=69)</t>
  </si>
  <si>
    <t>Event 6 (N=30)</t>
  </si>
  <si>
    <t>Event 6 (N=31)</t>
  </si>
  <si>
    <t>Event 7 (N=64)</t>
  </si>
  <si>
    <t>Event 7 (N=61)</t>
  </si>
  <si>
    <t>Event 4 (N=14)</t>
  </si>
  <si>
    <t>Event 5 (N=149)</t>
  </si>
  <si>
    <t>Event 8 (N=92)</t>
  </si>
  <si>
    <t>Event 8 (N=88)</t>
  </si>
  <si>
    <t>Event 9 (N=14)</t>
  </si>
  <si>
    <t>Event 9 (N=16)</t>
  </si>
  <si>
    <t>Event 10 (N=56)</t>
  </si>
  <si>
    <t>Event 10 (N=52)</t>
  </si>
  <si>
    <t>Event 6 (N=49)</t>
  </si>
  <si>
    <t>Event 7 (N=95)</t>
  </si>
  <si>
    <t>Event 8 (N=149)</t>
  </si>
  <si>
    <t>Event 9 (N=24)</t>
  </si>
  <si>
    <t>Event 10 (N=119)</t>
  </si>
  <si>
    <t>Elapsed Time (Day)</t>
  </si>
  <si>
    <t>mg/L</t>
  </si>
  <si>
    <t>Total chlorine</t>
  </si>
  <si>
    <t>Free chlorine</t>
  </si>
  <si>
    <t>Stagnation time (hr)</t>
  </si>
  <si>
    <r>
      <rPr>
        <sz val="11"/>
        <color theme="1"/>
        <rFont val="Calibri"/>
        <family val="2"/>
      </rPr>
      <t>µ</t>
    </r>
    <r>
      <rPr>
        <sz val="11"/>
        <color theme="1"/>
        <rFont val="Arial"/>
        <family val="2"/>
      </rPr>
      <t>g/L</t>
    </r>
  </si>
  <si>
    <t>Elapsed time (day)</t>
  </si>
  <si>
    <t>Event 1 (N=57)</t>
  </si>
  <si>
    <t>Fe (mg/L)</t>
  </si>
  <si>
    <t>P (mg/L)</t>
  </si>
  <si>
    <t>Event 1 (N=54)</t>
  </si>
  <si>
    <t>Event 1 (N=32)</t>
  </si>
  <si>
    <t>Event 1 (N=87)</t>
  </si>
  <si>
    <t>no orthophosphate added</t>
  </si>
  <si>
    <t>Total count</t>
  </si>
  <si>
    <t>Event 2 (N=7)</t>
  </si>
  <si>
    <t>Event 3 (N=137)</t>
  </si>
  <si>
    <t>Event 3 (N=210)</t>
  </si>
  <si>
    <t>Event 3 (N=214)</t>
  </si>
  <si>
    <t>Event 3 (N=331)</t>
  </si>
  <si>
    <t>Event 7 (N=37)</t>
  </si>
  <si>
    <t>Event 5 (N=91)</t>
  </si>
  <si>
    <t>Event 5 (N=96)</t>
  </si>
  <si>
    <t>Event 8 (N=66)</t>
  </si>
  <si>
    <t>Event 5 (N=148)</t>
  </si>
  <si>
    <t>Event 8 (N=89)</t>
  </si>
  <si>
    <t>Event 8 (N=87)</t>
  </si>
  <si>
    <t>Event 7 (N=96)</t>
  </si>
  <si>
    <t>Event 8 (N=145)</t>
  </si>
  <si>
    <t>Event 10 (N=113</t>
  </si>
  <si>
    <t>Total Fe_24 hr (mg/L)</t>
  </si>
  <si>
    <t>Total Fe_48 hr (mg/L)</t>
  </si>
  <si>
    <t>Total Fe_72/+ hr (mg/L)</t>
  </si>
  <si>
    <t>Total Fe (mg/L)_Initial</t>
  </si>
  <si>
    <t xml:space="preserve">ICP-MS: inductively coupled plasma mass spectroscopy </t>
  </si>
  <si>
    <t xml:space="preserve">ICP-AES: inductively coupled atomic emission spectroscopy </t>
  </si>
  <si>
    <t>Notes: Half of the detection limit values were used in the data analyses</t>
  </si>
  <si>
    <t>Sampe Size (N1)</t>
  </si>
  <si>
    <t>24 hr</t>
  </si>
  <si>
    <t>48 hr</t>
  </si>
  <si>
    <t xml:space="preserve">72/+ hr </t>
  </si>
  <si>
    <t>Initial</t>
  </si>
  <si>
    <t xml:space="preserve">24 hr </t>
  </si>
  <si>
    <t xml:space="preserve">48 hr </t>
  </si>
  <si>
    <t>Cucmulative total Phosphate Adsorbed to Iron (mg)</t>
  </si>
  <si>
    <t xml:space="preserve">Initial </t>
  </si>
  <si>
    <t>Sample Size (N), Total Fe (mg/L)</t>
  </si>
  <si>
    <t>PO4 (ICP-AES)</t>
  </si>
  <si>
    <t>-</t>
  </si>
  <si>
    <t>Event 1 A</t>
  </si>
  <si>
    <t>Event Water</t>
  </si>
  <si>
    <t xml:space="preserve">Event 2 B </t>
  </si>
  <si>
    <t>Event 3 A</t>
  </si>
  <si>
    <t>Event 4 C</t>
  </si>
  <si>
    <t>Event 5 A</t>
  </si>
  <si>
    <t>Event 6 D</t>
  </si>
  <si>
    <t>Event 7 A</t>
  </si>
  <si>
    <t>Event 10 D</t>
  </si>
  <si>
    <t>Event 9 E</t>
  </si>
  <si>
    <t>Event 8 D</t>
  </si>
  <si>
    <t xml:space="preserve"> Elapsed Time (days)</t>
  </si>
  <si>
    <t>Elapsed Time (days)</t>
  </si>
  <si>
    <t>Water Condition</t>
  </si>
  <si>
    <t>A</t>
  </si>
  <si>
    <t>B</t>
  </si>
  <si>
    <t>C</t>
  </si>
  <si>
    <t>D</t>
  </si>
  <si>
    <t>E</t>
  </si>
  <si>
    <r>
      <t>Initial As/PO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Molar Ratio</t>
    </r>
  </si>
  <si>
    <r>
      <t>PO</t>
    </r>
    <r>
      <rPr>
        <sz val="10"/>
        <color theme="1"/>
        <rFont val="Calibri"/>
        <family val="2"/>
      </rPr>
      <t>₄</t>
    </r>
    <r>
      <rPr>
        <sz val="10"/>
        <color theme="1"/>
        <rFont val="Arial"/>
        <family val="2"/>
      </rPr>
      <t xml:space="preserve"> (mg PO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/L)</t>
    </r>
  </si>
  <si>
    <r>
      <t>Table 1. Summary of general water quality parameters and total iron (Fe) levels remaining in water throughout the 2751-day experiment. Note that the arsenate [As(V)] and orthophosphate (PO</t>
    </r>
    <r>
      <rPr>
        <vertAlign val="sub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>) levels in the 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and 3</t>
    </r>
    <r>
      <rPr>
        <vertAlign val="superscript"/>
        <sz val="11"/>
        <color theme="1"/>
        <rFont val="Arial"/>
        <family val="2"/>
      </rPr>
      <t>rd</t>
    </r>
    <r>
      <rPr>
        <sz val="11"/>
        <color theme="1"/>
        <rFont val="Arial"/>
        <family val="2"/>
      </rPr>
      <t xml:space="preserve"> column represented the target initial levels.</t>
    </r>
  </si>
  <si>
    <r>
      <t>As(V) (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  <family val="2"/>
      </rPr>
      <t>g As/L)</t>
    </r>
  </si>
  <si>
    <r>
      <t>Sample Number (N), Total PO</t>
    </r>
    <r>
      <rPr>
        <sz val="10"/>
        <color theme="1"/>
        <rFont val="Calibri"/>
        <family val="2"/>
      </rPr>
      <t>₄</t>
    </r>
    <r>
      <rPr>
        <sz val="10"/>
        <color theme="1"/>
        <rFont val="Arial"/>
        <family val="2"/>
      </rPr>
      <t xml:space="preserve"> (mg PO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/L)</t>
    </r>
  </si>
  <si>
    <t>Sample Size (N), and Total As(V) (µg As/L)</t>
  </si>
  <si>
    <t>Initial (N6)</t>
  </si>
  <si>
    <t>24 hr (N7)</t>
  </si>
  <si>
    <t>48 hr (N8)</t>
  </si>
  <si>
    <t>72/+hr (N9)</t>
  </si>
  <si>
    <t>Initial (N10)</t>
  </si>
  <si>
    <t>24 hr (N11)</t>
  </si>
  <si>
    <t>48 hr (N12)</t>
  </si>
  <si>
    <t>72/+hr (N13)</t>
  </si>
  <si>
    <r>
      <t>M</t>
    </r>
    <r>
      <rPr>
        <vertAlign val="subscript"/>
        <sz val="10"/>
        <color theme="1"/>
        <rFont val="Arial"/>
        <family val="2"/>
      </rPr>
      <t>As</t>
    </r>
    <r>
      <rPr>
        <sz val="10"/>
        <color theme="1"/>
        <rFont val="Arial"/>
        <family val="2"/>
      </rPr>
      <t xml:space="preserve"> (mg As)</t>
    </r>
  </si>
  <si>
    <r>
      <t>K</t>
    </r>
    <r>
      <rPr>
        <vertAlign val="subscript"/>
        <sz val="10"/>
        <color theme="1"/>
        <rFont val="Times New Roman"/>
        <family val="1"/>
      </rPr>
      <t>As</t>
    </r>
    <r>
      <rPr>
        <sz val="10"/>
        <color theme="1"/>
        <rFont val="Times New Roman"/>
        <family val="1"/>
      </rPr>
      <t xml:space="preserve"> (mg As/day)</t>
    </r>
  </si>
  <si>
    <r>
      <t>M</t>
    </r>
    <r>
      <rPr>
        <vertAlign val="subscript"/>
        <sz val="10"/>
        <color theme="1"/>
        <rFont val="Arial"/>
        <family val="2"/>
      </rPr>
      <t>PO₄</t>
    </r>
    <r>
      <rPr>
        <sz val="10"/>
        <color theme="1"/>
        <rFont val="Arial"/>
        <family val="2"/>
      </rPr>
      <t xml:space="preserve"> (mg PO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</t>
    </r>
  </si>
  <si>
    <r>
      <t>K</t>
    </r>
    <r>
      <rPr>
        <vertAlign val="subscript"/>
        <sz val="10"/>
        <color theme="1"/>
        <rFont val="Times New Roman"/>
        <family val="1"/>
      </rPr>
      <t xml:space="preserve">PO₄ </t>
    </r>
    <r>
      <rPr>
        <sz val="10"/>
        <color theme="1"/>
        <rFont val="Times New Roman"/>
        <family val="1"/>
      </rPr>
      <t xml:space="preserve"> (mg PO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/day)</t>
    </r>
  </si>
  <si>
    <r>
      <t>Initial (</t>
    </r>
    <r>
      <rPr>
        <sz val="9"/>
        <color theme="1"/>
        <rFont val="Calibri"/>
        <family val="2"/>
      </rPr>
      <t>µ</t>
    </r>
    <r>
      <rPr>
        <sz val="8.1999999999999993"/>
        <color theme="1"/>
        <rFont val="Arial"/>
        <family val="2"/>
      </rPr>
      <t>g As/L)</t>
    </r>
  </si>
  <si>
    <t>24 hrs (µg As/L)</t>
  </si>
  <si>
    <t>48 hrs (µg As/L)</t>
  </si>
  <si>
    <r>
      <t>72+ hrs (</t>
    </r>
    <r>
      <rPr>
        <sz val="9"/>
        <color theme="1"/>
        <rFont val="Calibri"/>
        <family val="2"/>
      </rPr>
      <t>µ</t>
    </r>
    <r>
      <rPr>
        <sz val="8.1999999999999993"/>
        <color theme="1"/>
        <rFont val="Arial"/>
        <family val="2"/>
      </rPr>
      <t>g As/L)</t>
    </r>
  </si>
  <si>
    <t>Sampling finished on 07/30/2014 with water condition A (75 µg As/L arsenate with no added orthophosphate)</t>
  </si>
  <si>
    <t>Total phosphorus (mg P/L)_Initial</t>
  </si>
  <si>
    <r>
      <t>Total phosphate (mg PO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/L)_initial</t>
    </r>
  </si>
  <si>
    <t>Total phosphorus_24 hr (mg P/L)</t>
  </si>
  <si>
    <r>
      <t>PO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(mg/L)</t>
    </r>
  </si>
  <si>
    <r>
      <t>Total phosphoru (mg PO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/L)_24 hr</t>
    </r>
  </si>
  <si>
    <r>
      <t>PO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(mg/L)</t>
    </r>
  </si>
  <si>
    <t>Total phosphorus_48 hr (mg P/L)</t>
  </si>
  <si>
    <r>
      <t>Total phosphorus (mg PO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/L)_48 hr</t>
    </r>
  </si>
  <si>
    <t>Total phosphorus_72/+hr (mg P/L)</t>
  </si>
  <si>
    <r>
      <t>Total phosphorus (mg PO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/L)_72/+ hr</t>
    </r>
  </si>
  <si>
    <t>Cumulative total arsenate Adsorbed to Iron (mg As)</t>
  </si>
  <si>
    <t>Addition of 75 µg As/L arsenate, and no addition of orthophosphate</t>
  </si>
  <si>
    <r>
      <t xml:space="preserve">Addition of 180 </t>
    </r>
    <r>
      <rPr>
        <sz val="11"/>
        <color theme="1"/>
        <rFont val="Calibri"/>
        <family val="2"/>
      </rPr>
      <t>µ</t>
    </r>
    <r>
      <rPr>
        <sz val="11"/>
        <color theme="1"/>
        <rFont val="Arial"/>
        <family val="2"/>
      </rPr>
      <t>g As/L arsenate, and no addition oforthophosphate</t>
    </r>
  </si>
  <si>
    <t>Addition of 75 µg As/L arsenate, and no addition oforthophosphate</t>
  </si>
  <si>
    <t>Addition of 75 µg As/L arsenate and 3 mg/L orthophosphate</t>
  </si>
  <si>
    <t>No addition of arsenate, and no addition of orthophosphate</t>
  </si>
  <si>
    <t>Addition of 75 µg As/L arsenate,  and no addition of orthophosphate</t>
  </si>
  <si>
    <t>No addition of arsenate,  and no addition of orthophosphate</t>
  </si>
  <si>
    <t>No addition of arsenate and addition of 3 mg/L orthophosphate</t>
  </si>
  <si>
    <t>Note that the arsenate and orthophosphate in this column represents the target concentrations and actual levels were measured and presented in Table 1 and 2.</t>
  </si>
  <si>
    <t>Initial (N2)</t>
  </si>
  <si>
    <t>24 hr (N3)</t>
  </si>
  <si>
    <t>48 hr (N4)</t>
  </si>
  <si>
    <t>72/+hr (N5)</t>
  </si>
  <si>
    <t>Total Arsenate Remaining in Water</t>
  </si>
  <si>
    <t>Total Arsenate remaining in water (mg/L)</t>
  </si>
  <si>
    <t>Total Iron remaining in water (mg/L)</t>
  </si>
  <si>
    <t>Total Phosphorus remaining in water (mg/L)</t>
  </si>
  <si>
    <r>
      <t>Total Phosphorus remaining in water (mg PO</t>
    </r>
    <r>
      <rPr>
        <vertAlign val="sub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>/L)</t>
    </r>
  </si>
  <si>
    <t>Total Arsenate remaining in water (ug As/L)</t>
  </si>
  <si>
    <r>
      <t>Table 2. Average total arsenate [As(V)] and orthophosphate (PO</t>
    </r>
    <r>
      <rPr>
        <vertAlign val="sub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>) levels remaining in water, cumulative accumulated or released As(V) (M</t>
    </r>
    <r>
      <rPr>
        <vertAlign val="subscript"/>
        <sz val="11"/>
        <color theme="1"/>
        <rFont val="Arial"/>
        <family val="2"/>
      </rPr>
      <t>As</t>
    </r>
    <r>
      <rPr>
        <sz val="11"/>
        <color theme="1"/>
        <rFont val="Arial"/>
        <family val="2"/>
      </rPr>
      <t>) and PO</t>
    </r>
    <r>
      <rPr>
        <vertAlign val="sub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mass (M</t>
    </r>
    <r>
      <rPr>
        <vertAlign val="subscript"/>
        <sz val="11"/>
        <color theme="1"/>
        <rFont val="Arial"/>
        <family val="2"/>
      </rPr>
      <t>PO4</t>
    </r>
    <r>
      <rPr>
        <sz val="11"/>
        <color theme="1"/>
        <rFont val="Arial"/>
        <family val="2"/>
      </rPr>
      <t>), average accumulation or release rate (K</t>
    </r>
    <r>
      <rPr>
        <vertAlign val="subscript"/>
        <sz val="11"/>
        <color theme="1"/>
        <rFont val="Arial"/>
        <family val="2"/>
      </rPr>
      <t>As</t>
    </r>
    <r>
      <rPr>
        <sz val="11"/>
        <color theme="1"/>
        <rFont val="Arial"/>
        <family val="2"/>
      </rPr>
      <t>, K</t>
    </r>
    <r>
      <rPr>
        <vertAlign val="subscript"/>
        <sz val="11"/>
        <color theme="1"/>
        <rFont val="Arial"/>
        <family val="2"/>
      </rPr>
      <t>PO4</t>
    </r>
    <r>
      <rPr>
        <sz val="11"/>
        <color theme="1"/>
        <rFont val="Arial"/>
        <family val="2"/>
      </rPr>
      <t xml:space="preserve">; negative numbers indicates release and positive numbers indicates accumulation) throughout the 2751-day experiment.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</si>
</sst>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"/>
    <numFmt numFmtId="167" formatCode="m/d/yy;@"/>
    <numFmt numFmtId="168" formatCode="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9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8.1999999999999993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vertAlign val="subscript"/>
      <sz val="10"/>
      <color theme="1"/>
      <name val="Arial"/>
      <family val="2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167" fontId="4" fillId="0" borderId="0" xfId="2" applyNumberFormat="1" applyFont="1" applyFill="1" applyAlignment="1">
      <alignment horizontal="left"/>
    </xf>
    <xf numFmtId="167" fontId="4" fillId="0" borderId="0" xfId="2" applyNumberFormat="1" applyFont="1" applyFill="1" applyBorder="1" applyAlignment="1">
      <alignment horizontal="left"/>
    </xf>
    <xf numFmtId="167" fontId="4" fillId="0" borderId="7" xfId="2" applyNumberFormat="1" applyFont="1" applyFill="1" applyBorder="1" applyAlignment="1">
      <alignment horizontal="left"/>
    </xf>
    <xf numFmtId="167" fontId="4" fillId="0" borderId="8" xfId="2" applyNumberFormat="1" applyFont="1" applyFill="1" applyBorder="1" applyAlignment="1">
      <alignment horizontal="left"/>
    </xf>
    <xf numFmtId="14" fontId="4" fillId="0" borderId="0" xfId="3" applyNumberFormat="1" applyFont="1" applyFill="1" applyAlignment="1">
      <alignment horizontal="left"/>
    </xf>
    <xf numFmtId="14" fontId="4" fillId="0" borderId="0" xfId="2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14" fontId="4" fillId="0" borderId="0" xfId="2" applyNumberFormat="1" applyFont="1" applyFill="1" applyBorder="1" applyAlignment="1">
      <alignment horizontal="left"/>
    </xf>
    <xf numFmtId="14" fontId="4" fillId="0" borderId="7" xfId="2" applyNumberFormat="1" applyFont="1" applyFill="1" applyBorder="1" applyAlignment="1">
      <alignment horizontal="left"/>
    </xf>
    <xf numFmtId="14" fontId="4" fillId="0" borderId="8" xfId="2" applyNumberFormat="1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167" fontId="4" fillId="0" borderId="0" xfId="2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7" fontId="6" fillId="0" borderId="0" xfId="2" applyNumberFormat="1" applyFont="1" applyFill="1" applyAlignment="1">
      <alignment horizontal="left" vertical="center"/>
    </xf>
    <xf numFmtId="165" fontId="4" fillId="0" borderId="0" xfId="2" applyNumberFormat="1" applyFont="1" applyFill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Alignment="1">
      <alignment horizontal="left"/>
    </xf>
    <xf numFmtId="11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167" fontId="9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left"/>
    </xf>
    <xf numFmtId="10" fontId="9" fillId="0" borderId="0" xfId="0" applyNumberFormat="1" applyFont="1" applyAlignment="1">
      <alignment horizontal="left"/>
    </xf>
    <xf numFmtId="0" fontId="9" fillId="3" borderId="0" xfId="0" applyFont="1" applyFill="1" applyAlignment="1">
      <alignment horizontal="left"/>
    </xf>
    <xf numFmtId="14" fontId="9" fillId="3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1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left" vertical="center"/>
    </xf>
    <xf numFmtId="167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65" fontId="9" fillId="3" borderId="0" xfId="0" applyNumberFormat="1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168" fontId="9" fillId="0" borderId="0" xfId="0" applyNumberFormat="1" applyFont="1" applyAlignment="1">
      <alignment horizontal="left"/>
    </xf>
    <xf numFmtId="0" fontId="12" fillId="0" borderId="0" xfId="0" applyFont="1"/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3" fillId="0" borderId="0" xfId="0" applyFont="1"/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/>
    <xf numFmtId="2" fontId="2" fillId="0" borderId="0" xfId="0" applyNumberFormat="1" applyFont="1" applyAlignment="1"/>
    <xf numFmtId="0" fontId="9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left"/>
    </xf>
    <xf numFmtId="166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4">
    <cellStyle name="Normal" xfId="0" builtinId="0"/>
    <cellStyle name="Normal 2" xfId="1" xr:uid="{719C7D7A-C4EB-4893-B84E-68A252CA79FD}"/>
    <cellStyle name="Normal 2 2" xfId="2" xr:uid="{F07BAC05-D5A3-47D5-AF73-0F4833B91EFF}"/>
    <cellStyle name="Normal 2 2 2" xfId="3" xr:uid="{36BE11E0-7742-4053-97CC-BF62B9F2D7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C16" sqref="C16"/>
    </sheetView>
  </sheetViews>
  <sheetFormatPr defaultRowHeight="15" x14ac:dyDescent="0.25"/>
  <cols>
    <col min="3" max="3" width="49.28515625" customWidth="1"/>
    <col min="4" max="4" width="20.140625" customWidth="1"/>
    <col min="6" max="6" width="27.42578125" customWidth="1"/>
  </cols>
  <sheetData>
    <row r="1" spans="1:11" x14ac:dyDescent="0.25">
      <c r="A1" s="2" t="s">
        <v>0</v>
      </c>
      <c r="B1" s="80" t="s">
        <v>147</v>
      </c>
      <c r="C1" s="2" t="s">
        <v>3</v>
      </c>
      <c r="D1" s="2" t="s">
        <v>41</v>
      </c>
      <c r="E1" s="2"/>
      <c r="F1" s="2" t="s">
        <v>1</v>
      </c>
      <c r="G1" s="2" t="s">
        <v>2</v>
      </c>
      <c r="H1" s="2" t="s">
        <v>86</v>
      </c>
      <c r="I1" s="2"/>
      <c r="J1" s="2"/>
      <c r="K1" s="2"/>
    </row>
    <row r="2" spans="1:11" x14ac:dyDescent="0.25">
      <c r="A2" s="2"/>
      <c r="B2" s="80"/>
      <c r="E2" s="2"/>
      <c r="I2" s="2"/>
      <c r="J2" s="2"/>
      <c r="K2" s="2"/>
    </row>
    <row r="3" spans="1:11" ht="37.5" customHeight="1" x14ac:dyDescent="0.25">
      <c r="A3" s="2" t="s">
        <v>5</v>
      </c>
      <c r="B3" s="28" t="s">
        <v>148</v>
      </c>
      <c r="C3" s="1" t="s">
        <v>187</v>
      </c>
      <c r="D3" s="2" t="s">
        <v>6</v>
      </c>
      <c r="E3" s="2"/>
      <c r="F3" s="2" t="s">
        <v>4</v>
      </c>
      <c r="G3" s="2">
        <v>1</v>
      </c>
      <c r="H3" s="2">
        <v>1E-3</v>
      </c>
      <c r="I3" s="2"/>
      <c r="J3" s="2"/>
      <c r="K3" s="2"/>
    </row>
    <row r="4" spans="1:11" ht="30" x14ac:dyDescent="0.25">
      <c r="A4" s="2" t="s">
        <v>8</v>
      </c>
      <c r="B4" s="28" t="s">
        <v>149</v>
      </c>
      <c r="C4" s="1" t="s">
        <v>188</v>
      </c>
      <c r="D4" s="2" t="s">
        <v>9</v>
      </c>
      <c r="E4" s="2"/>
      <c r="F4" s="2" t="s">
        <v>132</v>
      </c>
      <c r="G4" s="69">
        <f>5*(30.973762+15.999*4)/30.973762</f>
        <v>15.330679237478483</v>
      </c>
      <c r="H4" s="68">
        <f>0.005*(30.973762+15.999*3)/30.973762</f>
        <v>1.2748009428108862E-2</v>
      </c>
      <c r="I4" s="2">
        <f>G4/2</f>
        <v>7.6653396187392415</v>
      </c>
      <c r="J4" s="2"/>
      <c r="K4" s="2"/>
    </row>
    <row r="5" spans="1:11" ht="29.25" x14ac:dyDescent="0.25">
      <c r="A5" s="2" t="s">
        <v>11</v>
      </c>
      <c r="B5" s="28" t="s">
        <v>148</v>
      </c>
      <c r="C5" s="1" t="s">
        <v>189</v>
      </c>
      <c r="D5" s="2" t="s">
        <v>12</v>
      </c>
      <c r="E5" s="2"/>
      <c r="F5" s="2" t="s">
        <v>10</v>
      </c>
      <c r="G5" s="2">
        <v>4</v>
      </c>
      <c r="H5" s="2">
        <v>4.0000000000000001E-3</v>
      </c>
      <c r="I5" s="2"/>
      <c r="J5" s="2"/>
      <c r="K5" s="2"/>
    </row>
    <row r="6" spans="1:11" ht="29.25" x14ac:dyDescent="0.25">
      <c r="A6" s="2" t="s">
        <v>14</v>
      </c>
      <c r="B6" s="28" t="s">
        <v>150</v>
      </c>
      <c r="C6" s="1" t="s">
        <v>190</v>
      </c>
      <c r="D6" s="2" t="s">
        <v>15</v>
      </c>
      <c r="E6" s="2"/>
      <c r="F6" s="2" t="s">
        <v>13</v>
      </c>
      <c r="G6" s="2">
        <v>0.35</v>
      </c>
      <c r="H6" s="2">
        <v>3.5E-4</v>
      </c>
      <c r="I6" s="2"/>
      <c r="J6" s="2"/>
      <c r="K6" s="2"/>
    </row>
    <row r="7" spans="1:11" x14ac:dyDescent="0.25">
      <c r="A7" s="81" t="s">
        <v>16</v>
      </c>
      <c r="B7" s="83" t="s">
        <v>148</v>
      </c>
      <c r="C7" s="82" t="s">
        <v>187</v>
      </c>
      <c r="D7" s="81" t="s">
        <v>17</v>
      </c>
      <c r="E7" s="2"/>
      <c r="F7" s="2" t="s">
        <v>87</v>
      </c>
      <c r="G7" s="2">
        <v>20</v>
      </c>
      <c r="H7" s="2">
        <v>0.02</v>
      </c>
      <c r="I7" s="2"/>
      <c r="J7" s="2"/>
      <c r="K7" s="2"/>
    </row>
    <row r="8" spans="1:11" x14ac:dyDescent="0.25">
      <c r="A8" s="81"/>
      <c r="B8" s="83"/>
      <c r="C8" s="82"/>
      <c r="D8" s="81"/>
      <c r="E8" s="2"/>
      <c r="F8" s="2" t="s">
        <v>88</v>
      </c>
      <c r="G8" s="2">
        <v>20</v>
      </c>
      <c r="H8" s="2">
        <v>0.02</v>
      </c>
      <c r="I8" s="2"/>
      <c r="J8" s="2"/>
      <c r="K8" s="2"/>
    </row>
    <row r="9" spans="1:11" x14ac:dyDescent="0.25">
      <c r="A9" s="81"/>
      <c r="B9" s="83"/>
      <c r="C9" s="82"/>
      <c r="D9" s="81"/>
      <c r="E9" s="2"/>
      <c r="F9" s="2" t="s">
        <v>121</v>
      </c>
      <c r="G9" s="2"/>
      <c r="H9" s="2"/>
      <c r="I9" s="2"/>
      <c r="J9" s="2"/>
      <c r="K9" s="2"/>
    </row>
    <row r="10" spans="1:11" x14ac:dyDescent="0.25">
      <c r="A10" s="81"/>
      <c r="B10" s="83"/>
      <c r="C10" s="82"/>
      <c r="D10" s="81"/>
      <c r="E10" s="2"/>
      <c r="F10" s="2" t="s">
        <v>119</v>
      </c>
      <c r="G10" s="2"/>
      <c r="H10" s="2"/>
      <c r="I10" s="2"/>
      <c r="J10" s="2"/>
      <c r="K10" s="2"/>
    </row>
    <row r="11" spans="1:11" ht="21" customHeight="1" x14ac:dyDescent="0.25">
      <c r="A11" s="2" t="s">
        <v>18</v>
      </c>
      <c r="B11" s="28" t="s">
        <v>151</v>
      </c>
      <c r="C11" s="3" t="s">
        <v>191</v>
      </c>
      <c r="D11" s="2" t="s">
        <v>19</v>
      </c>
      <c r="E11" s="2"/>
      <c r="F11" s="2" t="s">
        <v>120</v>
      </c>
      <c r="G11" s="2"/>
      <c r="H11" s="2"/>
      <c r="I11" s="2"/>
      <c r="J11" s="2"/>
      <c r="K11" s="2"/>
    </row>
    <row r="12" spans="1:11" ht="21" customHeight="1" x14ac:dyDescent="0.25">
      <c r="A12" s="2" t="s">
        <v>20</v>
      </c>
      <c r="B12" s="28" t="s">
        <v>148</v>
      </c>
      <c r="C12" s="2" t="s">
        <v>192</v>
      </c>
      <c r="D12" s="2" t="s">
        <v>21</v>
      </c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22</v>
      </c>
      <c r="B13" s="28" t="s">
        <v>151</v>
      </c>
      <c r="C13" s="3" t="s">
        <v>193</v>
      </c>
      <c r="D13" s="2" t="s">
        <v>23</v>
      </c>
      <c r="E13" s="2"/>
      <c r="F13" s="2"/>
      <c r="G13" s="2"/>
      <c r="H13" s="2"/>
      <c r="I13" s="2"/>
      <c r="J13" s="2"/>
      <c r="K13" s="2"/>
    </row>
    <row r="14" spans="1:11" ht="29.25" x14ac:dyDescent="0.25">
      <c r="A14" s="2" t="s">
        <v>24</v>
      </c>
      <c r="B14" s="28" t="s">
        <v>152</v>
      </c>
      <c r="C14" s="1" t="s">
        <v>194</v>
      </c>
      <c r="D14" s="2" t="s">
        <v>25</v>
      </c>
      <c r="E14" s="2"/>
      <c r="F14" s="2"/>
      <c r="G14" s="2"/>
      <c r="H14" s="2"/>
      <c r="I14" s="2"/>
      <c r="J14" s="2"/>
      <c r="K14" s="2"/>
    </row>
    <row r="15" spans="1:11" ht="29.25" x14ac:dyDescent="0.25">
      <c r="A15" s="2" t="s">
        <v>26</v>
      </c>
      <c r="B15" s="28" t="s">
        <v>151</v>
      </c>
      <c r="C15" s="1" t="s">
        <v>191</v>
      </c>
      <c r="D15" s="2" t="s">
        <v>27</v>
      </c>
      <c r="E15" s="2"/>
      <c r="F15" s="2"/>
      <c r="G15" s="2"/>
      <c r="H15" s="2"/>
      <c r="I15" s="2"/>
      <c r="J15" s="2"/>
      <c r="K15" s="2"/>
    </row>
    <row r="16" spans="1:11" x14ac:dyDescent="0.25">
      <c r="C16" s="3" t="s">
        <v>195</v>
      </c>
    </row>
  </sheetData>
  <mergeCells count="4">
    <mergeCell ref="A7:A10"/>
    <mergeCell ref="C7:C10"/>
    <mergeCell ref="D7:D10"/>
    <mergeCell ref="B7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747BD-E8C8-4156-B107-A7A8E5A560B2}">
  <dimension ref="A1:T24"/>
  <sheetViews>
    <sheetView topLeftCell="A19" workbookViewId="0">
      <selection activeCell="S2" sqref="S2"/>
    </sheetView>
  </sheetViews>
  <sheetFormatPr defaultRowHeight="12" x14ac:dyDescent="0.2"/>
  <cols>
    <col min="1" max="1" width="7.140625" style="61" customWidth="1"/>
    <col min="2" max="3" width="6.5703125" style="61" customWidth="1"/>
    <col min="4" max="4" width="7.5703125" style="61" customWidth="1"/>
    <col min="5" max="5" width="6.85546875" style="61" customWidth="1"/>
    <col min="6" max="6" width="9.7109375" style="61" customWidth="1"/>
    <col min="7" max="7" width="7" style="61" customWidth="1"/>
    <col min="8" max="8" width="7.85546875" style="61" customWidth="1"/>
    <col min="9" max="9" width="7.140625" style="61" customWidth="1"/>
    <col min="10" max="10" width="6.42578125" style="61" customWidth="1"/>
    <col min="11" max="11" width="5.7109375" style="61" customWidth="1"/>
    <col min="12" max="12" width="7" style="61" customWidth="1"/>
    <col min="13" max="13" width="5.7109375" style="61" customWidth="1"/>
    <col min="14" max="14" width="7.28515625" style="61" customWidth="1"/>
    <col min="15" max="15" width="4.85546875" style="61" customWidth="1"/>
    <col min="16" max="16" width="6.85546875" style="61" customWidth="1"/>
    <col min="17" max="17" width="5.5703125" style="61" customWidth="1"/>
    <col min="18" max="18" width="6.5703125" style="61" customWidth="1"/>
    <col min="19" max="20" width="6.42578125" style="61" customWidth="1"/>
    <col min="21" max="16384" width="9.140625" style="61"/>
  </cols>
  <sheetData>
    <row r="1" spans="1:20" ht="33" customHeight="1" x14ac:dyDescent="0.2">
      <c r="A1" s="99" t="s">
        <v>135</v>
      </c>
      <c r="B1" s="95" t="s">
        <v>156</v>
      </c>
      <c r="C1" s="95" t="s">
        <v>154</v>
      </c>
      <c r="D1" s="95" t="s">
        <v>145</v>
      </c>
      <c r="E1" s="95" t="s">
        <v>122</v>
      </c>
      <c r="F1" s="95" t="s">
        <v>28</v>
      </c>
      <c r="G1" s="92" t="s">
        <v>31</v>
      </c>
      <c r="H1" s="94"/>
      <c r="I1" s="97" t="s">
        <v>32</v>
      </c>
      <c r="J1" s="98"/>
      <c r="K1" s="99" t="s">
        <v>33</v>
      </c>
      <c r="L1" s="99"/>
      <c r="M1" s="92" t="s">
        <v>131</v>
      </c>
      <c r="N1" s="93"/>
      <c r="O1" s="93"/>
      <c r="P1" s="93"/>
      <c r="Q1" s="93"/>
      <c r="R1" s="93"/>
      <c r="S1" s="93"/>
      <c r="T1" s="94"/>
    </row>
    <row r="2" spans="1:20" ht="30.75" customHeight="1" x14ac:dyDescent="0.2">
      <c r="A2" s="99"/>
      <c r="B2" s="96"/>
      <c r="C2" s="96"/>
      <c r="D2" s="96"/>
      <c r="E2" s="96"/>
      <c r="F2" s="96"/>
      <c r="G2" s="70" t="s">
        <v>34</v>
      </c>
      <c r="H2" s="70" t="s">
        <v>35</v>
      </c>
      <c r="I2" s="70" t="s">
        <v>36</v>
      </c>
      <c r="J2" s="70" t="s">
        <v>37</v>
      </c>
      <c r="K2" s="70" t="s">
        <v>38</v>
      </c>
      <c r="L2" s="70" t="s">
        <v>39</v>
      </c>
      <c r="M2" s="70" t="s">
        <v>196</v>
      </c>
      <c r="N2" s="70" t="s">
        <v>130</v>
      </c>
      <c r="O2" s="70" t="s">
        <v>197</v>
      </c>
      <c r="P2" s="70" t="s">
        <v>127</v>
      </c>
      <c r="Q2" s="70" t="s">
        <v>198</v>
      </c>
      <c r="R2" s="70" t="s">
        <v>128</v>
      </c>
      <c r="S2" s="70" t="s">
        <v>199</v>
      </c>
      <c r="T2" s="70" t="s">
        <v>125</v>
      </c>
    </row>
    <row r="3" spans="1:20" ht="19.5" customHeight="1" x14ac:dyDescent="0.2">
      <c r="A3" s="88" t="s">
        <v>134</v>
      </c>
      <c r="B3" s="88">
        <v>75</v>
      </c>
      <c r="C3" s="88" t="s">
        <v>133</v>
      </c>
      <c r="D3" s="88" t="s">
        <v>6</v>
      </c>
      <c r="E3" s="84">
        <v>149</v>
      </c>
      <c r="F3" s="5" t="s">
        <v>29</v>
      </c>
      <c r="G3" s="71">
        <v>7.5132885906040192</v>
      </c>
      <c r="H3" s="71">
        <v>7.5827272727272659</v>
      </c>
      <c r="I3" s="71">
        <v>8.0765771812080498</v>
      </c>
      <c r="J3" s="71">
        <v>7.6369594594594625</v>
      </c>
      <c r="K3" s="6">
        <v>9.9931506849315038E-2</v>
      </c>
      <c r="L3" s="6">
        <v>0.13458904109589032</v>
      </c>
      <c r="M3" s="84">
        <v>87</v>
      </c>
      <c r="N3" s="63">
        <v>5.3013218390804584E-2</v>
      </c>
      <c r="O3" s="86">
        <v>57</v>
      </c>
      <c r="P3" s="67">
        <v>0.10492631578947366</v>
      </c>
      <c r="Q3" s="86">
        <v>54</v>
      </c>
      <c r="R3" s="67">
        <v>0.10598703703703706</v>
      </c>
      <c r="S3" s="86">
        <v>32</v>
      </c>
      <c r="T3" s="63">
        <v>7.4274999999999994E-2</v>
      </c>
    </row>
    <row r="4" spans="1:20" ht="19.5" customHeight="1" x14ac:dyDescent="0.2">
      <c r="A4" s="89"/>
      <c r="B4" s="89"/>
      <c r="C4" s="89"/>
      <c r="D4" s="89"/>
      <c r="E4" s="85"/>
      <c r="F4" s="5" t="s">
        <v>30</v>
      </c>
      <c r="G4" s="6">
        <v>9.4978254645116694E-2</v>
      </c>
      <c r="H4" s="71">
        <v>0.16147725526918691</v>
      </c>
      <c r="I4" s="71">
        <v>0.31724270658470627</v>
      </c>
      <c r="J4" s="71">
        <v>0.53785623699890062</v>
      </c>
      <c r="K4" s="6">
        <v>0.14873951577236119</v>
      </c>
      <c r="L4" s="6">
        <v>0.14274707177299237</v>
      </c>
      <c r="M4" s="85"/>
      <c r="N4" s="63">
        <v>7.3305335262132287E-2</v>
      </c>
      <c r="O4" s="87"/>
      <c r="P4" s="67">
        <v>0.37565107410159804</v>
      </c>
      <c r="Q4" s="87"/>
      <c r="R4" s="67">
        <v>0.38685060791946418</v>
      </c>
      <c r="S4" s="87"/>
      <c r="T4" s="67">
        <v>0.11413624286563785</v>
      </c>
    </row>
    <row r="5" spans="1:20" ht="19.5" customHeight="1" x14ac:dyDescent="0.2">
      <c r="A5" s="88" t="s">
        <v>136</v>
      </c>
      <c r="B5" s="88">
        <v>180</v>
      </c>
      <c r="C5" s="88" t="s">
        <v>133</v>
      </c>
      <c r="D5" s="88" t="s">
        <v>9</v>
      </c>
      <c r="E5" s="84">
        <v>34</v>
      </c>
      <c r="F5" s="5" t="s">
        <v>29</v>
      </c>
      <c r="G5" s="71">
        <v>7.5944117647058835</v>
      </c>
      <c r="H5" s="71">
        <v>7.6000000000000014</v>
      </c>
      <c r="I5" s="71">
        <v>8.1650000000000009</v>
      </c>
      <c r="J5" s="71">
        <v>6.7160606060606058</v>
      </c>
      <c r="K5" s="6">
        <v>0.12499999999999997</v>
      </c>
      <c r="L5" s="6">
        <v>0.14558823529411766</v>
      </c>
      <c r="M5" s="84">
        <v>20</v>
      </c>
      <c r="N5" s="62">
        <v>9.050000000000001E-4</v>
      </c>
      <c r="O5" s="86">
        <v>13</v>
      </c>
      <c r="P5" s="63">
        <v>6.7523076923076922E-2</v>
      </c>
      <c r="Q5" s="84">
        <v>13</v>
      </c>
      <c r="R5" s="63">
        <v>7.2546153846153844E-2</v>
      </c>
      <c r="S5" s="86">
        <v>7</v>
      </c>
      <c r="T5" s="63">
        <v>3.7385714285714286E-2</v>
      </c>
    </row>
    <row r="6" spans="1:20" ht="18.75" customHeight="1" x14ac:dyDescent="0.2">
      <c r="A6" s="89"/>
      <c r="B6" s="89"/>
      <c r="C6" s="89"/>
      <c r="D6" s="89"/>
      <c r="E6" s="85"/>
      <c r="F6" s="5" t="s">
        <v>30</v>
      </c>
      <c r="G6" s="6">
        <v>3.8939827431921439E-2</v>
      </c>
      <c r="H6" s="6">
        <v>7.0280821988604775E-2</v>
      </c>
      <c r="I6" s="71">
        <v>0.16077935190813525</v>
      </c>
      <c r="J6" s="71">
        <v>0.37983499208488053</v>
      </c>
      <c r="K6" s="6">
        <v>0.1178661284781351</v>
      </c>
      <c r="L6" s="6">
        <v>0.11860786361764954</v>
      </c>
      <c r="M6" s="85"/>
      <c r="N6" s="62">
        <v>5.4817880294662984E-4</v>
      </c>
      <c r="O6" s="87"/>
      <c r="P6" s="67">
        <v>0.10569858997676801</v>
      </c>
      <c r="Q6" s="85"/>
      <c r="R6" s="63">
        <v>8.204606039074043E-2</v>
      </c>
      <c r="S6" s="87"/>
      <c r="T6" s="63">
        <v>3.4495044502625243E-2</v>
      </c>
    </row>
    <row r="7" spans="1:20" ht="19.5" customHeight="1" x14ac:dyDescent="0.2">
      <c r="A7" s="88" t="s">
        <v>137</v>
      </c>
      <c r="B7" s="88">
        <v>75</v>
      </c>
      <c r="C7" s="88" t="s">
        <v>133</v>
      </c>
      <c r="D7" s="88" t="s">
        <v>12</v>
      </c>
      <c r="E7" s="84">
        <v>579</v>
      </c>
      <c r="F7" s="5" t="s">
        <v>29</v>
      </c>
      <c r="G7" s="71">
        <v>7.5634024179620019</v>
      </c>
      <c r="H7" s="71">
        <v>7.6072538860103762</v>
      </c>
      <c r="I7" s="71">
        <v>8.0346286701209007</v>
      </c>
      <c r="J7" s="71">
        <v>7.4334024179620126</v>
      </c>
      <c r="K7" s="6">
        <v>0.21965457685664949</v>
      </c>
      <c r="L7" s="6">
        <v>0.24863557858376517</v>
      </c>
      <c r="M7" s="84">
        <v>331</v>
      </c>
      <c r="N7" s="62">
        <v>2.2359516616313971E-3</v>
      </c>
      <c r="O7" s="84">
        <v>214</v>
      </c>
      <c r="P7" s="63">
        <v>7.5222429906542043E-2</v>
      </c>
      <c r="Q7" s="84">
        <v>210</v>
      </c>
      <c r="R7" s="63">
        <v>7.2098095238095211E-2</v>
      </c>
      <c r="S7" s="86">
        <v>137</v>
      </c>
      <c r="T7" s="63">
        <v>6.159416058394164E-2</v>
      </c>
    </row>
    <row r="8" spans="1:20" ht="18.75" customHeight="1" x14ac:dyDescent="0.2">
      <c r="A8" s="89"/>
      <c r="B8" s="89"/>
      <c r="C8" s="89"/>
      <c r="D8" s="89"/>
      <c r="E8" s="85"/>
      <c r="F8" s="5" t="s">
        <v>30</v>
      </c>
      <c r="G8" s="71">
        <v>0.1710541165537712</v>
      </c>
      <c r="H8" s="71">
        <v>0.17669169324423945</v>
      </c>
      <c r="I8" s="71">
        <v>0.41522661333575062</v>
      </c>
      <c r="J8" s="71">
        <v>0.41986279938280108</v>
      </c>
      <c r="K8" s="6">
        <v>0.17278369638347391</v>
      </c>
      <c r="L8" s="6">
        <v>0.17992415793163199</v>
      </c>
      <c r="M8" s="85"/>
      <c r="N8" s="63">
        <v>1.7048257902222193E-2</v>
      </c>
      <c r="O8" s="85"/>
      <c r="P8" s="63">
        <v>9.2747981827288134E-2</v>
      </c>
      <c r="Q8" s="85"/>
      <c r="R8" s="67">
        <v>0.13815136936562936</v>
      </c>
      <c r="S8" s="87"/>
      <c r="T8" s="67">
        <v>0.10104193273850634</v>
      </c>
    </row>
    <row r="9" spans="1:20" ht="18.75" customHeight="1" x14ac:dyDescent="0.2">
      <c r="A9" s="88" t="s">
        <v>138</v>
      </c>
      <c r="B9" s="88">
        <v>75</v>
      </c>
      <c r="C9" s="88">
        <v>3</v>
      </c>
      <c r="D9" s="88" t="s">
        <v>15</v>
      </c>
      <c r="E9" s="84">
        <v>23</v>
      </c>
      <c r="F9" s="5" t="s">
        <v>29</v>
      </c>
      <c r="G9" s="71">
        <v>7.5591304347826078</v>
      </c>
      <c r="H9" s="71">
        <v>7.4860869565217367</v>
      </c>
      <c r="I9" s="71">
        <v>7.5869565217391308</v>
      </c>
      <c r="J9" s="71">
        <v>7.1199999999999992</v>
      </c>
      <c r="K9" s="6">
        <v>0.28304347826086962</v>
      </c>
      <c r="L9" s="6">
        <v>0.33913043478260868</v>
      </c>
      <c r="M9" s="84">
        <v>14</v>
      </c>
      <c r="N9" s="62">
        <v>6.7142857142857087E-4</v>
      </c>
      <c r="O9" s="84">
        <v>9</v>
      </c>
      <c r="P9" s="63">
        <v>7.4877777777777765E-2</v>
      </c>
      <c r="Q9" s="84">
        <v>9</v>
      </c>
      <c r="R9" s="63">
        <v>7.2800000000000004E-2</v>
      </c>
      <c r="S9" s="86">
        <v>5</v>
      </c>
      <c r="T9" s="63">
        <v>6.5879999999999994E-2</v>
      </c>
    </row>
    <row r="10" spans="1:20" ht="18" customHeight="1" x14ac:dyDescent="0.2">
      <c r="A10" s="89"/>
      <c r="B10" s="89"/>
      <c r="C10" s="89"/>
      <c r="D10" s="89"/>
      <c r="E10" s="85"/>
      <c r="F10" s="5" t="s">
        <v>30</v>
      </c>
      <c r="G10" s="71">
        <v>0.1218013674903925</v>
      </c>
      <c r="H10" s="71">
        <v>9.8891084736270299E-2</v>
      </c>
      <c r="I10" s="71">
        <v>0.15516661961226466</v>
      </c>
      <c r="J10" s="71">
        <v>0.43366304472901118</v>
      </c>
      <c r="K10" s="6">
        <v>0.18890677793818869</v>
      </c>
      <c r="L10" s="6">
        <v>0.19054737047583972</v>
      </c>
      <c r="M10" s="85"/>
      <c r="N10" s="62">
        <v>3.4290292734594257E-4</v>
      </c>
      <c r="O10" s="85"/>
      <c r="P10" s="63">
        <v>6.3234025211467024E-2</v>
      </c>
      <c r="Q10" s="85"/>
      <c r="R10" s="63">
        <v>4.1976005050504743E-2</v>
      </c>
      <c r="S10" s="87"/>
      <c r="T10" s="63">
        <v>1.4806822751691243E-2</v>
      </c>
    </row>
    <row r="11" spans="1:20" ht="18" customHeight="1" x14ac:dyDescent="0.2">
      <c r="A11" s="88" t="s">
        <v>139</v>
      </c>
      <c r="B11" s="88">
        <v>75</v>
      </c>
      <c r="C11" s="88" t="s">
        <v>133</v>
      </c>
      <c r="D11" s="88" t="s">
        <v>17</v>
      </c>
      <c r="E11" s="84">
        <v>253</v>
      </c>
      <c r="F11" s="5" t="s">
        <v>29</v>
      </c>
      <c r="G11" s="71">
        <v>7.4902766798418998</v>
      </c>
      <c r="H11" s="71">
        <v>7.6110597609561594</v>
      </c>
      <c r="I11" s="71">
        <v>7.917154150197625</v>
      </c>
      <c r="J11" s="71">
        <v>7.0842460317460345</v>
      </c>
      <c r="K11" s="6">
        <v>0.25529880478087652</v>
      </c>
      <c r="L11" s="6">
        <v>0.28043824701195247</v>
      </c>
      <c r="M11" s="84">
        <v>148</v>
      </c>
      <c r="N11" s="62">
        <v>5.6121621621621365E-3</v>
      </c>
      <c r="O11" s="84">
        <v>96</v>
      </c>
      <c r="P11" s="63">
        <v>5.5583854166666676E-2</v>
      </c>
      <c r="Q11" s="84">
        <v>91</v>
      </c>
      <c r="R11" s="67">
        <v>0.37474065934065942</v>
      </c>
      <c r="S11" s="86">
        <v>61</v>
      </c>
      <c r="T11" s="63">
        <v>4.1467213114754098E-2</v>
      </c>
    </row>
    <row r="12" spans="1:20" ht="16.5" customHeight="1" x14ac:dyDescent="0.2">
      <c r="A12" s="89"/>
      <c r="B12" s="89"/>
      <c r="C12" s="89"/>
      <c r="D12" s="89"/>
      <c r="E12" s="85"/>
      <c r="F12" s="5" t="s">
        <v>30</v>
      </c>
      <c r="G12" s="71">
        <v>0.10504875346621588</v>
      </c>
      <c r="H12" s="71">
        <v>0.11415487906499053</v>
      </c>
      <c r="I12" s="71">
        <v>0.34666982020167247</v>
      </c>
      <c r="J12" s="71">
        <v>0.48800413404473131</v>
      </c>
      <c r="K12" s="6">
        <v>0.19103771972719333</v>
      </c>
      <c r="L12" s="6">
        <v>0.188881463281378</v>
      </c>
      <c r="M12" s="85"/>
      <c r="N12" s="63">
        <v>3.658877361263875E-2</v>
      </c>
      <c r="O12" s="85"/>
      <c r="P12" s="63">
        <v>8.4662491382514207E-2</v>
      </c>
      <c r="Q12" s="85"/>
      <c r="R12" s="67">
        <v>3.1404279158518804</v>
      </c>
      <c r="S12" s="87"/>
      <c r="T12" s="63">
        <v>4.3371006910575154E-2</v>
      </c>
    </row>
    <row r="13" spans="1:20" ht="17.25" customHeight="1" x14ac:dyDescent="0.2">
      <c r="A13" s="88" t="s">
        <v>140</v>
      </c>
      <c r="B13" s="88" t="s">
        <v>133</v>
      </c>
      <c r="C13" s="88" t="s">
        <v>133</v>
      </c>
      <c r="D13" s="88" t="s">
        <v>19</v>
      </c>
      <c r="E13" s="90">
        <v>81</v>
      </c>
      <c r="F13" s="5" t="s">
        <v>29</v>
      </c>
      <c r="G13" s="71">
        <v>7.5253086419753039</v>
      </c>
      <c r="H13" s="71">
        <v>7.5899999999999954</v>
      </c>
      <c r="I13" s="71">
        <v>8.361358024691361</v>
      </c>
      <c r="J13" s="71">
        <v>7.238271604938272</v>
      </c>
      <c r="K13" s="6">
        <v>0.26629629629629636</v>
      </c>
      <c r="L13" s="6">
        <v>0.29864197530864195</v>
      </c>
      <c r="M13" s="84">
        <v>49</v>
      </c>
      <c r="N13" s="62">
        <v>7.9183673469387776E-4</v>
      </c>
      <c r="O13" s="84">
        <v>31</v>
      </c>
      <c r="P13" s="63">
        <v>2.1458064516129034E-2</v>
      </c>
      <c r="Q13" s="84">
        <v>30</v>
      </c>
      <c r="R13" s="63">
        <v>1.9539999999999998E-2</v>
      </c>
      <c r="S13" s="86">
        <v>20</v>
      </c>
      <c r="T13" s="63">
        <v>2.0984999999999997E-2</v>
      </c>
    </row>
    <row r="14" spans="1:20" ht="16.5" customHeight="1" x14ac:dyDescent="0.2">
      <c r="A14" s="89"/>
      <c r="B14" s="89"/>
      <c r="C14" s="89"/>
      <c r="D14" s="89"/>
      <c r="E14" s="91"/>
      <c r="F14" s="5" t="s">
        <v>30</v>
      </c>
      <c r="G14" s="71">
        <v>0.10698231652653023</v>
      </c>
      <c r="H14" s="71">
        <v>0.11292696754982834</v>
      </c>
      <c r="I14" s="71">
        <v>0.29903073874779051</v>
      </c>
      <c r="J14" s="71">
        <v>0.36299721115821532</v>
      </c>
      <c r="K14" s="6">
        <v>0.16803604110758821</v>
      </c>
      <c r="L14" s="6">
        <v>0.18309664856585831</v>
      </c>
      <c r="M14" s="85"/>
      <c r="N14" s="63">
        <v>1.7865045870234381E-3</v>
      </c>
      <c r="O14" s="85"/>
      <c r="P14" s="63">
        <v>1.0650532825279953E-2</v>
      </c>
      <c r="Q14" s="85"/>
      <c r="R14" s="63">
        <v>1.3850920547025034E-2</v>
      </c>
      <c r="S14" s="87"/>
      <c r="T14" s="62">
        <v>9.6363497675263574E-3</v>
      </c>
    </row>
    <row r="15" spans="1:20" ht="18.75" customHeight="1" x14ac:dyDescent="0.2">
      <c r="A15" s="88" t="s">
        <v>141</v>
      </c>
      <c r="B15" s="88">
        <v>75</v>
      </c>
      <c r="C15" s="88" t="s">
        <v>133</v>
      </c>
      <c r="D15" s="88" t="s">
        <v>21</v>
      </c>
      <c r="E15" s="84">
        <v>162</v>
      </c>
      <c r="F15" s="5" t="s">
        <v>29</v>
      </c>
      <c r="G15" s="71">
        <v>7.5143664596273281</v>
      </c>
      <c r="H15" s="71">
        <v>7.6065217391304296</v>
      </c>
      <c r="I15" s="71">
        <v>8.8516956521739143</v>
      </c>
      <c r="J15" s="71">
        <v>7.8638509316770211</v>
      </c>
      <c r="K15" s="6">
        <v>0.30161490683229808</v>
      </c>
      <c r="L15" s="6">
        <v>0.33565217391304358</v>
      </c>
      <c r="M15" s="84">
        <v>96</v>
      </c>
      <c r="N15" s="63">
        <v>5.98020833333332E-3</v>
      </c>
      <c r="O15" s="84">
        <v>61</v>
      </c>
      <c r="P15" s="63">
        <v>3.5242622950819681E-2</v>
      </c>
      <c r="Q15" s="84">
        <v>64</v>
      </c>
      <c r="R15" s="67">
        <v>0.1036296875</v>
      </c>
      <c r="S15" s="86">
        <v>37</v>
      </c>
      <c r="T15" s="63">
        <v>2.8864864864864861E-2</v>
      </c>
    </row>
    <row r="16" spans="1:20" ht="18" customHeight="1" x14ac:dyDescent="0.2">
      <c r="A16" s="89"/>
      <c r="B16" s="89"/>
      <c r="C16" s="89"/>
      <c r="D16" s="89"/>
      <c r="E16" s="85"/>
      <c r="F16" s="5" t="s">
        <v>30</v>
      </c>
      <c r="G16" s="71">
        <v>0.12136977019839995</v>
      </c>
      <c r="H16" s="71">
        <v>0.12440991153021749</v>
      </c>
      <c r="I16" s="71">
        <v>0.32372756762975613</v>
      </c>
      <c r="J16" s="71">
        <v>0.55534793385746162</v>
      </c>
      <c r="K16" s="6">
        <v>0.16473805199891614</v>
      </c>
      <c r="L16" s="6">
        <v>0.16878159929586367</v>
      </c>
      <c r="M16" s="85"/>
      <c r="N16" s="63">
        <v>3.3904192008446583E-2</v>
      </c>
      <c r="O16" s="85"/>
      <c r="P16" s="63">
        <v>3.0948793509152042E-2</v>
      </c>
      <c r="Q16" s="85"/>
      <c r="R16" s="67">
        <v>0.60149242871633513</v>
      </c>
      <c r="S16" s="87"/>
      <c r="T16" s="63">
        <v>2.2480512748899971E-2</v>
      </c>
    </row>
    <row r="17" spans="1:20" ht="18.75" customHeight="1" x14ac:dyDescent="0.2">
      <c r="A17" s="88" t="s">
        <v>144</v>
      </c>
      <c r="B17" s="88" t="s">
        <v>133</v>
      </c>
      <c r="C17" s="88" t="s">
        <v>133</v>
      </c>
      <c r="D17" s="88" t="s">
        <v>23</v>
      </c>
      <c r="E17" s="84">
        <v>248</v>
      </c>
      <c r="F17" s="5" t="s">
        <v>29</v>
      </c>
      <c r="G17" s="71">
        <v>7.4918548387096804</v>
      </c>
      <c r="H17" s="71">
        <v>7.5585483870967662</v>
      </c>
      <c r="I17" s="71">
        <v>7.6274596774193526</v>
      </c>
      <c r="J17" s="71">
        <v>6.9184274193548427</v>
      </c>
      <c r="K17" s="6">
        <v>0.34152419354838703</v>
      </c>
      <c r="L17" s="6">
        <v>0.39189516129032292</v>
      </c>
      <c r="M17" s="84">
        <v>145</v>
      </c>
      <c r="N17" s="63">
        <v>1.431862068965516E-2</v>
      </c>
      <c r="O17" s="84">
        <v>87</v>
      </c>
      <c r="P17" s="63">
        <v>4.973678160919541E-2</v>
      </c>
      <c r="Q17" s="84">
        <v>89</v>
      </c>
      <c r="R17" s="63">
        <v>3.4830337078651692E-2</v>
      </c>
      <c r="S17" s="86">
        <v>66</v>
      </c>
      <c r="T17" s="63">
        <v>3.1551515151515157E-2</v>
      </c>
    </row>
    <row r="18" spans="1:20" ht="18.75" customHeight="1" x14ac:dyDescent="0.2">
      <c r="A18" s="89"/>
      <c r="B18" s="89"/>
      <c r="C18" s="89"/>
      <c r="D18" s="89"/>
      <c r="E18" s="85"/>
      <c r="F18" s="5" t="s">
        <v>30</v>
      </c>
      <c r="G18" s="71">
        <v>8.9092291096185147E-2</v>
      </c>
      <c r="H18" s="71">
        <v>0.14845871329108257</v>
      </c>
      <c r="I18" s="71">
        <v>0.41101837383584738</v>
      </c>
      <c r="J18" s="71">
        <v>0.63444734053276852</v>
      </c>
      <c r="K18" s="6">
        <v>0.21976310262337184</v>
      </c>
      <c r="L18" s="6">
        <v>0.23101263854338189</v>
      </c>
      <c r="M18" s="85"/>
      <c r="N18" s="63">
        <v>9.0782430680757309E-2</v>
      </c>
      <c r="O18" s="85"/>
      <c r="P18" s="63">
        <v>9.4443623044160929E-2</v>
      </c>
      <c r="Q18" s="85"/>
      <c r="R18" s="63">
        <v>5.7681026115601684E-2</v>
      </c>
      <c r="S18" s="87"/>
      <c r="T18" s="63">
        <v>5.03610479588655E-2</v>
      </c>
    </row>
    <row r="19" spans="1:20" ht="20.25" customHeight="1" x14ac:dyDescent="0.2">
      <c r="A19" s="88" t="s">
        <v>143</v>
      </c>
      <c r="B19" s="88" t="s">
        <v>133</v>
      </c>
      <c r="C19" s="88">
        <v>3</v>
      </c>
      <c r="D19" s="88" t="s">
        <v>25</v>
      </c>
      <c r="E19" s="84">
        <v>40</v>
      </c>
      <c r="F19" s="5" t="s">
        <v>29</v>
      </c>
      <c r="G19" s="71">
        <v>7.1347499999999986</v>
      </c>
      <c r="H19" s="71">
        <v>7.5675000000000026</v>
      </c>
      <c r="I19" s="71">
        <v>7.9737499999999955</v>
      </c>
      <c r="J19" s="71">
        <v>6.9032499999999999</v>
      </c>
      <c r="K19" s="6">
        <v>0.22025000000000006</v>
      </c>
      <c r="L19" s="6">
        <v>0.25</v>
      </c>
      <c r="M19" s="84">
        <v>24</v>
      </c>
      <c r="N19" s="63">
        <v>2.0279166666666668E-2</v>
      </c>
      <c r="O19" s="84">
        <v>16</v>
      </c>
      <c r="P19" s="63">
        <v>8.975000000000001E-2</v>
      </c>
      <c r="Q19" s="84">
        <v>14</v>
      </c>
      <c r="R19" s="63">
        <v>4.1278571428571435E-2</v>
      </c>
      <c r="S19" s="86">
        <v>10</v>
      </c>
      <c r="T19" s="63">
        <v>4.3969999999999995E-2</v>
      </c>
    </row>
    <row r="20" spans="1:20" ht="18" customHeight="1" x14ac:dyDescent="0.2">
      <c r="A20" s="89"/>
      <c r="B20" s="89"/>
      <c r="C20" s="89"/>
      <c r="D20" s="89"/>
      <c r="E20" s="85"/>
      <c r="F20" s="5" t="s">
        <v>30</v>
      </c>
      <c r="G20" s="71">
        <v>0.23811209921982515</v>
      </c>
      <c r="H20" s="71">
        <v>0.1244629488684309</v>
      </c>
      <c r="I20" s="71">
        <v>0.17214614393530542</v>
      </c>
      <c r="J20" s="71">
        <v>0.82712783094146802</v>
      </c>
      <c r="K20" s="6">
        <v>0.14141206382367727</v>
      </c>
      <c r="L20" s="6">
        <v>0.15785420082452267</v>
      </c>
      <c r="M20" s="85"/>
      <c r="N20" s="63">
        <v>9.4880817592922592E-2</v>
      </c>
      <c r="O20" s="85"/>
      <c r="P20" s="67">
        <v>0.23524045570437072</v>
      </c>
      <c r="Q20" s="85"/>
      <c r="R20" s="63">
        <v>1.9503813377484309E-2</v>
      </c>
      <c r="S20" s="87"/>
      <c r="T20" s="63">
        <v>2.0575122518873775E-2</v>
      </c>
    </row>
    <row r="21" spans="1:20" ht="21" customHeight="1" x14ac:dyDescent="0.2">
      <c r="A21" s="88" t="s">
        <v>142</v>
      </c>
      <c r="B21" s="88" t="s">
        <v>133</v>
      </c>
      <c r="C21" s="88" t="s">
        <v>133</v>
      </c>
      <c r="D21" s="88" t="s">
        <v>27</v>
      </c>
      <c r="E21" s="84">
        <v>176</v>
      </c>
      <c r="F21" s="5" t="s">
        <v>29</v>
      </c>
      <c r="G21" s="71">
        <v>7.5312790697674474</v>
      </c>
      <c r="H21" s="71">
        <v>7.5449999999999999</v>
      </c>
      <c r="I21" s="71">
        <v>8.1538372093023259</v>
      </c>
      <c r="J21" s="71">
        <v>7.520400000000004</v>
      </c>
      <c r="K21" s="6">
        <v>0.33357954545454543</v>
      </c>
      <c r="L21" s="6">
        <v>0.41489204545454539</v>
      </c>
      <c r="M21" s="84">
        <v>113</v>
      </c>
      <c r="N21" s="62">
        <v>7.7876106194690257E-4</v>
      </c>
      <c r="O21" s="84">
        <v>52</v>
      </c>
      <c r="P21" s="63">
        <v>5.169423076923077E-2</v>
      </c>
      <c r="Q21" s="84">
        <v>56</v>
      </c>
      <c r="R21" s="63">
        <v>4.4612499999999992E-2</v>
      </c>
      <c r="S21" s="86">
        <v>69</v>
      </c>
      <c r="T21" s="63">
        <v>8.2731884057970981E-2</v>
      </c>
    </row>
    <row r="22" spans="1:20" ht="20.25" customHeight="1" x14ac:dyDescent="0.2">
      <c r="A22" s="89"/>
      <c r="B22" s="89"/>
      <c r="C22" s="89"/>
      <c r="D22" s="89"/>
      <c r="E22" s="85"/>
      <c r="F22" s="5" t="s">
        <v>30</v>
      </c>
      <c r="G22" s="71">
        <v>0.19622934732691208</v>
      </c>
      <c r="H22" s="71">
        <v>0.17809444140063288</v>
      </c>
      <c r="I22" s="71">
        <v>0.14082603929747242</v>
      </c>
      <c r="J22" s="71">
        <v>0.56533720991947833</v>
      </c>
      <c r="K22" s="6">
        <v>0.25800160449516185</v>
      </c>
      <c r="L22" s="6">
        <v>0.28865014858686772</v>
      </c>
      <c r="M22" s="85"/>
      <c r="N22" s="62">
        <v>7.4179455755158134E-4</v>
      </c>
      <c r="O22" s="85"/>
      <c r="P22" s="63">
        <v>5.4831207707038226E-2</v>
      </c>
      <c r="Q22" s="85"/>
      <c r="R22" s="63">
        <v>5.4475806348072774E-2</v>
      </c>
      <c r="S22" s="87"/>
      <c r="T22" s="67">
        <v>0.20391669037995827</v>
      </c>
    </row>
    <row r="24" spans="1:20" ht="18.75" x14ac:dyDescent="0.2">
      <c r="A24" s="125" t="s">
        <v>155</v>
      </c>
    </row>
  </sheetData>
  <mergeCells count="100">
    <mergeCell ref="A17:A18"/>
    <mergeCell ref="B1:B2"/>
    <mergeCell ref="C1:C2"/>
    <mergeCell ref="B3:B4"/>
    <mergeCell ref="C3:C4"/>
    <mergeCell ref="B15:B16"/>
    <mergeCell ref="C15:C16"/>
    <mergeCell ref="B17:B18"/>
    <mergeCell ref="C17:C18"/>
    <mergeCell ref="A5:A6"/>
    <mergeCell ref="A1:A2"/>
    <mergeCell ref="A9:A10"/>
    <mergeCell ref="G1:H1"/>
    <mergeCell ref="I1:J1"/>
    <mergeCell ref="A3:A4"/>
    <mergeCell ref="A7:A8"/>
    <mergeCell ref="A11:A12"/>
    <mergeCell ref="K1:L1"/>
    <mergeCell ref="D7:D8"/>
    <mergeCell ref="O7:O8"/>
    <mergeCell ref="D9:D10"/>
    <mergeCell ref="O9:O10"/>
    <mergeCell ref="Q7:Q8"/>
    <mergeCell ref="S7:S8"/>
    <mergeCell ref="M7:M8"/>
    <mergeCell ref="E7:E8"/>
    <mergeCell ref="B7:B8"/>
    <mergeCell ref="C7:C8"/>
    <mergeCell ref="Q3:Q4"/>
    <mergeCell ref="S3:S4"/>
    <mergeCell ref="M1:T1"/>
    <mergeCell ref="M3:M4"/>
    <mergeCell ref="E1:E2"/>
    <mergeCell ref="E3:E4"/>
    <mergeCell ref="D5:D6"/>
    <mergeCell ref="O5:O6"/>
    <mergeCell ref="Q5:Q6"/>
    <mergeCell ref="S5:S6"/>
    <mergeCell ref="M5:M6"/>
    <mergeCell ref="E5:E6"/>
    <mergeCell ref="B5:B6"/>
    <mergeCell ref="C5:C6"/>
    <mergeCell ref="D3:D4"/>
    <mergeCell ref="D1:D2"/>
    <mergeCell ref="O3:O4"/>
    <mergeCell ref="F1:F2"/>
    <mergeCell ref="Q9:Q10"/>
    <mergeCell ref="S9:S10"/>
    <mergeCell ref="M9:M10"/>
    <mergeCell ref="E9:E10"/>
    <mergeCell ref="B9:B10"/>
    <mergeCell ref="C9:C10"/>
    <mergeCell ref="D11:D12"/>
    <mergeCell ref="O11:O12"/>
    <mergeCell ref="Q11:Q12"/>
    <mergeCell ref="S11:S12"/>
    <mergeCell ref="M11:M12"/>
    <mergeCell ref="E11:E12"/>
    <mergeCell ref="B11:B12"/>
    <mergeCell ref="C11:C12"/>
    <mergeCell ref="Q13:Q14"/>
    <mergeCell ref="S13:S14"/>
    <mergeCell ref="D15:D16"/>
    <mergeCell ref="O15:O16"/>
    <mergeCell ref="Q15:Q16"/>
    <mergeCell ref="A13:A14"/>
    <mergeCell ref="D13:D14"/>
    <mergeCell ref="O13:O14"/>
    <mergeCell ref="S15:S16"/>
    <mergeCell ref="M13:M14"/>
    <mergeCell ref="M15:M16"/>
    <mergeCell ref="E13:E14"/>
    <mergeCell ref="E15:E16"/>
    <mergeCell ref="B13:B14"/>
    <mergeCell ref="C13:C14"/>
    <mergeCell ref="A15:A16"/>
    <mergeCell ref="Q21:Q22"/>
    <mergeCell ref="S21:S22"/>
    <mergeCell ref="A21:A22"/>
    <mergeCell ref="D21:D22"/>
    <mergeCell ref="O21:O22"/>
    <mergeCell ref="M21:M22"/>
    <mergeCell ref="E21:E22"/>
    <mergeCell ref="D17:D18"/>
    <mergeCell ref="O17:O18"/>
    <mergeCell ref="Q17:Q18"/>
    <mergeCell ref="S17:S18"/>
    <mergeCell ref="M17:M18"/>
    <mergeCell ref="E17:E18"/>
    <mergeCell ref="A19:A20"/>
    <mergeCell ref="D19:D20"/>
    <mergeCell ref="O19:O20"/>
    <mergeCell ref="Q19:Q20"/>
    <mergeCell ref="S19:S20"/>
    <mergeCell ref="M19:M20"/>
    <mergeCell ref="E19:E20"/>
    <mergeCell ref="B21:B22"/>
    <mergeCell ref="C21:C22"/>
    <mergeCell ref="B19:B20"/>
    <mergeCell ref="C19:C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C912D-DF9D-4165-A7EC-1ABD85C7B957}">
  <dimension ref="A1:AC24"/>
  <sheetViews>
    <sheetView topLeftCell="D16" zoomScale="106" zoomScaleNormal="106" workbookViewId="0">
      <selection activeCell="P30" sqref="P30"/>
    </sheetView>
  </sheetViews>
  <sheetFormatPr defaultRowHeight="11.25" x14ac:dyDescent="0.2"/>
  <cols>
    <col min="1" max="1" width="7.42578125" style="64" customWidth="1"/>
    <col min="2" max="2" width="6.85546875" style="64" customWidth="1"/>
    <col min="3" max="3" width="8.28515625" style="64" customWidth="1"/>
    <col min="4" max="4" width="5.28515625" style="64" customWidth="1"/>
    <col min="5" max="5" width="5.5703125" style="64" customWidth="1"/>
    <col min="6" max="6" width="4.5703125" style="64" bestFit="1" customWidth="1"/>
    <col min="7" max="7" width="5.7109375" style="64" customWidth="1"/>
    <col min="8" max="8" width="4.7109375" style="64" customWidth="1"/>
    <col min="9" max="9" width="6.28515625" style="64" customWidth="1"/>
    <col min="10" max="10" width="5.42578125" style="64" customWidth="1"/>
    <col min="11" max="11" width="6.28515625" style="64" customWidth="1"/>
    <col min="12" max="12" width="4.85546875" style="64" customWidth="1"/>
    <col min="13" max="13" width="5.28515625" style="64" customWidth="1"/>
    <col min="14" max="14" width="4.85546875" style="64" customWidth="1"/>
    <col min="15" max="15" width="6.140625" style="64" customWidth="1"/>
    <col min="16" max="16" width="5.5703125" style="64" customWidth="1"/>
    <col min="17" max="17" width="5.85546875" style="64" customWidth="1"/>
    <col min="18" max="18" width="5.28515625" style="64" customWidth="1"/>
    <col min="19" max="19" width="7.140625" style="64" customWidth="1"/>
    <col min="20" max="20" width="5.7109375" style="64" customWidth="1"/>
    <col min="21" max="21" width="8.140625" style="64" customWidth="1"/>
    <col min="22" max="22" width="6.140625" style="64" customWidth="1"/>
    <col min="23" max="26" width="7.7109375" style="64" customWidth="1"/>
    <col min="27" max="27" width="12.140625" style="64" customWidth="1"/>
    <col min="28" max="16384" width="9.140625" style="64"/>
  </cols>
  <sheetData>
    <row r="1" spans="1:29" ht="21.75" customHeight="1" x14ac:dyDescent="0.2">
      <c r="A1" s="99" t="s">
        <v>135</v>
      </c>
      <c r="B1" s="108" t="s">
        <v>146</v>
      </c>
      <c r="C1" s="108" t="s">
        <v>28</v>
      </c>
      <c r="D1" s="92" t="s">
        <v>158</v>
      </c>
      <c r="E1" s="93"/>
      <c r="F1" s="93"/>
      <c r="G1" s="93"/>
      <c r="H1" s="93"/>
      <c r="I1" s="93"/>
      <c r="J1" s="93"/>
      <c r="K1" s="94"/>
      <c r="L1" s="92" t="s">
        <v>157</v>
      </c>
      <c r="M1" s="93"/>
      <c r="N1" s="93"/>
      <c r="O1" s="93"/>
      <c r="P1" s="93"/>
      <c r="Q1" s="93"/>
      <c r="R1" s="93"/>
      <c r="S1" s="94"/>
      <c r="T1" s="95" t="s">
        <v>167</v>
      </c>
      <c r="U1" s="122" t="s">
        <v>168</v>
      </c>
      <c r="V1" s="95" t="s">
        <v>169</v>
      </c>
      <c r="W1" s="130" t="s">
        <v>170</v>
      </c>
      <c r="X1" s="140"/>
      <c r="Y1" s="144"/>
      <c r="Z1" s="98" t="s">
        <v>135</v>
      </c>
      <c r="AA1" s="122" t="s">
        <v>168</v>
      </c>
      <c r="AB1" s="122" t="s">
        <v>170</v>
      </c>
      <c r="AC1" s="101" t="s">
        <v>153</v>
      </c>
    </row>
    <row r="2" spans="1:29" ht="27.75" customHeight="1" x14ac:dyDescent="0.2">
      <c r="A2" s="99"/>
      <c r="B2" s="109"/>
      <c r="C2" s="109"/>
      <c r="D2" s="4" t="s">
        <v>159</v>
      </c>
      <c r="E2" s="4" t="s">
        <v>34</v>
      </c>
      <c r="F2" s="4" t="s">
        <v>160</v>
      </c>
      <c r="G2" s="4" t="s">
        <v>123</v>
      </c>
      <c r="H2" s="4" t="s">
        <v>161</v>
      </c>
      <c r="I2" s="4" t="s">
        <v>124</v>
      </c>
      <c r="J2" s="4" t="s">
        <v>162</v>
      </c>
      <c r="K2" s="4" t="s">
        <v>125</v>
      </c>
      <c r="L2" s="4" t="s">
        <v>163</v>
      </c>
      <c r="M2" s="30" t="s">
        <v>126</v>
      </c>
      <c r="N2" s="4" t="s">
        <v>164</v>
      </c>
      <c r="O2" s="4" t="s">
        <v>127</v>
      </c>
      <c r="P2" s="4" t="s">
        <v>165</v>
      </c>
      <c r="Q2" s="4" t="s">
        <v>128</v>
      </c>
      <c r="R2" s="4" t="s">
        <v>166</v>
      </c>
      <c r="S2" s="4" t="s">
        <v>125</v>
      </c>
      <c r="T2" s="96"/>
      <c r="U2" s="123"/>
      <c r="V2" s="96"/>
      <c r="W2" s="131"/>
      <c r="X2" s="140"/>
      <c r="Y2" s="144"/>
      <c r="Z2" s="98"/>
      <c r="AA2" s="123"/>
      <c r="AB2" s="123"/>
      <c r="AC2" s="101"/>
    </row>
    <row r="3" spans="1:29" ht="19.5" customHeight="1" x14ac:dyDescent="0.2">
      <c r="A3" s="88" t="s">
        <v>134</v>
      </c>
      <c r="B3" s="108" t="s">
        <v>6</v>
      </c>
      <c r="C3" s="30" t="s">
        <v>29</v>
      </c>
      <c r="D3" s="114">
        <v>90</v>
      </c>
      <c r="E3" s="72">
        <v>78.092611111111125</v>
      </c>
      <c r="F3" s="115">
        <v>59</v>
      </c>
      <c r="G3" s="72">
        <v>59.608050847457619</v>
      </c>
      <c r="H3" s="115">
        <v>56</v>
      </c>
      <c r="I3" s="72">
        <v>53.227142857142859</v>
      </c>
      <c r="J3" s="115">
        <v>33</v>
      </c>
      <c r="K3" s="72">
        <v>43.203727272727271</v>
      </c>
      <c r="L3" s="104">
        <v>87</v>
      </c>
      <c r="M3" s="65">
        <v>3.3585817700533892E-2</v>
      </c>
      <c r="N3" s="106">
        <v>57</v>
      </c>
      <c r="O3" s="65">
        <v>9.2909295364816888E-2</v>
      </c>
      <c r="P3" s="106">
        <v>54</v>
      </c>
      <c r="Q3" s="65">
        <v>8.9854814419665502E-2</v>
      </c>
      <c r="R3" s="106">
        <v>32</v>
      </c>
      <c r="S3" s="65">
        <v>9.4848996107374656E-2</v>
      </c>
      <c r="T3" s="110">
        <v>25.393699999999999</v>
      </c>
      <c r="U3" s="118">
        <v>0.1124</v>
      </c>
      <c r="V3" s="110">
        <v>-50.05528093753675</v>
      </c>
      <c r="W3" s="132">
        <v>-0.22148354397140155</v>
      </c>
      <c r="X3" s="141"/>
      <c r="Y3" s="145"/>
      <c r="Z3" s="138" t="s">
        <v>134</v>
      </c>
      <c r="AA3" s="118">
        <v>0.1124</v>
      </c>
      <c r="AB3" s="116">
        <v>-0.22148354397140155</v>
      </c>
      <c r="AC3" s="102">
        <v>2.9474037798541635</v>
      </c>
    </row>
    <row r="4" spans="1:29" ht="20.25" customHeight="1" x14ac:dyDescent="0.2">
      <c r="A4" s="89"/>
      <c r="B4" s="109"/>
      <c r="C4" s="30" t="s">
        <v>30</v>
      </c>
      <c r="D4" s="114"/>
      <c r="E4" s="72">
        <v>12.027203884279508</v>
      </c>
      <c r="F4" s="115"/>
      <c r="G4" s="72">
        <v>10.941193199797835</v>
      </c>
      <c r="H4" s="115"/>
      <c r="I4" s="72">
        <v>25.832652678646536</v>
      </c>
      <c r="J4" s="115"/>
      <c r="K4" s="72">
        <v>12.658355183614724</v>
      </c>
      <c r="L4" s="105"/>
      <c r="M4" s="66">
        <v>0.1283485373042231</v>
      </c>
      <c r="N4" s="107"/>
      <c r="O4" s="66">
        <v>0.21047035373989476</v>
      </c>
      <c r="P4" s="107"/>
      <c r="Q4" s="66">
        <v>0.20066866287193982</v>
      </c>
      <c r="R4" s="107"/>
      <c r="S4" s="66">
        <v>0.2238310955640794</v>
      </c>
      <c r="T4" s="111"/>
      <c r="U4" s="119"/>
      <c r="V4" s="111"/>
      <c r="W4" s="133"/>
      <c r="X4" s="141"/>
      <c r="Y4" s="145"/>
      <c r="Z4" s="139"/>
      <c r="AA4" s="119"/>
      <c r="AB4" s="117"/>
      <c r="AC4" s="102"/>
    </row>
    <row r="5" spans="1:29" ht="19.5" customHeight="1" x14ac:dyDescent="0.2">
      <c r="A5" s="88" t="s">
        <v>136</v>
      </c>
      <c r="B5" s="108" t="s">
        <v>9</v>
      </c>
      <c r="C5" s="30" t="s">
        <v>29</v>
      </c>
      <c r="D5" s="114">
        <v>20</v>
      </c>
      <c r="E5" s="72">
        <v>183.27999999999997</v>
      </c>
      <c r="F5" s="115">
        <v>13</v>
      </c>
      <c r="G5" s="72">
        <v>142.97230769230768</v>
      </c>
      <c r="H5" s="114">
        <v>13</v>
      </c>
      <c r="I5" s="72">
        <v>127.27999999999999</v>
      </c>
      <c r="J5" s="115">
        <v>8</v>
      </c>
      <c r="K5" s="72">
        <v>106.78375</v>
      </c>
      <c r="L5" s="104">
        <v>20</v>
      </c>
      <c r="M5" s="65">
        <v>2.4222473195216004E-2</v>
      </c>
      <c r="N5" s="106">
        <v>13</v>
      </c>
      <c r="O5" s="65">
        <v>3.2501039983454383E-2</v>
      </c>
      <c r="P5" s="104">
        <v>13</v>
      </c>
      <c r="Q5" s="65">
        <v>3.2406697341992981E-2</v>
      </c>
      <c r="R5" s="106">
        <v>7</v>
      </c>
      <c r="S5" s="65">
        <v>3.1011774000385045E-2</v>
      </c>
      <c r="T5" s="110">
        <v>12.4925</v>
      </c>
      <c r="U5" s="116">
        <v>0.25490000000000002</v>
      </c>
      <c r="V5" s="110">
        <v>-1.6495810859526756</v>
      </c>
      <c r="W5" s="134">
        <v>-3.3664920121483179E-2</v>
      </c>
      <c r="X5" s="142"/>
      <c r="Y5" s="146"/>
      <c r="Z5" s="138" t="s">
        <v>136</v>
      </c>
      <c r="AA5" s="116">
        <v>0.25490000000000002</v>
      </c>
      <c r="AB5" s="118">
        <v>-3.3664920121483179E-2</v>
      </c>
      <c r="AC5" s="102">
        <v>9.5914045786107351</v>
      </c>
    </row>
    <row r="6" spans="1:29" ht="21" customHeight="1" x14ac:dyDescent="0.2">
      <c r="A6" s="89"/>
      <c r="B6" s="109"/>
      <c r="C6" s="30" t="s">
        <v>30</v>
      </c>
      <c r="D6" s="114"/>
      <c r="E6" s="74">
        <v>4.6017845508706259</v>
      </c>
      <c r="F6" s="115"/>
      <c r="G6" s="72">
        <v>15.32610077821839</v>
      </c>
      <c r="H6" s="114"/>
      <c r="I6" s="72">
        <v>21.390198406718643</v>
      </c>
      <c r="J6" s="115"/>
      <c r="K6" s="72">
        <v>18.433775628681552</v>
      </c>
      <c r="L6" s="105"/>
      <c r="M6" s="65">
        <v>2.9144168976941193E-2</v>
      </c>
      <c r="N6" s="107"/>
      <c r="O6" s="65">
        <v>2.4133040851428571E-2</v>
      </c>
      <c r="P6" s="105"/>
      <c r="Q6" s="65">
        <v>2.1768263391438437E-2</v>
      </c>
      <c r="R6" s="107"/>
      <c r="S6" s="65">
        <v>2.0737771192714319E-2</v>
      </c>
      <c r="T6" s="111"/>
      <c r="U6" s="117"/>
      <c r="V6" s="111"/>
      <c r="W6" s="135"/>
      <c r="X6" s="142"/>
      <c r="Y6" s="146"/>
      <c r="Z6" s="139"/>
      <c r="AA6" s="117"/>
      <c r="AB6" s="119"/>
      <c r="AC6" s="102"/>
    </row>
    <row r="7" spans="1:29" ht="19.5" customHeight="1" x14ac:dyDescent="0.2">
      <c r="A7" s="88" t="s">
        <v>137</v>
      </c>
      <c r="B7" s="108" t="s">
        <v>12</v>
      </c>
      <c r="C7" s="30" t="s">
        <v>29</v>
      </c>
      <c r="D7" s="114">
        <v>340</v>
      </c>
      <c r="E7" s="72">
        <v>83.626882352941166</v>
      </c>
      <c r="F7" s="114">
        <v>222</v>
      </c>
      <c r="G7" s="72">
        <v>64.183243243243226</v>
      </c>
      <c r="H7" s="114">
        <v>218</v>
      </c>
      <c r="I7" s="72">
        <v>58.096192660550457</v>
      </c>
      <c r="J7" s="115">
        <v>138</v>
      </c>
      <c r="K7" s="72">
        <v>50.189637681159397</v>
      </c>
      <c r="L7" s="104">
        <v>331</v>
      </c>
      <c r="M7" s="65">
        <v>1.463686179041666E-2</v>
      </c>
      <c r="N7" s="104">
        <v>214</v>
      </c>
      <c r="O7" s="65">
        <v>3.9674938202337973E-2</v>
      </c>
      <c r="P7" s="104">
        <v>210</v>
      </c>
      <c r="Q7" s="65">
        <v>2.6681222131969669E-2</v>
      </c>
      <c r="R7" s="106">
        <v>137</v>
      </c>
      <c r="S7" s="65">
        <v>2.3403344932308369E-2</v>
      </c>
      <c r="T7" s="110">
        <v>96.417000000000002</v>
      </c>
      <c r="U7" s="116">
        <v>0.1138</v>
      </c>
      <c r="V7" s="110">
        <v>-37.094111483002933</v>
      </c>
      <c r="W7" s="134">
        <v>-4.3794700688315154E-2</v>
      </c>
      <c r="X7" s="142"/>
      <c r="Y7" s="146"/>
      <c r="Z7" s="138" t="s">
        <v>137</v>
      </c>
      <c r="AA7" s="116">
        <v>0.1138</v>
      </c>
      <c r="AB7" s="118">
        <v>-4.3794700688315154E-2</v>
      </c>
      <c r="AC7" s="102">
        <v>7.2424174326490558</v>
      </c>
    </row>
    <row r="8" spans="1:29" ht="19.5" customHeight="1" x14ac:dyDescent="0.2">
      <c r="A8" s="89"/>
      <c r="B8" s="109"/>
      <c r="C8" s="30" t="s">
        <v>30</v>
      </c>
      <c r="D8" s="114"/>
      <c r="E8" s="72">
        <v>25.781845490931676</v>
      </c>
      <c r="F8" s="114"/>
      <c r="G8" s="72">
        <v>19.227934767068191</v>
      </c>
      <c r="H8" s="114"/>
      <c r="I8" s="72">
        <v>22.101960037768102</v>
      </c>
      <c r="J8" s="115"/>
      <c r="K8" s="72">
        <v>15.286318553015493</v>
      </c>
      <c r="L8" s="105"/>
      <c r="M8" s="65">
        <v>2.459569717821071E-2</v>
      </c>
      <c r="N8" s="105"/>
      <c r="O8" s="66">
        <v>0.12608839849824455</v>
      </c>
      <c r="P8" s="105"/>
      <c r="Q8" s="65">
        <v>2.9225501306883984E-2</v>
      </c>
      <c r="R8" s="107"/>
      <c r="S8" s="65">
        <v>2.1773536842138216E-2</v>
      </c>
      <c r="T8" s="111"/>
      <c r="U8" s="117"/>
      <c r="V8" s="111"/>
      <c r="W8" s="135"/>
      <c r="X8" s="142"/>
      <c r="Y8" s="146"/>
      <c r="Z8" s="139"/>
      <c r="AA8" s="117"/>
      <c r="AB8" s="119"/>
      <c r="AC8" s="102"/>
    </row>
    <row r="9" spans="1:29" ht="19.5" customHeight="1" x14ac:dyDescent="0.2">
      <c r="A9" s="88" t="s">
        <v>138</v>
      </c>
      <c r="B9" s="108" t="s">
        <v>15</v>
      </c>
      <c r="C9" s="30" t="s">
        <v>29</v>
      </c>
      <c r="D9" s="114">
        <v>14</v>
      </c>
      <c r="E9" s="72">
        <v>79.920714285714297</v>
      </c>
      <c r="F9" s="114">
        <v>9</v>
      </c>
      <c r="G9" s="72">
        <v>126.34666666666668</v>
      </c>
      <c r="H9" s="114">
        <v>9</v>
      </c>
      <c r="I9" s="72">
        <v>130.13555555555556</v>
      </c>
      <c r="J9" s="115">
        <v>5</v>
      </c>
      <c r="K9" s="72">
        <v>122.83999999999999</v>
      </c>
      <c r="L9" s="104">
        <v>14</v>
      </c>
      <c r="M9" s="75">
        <v>3.2540461730065044</v>
      </c>
      <c r="N9" s="104">
        <v>9</v>
      </c>
      <c r="O9" s="75">
        <v>2.7311434720687497</v>
      </c>
      <c r="P9" s="104">
        <v>9</v>
      </c>
      <c r="Q9" s="75">
        <v>2.4827524002455155</v>
      </c>
      <c r="R9" s="106">
        <v>5</v>
      </c>
      <c r="S9" s="75">
        <v>2.3389097471866669</v>
      </c>
      <c r="T9" s="110">
        <v>-6.6653000000000002</v>
      </c>
      <c r="U9" s="116">
        <v>-0.20200000000000001</v>
      </c>
      <c r="V9" s="120">
        <v>115.17326083948083</v>
      </c>
      <c r="W9" s="136">
        <v>3.490098813317601</v>
      </c>
      <c r="X9" s="143"/>
      <c r="Y9" s="147"/>
      <c r="Z9" s="138" t="s">
        <v>138</v>
      </c>
      <c r="AA9" s="116">
        <v>-0.20200000000000001</v>
      </c>
      <c r="AB9" s="110">
        <v>3.490098813317601</v>
      </c>
      <c r="AC9" s="103">
        <v>3.1133020957483045E-2</v>
      </c>
    </row>
    <row r="10" spans="1:29" ht="19.5" customHeight="1" x14ac:dyDescent="0.2">
      <c r="A10" s="89"/>
      <c r="B10" s="109"/>
      <c r="C10" s="30" t="s">
        <v>30</v>
      </c>
      <c r="D10" s="114"/>
      <c r="E10" s="74">
        <v>2.9674450660088389</v>
      </c>
      <c r="F10" s="114"/>
      <c r="G10" s="74">
        <v>38.198916214992202</v>
      </c>
      <c r="H10" s="114"/>
      <c r="I10" s="72">
        <v>37.093442180226106</v>
      </c>
      <c r="J10" s="115"/>
      <c r="K10" s="72">
        <v>36.495290107081011</v>
      </c>
      <c r="L10" s="105"/>
      <c r="M10" s="66">
        <v>7.7113619674154421E-2</v>
      </c>
      <c r="N10" s="105"/>
      <c r="O10" s="66">
        <v>0.34423595751543373</v>
      </c>
      <c r="P10" s="105"/>
      <c r="Q10" s="66">
        <v>0.39590243604204123</v>
      </c>
      <c r="R10" s="107"/>
      <c r="S10" s="66">
        <v>0.2314776613094213</v>
      </c>
      <c r="T10" s="111"/>
      <c r="U10" s="117"/>
      <c r="V10" s="121"/>
      <c r="W10" s="137"/>
      <c r="X10" s="143"/>
      <c r="Y10" s="147"/>
      <c r="Z10" s="139"/>
      <c r="AA10" s="117"/>
      <c r="AB10" s="111"/>
      <c r="AC10" s="103"/>
    </row>
    <row r="11" spans="1:29" ht="20.25" customHeight="1" x14ac:dyDescent="0.2">
      <c r="A11" s="88" t="s">
        <v>139</v>
      </c>
      <c r="B11" s="108" t="s">
        <v>17</v>
      </c>
      <c r="C11" s="30" t="s">
        <v>29</v>
      </c>
      <c r="D11" s="114">
        <v>149</v>
      </c>
      <c r="E11" s="72">
        <v>78.846208053691299</v>
      </c>
      <c r="F11" s="114">
        <v>97</v>
      </c>
      <c r="G11" s="72">
        <v>60.932474226804111</v>
      </c>
      <c r="H11" s="114">
        <v>93</v>
      </c>
      <c r="I11" s="72">
        <v>57.671827956989212</v>
      </c>
      <c r="J11" s="115">
        <v>61</v>
      </c>
      <c r="K11" s="72">
        <v>56.179016393442616</v>
      </c>
      <c r="L11" s="104">
        <v>148</v>
      </c>
      <c r="M11" s="65">
        <v>1.0037451473727471E-2</v>
      </c>
      <c r="N11" s="104">
        <v>96</v>
      </c>
      <c r="O11" s="65">
        <v>4.9192317003259087E-2</v>
      </c>
      <c r="P11" s="104">
        <v>91</v>
      </c>
      <c r="Q11" s="65">
        <v>5.8216148541791857E-2</v>
      </c>
      <c r="R11" s="106">
        <v>61</v>
      </c>
      <c r="S11" s="65">
        <v>6.0005786471153483E-2</v>
      </c>
      <c r="T11" s="110">
        <v>32.695599999999999</v>
      </c>
      <c r="U11" s="118">
        <v>8.4489999999999996E-2</v>
      </c>
      <c r="V11" s="120">
        <v>-67.280218901598062</v>
      </c>
      <c r="W11" s="132">
        <v>-0.17385069483617069</v>
      </c>
      <c r="X11" s="141"/>
      <c r="Y11" s="145"/>
      <c r="Z11" s="138" t="s">
        <v>139</v>
      </c>
      <c r="AA11" s="118">
        <v>8.4489999999999996E-2</v>
      </c>
      <c r="AB11" s="116">
        <v>-0.17385069483617069</v>
      </c>
      <c r="AC11" s="102">
        <v>9.95733162324969</v>
      </c>
    </row>
    <row r="12" spans="1:29" ht="20.25" customHeight="1" x14ac:dyDescent="0.2">
      <c r="A12" s="89"/>
      <c r="B12" s="109"/>
      <c r="C12" s="30" t="s">
        <v>30</v>
      </c>
      <c r="D12" s="114"/>
      <c r="E12" s="72">
        <v>15.955093004664628</v>
      </c>
      <c r="F12" s="114"/>
      <c r="G12" s="72">
        <v>15.661278020362833</v>
      </c>
      <c r="H12" s="114"/>
      <c r="I12" s="72">
        <v>15.815242987469162</v>
      </c>
      <c r="J12" s="115"/>
      <c r="K12" s="72">
        <v>12.653267786744317</v>
      </c>
      <c r="L12" s="105"/>
      <c r="M12" s="65">
        <v>2.0243933387061305E-2</v>
      </c>
      <c r="N12" s="105"/>
      <c r="O12" s="65">
        <v>9.336830872532205E-2</v>
      </c>
      <c r="P12" s="105"/>
      <c r="Q12" s="65">
        <v>0.11898597634854607</v>
      </c>
      <c r="R12" s="107"/>
      <c r="S12" s="65">
        <v>9.1045363492678014E-2</v>
      </c>
      <c r="T12" s="111"/>
      <c r="U12" s="119"/>
      <c r="V12" s="121"/>
      <c r="W12" s="133"/>
      <c r="X12" s="141"/>
      <c r="Y12" s="145"/>
      <c r="Z12" s="139"/>
      <c r="AA12" s="119"/>
      <c r="AB12" s="117"/>
      <c r="AC12" s="102"/>
    </row>
    <row r="13" spans="1:29" ht="21" customHeight="1" x14ac:dyDescent="0.2">
      <c r="A13" s="88" t="s">
        <v>140</v>
      </c>
      <c r="B13" s="108" t="s">
        <v>19</v>
      </c>
      <c r="C13" s="30" t="s">
        <v>29</v>
      </c>
      <c r="D13" s="114">
        <v>49</v>
      </c>
      <c r="E13" s="33">
        <v>0.17499999999999996</v>
      </c>
      <c r="F13" s="114">
        <v>31</v>
      </c>
      <c r="G13" s="72">
        <v>10.109354838709681</v>
      </c>
      <c r="H13" s="114">
        <v>30</v>
      </c>
      <c r="I13" s="72">
        <v>10.617000000000001</v>
      </c>
      <c r="J13" s="115">
        <v>20</v>
      </c>
      <c r="K13" s="74">
        <v>9.8670000000000009</v>
      </c>
      <c r="L13" s="104">
        <v>49</v>
      </c>
      <c r="M13" s="65">
        <v>7.6653396187392449E-3</v>
      </c>
      <c r="N13" s="104">
        <v>31</v>
      </c>
      <c r="O13" s="65">
        <v>7.665339618739244E-3</v>
      </c>
      <c r="P13" s="104">
        <v>30</v>
      </c>
      <c r="Q13" s="65">
        <v>7.665339618739244E-3</v>
      </c>
      <c r="R13" s="106">
        <v>20</v>
      </c>
      <c r="S13" s="65">
        <v>7.6653396187392423E-3</v>
      </c>
      <c r="T13" s="110">
        <v>-5.0277000000000003</v>
      </c>
      <c r="U13" s="118">
        <v>-3.8379999999999997E-2</v>
      </c>
      <c r="V13" s="118">
        <v>0</v>
      </c>
      <c r="W13" s="134">
        <v>0</v>
      </c>
      <c r="X13" s="142"/>
      <c r="Y13" s="146"/>
      <c r="Z13" s="138" t="s">
        <v>140</v>
      </c>
      <c r="AA13" s="118">
        <v>-3.8379999999999997E-2</v>
      </c>
      <c r="AB13" s="118">
        <v>0</v>
      </c>
      <c r="AC13" s="103">
        <v>2.893958278029099E-2</v>
      </c>
    </row>
    <row r="14" spans="1:29" ht="20.25" customHeight="1" x14ac:dyDescent="0.2">
      <c r="A14" s="89"/>
      <c r="B14" s="109"/>
      <c r="C14" s="30" t="s">
        <v>30</v>
      </c>
      <c r="D14" s="114"/>
      <c r="E14" s="74">
        <v>2.8043205843093642E-17</v>
      </c>
      <c r="F14" s="114"/>
      <c r="G14" s="74">
        <v>6.593140847620278</v>
      </c>
      <c r="H14" s="114"/>
      <c r="I14" s="74">
        <v>6.8774264182127736</v>
      </c>
      <c r="J14" s="115"/>
      <c r="K14" s="74">
        <v>6.2406739683264494</v>
      </c>
      <c r="L14" s="105"/>
      <c r="M14" s="65">
        <v>4.0305130647286019E-18</v>
      </c>
      <c r="N14" s="105"/>
      <c r="O14" s="65">
        <v>2.7034097291123996E-18</v>
      </c>
      <c r="P14" s="105"/>
      <c r="Q14" s="65">
        <v>2.7049128761449259E-18</v>
      </c>
      <c r="R14" s="107"/>
      <c r="S14" s="65">
        <v>1.3642685089630556E-18</v>
      </c>
      <c r="T14" s="111"/>
      <c r="U14" s="119"/>
      <c r="V14" s="119"/>
      <c r="W14" s="135"/>
      <c r="X14" s="142"/>
      <c r="Y14" s="146"/>
      <c r="Z14" s="139"/>
      <c r="AA14" s="119"/>
      <c r="AB14" s="119"/>
      <c r="AC14" s="103"/>
    </row>
    <row r="15" spans="1:29" ht="20.25" customHeight="1" x14ac:dyDescent="0.2">
      <c r="A15" s="88" t="s">
        <v>141</v>
      </c>
      <c r="B15" s="108" t="s">
        <v>21</v>
      </c>
      <c r="C15" s="30" t="s">
        <v>29</v>
      </c>
      <c r="D15" s="114">
        <v>95</v>
      </c>
      <c r="E15" s="72">
        <v>77.204999999999956</v>
      </c>
      <c r="F15" s="114">
        <v>61</v>
      </c>
      <c r="G15" s="72">
        <v>53.693442622950826</v>
      </c>
      <c r="H15" s="114">
        <v>64</v>
      </c>
      <c r="I15" s="72">
        <v>48.809765625000004</v>
      </c>
      <c r="J15" s="115">
        <v>36</v>
      </c>
      <c r="K15" s="72">
        <v>50.60833333333332</v>
      </c>
      <c r="L15" s="104">
        <v>96</v>
      </c>
      <c r="M15" s="65">
        <v>1.2063328224990883E-2</v>
      </c>
      <c r="N15" s="104">
        <v>61</v>
      </c>
      <c r="O15" s="65">
        <v>1.3676976460714415E-2</v>
      </c>
      <c r="P15" s="104">
        <v>64</v>
      </c>
      <c r="Q15" s="65">
        <v>6.7981980743693576E-2</v>
      </c>
      <c r="R15" s="106">
        <v>37</v>
      </c>
      <c r="S15" s="65">
        <v>1.1560160830422966E-2</v>
      </c>
      <c r="T15" s="110">
        <v>27.0198</v>
      </c>
      <c r="U15" s="116">
        <v>0.10979999999999999</v>
      </c>
      <c r="V15" s="110">
        <v>-35.821665106292215</v>
      </c>
      <c r="W15" s="132">
        <v>-0.14561652482232607</v>
      </c>
      <c r="X15" s="141"/>
      <c r="Y15" s="145"/>
      <c r="Z15" s="138" t="s">
        <v>141</v>
      </c>
      <c r="AA15" s="116">
        <v>0.10979999999999999</v>
      </c>
      <c r="AB15" s="116">
        <v>-0.14561652482232607</v>
      </c>
      <c r="AC15" s="102">
        <v>8.1126716933706717</v>
      </c>
    </row>
    <row r="16" spans="1:29" ht="20.25" customHeight="1" x14ac:dyDescent="0.2">
      <c r="A16" s="89"/>
      <c r="B16" s="109"/>
      <c r="C16" s="30" t="s">
        <v>30</v>
      </c>
      <c r="D16" s="114"/>
      <c r="E16" s="72">
        <v>19.126733671943416</v>
      </c>
      <c r="F16" s="114"/>
      <c r="G16" s="72">
        <v>12.488026249871758</v>
      </c>
      <c r="H16" s="114"/>
      <c r="I16" s="72">
        <v>15.289936425524363</v>
      </c>
      <c r="J16" s="115"/>
      <c r="K16" s="72">
        <v>16.186474335956323</v>
      </c>
      <c r="L16" s="105"/>
      <c r="M16" s="65">
        <v>2.6428328475483723E-2</v>
      </c>
      <c r="N16" s="105"/>
      <c r="O16" s="65">
        <v>4.2062358174311164E-2</v>
      </c>
      <c r="P16" s="105"/>
      <c r="Q16" s="66">
        <v>0.39370749866388544</v>
      </c>
      <c r="R16" s="107"/>
      <c r="S16" s="65">
        <v>2.0410331918111507E-2</v>
      </c>
      <c r="T16" s="111"/>
      <c r="U16" s="117"/>
      <c r="V16" s="111"/>
      <c r="W16" s="133"/>
      <c r="X16" s="141"/>
      <c r="Y16" s="145"/>
      <c r="Z16" s="139"/>
      <c r="AA16" s="117"/>
      <c r="AB16" s="117"/>
      <c r="AC16" s="102"/>
    </row>
    <row r="17" spans="1:29" ht="18" customHeight="1" x14ac:dyDescent="0.2">
      <c r="A17" s="88" t="s">
        <v>144</v>
      </c>
      <c r="B17" s="108" t="s">
        <v>23</v>
      </c>
      <c r="C17" s="30" t="s">
        <v>29</v>
      </c>
      <c r="D17" s="114">
        <v>149</v>
      </c>
      <c r="E17" s="74">
        <v>0.58369127516778341</v>
      </c>
      <c r="F17" s="114">
        <v>88</v>
      </c>
      <c r="G17" s="74">
        <v>6.5751704545454519</v>
      </c>
      <c r="H17" s="114">
        <v>92</v>
      </c>
      <c r="I17" s="74">
        <v>6.9010326086956528</v>
      </c>
      <c r="J17" s="115">
        <v>68</v>
      </c>
      <c r="K17" s="74">
        <v>7.1880147058823516</v>
      </c>
      <c r="L17" s="31">
        <v>145</v>
      </c>
      <c r="M17" s="65">
        <v>1.1862773865138499E-2</v>
      </c>
      <c r="N17" s="104">
        <v>87</v>
      </c>
      <c r="O17" s="65">
        <v>1.9570405012808732E-2</v>
      </c>
      <c r="P17" s="104">
        <v>89</v>
      </c>
      <c r="Q17" s="65">
        <v>9.9735542455056669E-3</v>
      </c>
      <c r="R17" s="106">
        <v>66</v>
      </c>
      <c r="S17" s="65">
        <v>1.0095019994860835E-2</v>
      </c>
      <c r="T17" s="110">
        <v>-9.2281999999999993</v>
      </c>
      <c r="U17" s="118">
        <v>-2.4379999999999999E-2</v>
      </c>
      <c r="V17" s="110">
        <v>2.7257947684236683</v>
      </c>
      <c r="W17" s="134">
        <v>7.1543169774899431E-3</v>
      </c>
      <c r="X17" s="142"/>
      <c r="Y17" s="146"/>
      <c r="Z17" s="138" t="s">
        <v>144</v>
      </c>
      <c r="AA17" s="118">
        <v>-2.4379999999999999E-2</v>
      </c>
      <c r="AB17" s="118">
        <v>7.1543169774899431E-3</v>
      </c>
      <c r="AC17" s="102">
        <v>6.2370980048344779E-2</v>
      </c>
    </row>
    <row r="18" spans="1:29" ht="20.25" customHeight="1" x14ac:dyDescent="0.2">
      <c r="A18" s="89"/>
      <c r="B18" s="109"/>
      <c r="C18" s="30" t="s">
        <v>30</v>
      </c>
      <c r="D18" s="114"/>
      <c r="E18" s="74">
        <v>1.6041853405226241</v>
      </c>
      <c r="F18" s="114"/>
      <c r="G18" s="74">
        <v>5.4319249170017683</v>
      </c>
      <c r="H18" s="114"/>
      <c r="I18" s="74">
        <v>5.4803051239572627</v>
      </c>
      <c r="J18" s="115"/>
      <c r="K18" s="74">
        <v>5.8171775442967242</v>
      </c>
      <c r="L18" s="32"/>
      <c r="M18" s="65">
        <v>4.2320705216461287E-2</v>
      </c>
      <c r="N18" s="105"/>
      <c r="O18" s="65">
        <v>5.807465959556498E-2</v>
      </c>
      <c r="P18" s="105"/>
      <c r="Q18" s="65">
        <v>4.724348577351563E-3</v>
      </c>
      <c r="R18" s="107"/>
      <c r="S18" s="65">
        <v>5.1826028583517036E-3</v>
      </c>
      <c r="T18" s="111"/>
      <c r="U18" s="119"/>
      <c r="V18" s="111"/>
      <c r="W18" s="135"/>
      <c r="X18" s="142"/>
      <c r="Y18" s="146"/>
      <c r="Z18" s="139"/>
      <c r="AA18" s="119"/>
      <c r="AB18" s="119"/>
      <c r="AC18" s="102"/>
    </row>
    <row r="19" spans="1:29" ht="19.5" customHeight="1" x14ac:dyDescent="0.2">
      <c r="A19" s="88" t="s">
        <v>143</v>
      </c>
      <c r="B19" s="108" t="s">
        <v>25</v>
      </c>
      <c r="C19" s="30" t="s">
        <v>29</v>
      </c>
      <c r="D19" s="114">
        <v>24</v>
      </c>
      <c r="E19" s="74">
        <v>0.25104166666666661</v>
      </c>
      <c r="F19" s="114">
        <v>16</v>
      </c>
      <c r="G19" s="72">
        <v>14.603437499999997</v>
      </c>
      <c r="H19" s="114">
        <v>14</v>
      </c>
      <c r="I19" s="72">
        <v>17.825714285714284</v>
      </c>
      <c r="J19" s="115">
        <v>10</v>
      </c>
      <c r="K19" s="72">
        <v>24.146000000000004</v>
      </c>
      <c r="L19" s="31">
        <v>24</v>
      </c>
      <c r="M19" s="75">
        <v>3.148116654718113</v>
      </c>
      <c r="N19" s="104">
        <v>16</v>
      </c>
      <c r="O19" s="75">
        <v>2.7557470829838975</v>
      </c>
      <c r="P19" s="104">
        <v>14</v>
      </c>
      <c r="Q19" s="75">
        <v>2.5488787300231723</v>
      </c>
      <c r="R19" s="106">
        <v>10</v>
      </c>
      <c r="S19" s="75">
        <v>2.1829660779830355</v>
      </c>
      <c r="T19" s="110">
        <v>-4.8499999999999996</v>
      </c>
      <c r="U19" s="118">
        <v>-7.9509999999999997E-2</v>
      </c>
      <c r="V19" s="120">
        <v>180.40836713079929</v>
      </c>
      <c r="W19" s="136">
        <v>2.9575142152590046</v>
      </c>
      <c r="X19" s="143"/>
      <c r="Y19" s="147"/>
      <c r="Z19" s="138" t="s">
        <v>143</v>
      </c>
      <c r="AA19" s="118">
        <v>-7.9509999999999997E-2</v>
      </c>
      <c r="AB19" s="110">
        <v>2.9575142152590046</v>
      </c>
      <c r="AC19" s="100">
        <v>1.0108357914270369E-4</v>
      </c>
    </row>
    <row r="20" spans="1:29" ht="16.5" customHeight="1" x14ac:dyDescent="0.2">
      <c r="A20" s="89"/>
      <c r="B20" s="109"/>
      <c r="C20" s="30" t="s">
        <v>30</v>
      </c>
      <c r="D20" s="114"/>
      <c r="E20" s="74">
        <v>0.37252656504827486</v>
      </c>
      <c r="F20" s="114"/>
      <c r="G20" s="74">
        <v>7.903323503174688</v>
      </c>
      <c r="H20" s="114"/>
      <c r="I20" s="74">
        <v>6.1980377965508238</v>
      </c>
      <c r="J20" s="115"/>
      <c r="K20" s="72">
        <v>11.237855865085839</v>
      </c>
      <c r="L20" s="32"/>
      <c r="M20" s="66">
        <v>0.90326265466504407</v>
      </c>
      <c r="N20" s="105"/>
      <c r="O20" s="66">
        <v>0.74091183911029679</v>
      </c>
      <c r="P20" s="105"/>
      <c r="Q20" s="66">
        <v>0.58760593804054229</v>
      </c>
      <c r="R20" s="107"/>
      <c r="S20" s="66">
        <v>0.65459287120601894</v>
      </c>
      <c r="T20" s="111"/>
      <c r="U20" s="119"/>
      <c r="V20" s="121"/>
      <c r="W20" s="137"/>
      <c r="X20" s="143"/>
      <c r="Y20" s="147"/>
      <c r="Z20" s="139"/>
      <c r="AA20" s="119"/>
      <c r="AB20" s="111"/>
      <c r="AC20" s="100"/>
    </row>
    <row r="21" spans="1:29" ht="18.75" customHeight="1" x14ac:dyDescent="0.2">
      <c r="A21" s="88" t="s">
        <v>142</v>
      </c>
      <c r="B21" s="108" t="s">
        <v>27</v>
      </c>
      <c r="C21" s="30" t="s">
        <v>29</v>
      </c>
      <c r="D21" s="114">
        <v>119</v>
      </c>
      <c r="E21" s="74">
        <v>0.75836134453781412</v>
      </c>
      <c r="F21" s="114">
        <v>52</v>
      </c>
      <c r="G21" s="74">
        <v>2.2417307692307693</v>
      </c>
      <c r="H21" s="114">
        <v>56</v>
      </c>
      <c r="I21" s="74">
        <v>2.2209821428571428</v>
      </c>
      <c r="J21" s="115">
        <v>69</v>
      </c>
      <c r="K21" s="74">
        <v>2.385652173913043</v>
      </c>
      <c r="L21" s="31">
        <v>113</v>
      </c>
      <c r="M21" s="65">
        <v>9.2201146989295425E-3</v>
      </c>
      <c r="N21" s="104">
        <v>52</v>
      </c>
      <c r="O21" s="65">
        <v>6.726040694689113E-2</v>
      </c>
      <c r="P21" s="104">
        <v>56</v>
      </c>
      <c r="Q21" s="65">
        <v>4.1338081515343697E-2</v>
      </c>
      <c r="R21" s="106">
        <v>69</v>
      </c>
      <c r="S21" s="65">
        <v>3.4162974486299846E-2</v>
      </c>
      <c r="T21" s="110">
        <v>-1.827</v>
      </c>
      <c r="U21" s="112">
        <v>-4.6800000000000001E-3</v>
      </c>
      <c r="V21" s="110">
        <v>-33.212383500073386</v>
      </c>
      <c r="W21" s="134">
        <v>-8.5159957692495861E-2</v>
      </c>
      <c r="X21" s="142"/>
      <c r="Y21" s="146"/>
      <c r="Z21" s="138" t="s">
        <v>142</v>
      </c>
      <c r="AA21" s="112">
        <v>-4.6800000000000001E-3</v>
      </c>
      <c r="AB21" s="118">
        <v>-8.5159957692495861E-2</v>
      </c>
      <c r="AC21" s="100">
        <v>0.1042618633886155</v>
      </c>
    </row>
    <row r="22" spans="1:29" ht="18" customHeight="1" x14ac:dyDescent="0.2">
      <c r="A22" s="89"/>
      <c r="B22" s="109"/>
      <c r="C22" s="30" t="s">
        <v>30</v>
      </c>
      <c r="D22" s="114"/>
      <c r="E22" s="74">
        <v>1.0878312098873397</v>
      </c>
      <c r="F22" s="114"/>
      <c r="G22" s="74">
        <v>1.2844022355026103</v>
      </c>
      <c r="H22" s="114"/>
      <c r="I22" s="74">
        <v>1.2869129445879584</v>
      </c>
      <c r="J22" s="115"/>
      <c r="K22" s="74">
        <v>1.4960069186896385</v>
      </c>
      <c r="L22" s="32"/>
      <c r="M22" s="65">
        <v>5.4090080326306801E-3</v>
      </c>
      <c r="N22" s="105"/>
      <c r="O22" s="66">
        <v>0.1471103536713412</v>
      </c>
      <c r="P22" s="105"/>
      <c r="Q22" s="65">
        <v>9.8794495937186574E-2</v>
      </c>
      <c r="R22" s="107"/>
      <c r="S22" s="65">
        <v>4.7250232104527883E-2</v>
      </c>
      <c r="T22" s="111"/>
      <c r="U22" s="113"/>
      <c r="V22" s="111"/>
      <c r="W22" s="135"/>
      <c r="X22" s="142"/>
      <c r="Y22" s="146"/>
      <c r="Z22" s="139"/>
      <c r="AA22" s="113"/>
      <c r="AB22" s="119"/>
      <c r="AC22" s="100"/>
    </row>
    <row r="24" spans="1:29" ht="18.75" x14ac:dyDescent="0.2">
      <c r="D24" s="125" t="s">
        <v>206</v>
      </c>
    </row>
  </sheetData>
  <mergeCells count="190">
    <mergeCell ref="Z19:Z20"/>
    <mergeCell ref="Z21:Z22"/>
    <mergeCell ref="Z1:Z2"/>
    <mergeCell ref="Z3:Z4"/>
    <mergeCell ref="Z5:Z6"/>
    <mergeCell ref="Z7:Z8"/>
    <mergeCell ref="Z9:Z10"/>
    <mergeCell ref="Z11:Z12"/>
    <mergeCell ref="Z13:Z14"/>
    <mergeCell ref="Z15:Z16"/>
    <mergeCell ref="Z17:Z18"/>
    <mergeCell ref="AA19:AA20"/>
    <mergeCell ref="AA21:AA22"/>
    <mergeCell ref="AB1:AB2"/>
    <mergeCell ref="AB3:AB4"/>
    <mergeCell ref="AB5:AB6"/>
    <mergeCell ref="AB7:AB8"/>
    <mergeCell ref="AB9:AB10"/>
    <mergeCell ref="AB11:AB12"/>
    <mergeCell ref="AB13:AB14"/>
    <mergeCell ref="AB15:AB16"/>
    <mergeCell ref="AB17:AB18"/>
    <mergeCell ref="AB19:AB20"/>
    <mergeCell ref="AB21:AB22"/>
    <mergeCell ref="AA1:AA2"/>
    <mergeCell ref="AA3:AA4"/>
    <mergeCell ref="AA5:AA6"/>
    <mergeCell ref="AA7:AA8"/>
    <mergeCell ref="AA9:AA10"/>
    <mergeCell ref="AA11:AA12"/>
    <mergeCell ref="AA13:AA14"/>
    <mergeCell ref="AA15:AA16"/>
    <mergeCell ref="AA17:AA18"/>
    <mergeCell ref="W1:W2"/>
    <mergeCell ref="L3:L4"/>
    <mergeCell ref="A1:A2"/>
    <mergeCell ref="B1:B2"/>
    <mergeCell ref="T1:T2"/>
    <mergeCell ref="U1:U2"/>
    <mergeCell ref="C1:C2"/>
    <mergeCell ref="D1:K1"/>
    <mergeCell ref="F3:F4"/>
    <mergeCell ref="H3:H4"/>
    <mergeCell ref="J3:J4"/>
    <mergeCell ref="A3:A4"/>
    <mergeCell ref="B3:B4"/>
    <mergeCell ref="T3:T4"/>
    <mergeCell ref="U3:U4"/>
    <mergeCell ref="D3:D4"/>
    <mergeCell ref="P3:P4"/>
    <mergeCell ref="N3:N4"/>
    <mergeCell ref="R3:R4"/>
    <mergeCell ref="W21:W22"/>
    <mergeCell ref="L1:S1"/>
    <mergeCell ref="V17:V18"/>
    <mergeCell ref="W17:W18"/>
    <mergeCell ref="W19:W20"/>
    <mergeCell ref="V15:V16"/>
    <mergeCell ref="W15:W16"/>
    <mergeCell ref="V13:V14"/>
    <mergeCell ref="W13:W14"/>
    <mergeCell ref="V9:V10"/>
    <mergeCell ref="W9:W10"/>
    <mergeCell ref="V11:V12"/>
    <mergeCell ref="W11:W12"/>
    <mergeCell ref="V5:V6"/>
    <mergeCell ref="W5:W6"/>
    <mergeCell ref="V7:V8"/>
    <mergeCell ref="V3:V4"/>
    <mergeCell ref="W3:W4"/>
    <mergeCell ref="W7:W8"/>
    <mergeCell ref="U13:U14"/>
    <mergeCell ref="U9:U10"/>
    <mergeCell ref="U11:U12"/>
    <mergeCell ref="N9:N10"/>
    <mergeCell ref="V1:V2"/>
    <mergeCell ref="V21:V22"/>
    <mergeCell ref="T19:T20"/>
    <mergeCell ref="V19:V20"/>
    <mergeCell ref="A7:A8"/>
    <mergeCell ref="B7:B8"/>
    <mergeCell ref="T7:T8"/>
    <mergeCell ref="U7:U8"/>
    <mergeCell ref="F7:F8"/>
    <mergeCell ref="H7:H8"/>
    <mergeCell ref="J7:J8"/>
    <mergeCell ref="D7:D8"/>
    <mergeCell ref="J9:J10"/>
    <mergeCell ref="J11:J12"/>
    <mergeCell ref="D13:D14"/>
    <mergeCell ref="F13:F14"/>
    <mergeCell ref="H13:H14"/>
    <mergeCell ref="J13:J14"/>
    <mergeCell ref="A9:A10"/>
    <mergeCell ref="B9:B10"/>
    <mergeCell ref="T9:T10"/>
    <mergeCell ref="A13:A14"/>
    <mergeCell ref="B13:B14"/>
    <mergeCell ref="T13:T14"/>
    <mergeCell ref="D9:D10"/>
    <mergeCell ref="J5:J6"/>
    <mergeCell ref="L5:L6"/>
    <mergeCell ref="L7:L8"/>
    <mergeCell ref="N5:N6"/>
    <mergeCell ref="N7:N8"/>
    <mergeCell ref="A5:A6"/>
    <mergeCell ref="B5:B6"/>
    <mergeCell ref="T5:T6"/>
    <mergeCell ref="U5:U6"/>
    <mergeCell ref="D5:D6"/>
    <mergeCell ref="F5:F6"/>
    <mergeCell ref="H5:H6"/>
    <mergeCell ref="A11:A12"/>
    <mergeCell ref="B11:B12"/>
    <mergeCell ref="T11:T12"/>
    <mergeCell ref="D11:D12"/>
    <mergeCell ref="F11:F12"/>
    <mergeCell ref="H11:H12"/>
    <mergeCell ref="F9:F10"/>
    <mergeCell ref="H9:H10"/>
    <mergeCell ref="L9:L10"/>
    <mergeCell ref="L11:L12"/>
    <mergeCell ref="N11:N12"/>
    <mergeCell ref="L13:L14"/>
    <mergeCell ref="J15:J16"/>
    <mergeCell ref="J17:J18"/>
    <mergeCell ref="A15:A16"/>
    <mergeCell ref="B15:B16"/>
    <mergeCell ref="T15:T16"/>
    <mergeCell ref="U15:U16"/>
    <mergeCell ref="D15:D16"/>
    <mergeCell ref="A19:A20"/>
    <mergeCell ref="B19:B20"/>
    <mergeCell ref="U19:U20"/>
    <mergeCell ref="F15:F16"/>
    <mergeCell ref="H15:H16"/>
    <mergeCell ref="A17:A18"/>
    <mergeCell ref="B17:B18"/>
    <mergeCell ref="T17:T18"/>
    <mergeCell ref="U17:U18"/>
    <mergeCell ref="D17:D18"/>
    <mergeCell ref="F17:F18"/>
    <mergeCell ref="H17:H18"/>
    <mergeCell ref="L15:L16"/>
    <mergeCell ref="R17:R18"/>
    <mergeCell ref="N17:N18"/>
    <mergeCell ref="P17:P18"/>
    <mergeCell ref="A21:A22"/>
    <mergeCell ref="B21:B22"/>
    <mergeCell ref="T21:T22"/>
    <mergeCell ref="U21:U22"/>
    <mergeCell ref="D21:D22"/>
    <mergeCell ref="D19:D20"/>
    <mergeCell ref="F21:F22"/>
    <mergeCell ref="H21:H22"/>
    <mergeCell ref="J21:J22"/>
    <mergeCell ref="F19:F20"/>
    <mergeCell ref="H19:H20"/>
    <mergeCell ref="J19:J20"/>
    <mergeCell ref="R19:R20"/>
    <mergeCell ref="R21:R22"/>
    <mergeCell ref="N19:N20"/>
    <mergeCell ref="N21:N22"/>
    <mergeCell ref="P19:P20"/>
    <mergeCell ref="P21:P22"/>
    <mergeCell ref="N13:N14"/>
    <mergeCell ref="N15:N16"/>
    <mergeCell ref="R5:R6"/>
    <mergeCell ref="R7:R8"/>
    <mergeCell ref="R9:R10"/>
    <mergeCell ref="R11:R12"/>
    <mergeCell ref="R13:R14"/>
    <mergeCell ref="R15:R16"/>
    <mergeCell ref="P5:P6"/>
    <mergeCell ref="P7:P8"/>
    <mergeCell ref="P9:P10"/>
    <mergeCell ref="P11:P12"/>
    <mergeCell ref="P13:P14"/>
    <mergeCell ref="P15:P16"/>
    <mergeCell ref="AC19:AC20"/>
    <mergeCell ref="AC21:AC22"/>
    <mergeCell ref="AC1:AC2"/>
    <mergeCell ref="AC3:AC4"/>
    <mergeCell ref="AC5:AC6"/>
    <mergeCell ref="AC7:AC8"/>
    <mergeCell ref="AC9:AC10"/>
    <mergeCell ref="AC11:AC12"/>
    <mergeCell ref="AC13:AC14"/>
    <mergeCell ref="AC15:AC16"/>
    <mergeCell ref="AC17:AC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E411-6B67-4E5D-93CA-72D5A0029FFC}">
  <dimension ref="A1:BA1717"/>
  <sheetViews>
    <sheetView zoomScale="85" zoomScaleNormal="85" workbookViewId="0">
      <selection activeCell="I14" sqref="I14"/>
    </sheetView>
  </sheetViews>
  <sheetFormatPr defaultRowHeight="15" x14ac:dyDescent="0.25"/>
  <cols>
    <col min="1" max="1" width="9.140625" style="45" customWidth="1"/>
    <col min="2" max="2" width="9.5703125" style="36" customWidth="1"/>
    <col min="3" max="3" width="11.140625" style="36" customWidth="1"/>
    <col min="4" max="4" width="14.7109375" style="37" customWidth="1"/>
    <col min="6" max="6" width="16.7109375" style="38" customWidth="1"/>
    <col min="7" max="7" width="11.42578125" style="38" customWidth="1"/>
    <col min="8" max="8" width="12.85546875" style="38" customWidth="1"/>
    <col min="9" max="9" width="14.28515625" style="38" customWidth="1"/>
    <col min="10" max="11" width="14.85546875" style="38" customWidth="1"/>
    <col min="12" max="12" width="15.85546875" style="38" customWidth="1"/>
    <col min="13" max="13" width="11.28515625" style="38" customWidth="1"/>
    <col min="14" max="15" width="11.140625" style="38" customWidth="1"/>
    <col min="16" max="16" width="16.42578125" style="38" customWidth="1"/>
    <col min="17" max="17" width="12.7109375" style="38" customWidth="1"/>
    <col min="18" max="18" width="12.42578125" style="38" customWidth="1"/>
    <col min="19" max="19" width="15" style="38" customWidth="1"/>
    <col min="20" max="22" width="15.42578125" style="38" customWidth="1"/>
    <col min="23" max="23" width="11.5703125" style="38" customWidth="1"/>
    <col min="24" max="25" width="11.7109375" style="38" customWidth="1"/>
    <col min="26" max="26" width="19" style="38" customWidth="1"/>
    <col min="27" max="27" width="11.85546875" style="38" customWidth="1"/>
    <col min="28" max="28" width="13.28515625" style="38" customWidth="1"/>
    <col min="29" max="31" width="11.28515625" style="38" customWidth="1"/>
    <col min="32" max="32" width="15.28515625" style="38" customWidth="1"/>
    <col min="33" max="33" width="10" style="38" bestFit="1" customWidth="1"/>
    <col min="34" max="34" width="11.140625" style="38" customWidth="1"/>
    <col min="35" max="35" width="12.28515625" style="38" customWidth="1"/>
    <col min="36" max="36" width="15.85546875" style="38" customWidth="1"/>
    <col min="37" max="37" width="11" style="50" customWidth="1"/>
    <col min="38" max="38" width="12.140625" style="50" customWidth="1"/>
    <col min="39" max="39" width="11.5703125" style="50" customWidth="1"/>
    <col min="40" max="41" width="12.42578125" style="50" customWidth="1"/>
    <col min="42" max="42" width="16" style="38" customWidth="1"/>
    <col min="43" max="43" width="10" style="38" bestFit="1" customWidth="1"/>
    <col min="44" max="44" width="14.140625" style="38" bestFit="1" customWidth="1"/>
    <col min="53" max="53" width="11.140625" style="38" customWidth="1"/>
    <col min="54" max="16384" width="9.140625" style="37"/>
  </cols>
  <sheetData>
    <row r="1" spans="1:53" ht="93" customHeight="1" x14ac:dyDescent="0.3">
      <c r="A1" s="55" t="s">
        <v>3</v>
      </c>
      <c r="B1" s="35" t="s">
        <v>41</v>
      </c>
      <c r="C1" s="34" t="s">
        <v>40</v>
      </c>
      <c r="D1" s="126" t="s">
        <v>129</v>
      </c>
      <c r="F1" s="38" t="s">
        <v>3</v>
      </c>
      <c r="G1" s="39" t="s">
        <v>91</v>
      </c>
      <c r="H1" s="38" t="s">
        <v>40</v>
      </c>
      <c r="I1" s="39" t="s">
        <v>118</v>
      </c>
      <c r="J1" s="39" t="s">
        <v>176</v>
      </c>
      <c r="K1" s="39" t="s">
        <v>177</v>
      </c>
      <c r="L1" s="38" t="s">
        <v>97</v>
      </c>
      <c r="M1" s="38" t="s">
        <v>93</v>
      </c>
      <c r="N1" s="38" t="s">
        <v>94</v>
      </c>
      <c r="O1" s="38" t="s">
        <v>179</v>
      </c>
      <c r="P1" s="38" t="s">
        <v>3</v>
      </c>
      <c r="Q1" s="39" t="s">
        <v>91</v>
      </c>
      <c r="R1" s="38" t="s">
        <v>40</v>
      </c>
      <c r="S1" s="39" t="s">
        <v>115</v>
      </c>
      <c r="T1" s="39" t="s">
        <v>178</v>
      </c>
      <c r="U1" s="39" t="s">
        <v>180</v>
      </c>
      <c r="V1" s="38" t="s">
        <v>92</v>
      </c>
      <c r="W1" s="38" t="s">
        <v>93</v>
      </c>
      <c r="X1" s="38" t="s">
        <v>94</v>
      </c>
      <c r="Y1" s="38" t="s">
        <v>181</v>
      </c>
      <c r="Z1" s="38" t="s">
        <v>3</v>
      </c>
      <c r="AA1" s="39" t="s">
        <v>91</v>
      </c>
      <c r="AB1" s="38" t="s">
        <v>40</v>
      </c>
      <c r="AC1" s="39" t="s">
        <v>116</v>
      </c>
      <c r="AD1" s="39" t="s">
        <v>182</v>
      </c>
      <c r="AE1" s="39" t="s">
        <v>183</v>
      </c>
      <c r="AF1" s="38" t="s">
        <v>95</v>
      </c>
      <c r="AG1" s="38" t="s">
        <v>93</v>
      </c>
      <c r="AH1" s="38" t="s">
        <v>94</v>
      </c>
      <c r="AI1" s="38" t="s">
        <v>179</v>
      </c>
      <c r="AJ1" s="38" t="s">
        <v>3</v>
      </c>
      <c r="AK1" s="129" t="s">
        <v>91</v>
      </c>
      <c r="AL1" s="50" t="s">
        <v>40</v>
      </c>
      <c r="AM1" s="129" t="s">
        <v>117</v>
      </c>
      <c r="AN1" s="129" t="s">
        <v>184</v>
      </c>
      <c r="AO1" s="129" t="s">
        <v>185</v>
      </c>
      <c r="AP1" s="38" t="s">
        <v>96</v>
      </c>
      <c r="AQ1" s="38" t="s">
        <v>93</v>
      </c>
      <c r="AR1" s="38" t="s">
        <v>94</v>
      </c>
      <c r="AS1" s="38" t="s">
        <v>179</v>
      </c>
    </row>
    <row r="2" spans="1:53" x14ac:dyDescent="0.25">
      <c r="A2" s="45" t="s">
        <v>5</v>
      </c>
      <c r="B2" s="36">
        <v>0</v>
      </c>
      <c r="C2" s="40">
        <v>40357</v>
      </c>
      <c r="F2" s="38" t="s">
        <v>5</v>
      </c>
      <c r="G2" s="38">
        <v>0</v>
      </c>
      <c r="H2" s="41">
        <v>40357</v>
      </c>
      <c r="I2" s="57">
        <v>0.15959999999999999</v>
      </c>
      <c r="J2" s="57">
        <v>2.5000000000000001E-3</v>
      </c>
      <c r="K2" s="57">
        <f>(30.973762+15.999*4)/30.973762*J2</f>
        <v>7.6653396187392414E-3</v>
      </c>
      <c r="L2" s="38" t="s">
        <v>46</v>
      </c>
      <c r="M2" s="42">
        <f>MAX(I2:I88)</f>
        <v>0.39629999999999999</v>
      </c>
      <c r="N2" s="42">
        <f>MAX(J2:J88)</f>
        <v>0.38779999999999998</v>
      </c>
      <c r="O2" s="57">
        <f>(30.973762+15.999*4)/30.973762*N2</f>
        <v>1.189047481658831</v>
      </c>
      <c r="P2" s="38" t="s">
        <v>5</v>
      </c>
      <c r="Q2" s="38">
        <v>1</v>
      </c>
      <c r="R2" s="41">
        <v>40358</v>
      </c>
      <c r="S2" s="57">
        <v>0.18210000000000001</v>
      </c>
      <c r="T2" s="57">
        <v>5.4999999999999997E-3</v>
      </c>
      <c r="U2" s="57">
        <f>(30.973762+15.999*4)/30.973762*T2</f>
        <v>1.6863747161226329E-2</v>
      </c>
      <c r="V2" s="38" t="s">
        <v>46</v>
      </c>
      <c r="W2" s="56">
        <f>MAX(S2:S58)</f>
        <v>2.847</v>
      </c>
      <c r="X2" s="56">
        <f>MAX(T2:T58)</f>
        <v>0.36109999999999998</v>
      </c>
      <c r="Y2" s="57">
        <f>(30.973762+15.999*4)/30.973762*X2</f>
        <v>1.1071816545306958</v>
      </c>
      <c r="Z2" s="38" t="s">
        <v>5</v>
      </c>
      <c r="AA2" s="38">
        <v>2</v>
      </c>
      <c r="AB2" s="41">
        <v>40359</v>
      </c>
      <c r="AC2" s="57">
        <v>0.26319999999999999</v>
      </c>
      <c r="AD2" s="57">
        <v>1.1599999999999999E-2</v>
      </c>
      <c r="AE2" s="57">
        <f>(30.973762+15.999*4)/30.973762*AD2</f>
        <v>3.5567175830950072E-2</v>
      </c>
      <c r="AF2" s="38" t="s">
        <v>46</v>
      </c>
      <c r="AG2" s="56">
        <f>MAX(AC2:AC55)</f>
        <v>2.8410000000000002</v>
      </c>
      <c r="AH2" s="56">
        <f>MAX(AD2:AD55)</f>
        <v>0.38059999999999999</v>
      </c>
      <c r="AI2" s="57">
        <f>(30.973762+15.999*4)/30.973762*AH2</f>
        <v>1.1669713035568621</v>
      </c>
      <c r="AJ2" s="38" t="s">
        <v>5</v>
      </c>
      <c r="AK2" s="50">
        <v>8</v>
      </c>
      <c r="AL2" s="51">
        <v>40365</v>
      </c>
      <c r="AM2" s="50">
        <v>0.31309999999999999</v>
      </c>
      <c r="AN2" s="50">
        <v>8.4099999999999994E-2</v>
      </c>
      <c r="AO2" s="59">
        <f>(30.973762+15.999*4)/30.973762*AN2</f>
        <v>0.25786202477438802</v>
      </c>
      <c r="AP2" s="38" t="s">
        <v>46</v>
      </c>
      <c r="AQ2" s="56">
        <f>MAX(AM2:AM33)</f>
        <v>0.48549999999999999</v>
      </c>
      <c r="AR2" s="56">
        <f>MAX(AN2:AN33)</f>
        <v>0.37080000000000002</v>
      </c>
      <c r="AS2" s="57">
        <f>(30.973762+15.999*4)/30.973762*AR2</f>
        <v>1.1369231722514042</v>
      </c>
      <c r="BA2" s="43"/>
    </row>
    <row r="3" spans="1:53" x14ac:dyDescent="0.25">
      <c r="A3" s="45" t="s">
        <v>5</v>
      </c>
      <c r="B3" s="36">
        <v>1</v>
      </c>
      <c r="C3" s="44">
        <v>40358</v>
      </c>
      <c r="D3" s="37">
        <v>-9.1984075424870887E-2</v>
      </c>
      <c r="F3" s="38" t="s">
        <v>5</v>
      </c>
      <c r="G3" s="38">
        <v>2</v>
      </c>
      <c r="H3" s="41">
        <v>40359</v>
      </c>
      <c r="I3" s="57">
        <v>0.19839999999999999</v>
      </c>
      <c r="J3" s="57">
        <v>7.1000000000000004E-3</v>
      </c>
      <c r="K3" s="57">
        <f t="shared" ref="K3:K66" si="0">(30.973762+15.999*4)/30.973762*J3</f>
        <v>2.1769564517219446E-2</v>
      </c>
      <c r="L3" s="38" t="s">
        <v>47</v>
      </c>
      <c r="M3" s="38">
        <f>MIN(I2:I88)</f>
        <v>5.0000000000000001E-4</v>
      </c>
      <c r="N3" s="38">
        <f>MIN(J2:J88)</f>
        <v>2.5000000000000001E-3</v>
      </c>
      <c r="O3" s="57">
        <f t="shared" ref="O3:O6" si="1">(30.973762+15.999*4)/30.973762*N3</f>
        <v>7.6653396187392414E-3</v>
      </c>
      <c r="P3" s="38" t="s">
        <v>5</v>
      </c>
      <c r="Q3" s="38">
        <v>3</v>
      </c>
      <c r="R3" s="41">
        <v>40360</v>
      </c>
      <c r="S3" s="57">
        <v>2.847</v>
      </c>
      <c r="T3" s="57">
        <v>9.69E-2</v>
      </c>
      <c r="U3" s="57">
        <f t="shared" ref="U3:U66" si="2">(30.973762+15.999*4)/30.973762*T3</f>
        <v>0.29710856362233296</v>
      </c>
      <c r="V3" s="38" t="s">
        <v>47</v>
      </c>
      <c r="W3" s="56">
        <f>MIN(S2:S58)</f>
        <v>5.1999999999999998E-3</v>
      </c>
      <c r="X3" s="56">
        <f>MIN(T2:T58)</f>
        <v>2.5000000000000001E-3</v>
      </c>
      <c r="Y3" s="57">
        <f t="shared" ref="Y3:Y6" si="3">(30.973762+15.999*4)/30.973762*X3</f>
        <v>7.6653396187392414E-3</v>
      </c>
      <c r="Z3" s="38" t="s">
        <v>5</v>
      </c>
      <c r="AA3" s="38">
        <v>4</v>
      </c>
      <c r="AB3" s="41">
        <v>40361</v>
      </c>
      <c r="AC3" s="57">
        <v>0.23519999999999999</v>
      </c>
      <c r="AD3" s="57">
        <v>8.8999999999999999E-3</v>
      </c>
      <c r="AE3" s="57">
        <f t="shared" ref="AE3:AE66" si="4">(30.973762+15.999*4)/30.973762*AD3</f>
        <v>2.7288609042711697E-2</v>
      </c>
      <c r="AF3" s="38" t="s">
        <v>47</v>
      </c>
      <c r="AG3" s="56">
        <f>MIN(AC2:AC55)</f>
        <v>7.4999999999999997E-3</v>
      </c>
      <c r="AH3" s="56">
        <f>MIN(AD2:AD55)</f>
        <v>2.5000000000000001E-3</v>
      </c>
      <c r="AI3" s="57">
        <f t="shared" ref="AI3:AI6" si="5">(30.973762+15.999*4)/30.973762*AH3</f>
        <v>7.6653396187392414E-3</v>
      </c>
      <c r="AJ3" s="38" t="s">
        <v>5</v>
      </c>
      <c r="AK3" s="50">
        <v>21</v>
      </c>
      <c r="AL3" s="51">
        <v>40378</v>
      </c>
      <c r="AM3" s="50">
        <v>5.3499999999999999E-2</v>
      </c>
      <c r="AN3" s="50">
        <v>9.4600000000000004E-2</v>
      </c>
      <c r="AO3" s="59">
        <f t="shared" ref="AO3:AO66" si="6">(30.973762+15.999*4)/30.973762*AN3</f>
        <v>0.29005645117309287</v>
      </c>
      <c r="AP3" s="38" t="s">
        <v>47</v>
      </c>
      <c r="AQ3" s="56">
        <f>MIN(AM2:AM33)</f>
        <v>7.7000000000000002E-3</v>
      </c>
      <c r="AR3" s="56">
        <f>MIN(AN2:AN33)</f>
        <v>2.5000000000000001E-3</v>
      </c>
      <c r="AS3" s="57">
        <f t="shared" ref="AS3:AS6" si="7">(30.973762+15.999*4)/30.973762*AR3</f>
        <v>7.6653396187392414E-3</v>
      </c>
    </row>
    <row r="4" spans="1:53" x14ac:dyDescent="0.25">
      <c r="A4" s="45" t="s">
        <v>5</v>
      </c>
      <c r="B4" s="36">
        <v>2</v>
      </c>
      <c r="C4" s="44">
        <v>40359</v>
      </c>
      <c r="D4" s="37">
        <v>-0.27901836212210834</v>
      </c>
      <c r="F4" s="38" t="s">
        <v>5</v>
      </c>
      <c r="G4" s="38">
        <v>4</v>
      </c>
      <c r="H4" s="41">
        <v>40361</v>
      </c>
      <c r="I4" s="57">
        <v>0.182</v>
      </c>
      <c r="J4" s="57">
        <v>2.5000000000000001E-3</v>
      </c>
      <c r="K4" s="57">
        <f t="shared" si="0"/>
        <v>7.6653396187392414E-3</v>
      </c>
      <c r="L4" s="38" t="s">
        <v>48</v>
      </c>
      <c r="M4" s="38">
        <f>MEDIAN(I2:I88)</f>
        <v>2.5000000000000001E-2</v>
      </c>
      <c r="N4" s="38">
        <f>MEDIAN(J2:J88)</f>
        <v>2.5000000000000001E-3</v>
      </c>
      <c r="O4" s="57">
        <f t="shared" si="1"/>
        <v>7.6653396187392414E-3</v>
      </c>
      <c r="P4" s="38" t="s">
        <v>5</v>
      </c>
      <c r="Q4" s="38">
        <v>9</v>
      </c>
      <c r="R4" s="41">
        <v>40366</v>
      </c>
      <c r="S4" s="57">
        <v>0.16139999999999999</v>
      </c>
      <c r="T4" s="57">
        <v>2.69E-2</v>
      </c>
      <c r="U4" s="57">
        <f t="shared" si="2"/>
        <v>8.2479054297634233E-2</v>
      </c>
      <c r="V4" s="38" t="s">
        <v>48</v>
      </c>
      <c r="W4" s="56">
        <f>MEDIAN(S2:S58)</f>
        <v>2.9399999999999999E-2</v>
      </c>
      <c r="X4" s="56">
        <f>MEDIAN(T2:T58)</f>
        <v>7.4999999999999997E-3</v>
      </c>
      <c r="Y4" s="57">
        <f t="shared" si="3"/>
        <v>2.2996018856217722E-2</v>
      </c>
      <c r="Z4" s="38" t="s">
        <v>5</v>
      </c>
      <c r="AA4" s="38">
        <v>16</v>
      </c>
      <c r="AB4" s="41">
        <v>40373</v>
      </c>
      <c r="AC4" s="57">
        <v>5.8900000000000001E-2</v>
      </c>
      <c r="AD4" s="57">
        <v>8.6699999999999999E-2</v>
      </c>
      <c r="AE4" s="57">
        <f t="shared" si="4"/>
        <v>0.26583397797787689</v>
      </c>
      <c r="AF4" s="38" t="s">
        <v>48</v>
      </c>
      <c r="AG4" s="56">
        <f>MEDIAN(AC2:AC55)</f>
        <v>2.7200000000000002E-2</v>
      </c>
      <c r="AH4" s="56">
        <f>MEDIAN(AD2:AD55)</f>
        <v>9.6499999999999989E-3</v>
      </c>
      <c r="AI4" s="57">
        <f t="shared" si="5"/>
        <v>2.9588210928333466E-2</v>
      </c>
      <c r="AJ4" s="38" t="s">
        <v>5</v>
      </c>
      <c r="AK4" s="50">
        <v>28</v>
      </c>
      <c r="AL4" s="51">
        <v>40385</v>
      </c>
      <c r="AM4" s="50">
        <v>0.48549999999999999</v>
      </c>
      <c r="AN4" s="50">
        <v>0.1976</v>
      </c>
      <c r="AO4" s="59">
        <f t="shared" si="6"/>
        <v>0.60586844346514956</v>
      </c>
      <c r="AP4" s="38" t="s">
        <v>48</v>
      </c>
      <c r="AQ4" s="56">
        <f>MEDIAN(AM2:AM33)</f>
        <v>2.93E-2</v>
      </c>
      <c r="AR4" s="56">
        <f>MEDIAN(AN2:AN33)</f>
        <v>1.055E-2</v>
      </c>
      <c r="AS4" s="57">
        <f t="shared" si="7"/>
        <v>3.23477331910796E-2</v>
      </c>
    </row>
    <row r="5" spans="1:53" x14ac:dyDescent="0.25">
      <c r="A5" s="45" t="s">
        <v>5</v>
      </c>
      <c r="B5" s="36">
        <v>3</v>
      </c>
      <c r="C5" s="44">
        <v>40360</v>
      </c>
      <c r="D5" s="37">
        <v>-3.0324083531732442</v>
      </c>
      <c r="F5" s="38" t="s">
        <v>5</v>
      </c>
      <c r="G5" s="38">
        <v>8</v>
      </c>
      <c r="H5" s="41">
        <v>40365</v>
      </c>
      <c r="I5" s="57">
        <v>0.1358</v>
      </c>
      <c r="J5" s="57">
        <v>1.0200000000000001E-2</v>
      </c>
      <c r="K5" s="57">
        <f t="shared" si="0"/>
        <v>3.1274585644456107E-2</v>
      </c>
      <c r="L5" s="38" t="s">
        <v>49</v>
      </c>
      <c r="M5" s="56">
        <f>AVERAGE(I2:I88)</f>
        <v>5.3013218390804584E-2</v>
      </c>
      <c r="N5" s="56">
        <f>AVERAGE(J2:J88)</f>
        <v>1.0953793103448276E-2</v>
      </c>
      <c r="O5" s="57">
        <f t="shared" si="1"/>
        <v>3.3585817700533892E-2</v>
      </c>
      <c r="P5" s="38" t="s">
        <v>5</v>
      </c>
      <c r="Q5" s="38">
        <v>15</v>
      </c>
      <c r="R5" s="41">
        <v>40372</v>
      </c>
      <c r="S5" s="57">
        <v>7.2300000000000003E-2</v>
      </c>
      <c r="T5" s="57">
        <v>5.6500000000000002E-2</v>
      </c>
      <c r="U5" s="57">
        <f t="shared" si="2"/>
        <v>0.17323667538350684</v>
      </c>
      <c r="V5" s="38" t="s">
        <v>49</v>
      </c>
      <c r="W5" s="56">
        <f>AVERAGE(S2:S58)</f>
        <v>0.10492631578947366</v>
      </c>
      <c r="X5" s="56">
        <f>AVERAGE(T2:T58)</f>
        <v>3.0301754385964889E-2</v>
      </c>
      <c r="Y5" s="57">
        <f t="shared" si="3"/>
        <v>9.2909295364816888E-2</v>
      </c>
      <c r="Z5" s="38" t="s">
        <v>5</v>
      </c>
      <c r="AA5" s="38">
        <v>18</v>
      </c>
      <c r="AB5" s="41">
        <v>40375</v>
      </c>
      <c r="AC5" s="57">
        <v>4.6899999999999997E-2</v>
      </c>
      <c r="AD5" s="57">
        <v>0.2457</v>
      </c>
      <c r="AE5" s="57">
        <f t="shared" si="4"/>
        <v>0.75334957772969258</v>
      </c>
      <c r="AF5" s="38" t="s">
        <v>49</v>
      </c>
      <c r="AG5" s="56">
        <f>AVERAGE(AC2:AC55)</f>
        <v>0.10598703703703706</v>
      </c>
      <c r="AH5" s="56">
        <f>AVERAGE(AD2:AD55)</f>
        <v>2.9305555555555543E-2</v>
      </c>
      <c r="AI5" s="57">
        <f t="shared" si="5"/>
        <v>8.9854814419665502E-2</v>
      </c>
      <c r="AJ5" s="38" t="s">
        <v>5</v>
      </c>
      <c r="AK5" s="50">
        <v>35</v>
      </c>
      <c r="AL5" s="51">
        <v>40392</v>
      </c>
      <c r="AM5" s="50">
        <v>8.4099999999999994E-2</v>
      </c>
      <c r="AN5" s="50">
        <v>1.0800000000000001E-2</v>
      </c>
      <c r="AO5" s="59">
        <f t="shared" si="6"/>
        <v>3.3114267152953521E-2</v>
      </c>
      <c r="AP5" s="38" t="s">
        <v>49</v>
      </c>
      <c r="AQ5" s="56">
        <f>AVERAGE(AM2:AM33)</f>
        <v>7.4274999999999994E-2</v>
      </c>
      <c r="AR5" s="56">
        <f>AVERAGE(AN2:AN33)</f>
        <v>3.0934374999999993E-2</v>
      </c>
      <c r="AS5" s="57">
        <f t="shared" si="7"/>
        <v>9.4848996107374656E-2</v>
      </c>
    </row>
    <row r="6" spans="1:53" x14ac:dyDescent="0.25">
      <c r="A6" s="45" t="s">
        <v>5</v>
      </c>
      <c r="B6" s="36">
        <v>4</v>
      </c>
      <c r="C6" s="44">
        <v>40361</v>
      </c>
      <c r="D6" s="37">
        <v>-0.33420880737703124</v>
      </c>
      <c r="F6" s="38" t="s">
        <v>5</v>
      </c>
      <c r="G6" s="38">
        <v>9</v>
      </c>
      <c r="H6" s="41">
        <v>40366</v>
      </c>
      <c r="I6" s="57">
        <v>0.1542</v>
      </c>
      <c r="J6" s="57">
        <v>7.6E-3</v>
      </c>
      <c r="K6" s="57">
        <f t="shared" si="0"/>
        <v>2.3302632440967291E-2</v>
      </c>
      <c r="L6" s="38" t="s">
        <v>50</v>
      </c>
      <c r="M6" s="56">
        <f>STDEV(I2:I88)</f>
        <v>7.3305335262132287E-2</v>
      </c>
      <c r="N6" s="56">
        <f>STDEV(J2:J88)</f>
        <v>4.1860029590356646E-2</v>
      </c>
      <c r="O6" s="57">
        <f t="shared" si="1"/>
        <v>0.1283485373042231</v>
      </c>
      <c r="P6" s="38" t="s">
        <v>5</v>
      </c>
      <c r="Q6" s="38">
        <v>17</v>
      </c>
      <c r="R6" s="41">
        <v>40374</v>
      </c>
      <c r="S6" s="57">
        <v>5.4300000000000001E-2</v>
      </c>
      <c r="T6" s="57">
        <v>9.35E-2</v>
      </c>
      <c r="U6" s="57">
        <f t="shared" si="2"/>
        <v>0.28668370174084762</v>
      </c>
      <c r="V6" s="38" t="s">
        <v>50</v>
      </c>
      <c r="W6" s="56">
        <f>STDEV(S2:S58)</f>
        <v>0.37565107410159804</v>
      </c>
      <c r="X6" s="56">
        <f>STDEV(T2:T58)</f>
        <v>6.8643518815971236E-2</v>
      </c>
      <c r="Y6" s="57">
        <f t="shared" si="3"/>
        <v>0.21047035373989476</v>
      </c>
      <c r="Z6" s="38" t="s">
        <v>5</v>
      </c>
      <c r="AA6" s="38">
        <v>23</v>
      </c>
      <c r="AB6" s="41">
        <v>40380</v>
      </c>
      <c r="AC6" s="57">
        <v>9.1300000000000006E-2</v>
      </c>
      <c r="AD6" s="57">
        <v>0.15989999999999999</v>
      </c>
      <c r="AE6" s="57">
        <f t="shared" si="4"/>
        <v>0.4902751220145618</v>
      </c>
      <c r="AF6" s="38" t="s">
        <v>50</v>
      </c>
      <c r="AG6" s="56">
        <f>STDEV(AC2:AC55)</f>
        <v>0.38685060791946418</v>
      </c>
      <c r="AH6" s="56">
        <f>STDEV(AD2:AD55)</f>
        <v>6.5446761935169434E-2</v>
      </c>
      <c r="AI6" s="57">
        <f t="shared" si="5"/>
        <v>0.20066866287193982</v>
      </c>
      <c r="AJ6" s="38" t="s">
        <v>5</v>
      </c>
      <c r="AK6" s="50">
        <v>42</v>
      </c>
      <c r="AL6" s="51">
        <v>40399</v>
      </c>
      <c r="AM6" s="50">
        <v>0.3977</v>
      </c>
      <c r="AN6" s="50">
        <v>1.2999999999999999E-2</v>
      </c>
      <c r="AO6" s="59">
        <f t="shared" si="6"/>
        <v>3.9859766017444051E-2</v>
      </c>
      <c r="AP6" s="38" t="s">
        <v>50</v>
      </c>
      <c r="AQ6" s="56">
        <f>STDEV(AM2:AM33)</f>
        <v>0.11413624286563785</v>
      </c>
      <c r="AR6" s="56">
        <f>STDEV(AN2:AN33)</f>
        <v>7.3001036711043368E-2</v>
      </c>
      <c r="AS6" s="57">
        <f t="shared" si="7"/>
        <v>0.2238310955640794</v>
      </c>
    </row>
    <row r="7" spans="1:53" x14ac:dyDescent="0.25">
      <c r="A7" s="45" t="s">
        <v>5</v>
      </c>
      <c r="B7" s="36">
        <v>8</v>
      </c>
      <c r="C7" s="44">
        <v>40365</v>
      </c>
      <c r="D7" s="37">
        <v>-2.8361756589335196</v>
      </c>
      <c r="F7" s="38" t="s">
        <v>5</v>
      </c>
      <c r="G7" s="38">
        <v>16</v>
      </c>
      <c r="H7" s="41">
        <v>40373</v>
      </c>
      <c r="I7" s="57">
        <v>8.8400000000000006E-2</v>
      </c>
      <c r="J7" s="57">
        <v>2.5000000000000001E-3</v>
      </c>
      <c r="K7" s="57">
        <f t="shared" si="0"/>
        <v>7.6653396187392414E-3</v>
      </c>
      <c r="P7" s="38" t="s">
        <v>5</v>
      </c>
      <c r="Q7" s="38">
        <v>22</v>
      </c>
      <c r="R7" s="41">
        <v>40379</v>
      </c>
      <c r="S7" s="57">
        <v>0.12670000000000001</v>
      </c>
      <c r="T7" s="57">
        <v>7.7600000000000002E-2</v>
      </c>
      <c r="U7" s="57">
        <f t="shared" si="2"/>
        <v>0.23793214176566604</v>
      </c>
      <c r="Z7" s="38" t="s">
        <v>5</v>
      </c>
      <c r="AA7" s="38">
        <v>25</v>
      </c>
      <c r="AB7" s="41">
        <v>40382</v>
      </c>
      <c r="AC7" s="57">
        <v>0.4556</v>
      </c>
      <c r="AD7" s="57">
        <v>9.3200000000000005E-2</v>
      </c>
      <c r="AE7" s="57">
        <f t="shared" si="4"/>
        <v>0.28576386098659889</v>
      </c>
      <c r="AJ7" s="38" t="s">
        <v>5</v>
      </c>
      <c r="AK7" s="50">
        <v>49</v>
      </c>
      <c r="AL7" s="51">
        <v>40406</v>
      </c>
      <c r="AM7" s="50">
        <v>5.4600000000000003E-2</v>
      </c>
      <c r="AN7" s="50">
        <v>1.2500000000000001E-2</v>
      </c>
      <c r="AO7" s="59">
        <f t="shared" si="6"/>
        <v>3.832669809369621E-2</v>
      </c>
    </row>
    <row r="8" spans="1:53" x14ac:dyDescent="0.25">
      <c r="A8" s="45" t="s">
        <v>5</v>
      </c>
      <c r="B8" s="36">
        <v>9</v>
      </c>
      <c r="C8" s="44">
        <v>40366</v>
      </c>
      <c r="D8" s="37">
        <v>-3.3482203454653008</v>
      </c>
      <c r="F8" s="38" t="s">
        <v>5</v>
      </c>
      <c r="G8" s="38">
        <v>18</v>
      </c>
      <c r="H8" s="41">
        <v>40375</v>
      </c>
      <c r="I8" s="57">
        <v>9.1899999999999996E-2</v>
      </c>
      <c r="J8" s="57">
        <v>2.5000000000000001E-3</v>
      </c>
      <c r="K8" s="57">
        <f t="shared" si="0"/>
        <v>7.6653396187392414E-3</v>
      </c>
      <c r="L8" s="38" t="s">
        <v>98</v>
      </c>
      <c r="P8" s="38" t="s">
        <v>5</v>
      </c>
      <c r="Q8" s="38">
        <v>29</v>
      </c>
      <c r="R8" s="41">
        <v>40386</v>
      </c>
      <c r="S8" s="57">
        <v>0.1686</v>
      </c>
      <c r="T8" s="57">
        <v>9.8500000000000004E-2</v>
      </c>
      <c r="U8" s="57">
        <f t="shared" si="2"/>
        <v>0.30201438097832611</v>
      </c>
      <c r="V8" s="38" t="s">
        <v>98</v>
      </c>
      <c r="Z8" s="38" t="s">
        <v>5</v>
      </c>
      <c r="AA8" s="38">
        <v>30</v>
      </c>
      <c r="AB8" s="41">
        <v>40387</v>
      </c>
      <c r="AC8" s="57">
        <v>0.14380000000000001</v>
      </c>
      <c r="AD8" s="57">
        <v>9.7999999999999997E-3</v>
      </c>
      <c r="AE8" s="57">
        <f t="shared" si="4"/>
        <v>3.0048131305457824E-2</v>
      </c>
      <c r="AF8" s="38" t="s">
        <v>98</v>
      </c>
      <c r="AJ8" s="38" t="s">
        <v>5</v>
      </c>
      <c r="AK8" s="50">
        <v>56</v>
      </c>
      <c r="AL8" s="51">
        <v>40413</v>
      </c>
      <c r="AM8" s="50">
        <v>3.6999999999999998E-2</v>
      </c>
      <c r="AN8" s="50">
        <v>1.2999999999999999E-2</v>
      </c>
      <c r="AO8" s="59">
        <f t="shared" si="6"/>
        <v>3.9859766017444051E-2</v>
      </c>
      <c r="AP8" s="38" t="s">
        <v>98</v>
      </c>
    </row>
    <row r="9" spans="1:53" x14ac:dyDescent="0.25">
      <c r="A9" s="45" t="s">
        <v>5</v>
      </c>
      <c r="B9" s="45">
        <v>15</v>
      </c>
      <c r="C9" s="46">
        <v>40372</v>
      </c>
      <c r="D9" s="37">
        <v>-4.8475607748906961</v>
      </c>
      <c r="F9" s="38" t="s">
        <v>5</v>
      </c>
      <c r="G9" s="38">
        <v>21</v>
      </c>
      <c r="H9" s="41">
        <v>40378</v>
      </c>
      <c r="I9" s="57">
        <v>4.5900000000000003E-2</v>
      </c>
      <c r="J9" s="57">
        <v>2.5000000000000001E-3</v>
      </c>
      <c r="K9" s="57">
        <f t="shared" si="0"/>
        <v>7.6653396187392414E-3</v>
      </c>
      <c r="L9" s="38" t="s">
        <v>99</v>
      </c>
      <c r="M9" s="38">
        <v>989</v>
      </c>
      <c r="P9" s="38" t="s">
        <v>5</v>
      </c>
      <c r="Q9" s="38">
        <v>36</v>
      </c>
      <c r="R9" s="41">
        <v>40393</v>
      </c>
      <c r="S9" s="57">
        <v>6.5199999999999994E-2</v>
      </c>
      <c r="T9" s="57">
        <v>2.5000000000000001E-3</v>
      </c>
      <c r="U9" s="57">
        <f t="shared" si="2"/>
        <v>7.6653396187392414E-3</v>
      </c>
      <c r="V9" s="38" t="s">
        <v>99</v>
      </c>
      <c r="W9" s="38">
        <f>284+275+52</f>
        <v>611</v>
      </c>
      <c r="Z9" s="38" t="s">
        <v>5</v>
      </c>
      <c r="AA9" s="38">
        <v>37</v>
      </c>
      <c r="AB9" s="41">
        <v>40394</v>
      </c>
      <c r="AC9" s="57">
        <v>3.8600000000000002E-2</v>
      </c>
      <c r="AD9" s="57">
        <v>5.8999999999999999E-3</v>
      </c>
      <c r="AE9" s="57">
        <f t="shared" si="4"/>
        <v>1.8090201500224608E-2</v>
      </c>
      <c r="AF9" s="38" t="s">
        <v>99</v>
      </c>
      <c r="AG9" s="38">
        <v>607</v>
      </c>
      <c r="AH9" s="38">
        <f>277+274+56</f>
        <v>607</v>
      </c>
      <c r="AJ9" s="38" t="s">
        <v>5</v>
      </c>
      <c r="AK9" s="50">
        <v>63</v>
      </c>
      <c r="AL9" s="51">
        <v>40420</v>
      </c>
      <c r="AM9" s="50">
        <v>2.01E-2</v>
      </c>
      <c r="AN9" s="52">
        <v>2.5000000000000001E-3</v>
      </c>
      <c r="AO9" s="59">
        <f t="shared" si="6"/>
        <v>7.6653396187392414E-3</v>
      </c>
      <c r="AP9" s="38" t="s">
        <v>99</v>
      </c>
      <c r="AQ9" s="38">
        <v>429</v>
      </c>
      <c r="AR9" s="38">
        <f>176+184+69</f>
        <v>429</v>
      </c>
    </row>
    <row r="10" spans="1:53" x14ac:dyDescent="0.25">
      <c r="A10" s="45" t="s">
        <v>5</v>
      </c>
      <c r="B10" s="36">
        <v>16</v>
      </c>
      <c r="C10" s="44">
        <v>40373</v>
      </c>
      <c r="D10" s="37">
        <v>-5.7735338008343966</v>
      </c>
      <c r="F10" s="38" t="s">
        <v>5</v>
      </c>
      <c r="G10" s="38">
        <v>23</v>
      </c>
      <c r="H10" s="41">
        <v>40380</v>
      </c>
      <c r="I10" s="57">
        <v>0.11559999999999999</v>
      </c>
      <c r="J10" s="57">
        <v>2.5000000000000001E-3</v>
      </c>
      <c r="K10" s="57">
        <f t="shared" si="0"/>
        <v>7.6653396187392414E-3</v>
      </c>
      <c r="L10" s="43">
        <f>COUNTIF(J2:J439, "=0.0025")</f>
        <v>336</v>
      </c>
      <c r="M10" s="42">
        <f>SUM(L10:L12)</f>
        <v>862</v>
      </c>
      <c r="P10" s="38" t="s">
        <v>5</v>
      </c>
      <c r="Q10" s="38">
        <v>38</v>
      </c>
      <c r="R10" s="41">
        <v>40395</v>
      </c>
      <c r="S10" s="57">
        <v>0.35239999999999999</v>
      </c>
      <c r="T10" s="57">
        <v>1.26E-2</v>
      </c>
      <c r="U10" s="57">
        <f t="shared" si="2"/>
        <v>3.8633311678445775E-2</v>
      </c>
      <c r="V10" s="43">
        <f>COUNTIF(T2:T285, "=0.0025")</f>
        <v>88</v>
      </c>
      <c r="W10" s="42">
        <f>SUM(V10:V12)</f>
        <v>269</v>
      </c>
      <c r="Z10" s="38" t="s">
        <v>5</v>
      </c>
      <c r="AA10" s="38">
        <v>39</v>
      </c>
      <c r="AB10" s="41">
        <v>40396</v>
      </c>
      <c r="AC10" s="57">
        <v>0.1555</v>
      </c>
      <c r="AD10" s="57">
        <v>1.03E-2</v>
      </c>
      <c r="AE10" s="57">
        <f t="shared" si="4"/>
        <v>3.1581199229205673E-2</v>
      </c>
      <c r="AF10" s="43">
        <f>COUNTIF(AD2:AD278, "=0.0025")</f>
        <v>73</v>
      </c>
      <c r="AG10" s="42">
        <f>SUM(AF10:AF12)</f>
        <v>272</v>
      </c>
      <c r="AJ10" s="38" t="s">
        <v>5</v>
      </c>
      <c r="AK10" s="50">
        <v>71</v>
      </c>
      <c r="AL10" s="51">
        <v>40428</v>
      </c>
      <c r="AM10" s="50">
        <v>3.8199999999999998E-2</v>
      </c>
      <c r="AN10" s="52">
        <v>2.5000000000000001E-3</v>
      </c>
      <c r="AO10" s="59">
        <f t="shared" si="6"/>
        <v>7.6653396187392414E-3</v>
      </c>
      <c r="AP10" s="43">
        <f>COUNTIF(AN2:AN177, "=0.0025")</f>
        <v>52</v>
      </c>
      <c r="AQ10" s="42">
        <f>SUM(AP10:AP12)</f>
        <v>192</v>
      </c>
    </row>
    <row r="11" spans="1:53" x14ac:dyDescent="0.25">
      <c r="A11" s="45" t="s">
        <v>5</v>
      </c>
      <c r="B11" s="36">
        <v>17</v>
      </c>
      <c r="C11" s="46">
        <v>40374</v>
      </c>
      <c r="D11" s="37">
        <v>-8.5637174220554808</v>
      </c>
      <c r="F11" s="38" t="s">
        <v>5</v>
      </c>
      <c r="G11" s="38">
        <v>25</v>
      </c>
      <c r="H11" s="41">
        <v>40382</v>
      </c>
      <c r="I11" s="57">
        <v>0.2135</v>
      </c>
      <c r="J11" s="57">
        <v>2.5000000000000001E-3</v>
      </c>
      <c r="K11" s="57">
        <f t="shared" si="0"/>
        <v>7.6653396187392414E-3</v>
      </c>
      <c r="L11" s="38">
        <f>COUNTIF(J454:J891,"=0.0025")</f>
        <v>423</v>
      </c>
      <c r="M11" s="47">
        <f>M10/989</f>
        <v>0.87158746208291205</v>
      </c>
      <c r="P11" s="38" t="s">
        <v>5</v>
      </c>
      <c r="Q11" s="38">
        <v>43</v>
      </c>
      <c r="R11" s="41">
        <v>40400</v>
      </c>
      <c r="S11" s="57">
        <v>0.16750000000000001</v>
      </c>
      <c r="T11" s="57">
        <v>6.8999999999999999E-3</v>
      </c>
      <c r="U11" s="57">
        <f t="shared" si="2"/>
        <v>2.1156337347720305E-2</v>
      </c>
      <c r="V11" s="38">
        <f>COUNTIF(T295:T569,"=0.0025")</f>
        <v>169</v>
      </c>
      <c r="W11" s="47">
        <f>W10/611</f>
        <v>0.44026186579378068</v>
      </c>
      <c r="Z11" s="38" t="s">
        <v>5</v>
      </c>
      <c r="AA11" s="38">
        <v>44</v>
      </c>
      <c r="AB11" s="41">
        <v>40401</v>
      </c>
      <c r="AC11" s="57">
        <v>6.3899999999999998E-2</v>
      </c>
      <c r="AD11" s="57">
        <v>2.5000000000000001E-3</v>
      </c>
      <c r="AE11" s="57">
        <f t="shared" si="4"/>
        <v>7.6653396187392414E-3</v>
      </c>
      <c r="AF11" s="38">
        <f>COUNTIF(AD288:AD561,"=0.0025")</f>
        <v>179</v>
      </c>
      <c r="AG11" s="47">
        <f>AG10/607</f>
        <v>0.44810543657331137</v>
      </c>
      <c r="AJ11" s="38" t="s">
        <v>5</v>
      </c>
      <c r="AK11" s="50">
        <v>77</v>
      </c>
      <c r="AL11" s="51">
        <v>40434</v>
      </c>
      <c r="AM11" s="50">
        <v>2.3E-2</v>
      </c>
      <c r="AN11" s="50">
        <v>1.1599999999999999E-2</v>
      </c>
      <c r="AO11" s="59">
        <f t="shared" si="6"/>
        <v>3.5567175830950072E-2</v>
      </c>
      <c r="AP11" s="38">
        <f>COUNTIF(AN183:AN366,"=0.0025")</f>
        <v>115</v>
      </c>
      <c r="AQ11" s="47">
        <f>AQ10/429</f>
        <v>0.44755244755244755</v>
      </c>
    </row>
    <row r="12" spans="1:53" x14ac:dyDescent="0.25">
      <c r="A12" s="45" t="s">
        <v>5</v>
      </c>
      <c r="B12" s="36">
        <v>18</v>
      </c>
      <c r="C12" s="46">
        <v>40375</v>
      </c>
      <c r="D12" s="37">
        <v>-13.230376181943932</v>
      </c>
      <c r="F12" s="38" t="s">
        <v>5</v>
      </c>
      <c r="G12" s="38">
        <v>28</v>
      </c>
      <c r="H12" s="41">
        <v>40385</v>
      </c>
      <c r="I12" s="57">
        <v>0.39629999999999999</v>
      </c>
      <c r="J12" s="57">
        <v>6.8999999999999999E-3</v>
      </c>
      <c r="K12" s="57">
        <f t="shared" si="0"/>
        <v>2.1156337347720305E-2</v>
      </c>
      <c r="L12" s="43">
        <f>COUNTIF(J916:J1028,"=0.0025")</f>
        <v>103</v>
      </c>
      <c r="M12" s="42"/>
      <c r="P12" s="38" t="s">
        <v>5</v>
      </c>
      <c r="Q12" s="38">
        <v>45</v>
      </c>
      <c r="R12" s="41">
        <v>40402</v>
      </c>
      <c r="S12" s="57">
        <v>6.2399999999999997E-2</v>
      </c>
      <c r="T12" s="57">
        <v>5.4000000000000003E-3</v>
      </c>
      <c r="U12" s="57">
        <f t="shared" si="2"/>
        <v>1.655713357647676E-2</v>
      </c>
      <c r="V12" s="43">
        <f>COUNTIF(T586:T637,"=0.0025")</f>
        <v>12</v>
      </c>
      <c r="W12" s="42"/>
      <c r="Z12" s="38" t="s">
        <v>5</v>
      </c>
      <c r="AA12" s="38">
        <v>46</v>
      </c>
      <c r="AB12" s="41">
        <v>40403</v>
      </c>
      <c r="AC12" s="57">
        <v>4.53E-2</v>
      </c>
      <c r="AD12" s="57">
        <v>0.13270000000000001</v>
      </c>
      <c r="AE12" s="57">
        <f t="shared" si="4"/>
        <v>0.40687622696267894</v>
      </c>
      <c r="AF12" s="43">
        <f>COUNTIF(AD576:AD631,"=0.0025")</f>
        <v>20</v>
      </c>
      <c r="AG12" s="42"/>
      <c r="AJ12" s="38" t="s">
        <v>5</v>
      </c>
      <c r="AK12" s="50">
        <v>84</v>
      </c>
      <c r="AL12" s="51">
        <v>40441</v>
      </c>
      <c r="AM12" s="50">
        <v>2.0899999999999998E-2</v>
      </c>
      <c r="AN12" s="52">
        <v>2.5000000000000001E-3</v>
      </c>
      <c r="AO12" s="59">
        <f t="shared" si="6"/>
        <v>7.6653396187392414E-3</v>
      </c>
      <c r="AP12" s="43">
        <f>COUNTIF(AN377:AN445,"=0.0025")</f>
        <v>25</v>
      </c>
      <c r="AQ12" s="42"/>
    </row>
    <row r="13" spans="1:53" x14ac:dyDescent="0.25">
      <c r="A13" s="45" t="s">
        <v>5</v>
      </c>
      <c r="B13" s="36">
        <v>21</v>
      </c>
      <c r="C13" s="46">
        <v>40378</v>
      </c>
      <c r="D13" s="37">
        <v>-16.054287297487466</v>
      </c>
      <c r="F13" s="38" t="s">
        <v>5</v>
      </c>
      <c r="G13" s="38">
        <v>30</v>
      </c>
      <c r="H13" s="41">
        <v>40387</v>
      </c>
      <c r="I13" s="57">
        <v>0.17380000000000001</v>
      </c>
      <c r="J13" s="57">
        <v>2.5000000000000001E-3</v>
      </c>
      <c r="K13" s="57">
        <f t="shared" si="0"/>
        <v>7.6653396187392414E-3</v>
      </c>
      <c r="P13" s="38" t="s">
        <v>5</v>
      </c>
      <c r="Q13" s="38">
        <v>50</v>
      </c>
      <c r="R13" s="41">
        <v>40407</v>
      </c>
      <c r="S13" s="57">
        <v>7.2400000000000006E-2</v>
      </c>
      <c r="T13" s="57">
        <v>1.2999999999999999E-2</v>
      </c>
      <c r="U13" s="57">
        <f t="shared" si="2"/>
        <v>3.9859766017444051E-2</v>
      </c>
      <c r="Z13" s="38" t="s">
        <v>5</v>
      </c>
      <c r="AA13" s="38">
        <v>51</v>
      </c>
      <c r="AB13" s="41">
        <v>40408</v>
      </c>
      <c r="AC13" s="57">
        <v>4.9399999999999999E-2</v>
      </c>
      <c r="AD13" s="57">
        <v>1.11E-2</v>
      </c>
      <c r="AE13" s="57">
        <f t="shared" si="4"/>
        <v>3.4034107907202231E-2</v>
      </c>
      <c r="AJ13" s="38" t="s">
        <v>5</v>
      </c>
      <c r="AK13" s="50">
        <v>91</v>
      </c>
      <c r="AL13" s="51">
        <v>40448</v>
      </c>
      <c r="AM13" s="52">
        <v>8.8000000000000005E-3</v>
      </c>
      <c r="AN13" s="52">
        <v>2.5000000000000001E-3</v>
      </c>
      <c r="AO13" s="59">
        <f t="shared" si="6"/>
        <v>7.6653396187392414E-3</v>
      </c>
      <c r="AP13" s="42"/>
      <c r="AQ13" s="42"/>
    </row>
    <row r="14" spans="1:53" x14ac:dyDescent="0.25">
      <c r="A14" s="45" t="s">
        <v>5</v>
      </c>
      <c r="B14" s="36">
        <v>22</v>
      </c>
      <c r="C14" s="44">
        <v>40379</v>
      </c>
      <c r="D14" s="37">
        <v>-18.356955318956736</v>
      </c>
      <c r="F14" s="38" t="s">
        <v>5</v>
      </c>
      <c r="G14" s="38">
        <v>35</v>
      </c>
      <c r="H14" s="41">
        <v>40392</v>
      </c>
      <c r="I14" s="57">
        <v>6.0199999999999997E-2</v>
      </c>
      <c r="J14" s="57">
        <v>7.7999999999999996E-3</v>
      </c>
      <c r="K14" s="57">
        <f t="shared" si="0"/>
        <v>2.3915859610466432E-2</v>
      </c>
      <c r="N14" s="42"/>
      <c r="O14" s="42"/>
      <c r="P14" s="38" t="s">
        <v>5</v>
      </c>
      <c r="Q14" s="38">
        <v>52</v>
      </c>
      <c r="R14" s="41">
        <v>40409</v>
      </c>
      <c r="S14" s="57">
        <v>4.7600000000000003E-2</v>
      </c>
      <c r="T14" s="57">
        <v>2.5000000000000001E-3</v>
      </c>
      <c r="U14" s="57">
        <f t="shared" si="2"/>
        <v>7.6653396187392414E-3</v>
      </c>
      <c r="W14" s="42"/>
      <c r="Z14" s="38" t="s">
        <v>5</v>
      </c>
      <c r="AA14" s="38">
        <v>53</v>
      </c>
      <c r="AB14" s="41">
        <v>40410</v>
      </c>
      <c r="AC14" s="57">
        <v>3.9300000000000002E-2</v>
      </c>
      <c r="AD14" s="57">
        <v>9.4999999999999998E-3</v>
      </c>
      <c r="AE14" s="57">
        <f t="shared" si="4"/>
        <v>2.9128290551209114E-2</v>
      </c>
      <c r="AF14" s="42"/>
      <c r="AG14" s="42"/>
      <c r="AJ14" s="38" t="s">
        <v>5</v>
      </c>
      <c r="AK14" s="50">
        <v>98</v>
      </c>
      <c r="AL14" s="51">
        <v>40455</v>
      </c>
      <c r="AM14" s="50">
        <v>1.37E-2</v>
      </c>
      <c r="AN14" s="52">
        <v>9.7000000000000003E-3</v>
      </c>
      <c r="AO14" s="59">
        <f t="shared" si="6"/>
        <v>2.9741517720708256E-2</v>
      </c>
      <c r="AP14" s="42"/>
      <c r="AQ14" s="42"/>
    </row>
    <row r="15" spans="1:53" x14ac:dyDescent="0.25">
      <c r="A15" s="45" t="s">
        <v>5</v>
      </c>
      <c r="B15" s="36">
        <v>23</v>
      </c>
      <c r="C15" s="44">
        <v>40380</v>
      </c>
      <c r="D15" s="37">
        <v>-20.880385121445691</v>
      </c>
      <c r="F15" s="38" t="s">
        <v>5</v>
      </c>
      <c r="G15" s="38">
        <v>37</v>
      </c>
      <c r="H15" s="41">
        <v>40394</v>
      </c>
      <c r="I15" s="57">
        <v>8.5800000000000001E-2</v>
      </c>
      <c r="J15" s="57">
        <v>9.4000000000000004E-3</v>
      </c>
      <c r="K15" s="57">
        <f t="shared" si="0"/>
        <v>2.8821676966459545E-2</v>
      </c>
      <c r="P15" s="38" t="s">
        <v>5</v>
      </c>
      <c r="Q15" s="38">
        <v>57</v>
      </c>
      <c r="R15" s="41">
        <v>40414</v>
      </c>
      <c r="S15" s="57">
        <v>2.9399999999999999E-2</v>
      </c>
      <c r="T15" s="57">
        <v>8.9999999999999993E-3</v>
      </c>
      <c r="U15" s="57">
        <f t="shared" si="2"/>
        <v>2.7595222627461266E-2</v>
      </c>
      <c r="W15" s="42"/>
      <c r="Z15" s="38" t="s">
        <v>5</v>
      </c>
      <c r="AA15" s="38">
        <v>58</v>
      </c>
      <c r="AB15" s="41">
        <v>40415</v>
      </c>
      <c r="AC15" s="57">
        <v>7.6100000000000001E-2</v>
      </c>
      <c r="AD15" s="57">
        <v>5.5999999999999999E-3</v>
      </c>
      <c r="AE15" s="57">
        <f t="shared" si="4"/>
        <v>1.7170360745975898E-2</v>
      </c>
      <c r="AF15" s="42"/>
      <c r="AG15" s="42"/>
      <c r="AJ15" s="38" t="s">
        <v>5</v>
      </c>
      <c r="AK15" s="50">
        <v>106</v>
      </c>
      <c r="AL15" s="51">
        <v>40463</v>
      </c>
      <c r="AM15" s="50">
        <v>1.11E-2</v>
      </c>
      <c r="AN15" s="52">
        <v>5.7000000000000002E-3</v>
      </c>
      <c r="AO15" s="59">
        <f t="shared" si="6"/>
        <v>1.7476974330725471E-2</v>
      </c>
      <c r="AP15" s="42"/>
      <c r="AQ15" s="42"/>
    </row>
    <row r="16" spans="1:53" x14ac:dyDescent="0.25">
      <c r="A16" s="45" t="s">
        <v>5</v>
      </c>
      <c r="B16" s="36">
        <v>25</v>
      </c>
      <c r="C16" s="44">
        <v>40382</v>
      </c>
      <c r="D16" s="37">
        <v>-23.661370335124289</v>
      </c>
      <c r="F16" s="38" t="s">
        <v>5</v>
      </c>
      <c r="G16" s="38">
        <v>39</v>
      </c>
      <c r="H16" s="41">
        <v>40396</v>
      </c>
      <c r="I16" s="57">
        <v>0.15260000000000001</v>
      </c>
      <c r="J16" s="57">
        <v>2.5000000000000001E-3</v>
      </c>
      <c r="K16" s="57">
        <f t="shared" si="0"/>
        <v>7.6653396187392414E-3</v>
      </c>
      <c r="N16" s="43"/>
      <c r="O16" s="43"/>
      <c r="P16" s="38" t="s">
        <v>5</v>
      </c>
      <c r="Q16" s="38">
        <v>59</v>
      </c>
      <c r="R16" s="41">
        <v>40416</v>
      </c>
      <c r="S16" s="57">
        <v>2.8299999999999999E-2</v>
      </c>
      <c r="T16" s="57">
        <v>2.5000000000000001E-3</v>
      </c>
      <c r="U16" s="57">
        <f t="shared" si="2"/>
        <v>7.6653396187392414E-3</v>
      </c>
      <c r="V16" s="42"/>
      <c r="W16" s="42"/>
      <c r="Z16" s="38" t="s">
        <v>5</v>
      </c>
      <c r="AA16" s="38">
        <v>60</v>
      </c>
      <c r="AB16" s="41">
        <v>40417</v>
      </c>
      <c r="AC16" s="57">
        <v>9.3200000000000005E-2</v>
      </c>
      <c r="AD16" s="57">
        <v>1.03E-2</v>
      </c>
      <c r="AE16" s="57">
        <f t="shared" si="4"/>
        <v>3.1581199229205673E-2</v>
      </c>
      <c r="AJ16" s="38" t="s">
        <v>5</v>
      </c>
      <c r="AK16" s="50">
        <v>112</v>
      </c>
      <c r="AL16" s="51">
        <v>40469</v>
      </c>
      <c r="AM16" s="50">
        <v>2.53E-2</v>
      </c>
      <c r="AN16" s="52">
        <v>2.5000000000000001E-3</v>
      </c>
      <c r="AO16" s="59">
        <f t="shared" si="6"/>
        <v>7.6653396187392414E-3</v>
      </c>
      <c r="AP16" s="42"/>
      <c r="AQ16" s="42"/>
    </row>
    <row r="17" spans="1:43" x14ac:dyDescent="0.25">
      <c r="A17" s="45" t="s">
        <v>5</v>
      </c>
      <c r="B17" s="36">
        <v>28</v>
      </c>
      <c r="C17" s="44">
        <v>40385</v>
      </c>
      <c r="D17" s="37">
        <v>-29.643401373588389</v>
      </c>
      <c r="F17" s="38" t="s">
        <v>5</v>
      </c>
      <c r="G17" s="38">
        <v>42</v>
      </c>
      <c r="H17" s="41">
        <v>40399</v>
      </c>
      <c r="I17" s="57">
        <v>0.21740000000000001</v>
      </c>
      <c r="J17" s="57">
        <v>8.3999999999999995E-3</v>
      </c>
      <c r="K17" s="57">
        <f t="shared" si="0"/>
        <v>2.5755541118963849E-2</v>
      </c>
      <c r="P17" s="38" t="s">
        <v>5</v>
      </c>
      <c r="Q17" s="38">
        <v>64</v>
      </c>
      <c r="R17" s="41">
        <v>40421</v>
      </c>
      <c r="S17" s="57">
        <v>1.67E-2</v>
      </c>
      <c r="T17" s="57">
        <v>2.5000000000000001E-3</v>
      </c>
      <c r="U17" s="57">
        <f t="shared" si="2"/>
        <v>7.6653396187392414E-3</v>
      </c>
      <c r="V17" s="42"/>
      <c r="W17" s="42"/>
      <c r="Z17" s="38" t="s">
        <v>5</v>
      </c>
      <c r="AA17" s="38">
        <v>65</v>
      </c>
      <c r="AB17" s="41">
        <v>40422</v>
      </c>
      <c r="AC17" s="57">
        <v>3.5000000000000003E-2</v>
      </c>
      <c r="AD17" s="57">
        <v>1.7999999999999999E-2</v>
      </c>
      <c r="AE17" s="57">
        <f t="shared" si="4"/>
        <v>5.5190445254922532E-2</v>
      </c>
      <c r="AJ17" s="38" t="s">
        <v>5</v>
      </c>
      <c r="AK17" s="50">
        <v>119</v>
      </c>
      <c r="AL17" s="51">
        <v>40476</v>
      </c>
      <c r="AM17" s="50">
        <v>1.7000000000000001E-2</v>
      </c>
      <c r="AN17" s="52">
        <v>2.5000000000000001E-3</v>
      </c>
      <c r="AO17" s="59">
        <f t="shared" si="6"/>
        <v>7.6653396187392414E-3</v>
      </c>
      <c r="AP17" s="42"/>
      <c r="AQ17" s="42"/>
    </row>
    <row r="18" spans="1:43" x14ac:dyDescent="0.25">
      <c r="A18" s="45" t="s">
        <v>5</v>
      </c>
      <c r="B18" s="36">
        <v>29</v>
      </c>
      <c r="C18" s="44">
        <v>40386</v>
      </c>
      <c r="D18" s="37">
        <v>-32.451981809894448</v>
      </c>
      <c r="F18" s="38" t="s">
        <v>5</v>
      </c>
      <c r="G18" s="38">
        <v>44</v>
      </c>
      <c r="H18" s="41">
        <v>40401</v>
      </c>
      <c r="I18" s="57">
        <v>0.16089999999999999</v>
      </c>
      <c r="J18" s="57">
        <v>2.5000000000000001E-3</v>
      </c>
      <c r="K18" s="57">
        <f t="shared" si="0"/>
        <v>7.6653396187392414E-3</v>
      </c>
      <c r="P18" s="38" t="s">
        <v>5</v>
      </c>
      <c r="Q18" s="38">
        <v>66</v>
      </c>
      <c r="R18" s="41">
        <v>40423</v>
      </c>
      <c r="S18" s="57">
        <v>1.89E-2</v>
      </c>
      <c r="T18" s="57">
        <v>2.5000000000000001E-3</v>
      </c>
      <c r="U18" s="57">
        <f t="shared" si="2"/>
        <v>7.6653396187392414E-3</v>
      </c>
      <c r="V18" s="42"/>
      <c r="W18" s="42"/>
      <c r="Z18" s="38" t="s">
        <v>5</v>
      </c>
      <c r="AA18" s="38">
        <v>67</v>
      </c>
      <c r="AB18" s="41">
        <v>40424</v>
      </c>
      <c r="AC18" s="57">
        <v>1.1299999999999999E-2</v>
      </c>
      <c r="AD18" s="57">
        <v>1.6299999999999999E-2</v>
      </c>
      <c r="AE18" s="57">
        <f t="shared" si="4"/>
        <v>4.9978014314179843E-2</v>
      </c>
      <c r="AJ18" s="38" t="s">
        <v>5</v>
      </c>
      <c r="AK18" s="50">
        <v>126</v>
      </c>
      <c r="AL18" s="51">
        <v>40483</v>
      </c>
      <c r="AM18" s="50">
        <v>1.43E-2</v>
      </c>
      <c r="AN18" s="52">
        <v>2.5000000000000001E-3</v>
      </c>
      <c r="AO18" s="59">
        <f t="shared" si="6"/>
        <v>7.6653396187392414E-3</v>
      </c>
      <c r="AP18" s="42"/>
      <c r="AQ18" s="42"/>
    </row>
    <row r="19" spans="1:43" x14ac:dyDescent="0.25">
      <c r="A19" s="45" t="s">
        <v>5</v>
      </c>
      <c r="B19" s="36">
        <v>30</v>
      </c>
      <c r="C19" s="46">
        <v>40387</v>
      </c>
      <c r="D19" s="37">
        <v>-29.732319313165764</v>
      </c>
      <c r="F19" s="38" t="s">
        <v>5</v>
      </c>
      <c r="G19" s="38">
        <v>46</v>
      </c>
      <c r="H19" s="41">
        <v>40403</v>
      </c>
      <c r="I19" s="57">
        <v>1.5599999999999999E-2</v>
      </c>
      <c r="J19" s="57">
        <v>2.5000000000000001E-3</v>
      </c>
      <c r="K19" s="57">
        <f t="shared" si="0"/>
        <v>7.6653396187392414E-3</v>
      </c>
      <c r="P19" s="38" t="s">
        <v>5</v>
      </c>
      <c r="Q19" s="38">
        <v>74</v>
      </c>
      <c r="R19" s="41">
        <v>40431</v>
      </c>
      <c r="S19" s="57">
        <v>2.01E-2</v>
      </c>
      <c r="T19" s="57">
        <v>2.5000000000000001E-3</v>
      </c>
      <c r="U19" s="57">
        <f t="shared" si="2"/>
        <v>7.6653396187392414E-3</v>
      </c>
      <c r="V19" s="42"/>
      <c r="W19" s="42"/>
      <c r="Z19" s="38" t="s">
        <v>5</v>
      </c>
      <c r="AA19" s="38">
        <v>73</v>
      </c>
      <c r="AB19" s="41">
        <v>40430</v>
      </c>
      <c r="AC19" s="57">
        <v>2.6800000000000001E-2</v>
      </c>
      <c r="AD19" s="57">
        <v>2.5000000000000001E-3</v>
      </c>
      <c r="AE19" s="57">
        <f t="shared" si="4"/>
        <v>7.6653396187392414E-3</v>
      </c>
      <c r="AF19" s="42"/>
      <c r="AG19" s="42"/>
      <c r="AJ19" s="38" t="s">
        <v>5</v>
      </c>
      <c r="AK19" s="50">
        <v>133</v>
      </c>
      <c r="AL19" s="51">
        <v>40490</v>
      </c>
      <c r="AM19" s="50">
        <v>1.18E-2</v>
      </c>
      <c r="AN19" s="52">
        <v>2.5000000000000001E-3</v>
      </c>
      <c r="AO19" s="59">
        <f t="shared" si="6"/>
        <v>7.6653396187392414E-3</v>
      </c>
      <c r="AP19" s="42"/>
      <c r="AQ19" s="42"/>
    </row>
    <row r="20" spans="1:43" x14ac:dyDescent="0.25">
      <c r="A20" s="45" t="s">
        <v>5</v>
      </c>
      <c r="B20" s="36">
        <v>35</v>
      </c>
      <c r="C20" s="44">
        <v>40392</v>
      </c>
      <c r="D20" s="37">
        <v>-29.986808588507909</v>
      </c>
      <c r="F20" s="38" t="s">
        <v>5</v>
      </c>
      <c r="G20" s="38">
        <v>49</v>
      </c>
      <c r="H20" s="41">
        <v>40406</v>
      </c>
      <c r="I20" s="57">
        <v>2.5000000000000001E-2</v>
      </c>
      <c r="J20" s="57">
        <v>2.5000000000000001E-3</v>
      </c>
      <c r="K20" s="57">
        <f t="shared" si="0"/>
        <v>7.6653396187392414E-3</v>
      </c>
      <c r="P20" s="38" t="s">
        <v>5</v>
      </c>
      <c r="Q20" s="38">
        <v>78</v>
      </c>
      <c r="R20" s="41">
        <v>40435</v>
      </c>
      <c r="S20" s="57">
        <v>1.38E-2</v>
      </c>
      <c r="T20" s="57">
        <v>2.5000000000000001E-3</v>
      </c>
      <c r="U20" s="57">
        <f t="shared" si="2"/>
        <v>7.6653396187392414E-3</v>
      </c>
      <c r="V20" s="42"/>
      <c r="W20" s="42"/>
      <c r="Z20" s="38" t="s">
        <v>5</v>
      </c>
      <c r="AA20" s="38">
        <v>79</v>
      </c>
      <c r="AB20" s="41">
        <v>40436</v>
      </c>
      <c r="AC20" s="57">
        <v>9.5999999999999905E-3</v>
      </c>
      <c r="AD20" s="57">
        <v>6.6E-3</v>
      </c>
      <c r="AE20" s="57">
        <f t="shared" si="4"/>
        <v>2.0236496593471594E-2</v>
      </c>
      <c r="AF20" s="42"/>
      <c r="AG20" s="42"/>
      <c r="AJ20" s="38" t="s">
        <v>5</v>
      </c>
      <c r="AK20" s="50">
        <v>140</v>
      </c>
      <c r="AL20" s="51">
        <v>40497</v>
      </c>
      <c r="AM20" s="50">
        <v>2.1299999999999999E-2</v>
      </c>
      <c r="AN20" s="52">
        <v>2.5000000000000001E-3</v>
      </c>
      <c r="AO20" s="59">
        <f t="shared" si="6"/>
        <v>7.6653396187392414E-3</v>
      </c>
      <c r="AP20" s="42"/>
      <c r="AQ20" s="42"/>
    </row>
    <row r="21" spans="1:43" x14ac:dyDescent="0.25">
      <c r="A21" s="45" t="s">
        <v>5</v>
      </c>
      <c r="B21" s="36">
        <v>36</v>
      </c>
      <c r="C21" s="44">
        <v>40393</v>
      </c>
      <c r="D21" s="37">
        <v>-29.824303388590639</v>
      </c>
      <c r="F21" s="38" t="s">
        <v>5</v>
      </c>
      <c r="G21" s="38">
        <v>51</v>
      </c>
      <c r="H21" s="41">
        <v>40408</v>
      </c>
      <c r="I21" s="57">
        <v>6.6799999999999998E-2</v>
      </c>
      <c r="J21" s="57">
        <v>1.9099999999999999E-2</v>
      </c>
      <c r="K21" s="57">
        <f t="shared" si="0"/>
        <v>5.8563194687167794E-2</v>
      </c>
      <c r="P21" s="38" t="s">
        <v>5</v>
      </c>
      <c r="Q21" s="38">
        <v>80</v>
      </c>
      <c r="R21" s="41">
        <v>40437</v>
      </c>
      <c r="S21" s="57">
        <v>1.8100000000000002E-2</v>
      </c>
      <c r="T21" s="57">
        <v>8.3000000000000001E-3</v>
      </c>
      <c r="U21" s="57">
        <f t="shared" si="2"/>
        <v>2.544892753421428E-2</v>
      </c>
      <c r="V21" s="42"/>
      <c r="W21" s="42"/>
      <c r="Z21" s="38" t="s">
        <v>5</v>
      </c>
      <c r="AA21" s="38">
        <v>81</v>
      </c>
      <c r="AB21" s="41">
        <v>40438</v>
      </c>
      <c r="AC21" s="57">
        <v>9.7000000000000003E-3</v>
      </c>
      <c r="AD21" s="57">
        <v>2.5000000000000001E-3</v>
      </c>
      <c r="AE21" s="57">
        <f t="shared" si="4"/>
        <v>7.6653396187392414E-3</v>
      </c>
      <c r="AF21" s="42"/>
      <c r="AG21" s="42"/>
      <c r="AJ21" s="38" t="s">
        <v>5</v>
      </c>
      <c r="AK21" s="50">
        <v>147</v>
      </c>
      <c r="AL21" s="51">
        <v>40504</v>
      </c>
      <c r="AM21" s="50">
        <v>8.7599999999999997E-2</v>
      </c>
      <c r="AN21" s="50">
        <v>1.9699999999999999E-2</v>
      </c>
      <c r="AO21" s="59">
        <f t="shared" si="6"/>
        <v>6.0402876195665214E-2</v>
      </c>
    </row>
    <row r="22" spans="1:43" x14ac:dyDescent="0.25">
      <c r="A22" s="45" t="s">
        <v>5</v>
      </c>
      <c r="B22" s="36">
        <v>37</v>
      </c>
      <c r="C22" s="44">
        <v>40394</v>
      </c>
      <c r="D22" s="37">
        <v>-29.928552007405489</v>
      </c>
      <c r="F22" s="38" t="s">
        <v>5</v>
      </c>
      <c r="G22" s="38">
        <v>53</v>
      </c>
      <c r="H22" s="41">
        <v>40410</v>
      </c>
      <c r="I22" s="57">
        <v>2.7300000000000001E-2</v>
      </c>
      <c r="J22" s="57">
        <v>2.5000000000000001E-3</v>
      </c>
      <c r="K22" s="57">
        <f t="shared" si="0"/>
        <v>7.6653396187392414E-3</v>
      </c>
      <c r="P22" s="38" t="s">
        <v>5</v>
      </c>
      <c r="Q22" s="38">
        <v>85</v>
      </c>
      <c r="R22" s="41">
        <v>40442</v>
      </c>
      <c r="S22" s="57">
        <v>1.8200000000000001E-2</v>
      </c>
      <c r="T22" s="57">
        <v>9.7000000000000003E-3</v>
      </c>
      <c r="U22" s="57">
        <f t="shared" si="2"/>
        <v>2.9741517720708256E-2</v>
      </c>
      <c r="V22" s="42"/>
      <c r="W22" s="42"/>
      <c r="Z22" s="38" t="s">
        <v>5</v>
      </c>
      <c r="AA22" s="38">
        <v>86</v>
      </c>
      <c r="AB22" s="41">
        <v>40443</v>
      </c>
      <c r="AC22" s="57">
        <v>1.21E-2</v>
      </c>
      <c r="AD22" s="57">
        <v>7.3000000000000001E-3</v>
      </c>
      <c r="AE22" s="57">
        <f t="shared" si="4"/>
        <v>2.2382791686718584E-2</v>
      </c>
      <c r="AF22" s="42"/>
      <c r="AG22" s="42"/>
      <c r="AJ22" s="38" t="s">
        <v>5</v>
      </c>
      <c r="AK22" s="50">
        <v>154</v>
      </c>
      <c r="AL22" s="51">
        <v>40511</v>
      </c>
      <c r="AM22" s="50">
        <v>0.1714</v>
      </c>
      <c r="AN22" s="50">
        <v>1.15E-2</v>
      </c>
      <c r="AO22" s="59">
        <f t="shared" si="6"/>
        <v>3.5260562246200507E-2</v>
      </c>
    </row>
    <row r="23" spans="1:43" x14ac:dyDescent="0.25">
      <c r="A23" s="45" t="s">
        <v>5</v>
      </c>
      <c r="B23" s="36">
        <v>38</v>
      </c>
      <c r="C23" s="44">
        <v>40395</v>
      </c>
      <c r="D23" s="37">
        <v>-30.026668354525352</v>
      </c>
      <c r="F23" s="38" t="s">
        <v>5</v>
      </c>
      <c r="G23" s="38">
        <v>56</v>
      </c>
      <c r="H23" s="41">
        <v>40413</v>
      </c>
      <c r="I23" s="57">
        <v>4.3999999999999997E-2</v>
      </c>
      <c r="J23" s="57">
        <v>7.4380000000000002E-2</v>
      </c>
      <c r="K23" s="57">
        <f t="shared" si="0"/>
        <v>0.22805918433672989</v>
      </c>
      <c r="P23" s="38" t="s">
        <v>5</v>
      </c>
      <c r="Q23" s="38">
        <v>87</v>
      </c>
      <c r="R23" s="41">
        <v>40444</v>
      </c>
      <c r="S23" s="57">
        <v>1.21E-2</v>
      </c>
      <c r="T23" s="57">
        <v>2.5000000000000001E-3</v>
      </c>
      <c r="U23" s="57">
        <f t="shared" si="2"/>
        <v>7.6653396187392414E-3</v>
      </c>
      <c r="V23" s="42"/>
      <c r="W23" s="42"/>
      <c r="Z23" s="38" t="s">
        <v>5</v>
      </c>
      <c r="AA23" s="38">
        <v>88</v>
      </c>
      <c r="AB23" s="41">
        <v>40445</v>
      </c>
      <c r="AC23" s="57">
        <v>1.2699999999999999E-2</v>
      </c>
      <c r="AD23" s="57">
        <v>6.4000000000000003E-3</v>
      </c>
      <c r="AE23" s="57">
        <f t="shared" si="4"/>
        <v>1.9623269423972457E-2</v>
      </c>
      <c r="AF23" s="42"/>
      <c r="AG23" s="42"/>
      <c r="AJ23" s="38" t="s">
        <v>5</v>
      </c>
      <c r="AK23" s="50">
        <v>161</v>
      </c>
      <c r="AL23" s="51">
        <v>40518</v>
      </c>
      <c r="AM23" s="50">
        <v>5.74E-2</v>
      </c>
      <c r="AN23" s="50">
        <v>0.37080000000000002</v>
      </c>
      <c r="AO23" s="59">
        <f t="shared" si="6"/>
        <v>1.1369231722514042</v>
      </c>
    </row>
    <row r="24" spans="1:43" x14ac:dyDescent="0.25">
      <c r="A24" s="45" t="s">
        <v>5</v>
      </c>
      <c r="B24" s="36">
        <v>39</v>
      </c>
      <c r="C24" s="44">
        <v>40396</v>
      </c>
      <c r="D24" s="37">
        <v>-29.956147230032951</v>
      </c>
      <c r="F24" s="38" t="s">
        <v>5</v>
      </c>
      <c r="G24" s="38">
        <v>58</v>
      </c>
      <c r="H24" s="41">
        <v>40415</v>
      </c>
      <c r="I24" s="57">
        <v>4.2799999999999998E-2</v>
      </c>
      <c r="J24" s="57">
        <v>2.41E-2</v>
      </c>
      <c r="K24" s="57">
        <f t="shared" si="0"/>
        <v>7.3893873924646275E-2</v>
      </c>
      <c r="P24" s="38" t="s">
        <v>5</v>
      </c>
      <c r="Q24" s="38">
        <v>92</v>
      </c>
      <c r="R24" s="41">
        <v>40449</v>
      </c>
      <c r="S24" s="57">
        <v>1.4999999999999999E-2</v>
      </c>
      <c r="T24" s="57">
        <v>2.5000000000000001E-3</v>
      </c>
      <c r="U24" s="57">
        <f t="shared" si="2"/>
        <v>7.6653396187392414E-3</v>
      </c>
      <c r="V24" s="42"/>
      <c r="W24" s="42"/>
      <c r="Z24" s="38" t="s">
        <v>5</v>
      </c>
      <c r="AA24" s="38">
        <v>93</v>
      </c>
      <c r="AB24" s="41">
        <v>40450</v>
      </c>
      <c r="AC24" s="57">
        <v>1.52E-2</v>
      </c>
      <c r="AD24" s="57">
        <v>5.7000000000000002E-3</v>
      </c>
      <c r="AE24" s="57">
        <f t="shared" si="4"/>
        <v>1.7476974330725471E-2</v>
      </c>
      <c r="AF24" s="42"/>
      <c r="AG24" s="42"/>
      <c r="AJ24" s="38" t="s">
        <v>5</v>
      </c>
      <c r="AK24" s="50">
        <v>168</v>
      </c>
      <c r="AL24" s="51">
        <v>40525</v>
      </c>
      <c r="AM24" s="50">
        <v>3.3300000000000003E-2</v>
      </c>
      <c r="AN24" s="50">
        <v>1.9300000000000001E-2</v>
      </c>
      <c r="AO24" s="59">
        <f t="shared" si="6"/>
        <v>5.9176421856666946E-2</v>
      </c>
    </row>
    <row r="25" spans="1:43" x14ac:dyDescent="0.25">
      <c r="A25" s="45" t="s">
        <v>5</v>
      </c>
      <c r="B25" s="36">
        <v>42</v>
      </c>
      <c r="C25" s="44">
        <v>40399</v>
      </c>
      <c r="D25" s="37">
        <v>-30.27809149402</v>
      </c>
      <c r="F25" s="38" t="s">
        <v>5</v>
      </c>
      <c r="G25" s="38">
        <v>60</v>
      </c>
      <c r="H25" s="41">
        <v>40417</v>
      </c>
      <c r="I25" s="57">
        <v>4.7600000000000003E-2</v>
      </c>
      <c r="J25" s="57">
        <v>2.5000000000000001E-3</v>
      </c>
      <c r="K25" s="57">
        <f t="shared" si="0"/>
        <v>7.6653396187392414E-3</v>
      </c>
      <c r="P25" s="38" t="s">
        <v>5</v>
      </c>
      <c r="Q25" s="38">
        <v>94</v>
      </c>
      <c r="R25" s="41">
        <v>40451</v>
      </c>
      <c r="S25" s="57">
        <v>1.44E-2</v>
      </c>
      <c r="T25" s="57">
        <v>1.3899999999999999E-2</v>
      </c>
      <c r="U25" s="57">
        <f t="shared" si="2"/>
        <v>4.2619288280190175E-2</v>
      </c>
      <c r="Z25" s="38" t="s">
        <v>5</v>
      </c>
      <c r="AA25" s="38">
        <v>95</v>
      </c>
      <c r="AB25" s="41">
        <v>40452</v>
      </c>
      <c r="AC25" s="57">
        <v>1.21E-2</v>
      </c>
      <c r="AD25" s="57">
        <v>1.3599999999999999E-2</v>
      </c>
      <c r="AE25" s="57">
        <f t="shared" si="4"/>
        <v>4.1699447525941465E-2</v>
      </c>
      <c r="AJ25" s="38" t="s">
        <v>5</v>
      </c>
      <c r="AK25" s="50">
        <v>175</v>
      </c>
      <c r="AL25" s="51">
        <v>40532</v>
      </c>
      <c r="AM25" s="50">
        <v>1.52E-2</v>
      </c>
      <c r="AN25" s="52">
        <v>2.5000000000000001E-3</v>
      </c>
      <c r="AO25" s="59">
        <f t="shared" si="6"/>
        <v>7.6653396187392414E-3</v>
      </c>
      <c r="AP25" s="42"/>
      <c r="AQ25" s="42"/>
    </row>
    <row r="26" spans="1:43" x14ac:dyDescent="0.25">
      <c r="A26" s="45" t="s">
        <v>5</v>
      </c>
      <c r="B26" s="36">
        <v>43</v>
      </c>
      <c r="C26" s="44">
        <v>40400</v>
      </c>
      <c r="D26" s="37">
        <v>-30.232099456307566</v>
      </c>
      <c r="F26" s="38" t="s">
        <v>5</v>
      </c>
      <c r="G26" s="38">
        <v>63</v>
      </c>
      <c r="H26" s="41">
        <v>40420</v>
      </c>
      <c r="I26" s="57">
        <v>3.9300000000000002E-2</v>
      </c>
      <c r="J26" s="57">
        <v>2.5000000000000001E-3</v>
      </c>
      <c r="K26" s="57">
        <f t="shared" si="0"/>
        <v>7.6653396187392414E-3</v>
      </c>
      <c r="P26" s="38" t="s">
        <v>5</v>
      </c>
      <c r="Q26" s="38">
        <v>99</v>
      </c>
      <c r="R26" s="41">
        <v>40456</v>
      </c>
      <c r="S26" s="57">
        <v>8.8999999999999999E-3</v>
      </c>
      <c r="T26" s="57">
        <v>2.5000000000000001E-3</v>
      </c>
      <c r="U26" s="57">
        <f t="shared" si="2"/>
        <v>7.6653396187392414E-3</v>
      </c>
      <c r="V26" s="42"/>
      <c r="W26" s="42"/>
      <c r="Z26" s="38" t="s">
        <v>5</v>
      </c>
      <c r="AA26" s="38">
        <v>100</v>
      </c>
      <c r="AB26" s="41">
        <v>40457</v>
      </c>
      <c r="AC26" s="57">
        <v>7.4999999999999997E-3</v>
      </c>
      <c r="AD26" s="57">
        <v>1.18E-2</v>
      </c>
      <c r="AE26" s="57">
        <f t="shared" si="4"/>
        <v>3.6180403000449217E-2</v>
      </c>
      <c r="AJ26" s="38" t="s">
        <v>5</v>
      </c>
      <c r="AK26" s="50">
        <v>182</v>
      </c>
      <c r="AL26" s="51">
        <v>40539</v>
      </c>
      <c r="AM26" s="50">
        <v>4.4600000000000001E-2</v>
      </c>
      <c r="AN26" s="50">
        <v>2.4799999999999999E-2</v>
      </c>
      <c r="AO26" s="59">
        <f t="shared" si="6"/>
        <v>7.6040169017893261E-2</v>
      </c>
    </row>
    <row r="27" spans="1:43" x14ac:dyDescent="0.25">
      <c r="A27" s="45" t="s">
        <v>5</v>
      </c>
      <c r="B27" s="36">
        <v>44</v>
      </c>
      <c r="C27" s="44">
        <v>40401</v>
      </c>
      <c r="D27" s="37">
        <v>-30.097189479017757</v>
      </c>
      <c r="F27" s="38" t="s">
        <v>5</v>
      </c>
      <c r="G27" s="38">
        <v>65</v>
      </c>
      <c r="H27" s="41">
        <v>40422</v>
      </c>
      <c r="I27" s="57">
        <v>4.1599999999999998E-2</v>
      </c>
      <c r="J27" s="57">
        <v>9.2999999999999992E-3</v>
      </c>
      <c r="K27" s="57">
        <f t="shared" si="0"/>
        <v>2.8515063381709973E-2</v>
      </c>
      <c r="P27" s="38" t="s">
        <v>5</v>
      </c>
      <c r="Q27" s="38">
        <v>101</v>
      </c>
      <c r="R27" s="41">
        <v>40458</v>
      </c>
      <c r="S27" s="57">
        <v>9.7000000000000003E-3</v>
      </c>
      <c r="T27" s="57">
        <v>9.1000000000000004E-3</v>
      </c>
      <c r="U27" s="57">
        <f t="shared" si="2"/>
        <v>2.7901836212210838E-2</v>
      </c>
      <c r="V27" s="42"/>
      <c r="W27" s="42"/>
      <c r="Z27" s="38" t="s">
        <v>5</v>
      </c>
      <c r="AA27" s="38">
        <v>102</v>
      </c>
      <c r="AB27" s="41">
        <v>40459</v>
      </c>
      <c r="AC27" s="57">
        <v>1.5699999999999999E-2</v>
      </c>
      <c r="AD27" s="57">
        <v>1.78E-2</v>
      </c>
      <c r="AE27" s="57">
        <f t="shared" si="4"/>
        <v>5.4577218085423394E-2</v>
      </c>
      <c r="AJ27" s="38" t="s">
        <v>5</v>
      </c>
      <c r="AK27" s="50">
        <v>189</v>
      </c>
      <c r="AL27" s="51">
        <v>40546</v>
      </c>
      <c r="AM27" s="50">
        <v>1.7899999999999999E-2</v>
      </c>
      <c r="AN27" s="52">
        <v>7.4999999999999997E-3</v>
      </c>
      <c r="AO27" s="59">
        <f t="shared" si="6"/>
        <v>2.2996018856217722E-2</v>
      </c>
      <c r="AP27" s="42"/>
      <c r="AQ27" s="42"/>
    </row>
    <row r="28" spans="1:43" x14ac:dyDescent="0.25">
      <c r="A28" s="45" t="s">
        <v>5</v>
      </c>
      <c r="B28" s="36">
        <v>45</v>
      </c>
      <c r="C28" s="44">
        <v>40402</v>
      </c>
      <c r="D28" s="37">
        <v>-30.186107418595132</v>
      </c>
      <c r="F28" s="38" t="s">
        <v>5</v>
      </c>
      <c r="G28" s="38">
        <v>67</v>
      </c>
      <c r="H28" s="41">
        <v>40424</v>
      </c>
      <c r="I28" s="57">
        <v>1.04E-2</v>
      </c>
      <c r="J28" s="57">
        <v>6.1999999999999998E-3</v>
      </c>
      <c r="K28" s="57">
        <f t="shared" si="0"/>
        <v>1.9010042254473315E-2</v>
      </c>
      <c r="P28" s="38" t="s">
        <v>5</v>
      </c>
      <c r="Q28" s="38">
        <v>107</v>
      </c>
      <c r="R28" s="41">
        <v>40464</v>
      </c>
      <c r="S28" s="57">
        <v>1.35E-2</v>
      </c>
      <c r="T28" s="57">
        <v>2.5000000000000001E-3</v>
      </c>
      <c r="U28" s="57">
        <f t="shared" si="2"/>
        <v>7.6653396187392414E-3</v>
      </c>
      <c r="V28" s="42"/>
      <c r="W28" s="42"/>
      <c r="Z28" s="38" t="s">
        <v>5</v>
      </c>
      <c r="AA28" s="38">
        <v>108</v>
      </c>
      <c r="AB28" s="41">
        <v>40465</v>
      </c>
      <c r="AC28" s="57">
        <v>7.7299999999999994E-2</v>
      </c>
      <c r="AD28" s="57">
        <v>2.5000000000000001E-3</v>
      </c>
      <c r="AE28" s="57">
        <f t="shared" si="4"/>
        <v>7.6653396187392414E-3</v>
      </c>
      <c r="AF28" s="42"/>
      <c r="AG28" s="42"/>
      <c r="AJ28" s="38" t="s">
        <v>5</v>
      </c>
      <c r="AK28" s="50">
        <v>196</v>
      </c>
      <c r="AL28" s="51">
        <v>40553</v>
      </c>
      <c r="AM28" s="52">
        <v>7.7000000000000002E-3</v>
      </c>
      <c r="AN28" s="52">
        <v>2.5000000000000001E-3</v>
      </c>
      <c r="AO28" s="59">
        <f t="shared" si="6"/>
        <v>7.6653396187392414E-3</v>
      </c>
      <c r="AP28" s="42"/>
      <c r="AQ28" s="42"/>
    </row>
    <row r="29" spans="1:43" x14ac:dyDescent="0.25">
      <c r="A29" s="45" t="s">
        <v>5</v>
      </c>
      <c r="B29" s="36">
        <v>46</v>
      </c>
      <c r="C29" s="44">
        <v>40403</v>
      </c>
      <c r="D29" s="37">
        <v>-34.089298352457156</v>
      </c>
      <c r="F29" s="38" t="s">
        <v>5</v>
      </c>
      <c r="G29" s="38">
        <v>71</v>
      </c>
      <c r="H29" s="41">
        <v>40428</v>
      </c>
      <c r="I29" s="57">
        <v>4.1599999999999998E-2</v>
      </c>
      <c r="J29" s="57">
        <v>2.5000000000000001E-3</v>
      </c>
      <c r="K29" s="57">
        <f t="shared" si="0"/>
        <v>7.6653396187392414E-3</v>
      </c>
      <c r="P29" s="38" t="s">
        <v>5</v>
      </c>
      <c r="Q29" s="38">
        <v>109</v>
      </c>
      <c r="R29" s="41">
        <v>40466</v>
      </c>
      <c r="S29" s="57">
        <v>3.3700000000000001E-2</v>
      </c>
      <c r="T29" s="57">
        <v>2.5000000000000001E-3</v>
      </c>
      <c r="U29" s="57">
        <f t="shared" si="2"/>
        <v>7.6653396187392414E-3</v>
      </c>
      <c r="V29" s="42"/>
      <c r="W29" s="42"/>
      <c r="Z29" s="38" t="s">
        <v>5</v>
      </c>
      <c r="AA29" s="38">
        <v>114</v>
      </c>
      <c r="AB29" s="41">
        <v>40471</v>
      </c>
      <c r="AC29" s="57">
        <v>1.5100000000000001E-2</v>
      </c>
      <c r="AD29" s="57">
        <v>2.5000000000000001E-3</v>
      </c>
      <c r="AE29" s="57">
        <f t="shared" si="4"/>
        <v>7.6653396187392414E-3</v>
      </c>
      <c r="AF29" s="42"/>
      <c r="AG29" s="42"/>
      <c r="AJ29" s="38" t="s">
        <v>5</v>
      </c>
      <c r="AK29" s="50">
        <v>204</v>
      </c>
      <c r="AL29" s="51">
        <v>40561</v>
      </c>
      <c r="AM29" s="50">
        <v>9.6600000000000005E-2</v>
      </c>
      <c r="AN29" s="50">
        <v>1.6299999999999999E-2</v>
      </c>
      <c r="AO29" s="59">
        <f t="shared" si="6"/>
        <v>4.9978014314179843E-2</v>
      </c>
    </row>
    <row r="30" spans="1:43" x14ac:dyDescent="0.25">
      <c r="A30" s="45" t="s">
        <v>5</v>
      </c>
      <c r="B30" s="36">
        <v>49</v>
      </c>
      <c r="C30" s="44">
        <v>40406</v>
      </c>
      <c r="D30" s="37">
        <v>-34.395911937206719</v>
      </c>
      <c r="F30" s="38" t="s">
        <v>5</v>
      </c>
      <c r="G30" s="38">
        <v>73</v>
      </c>
      <c r="H30" s="41">
        <v>40430</v>
      </c>
      <c r="I30" s="57">
        <v>3.6700000000000003E-2</v>
      </c>
      <c r="J30" s="57">
        <v>2.5000000000000001E-3</v>
      </c>
      <c r="K30" s="57">
        <f t="shared" si="0"/>
        <v>7.6653396187392414E-3</v>
      </c>
      <c r="P30" s="38" t="s">
        <v>5</v>
      </c>
      <c r="Q30" s="38">
        <v>113</v>
      </c>
      <c r="R30" s="41">
        <v>40470</v>
      </c>
      <c r="S30" s="57">
        <v>2.3800000000000002E-2</v>
      </c>
      <c r="T30" s="57">
        <v>6.7999999999999996E-3</v>
      </c>
      <c r="U30" s="57">
        <f t="shared" si="2"/>
        <v>2.0849723762970732E-2</v>
      </c>
      <c r="V30" s="42"/>
      <c r="W30" s="42"/>
      <c r="Z30" s="38" t="s">
        <v>5</v>
      </c>
      <c r="AA30" s="38">
        <v>116</v>
      </c>
      <c r="AB30" s="41">
        <v>40473</v>
      </c>
      <c r="AC30" s="57">
        <v>1.3899999999999999E-2</v>
      </c>
      <c r="AD30" s="57">
        <v>2.5000000000000001E-3</v>
      </c>
      <c r="AE30" s="57">
        <f t="shared" si="4"/>
        <v>7.6653396187392414E-3</v>
      </c>
      <c r="AF30" s="42"/>
      <c r="AG30" s="42"/>
      <c r="AJ30" s="38" t="s">
        <v>5</v>
      </c>
      <c r="AK30" s="50">
        <v>205</v>
      </c>
      <c r="AL30" s="51">
        <v>40562</v>
      </c>
      <c r="AM30" s="50">
        <v>0.1124</v>
      </c>
      <c r="AN30" s="50">
        <v>1.6299999999999999E-2</v>
      </c>
      <c r="AO30" s="59">
        <f t="shared" si="6"/>
        <v>4.9978014314179843E-2</v>
      </c>
    </row>
    <row r="31" spans="1:43" x14ac:dyDescent="0.25">
      <c r="A31" s="45" t="s">
        <v>5</v>
      </c>
      <c r="B31" s="36">
        <v>50</v>
      </c>
      <c r="C31" s="46">
        <v>40407</v>
      </c>
      <c r="D31" s="37">
        <v>-34.717856201193769</v>
      </c>
      <c r="F31" s="38" t="s">
        <v>5</v>
      </c>
      <c r="G31" s="38">
        <v>74</v>
      </c>
      <c r="H31" s="41">
        <v>40431</v>
      </c>
      <c r="I31" s="57">
        <v>3.6700000000000003E-2</v>
      </c>
      <c r="J31" s="57">
        <v>2.5000000000000001E-3</v>
      </c>
      <c r="K31" s="57">
        <f t="shared" si="0"/>
        <v>7.6653396187392414E-3</v>
      </c>
      <c r="P31" s="38" t="s">
        <v>5</v>
      </c>
      <c r="Q31" s="38">
        <v>115</v>
      </c>
      <c r="R31" s="41">
        <v>40472</v>
      </c>
      <c r="S31" s="57">
        <v>1.6299999999999999E-2</v>
      </c>
      <c r="T31" s="57">
        <v>2.5000000000000001E-3</v>
      </c>
      <c r="U31" s="57">
        <f t="shared" si="2"/>
        <v>7.6653396187392414E-3</v>
      </c>
      <c r="V31" s="42"/>
      <c r="W31" s="42"/>
      <c r="Z31" s="38" t="s">
        <v>5</v>
      </c>
      <c r="AA31" s="38">
        <v>121</v>
      </c>
      <c r="AB31" s="41">
        <v>40478</v>
      </c>
      <c r="AC31" s="57">
        <v>1.37E-2</v>
      </c>
      <c r="AD31" s="57">
        <v>1.0699999999999999E-2</v>
      </c>
      <c r="AE31" s="57">
        <f t="shared" si="4"/>
        <v>3.2807653568203948E-2</v>
      </c>
      <c r="AJ31" s="38" t="s">
        <v>5</v>
      </c>
      <c r="AK31" s="50">
        <v>210</v>
      </c>
      <c r="AL31" s="51">
        <v>40567</v>
      </c>
      <c r="AM31" s="50">
        <v>5.28E-2</v>
      </c>
      <c r="AN31" s="52">
        <v>2.5000000000000001E-3</v>
      </c>
      <c r="AO31" s="59">
        <f t="shared" si="6"/>
        <v>7.6653396187392414E-3</v>
      </c>
      <c r="AP31" s="42"/>
      <c r="AQ31" s="42"/>
    </row>
    <row r="32" spans="1:43" x14ac:dyDescent="0.25">
      <c r="A32" s="45" t="s">
        <v>5</v>
      </c>
      <c r="B32" s="36">
        <v>51</v>
      </c>
      <c r="C32" s="44">
        <v>40408</v>
      </c>
      <c r="D32" s="37">
        <v>-34.659599620091349</v>
      </c>
      <c r="F32" s="38" t="s">
        <v>5</v>
      </c>
      <c r="G32" s="38">
        <v>77</v>
      </c>
      <c r="H32" s="41">
        <v>40434</v>
      </c>
      <c r="I32" s="57">
        <v>3.4200000000000001E-2</v>
      </c>
      <c r="J32" s="57">
        <v>1.67E-2</v>
      </c>
      <c r="K32" s="57">
        <f t="shared" si="0"/>
        <v>5.1204468653178126E-2</v>
      </c>
      <c r="P32" s="38" t="s">
        <v>5</v>
      </c>
      <c r="Q32" s="38">
        <v>120</v>
      </c>
      <c r="R32" s="41">
        <v>40477</v>
      </c>
      <c r="S32" s="57">
        <v>1.5699999999999999E-2</v>
      </c>
      <c r="T32" s="57">
        <v>1.95E-2</v>
      </c>
      <c r="U32" s="57">
        <f t="shared" si="2"/>
        <v>5.9789649026166077E-2</v>
      </c>
      <c r="Z32" s="38" t="s">
        <v>5</v>
      </c>
      <c r="AA32" s="38">
        <v>123</v>
      </c>
      <c r="AB32" s="41">
        <v>40480</v>
      </c>
      <c r="AC32" s="57">
        <v>1.3100000000000001E-2</v>
      </c>
      <c r="AD32" s="57">
        <v>2.5000000000000001E-3</v>
      </c>
      <c r="AE32" s="57">
        <f t="shared" si="4"/>
        <v>7.6653396187392414E-3</v>
      </c>
      <c r="AF32" s="42"/>
      <c r="AG32" s="42"/>
      <c r="AJ32" s="38" t="s">
        <v>5</v>
      </c>
      <c r="AK32" s="50">
        <v>217</v>
      </c>
      <c r="AL32" s="51">
        <v>40574</v>
      </c>
      <c r="AM32" s="50">
        <v>1.7100000000000001E-2</v>
      </c>
      <c r="AN32" s="50">
        <v>1.03E-2</v>
      </c>
      <c r="AO32" s="59">
        <f t="shared" si="6"/>
        <v>3.1581199229205673E-2</v>
      </c>
    </row>
    <row r="33" spans="1:45" ht="15.75" x14ac:dyDescent="0.3">
      <c r="A33" s="45" t="s">
        <v>5</v>
      </c>
      <c r="B33" s="36">
        <v>52</v>
      </c>
      <c r="C33" s="44">
        <v>40409</v>
      </c>
      <c r="D33" s="37">
        <v>-34.150621069407066</v>
      </c>
      <c r="F33" s="38" t="s">
        <v>5</v>
      </c>
      <c r="G33" s="38">
        <v>79</v>
      </c>
      <c r="H33" s="41">
        <v>40436</v>
      </c>
      <c r="I33" s="57">
        <v>2.3800000000000002E-2</v>
      </c>
      <c r="J33" s="57">
        <v>2.5000000000000001E-3</v>
      </c>
      <c r="K33" s="57">
        <f t="shared" si="0"/>
        <v>7.6653396187392414E-3</v>
      </c>
      <c r="P33" s="38" t="s">
        <v>5</v>
      </c>
      <c r="Q33" s="38">
        <v>122</v>
      </c>
      <c r="R33" s="41">
        <v>40479</v>
      </c>
      <c r="S33" s="57">
        <v>1.4500000000000001E-2</v>
      </c>
      <c r="T33" s="57">
        <v>2.5000000000000001E-3</v>
      </c>
      <c r="U33" s="57">
        <f t="shared" si="2"/>
        <v>7.6653396187392414E-3</v>
      </c>
      <c r="V33" s="42"/>
      <c r="W33" s="42"/>
      <c r="Z33" s="38" t="s">
        <v>5</v>
      </c>
      <c r="AA33" s="38">
        <v>128</v>
      </c>
      <c r="AB33" s="41">
        <v>40485</v>
      </c>
      <c r="AC33" s="57">
        <v>1.26E-2</v>
      </c>
      <c r="AD33" s="57">
        <v>1.34E-2</v>
      </c>
      <c r="AE33" s="57">
        <f t="shared" si="4"/>
        <v>4.1086220356442334E-2</v>
      </c>
      <c r="AJ33" s="48" t="s">
        <v>5</v>
      </c>
      <c r="AK33" s="50">
        <v>224</v>
      </c>
      <c r="AL33" s="51">
        <v>40581</v>
      </c>
      <c r="AM33" s="50">
        <v>1.18E-2</v>
      </c>
      <c r="AN33" s="50">
        <v>1.0800000000000001E-2</v>
      </c>
      <c r="AO33" s="59">
        <f t="shared" si="6"/>
        <v>3.3114267152953521E-2</v>
      </c>
      <c r="AP33" s="38" t="s">
        <v>100</v>
      </c>
      <c r="AQ33" s="38" t="s">
        <v>93</v>
      </c>
      <c r="AR33" s="38" t="s">
        <v>94</v>
      </c>
      <c r="AS33" s="38" t="s">
        <v>179</v>
      </c>
    </row>
    <row r="34" spans="1:45" x14ac:dyDescent="0.25">
      <c r="A34" s="45" t="s">
        <v>5</v>
      </c>
      <c r="B34" s="36">
        <v>53</v>
      </c>
      <c r="C34" s="46">
        <v>40410</v>
      </c>
      <c r="D34" s="37">
        <v>-34.365250578731768</v>
      </c>
      <c r="F34" s="38" t="s">
        <v>5</v>
      </c>
      <c r="G34" s="38">
        <v>81</v>
      </c>
      <c r="H34" s="41">
        <v>40438</v>
      </c>
      <c r="I34" s="57">
        <v>4.3E-3</v>
      </c>
      <c r="J34" s="57">
        <v>6.6E-3</v>
      </c>
      <c r="K34" s="57">
        <f t="shared" si="0"/>
        <v>2.0236496593471594E-2</v>
      </c>
      <c r="P34" s="38" t="s">
        <v>5</v>
      </c>
      <c r="Q34" s="38">
        <v>127</v>
      </c>
      <c r="R34" s="41">
        <v>40484</v>
      </c>
      <c r="S34" s="57">
        <v>1.54E-2</v>
      </c>
      <c r="T34" s="57">
        <v>1.04E-2</v>
      </c>
      <c r="U34" s="57">
        <f t="shared" si="2"/>
        <v>3.1887812813955238E-2</v>
      </c>
      <c r="Z34" s="38" t="s">
        <v>5</v>
      </c>
      <c r="AA34" s="38">
        <v>130</v>
      </c>
      <c r="AB34" s="41">
        <v>40487</v>
      </c>
      <c r="AC34" s="57">
        <v>1.2200000000000001E-2</v>
      </c>
      <c r="AD34" s="57">
        <v>2.5000000000000001E-3</v>
      </c>
      <c r="AE34" s="57">
        <f t="shared" si="4"/>
        <v>7.6653396187392414E-3</v>
      </c>
      <c r="AF34" s="42"/>
      <c r="AG34" s="42"/>
      <c r="AJ34" s="38" t="s">
        <v>8</v>
      </c>
      <c r="AK34" s="50">
        <v>231</v>
      </c>
      <c r="AL34" s="51">
        <v>40588</v>
      </c>
      <c r="AM34" s="50">
        <v>1.04E-2</v>
      </c>
      <c r="AN34" s="50">
        <v>1.7500000000000002E-2</v>
      </c>
      <c r="AO34" s="59">
        <f t="shared" si="6"/>
        <v>5.3657377331174691E-2</v>
      </c>
      <c r="AP34" s="38" t="s">
        <v>46</v>
      </c>
      <c r="AQ34" s="57">
        <f>MAX(AM34:AM40)</f>
        <v>0.11360000000000001</v>
      </c>
      <c r="AR34" s="57">
        <f>MAX(AN34:AN40)</f>
        <v>1.89E-2</v>
      </c>
      <c r="AS34" s="57">
        <f>(30.973762+15.999*4)/30.973762*AR34</f>
        <v>5.7949967517668663E-2</v>
      </c>
    </row>
    <row r="35" spans="1:45" x14ac:dyDescent="0.25">
      <c r="A35" s="45" t="s">
        <v>5</v>
      </c>
      <c r="B35" s="36">
        <v>56</v>
      </c>
      <c r="C35" s="44">
        <v>40413</v>
      </c>
      <c r="D35" s="37">
        <v>-34.687194842718817</v>
      </c>
      <c r="F35" s="38" t="s">
        <v>5</v>
      </c>
      <c r="G35" s="38">
        <v>84</v>
      </c>
      <c r="H35" s="41">
        <v>40441</v>
      </c>
      <c r="I35" s="57">
        <v>3.9399999999999998E-2</v>
      </c>
      <c r="J35" s="57">
        <v>2.5000000000000001E-3</v>
      </c>
      <c r="K35" s="57">
        <f t="shared" si="0"/>
        <v>7.6653396187392414E-3</v>
      </c>
      <c r="P35" s="38" t="s">
        <v>5</v>
      </c>
      <c r="Q35" s="38">
        <v>129</v>
      </c>
      <c r="R35" s="41">
        <v>40486</v>
      </c>
      <c r="S35" s="57">
        <v>1.2E-2</v>
      </c>
      <c r="T35" s="57">
        <v>7.4999999999999997E-3</v>
      </c>
      <c r="U35" s="57">
        <f t="shared" si="2"/>
        <v>2.2996018856217722E-2</v>
      </c>
      <c r="V35" s="42"/>
      <c r="W35" s="42"/>
      <c r="Z35" s="38" t="s">
        <v>5</v>
      </c>
      <c r="AA35" s="38">
        <v>135</v>
      </c>
      <c r="AB35" s="41">
        <v>40492</v>
      </c>
      <c r="AC35" s="57">
        <v>1.18E-2</v>
      </c>
      <c r="AD35" s="57">
        <v>2.5000000000000001E-3</v>
      </c>
      <c r="AE35" s="57">
        <f t="shared" si="4"/>
        <v>7.6653396187392414E-3</v>
      </c>
      <c r="AF35" s="42"/>
      <c r="AG35" s="42"/>
      <c r="AJ35" s="38" t="s">
        <v>8</v>
      </c>
      <c r="AK35" s="50">
        <v>239</v>
      </c>
      <c r="AL35" s="51">
        <v>40596</v>
      </c>
      <c r="AM35" s="50">
        <v>3.5200000000000002E-2</v>
      </c>
      <c r="AN35" s="52">
        <v>2.5000000000000001E-3</v>
      </c>
      <c r="AO35" s="59">
        <f t="shared" si="6"/>
        <v>7.6653396187392414E-3</v>
      </c>
      <c r="AP35" s="38" t="s">
        <v>47</v>
      </c>
      <c r="AQ35" s="57">
        <f>MIN(AM34:AM40)</f>
        <v>1.04E-2</v>
      </c>
      <c r="AR35" s="57">
        <f>MIN(AN34:AN40)</f>
        <v>2.5000000000000001E-3</v>
      </c>
      <c r="AS35" s="57">
        <f t="shared" ref="AS35:AS38" si="8">(30.973762+15.999*4)/30.973762*AR35</f>
        <v>7.6653396187392414E-3</v>
      </c>
    </row>
    <row r="36" spans="1:45" x14ac:dyDescent="0.25">
      <c r="A36" s="45" t="s">
        <v>5</v>
      </c>
      <c r="B36" s="36">
        <v>57</v>
      </c>
      <c r="C36" s="44">
        <v>40414</v>
      </c>
      <c r="D36" s="37">
        <v>-32.682555225626125</v>
      </c>
      <c r="F36" s="38" t="s">
        <v>5</v>
      </c>
      <c r="G36" s="38">
        <v>86</v>
      </c>
      <c r="H36" s="41">
        <v>40443</v>
      </c>
      <c r="I36" s="57">
        <v>1.6500000000000001E-2</v>
      </c>
      <c r="J36" s="57">
        <v>1.0500000000000001E-2</v>
      </c>
      <c r="K36" s="57">
        <f t="shared" si="0"/>
        <v>3.219442639870481E-2</v>
      </c>
      <c r="P36" s="38" t="s">
        <v>5</v>
      </c>
      <c r="Q36" s="38">
        <v>134</v>
      </c>
      <c r="R36" s="41">
        <v>40491</v>
      </c>
      <c r="S36" s="57">
        <v>1.47E-2</v>
      </c>
      <c r="T36" s="57">
        <v>2.5000000000000001E-3</v>
      </c>
      <c r="U36" s="57">
        <f t="shared" si="2"/>
        <v>7.6653396187392414E-3</v>
      </c>
      <c r="V36" s="42"/>
      <c r="W36" s="42"/>
      <c r="Z36" s="38" t="s">
        <v>5</v>
      </c>
      <c r="AA36" s="38">
        <v>137</v>
      </c>
      <c r="AB36" s="41">
        <v>40494</v>
      </c>
      <c r="AC36" s="57">
        <v>0.02</v>
      </c>
      <c r="AD36" s="57">
        <v>2.5000000000000001E-3</v>
      </c>
      <c r="AE36" s="57">
        <f t="shared" si="4"/>
        <v>7.6653396187392414E-3</v>
      </c>
      <c r="AF36" s="42"/>
      <c r="AG36" s="42"/>
      <c r="AJ36" s="38" t="s">
        <v>8</v>
      </c>
      <c r="AK36" s="50">
        <v>240</v>
      </c>
      <c r="AL36" s="51">
        <v>40597</v>
      </c>
      <c r="AM36" s="50">
        <v>2.7300000000000001E-2</v>
      </c>
      <c r="AN36" s="50">
        <v>1.89E-2</v>
      </c>
      <c r="AO36" s="59">
        <f t="shared" si="6"/>
        <v>5.7949967517668663E-2</v>
      </c>
      <c r="AP36" s="38" t="s">
        <v>48</v>
      </c>
      <c r="AQ36" s="57">
        <f>MEDIAN(AM34:AM40)</f>
        <v>2.7300000000000001E-2</v>
      </c>
      <c r="AR36" s="57">
        <f>MEDIAN(AN34:AN40)</f>
        <v>7.7999999999999996E-3</v>
      </c>
      <c r="AS36" s="57">
        <f t="shared" si="8"/>
        <v>2.3915859610466432E-2</v>
      </c>
    </row>
    <row r="37" spans="1:45" x14ac:dyDescent="0.25">
      <c r="A37" s="45" t="s">
        <v>5</v>
      </c>
      <c r="B37" s="36">
        <v>58</v>
      </c>
      <c r="C37" s="44">
        <v>40415</v>
      </c>
      <c r="D37" s="37">
        <v>-32.578306606811275</v>
      </c>
      <c r="F37" s="38" t="s">
        <v>5</v>
      </c>
      <c r="G37" s="38">
        <v>88</v>
      </c>
      <c r="H37" s="41">
        <v>40445</v>
      </c>
      <c r="I37" s="57">
        <v>1.4500000000000001E-2</v>
      </c>
      <c r="J37" s="57">
        <v>2.5000000000000001E-3</v>
      </c>
      <c r="K37" s="57">
        <f t="shared" si="0"/>
        <v>7.6653396187392414E-3</v>
      </c>
      <c r="P37" s="38" t="s">
        <v>5</v>
      </c>
      <c r="Q37" s="38">
        <v>141</v>
      </c>
      <c r="R37" s="41">
        <v>40498</v>
      </c>
      <c r="S37" s="57">
        <v>6.2199999999999998E-2</v>
      </c>
      <c r="T37" s="57">
        <v>2.5000000000000001E-3</v>
      </c>
      <c r="U37" s="57">
        <f t="shared" si="2"/>
        <v>7.6653396187392414E-3</v>
      </c>
      <c r="V37" s="42"/>
      <c r="W37" s="42"/>
      <c r="Z37" s="38" t="s">
        <v>5</v>
      </c>
      <c r="AA37" s="38">
        <v>142</v>
      </c>
      <c r="AB37" s="41">
        <v>40499</v>
      </c>
      <c r="AC37" s="57">
        <v>5.0599999999999999E-2</v>
      </c>
      <c r="AD37" s="57">
        <v>2.5000000000000001E-3</v>
      </c>
      <c r="AE37" s="57">
        <f t="shared" si="4"/>
        <v>7.6653396187392414E-3</v>
      </c>
      <c r="AF37" s="42"/>
      <c r="AG37" s="42"/>
      <c r="AJ37" s="38" t="s">
        <v>8</v>
      </c>
      <c r="AK37" s="50">
        <v>245</v>
      </c>
      <c r="AL37" s="51">
        <v>40602</v>
      </c>
      <c r="AM37" s="50">
        <v>2.46E-2</v>
      </c>
      <c r="AN37" s="52">
        <v>7.6E-3</v>
      </c>
      <c r="AO37" s="59">
        <f t="shared" si="6"/>
        <v>2.3302632440967291E-2</v>
      </c>
      <c r="AP37" s="38" t="s">
        <v>49</v>
      </c>
      <c r="AQ37" s="57">
        <f>AVERAGE(AM34:AM40)</f>
        <v>3.7385714285714286E-2</v>
      </c>
      <c r="AR37" s="57">
        <f>AVERAGE(AN34:AN40)</f>
        <v>1.0114285714285715E-2</v>
      </c>
      <c r="AS37" s="57">
        <f t="shared" si="8"/>
        <v>3.1011774000385045E-2</v>
      </c>
    </row>
    <row r="38" spans="1:45" x14ac:dyDescent="0.25">
      <c r="A38" s="45" t="s">
        <v>5</v>
      </c>
      <c r="B38" s="36">
        <v>59</v>
      </c>
      <c r="C38" s="44">
        <v>40416</v>
      </c>
      <c r="D38" s="37">
        <v>-31.916021263752203</v>
      </c>
      <c r="F38" s="38" t="s">
        <v>5</v>
      </c>
      <c r="G38" s="38">
        <v>91</v>
      </c>
      <c r="H38" s="41">
        <v>40448</v>
      </c>
      <c r="I38" s="57">
        <v>1.7500000000000002E-2</v>
      </c>
      <c r="J38" s="57">
        <v>2.5000000000000001E-3</v>
      </c>
      <c r="K38" s="57">
        <f t="shared" si="0"/>
        <v>7.6653396187392414E-3</v>
      </c>
      <c r="P38" s="38" t="s">
        <v>5</v>
      </c>
      <c r="Q38" s="38">
        <v>143</v>
      </c>
      <c r="R38" s="41">
        <v>40500</v>
      </c>
      <c r="S38" s="57">
        <v>4.2099999999999999E-2</v>
      </c>
      <c r="T38" s="57">
        <v>2.5000000000000001E-3</v>
      </c>
      <c r="U38" s="57">
        <f t="shared" si="2"/>
        <v>7.6653396187392414E-3</v>
      </c>
      <c r="V38" s="42"/>
      <c r="W38" s="42"/>
      <c r="Z38" s="38" t="s">
        <v>5</v>
      </c>
      <c r="AA38" s="38">
        <v>156</v>
      </c>
      <c r="AB38" s="41">
        <v>40513</v>
      </c>
      <c r="AC38" s="57">
        <v>0.1116</v>
      </c>
      <c r="AD38" s="57">
        <v>2.5000000000000001E-3</v>
      </c>
      <c r="AE38" s="57">
        <f t="shared" si="4"/>
        <v>7.6653396187392414E-3</v>
      </c>
      <c r="AF38" s="42"/>
      <c r="AG38" s="42"/>
      <c r="AJ38" s="38" t="s">
        <v>8</v>
      </c>
      <c r="AK38" s="50">
        <v>252</v>
      </c>
      <c r="AL38" s="51">
        <v>40609</v>
      </c>
      <c r="AM38" s="50">
        <v>2.98E-2</v>
      </c>
      <c r="AN38" s="50">
        <v>1.4E-2</v>
      </c>
      <c r="AO38" s="59">
        <f t="shared" si="6"/>
        <v>4.2925901864939747E-2</v>
      </c>
      <c r="AP38" s="38" t="s">
        <v>50</v>
      </c>
      <c r="AQ38" s="57">
        <f>STDEV(AM34:AM40)</f>
        <v>3.4495044502625243E-2</v>
      </c>
      <c r="AR38" s="57">
        <f>STDEV(AN34:AN40)</f>
        <v>6.763487407008449E-3</v>
      </c>
      <c r="AS38" s="57">
        <f t="shared" si="8"/>
        <v>2.0737771192714319E-2</v>
      </c>
    </row>
    <row r="39" spans="1:45" x14ac:dyDescent="0.25">
      <c r="A39" s="45" t="s">
        <v>5</v>
      </c>
      <c r="B39" s="36">
        <v>60</v>
      </c>
      <c r="C39" s="44">
        <v>40417</v>
      </c>
      <c r="D39" s="37">
        <v>-32.155179859856872</v>
      </c>
      <c r="F39" s="38" t="s">
        <v>5</v>
      </c>
      <c r="G39" s="38">
        <v>93</v>
      </c>
      <c r="H39" s="41">
        <v>40450</v>
      </c>
      <c r="I39" s="57">
        <v>3.6400000000000002E-2</v>
      </c>
      <c r="J39" s="57">
        <v>2.5000000000000001E-3</v>
      </c>
      <c r="K39" s="57">
        <f t="shared" si="0"/>
        <v>7.6653396187392414E-3</v>
      </c>
      <c r="P39" s="38" t="s">
        <v>5</v>
      </c>
      <c r="Q39" s="38">
        <v>155</v>
      </c>
      <c r="R39" s="41">
        <v>40512</v>
      </c>
      <c r="S39" s="57">
        <v>0.20380000000000001</v>
      </c>
      <c r="T39" s="57">
        <v>2.5000000000000001E-3</v>
      </c>
      <c r="U39" s="57">
        <f t="shared" si="2"/>
        <v>7.6653396187392414E-3</v>
      </c>
      <c r="V39" s="42"/>
      <c r="W39" s="42"/>
      <c r="Z39" s="38" t="s">
        <v>5</v>
      </c>
      <c r="AA39" s="38">
        <v>158</v>
      </c>
      <c r="AB39" s="41">
        <v>40515</v>
      </c>
      <c r="AC39" s="57">
        <v>4.07E-2</v>
      </c>
      <c r="AD39" s="57">
        <v>2.1299999999999999E-2</v>
      </c>
      <c r="AE39" s="57">
        <f t="shared" si="4"/>
        <v>6.5308693551658331E-2</v>
      </c>
      <c r="AJ39" s="38" t="s">
        <v>8</v>
      </c>
      <c r="AK39" s="50">
        <v>259</v>
      </c>
      <c r="AL39" s="51">
        <v>40616</v>
      </c>
      <c r="AM39" s="50">
        <v>0.11360000000000001</v>
      </c>
      <c r="AN39" s="52">
        <v>2.5000000000000001E-3</v>
      </c>
      <c r="AO39" s="59">
        <f t="shared" si="6"/>
        <v>7.6653396187392414E-3</v>
      </c>
      <c r="AP39" s="42"/>
      <c r="AQ39" s="42"/>
    </row>
    <row r="40" spans="1:45" ht="15.75" x14ac:dyDescent="0.3">
      <c r="A40" s="45" t="s">
        <v>5</v>
      </c>
      <c r="B40" s="36">
        <v>63</v>
      </c>
      <c r="C40" s="44">
        <v>40420</v>
      </c>
      <c r="D40" s="37">
        <v>-32.155179859856872</v>
      </c>
      <c r="F40" s="38" t="s">
        <v>5</v>
      </c>
      <c r="G40" s="38">
        <v>95</v>
      </c>
      <c r="H40" s="41">
        <v>40452</v>
      </c>
      <c r="I40" s="57">
        <v>1.4800000000000001E-2</v>
      </c>
      <c r="J40" s="57">
        <v>1.2800000000000001E-2</v>
      </c>
      <c r="K40" s="57">
        <f t="shared" si="0"/>
        <v>3.9246538847944913E-2</v>
      </c>
      <c r="P40" s="38" t="s">
        <v>5</v>
      </c>
      <c r="Q40" s="38">
        <v>157</v>
      </c>
      <c r="R40" s="41">
        <v>40514</v>
      </c>
      <c r="S40" s="57">
        <v>8.5599999999999996E-2</v>
      </c>
      <c r="T40" s="57">
        <v>2.5000000000000001E-3</v>
      </c>
      <c r="U40" s="57">
        <f t="shared" si="2"/>
        <v>7.6653396187392414E-3</v>
      </c>
      <c r="V40" s="42"/>
      <c r="W40" s="42"/>
      <c r="Z40" s="38" t="s">
        <v>5</v>
      </c>
      <c r="AA40" s="38">
        <v>163</v>
      </c>
      <c r="AB40" s="41">
        <v>40520</v>
      </c>
      <c r="AC40" s="57">
        <v>2.4799999999999999E-2</v>
      </c>
      <c r="AD40" s="57">
        <v>1.1299999999999999E-2</v>
      </c>
      <c r="AE40" s="57">
        <f t="shared" si="4"/>
        <v>3.4647335076701369E-2</v>
      </c>
      <c r="AJ40" s="48" t="s">
        <v>8</v>
      </c>
      <c r="AK40" s="50">
        <v>266</v>
      </c>
      <c r="AL40" s="51">
        <v>40623</v>
      </c>
      <c r="AM40" s="50">
        <v>2.0799999999999999E-2</v>
      </c>
      <c r="AN40" s="52">
        <v>7.7999999999999996E-3</v>
      </c>
      <c r="AO40" s="59">
        <f t="shared" si="6"/>
        <v>2.3915859610466432E-2</v>
      </c>
      <c r="AP40" s="38" t="s">
        <v>101</v>
      </c>
      <c r="AQ40" s="38" t="s">
        <v>93</v>
      </c>
      <c r="AR40" s="38" t="s">
        <v>94</v>
      </c>
      <c r="AS40" s="38" t="s">
        <v>179</v>
      </c>
    </row>
    <row r="41" spans="1:45" x14ac:dyDescent="0.25">
      <c r="A41" s="45" t="s">
        <v>5</v>
      </c>
      <c r="B41" s="36">
        <v>64</v>
      </c>
      <c r="C41" s="44">
        <v>40421</v>
      </c>
      <c r="D41" s="37">
        <v>-32.155179859856872</v>
      </c>
      <c r="F41" s="38" t="s">
        <v>5</v>
      </c>
      <c r="G41" s="38">
        <v>98</v>
      </c>
      <c r="H41" s="41">
        <v>40455</v>
      </c>
      <c r="I41" s="57">
        <v>2.8000000000000001E-2</v>
      </c>
      <c r="J41" s="57">
        <v>2.5000000000000001E-3</v>
      </c>
      <c r="K41" s="57">
        <f t="shared" si="0"/>
        <v>7.6653396187392414E-3</v>
      </c>
      <c r="P41" s="38" t="s">
        <v>5</v>
      </c>
      <c r="Q41" s="38">
        <v>162</v>
      </c>
      <c r="R41" s="41">
        <v>40519</v>
      </c>
      <c r="S41" s="57">
        <v>6.1600000000000002E-2</v>
      </c>
      <c r="T41" s="57">
        <v>1.9699999999999999E-2</v>
      </c>
      <c r="U41" s="57">
        <f t="shared" si="2"/>
        <v>6.0402876195665214E-2</v>
      </c>
      <c r="Z41" s="38" t="s">
        <v>5</v>
      </c>
      <c r="AA41" s="38">
        <v>165</v>
      </c>
      <c r="AB41" s="41">
        <v>40522</v>
      </c>
      <c r="AC41" s="57">
        <v>2.76E-2</v>
      </c>
      <c r="AD41" s="57">
        <v>2.1700000000000001E-2</v>
      </c>
      <c r="AE41" s="57">
        <f t="shared" si="4"/>
        <v>6.6535147890656607E-2</v>
      </c>
      <c r="AJ41" s="38" t="s">
        <v>11</v>
      </c>
      <c r="AK41" s="50">
        <v>280</v>
      </c>
      <c r="AL41" s="51">
        <v>40637</v>
      </c>
      <c r="AM41" s="50">
        <v>0.1636</v>
      </c>
      <c r="AN41" s="52">
        <v>6.3E-3</v>
      </c>
      <c r="AO41" s="59">
        <f t="shared" si="6"/>
        <v>1.9316655839222888E-2</v>
      </c>
      <c r="AP41" s="38" t="s">
        <v>46</v>
      </c>
      <c r="AQ41" s="57">
        <f>MAX(AM41:AM177)</f>
        <v>1.079</v>
      </c>
      <c r="AR41" s="57">
        <f>MAX(AN41:AN177)</f>
        <v>6.9199999999999998E-2</v>
      </c>
      <c r="AS41" s="57">
        <f>(30.973762+15.999*4)/30.973762*AR41</f>
        <v>0.21217660064670218</v>
      </c>
    </row>
    <row r="42" spans="1:45" x14ac:dyDescent="0.25">
      <c r="A42" s="45" t="s">
        <v>5</v>
      </c>
      <c r="B42" s="36">
        <v>65</v>
      </c>
      <c r="C42" s="44">
        <v>40422</v>
      </c>
      <c r="D42" s="37">
        <v>-32.6304309162187</v>
      </c>
      <c r="F42" s="38" t="s">
        <v>5</v>
      </c>
      <c r="G42" s="38">
        <v>100</v>
      </c>
      <c r="H42" s="41">
        <v>40457</v>
      </c>
      <c r="I42" s="57">
        <v>5.8299999999999998E-2</v>
      </c>
      <c r="J42" s="57">
        <v>7.9000000000000008E-3</v>
      </c>
      <c r="K42" s="57">
        <f t="shared" si="0"/>
        <v>2.4222473195216004E-2</v>
      </c>
      <c r="P42" s="38" t="s">
        <v>5</v>
      </c>
      <c r="Q42" s="38">
        <v>164</v>
      </c>
      <c r="R42" s="41">
        <v>40521</v>
      </c>
      <c r="S42" s="57">
        <v>4.8099999999999997E-2</v>
      </c>
      <c r="T42" s="57">
        <v>7.4999999999999997E-3</v>
      </c>
      <c r="U42" s="57">
        <f t="shared" si="2"/>
        <v>2.2996018856217722E-2</v>
      </c>
      <c r="V42" s="42"/>
      <c r="W42" s="42"/>
      <c r="Z42" s="38" t="s">
        <v>5</v>
      </c>
      <c r="AA42" s="38">
        <v>170</v>
      </c>
      <c r="AB42" s="41">
        <v>40527</v>
      </c>
      <c r="AC42" s="57">
        <v>3.5099999999999999E-2</v>
      </c>
      <c r="AD42" s="57">
        <v>2.5000000000000001E-3</v>
      </c>
      <c r="AE42" s="57">
        <f t="shared" si="4"/>
        <v>7.6653396187392414E-3</v>
      </c>
      <c r="AF42" s="42"/>
      <c r="AG42" s="42"/>
      <c r="AJ42" s="38" t="s">
        <v>11</v>
      </c>
      <c r="AK42" s="50">
        <v>294</v>
      </c>
      <c r="AL42" s="51">
        <v>40651</v>
      </c>
      <c r="AM42" s="50">
        <v>9.6699999999999994E-2</v>
      </c>
      <c r="AN42" s="52">
        <v>9.4999999999999998E-3</v>
      </c>
      <c r="AO42" s="59">
        <f t="shared" si="6"/>
        <v>2.9128290551209114E-2</v>
      </c>
      <c r="AP42" s="38" t="s">
        <v>47</v>
      </c>
      <c r="AQ42" s="57">
        <f>MIN(AM41:AM177)</f>
        <v>9.4000000000000004E-3</v>
      </c>
      <c r="AR42" s="57">
        <f>MIN(AN41:AN177)</f>
        <v>2.5000000000000001E-3</v>
      </c>
      <c r="AS42" s="57">
        <f t="shared" ref="AS42:AS45" si="9">(30.973762+15.999*4)/30.973762*AR42</f>
        <v>7.6653396187392414E-3</v>
      </c>
    </row>
    <row r="43" spans="1:45" x14ac:dyDescent="0.25">
      <c r="A43" s="45" t="s">
        <v>5</v>
      </c>
      <c r="B43" s="36">
        <v>66</v>
      </c>
      <c r="C43" s="44">
        <v>40423</v>
      </c>
      <c r="D43" s="37">
        <v>-32.421933678588999</v>
      </c>
      <c r="F43" s="38" t="s">
        <v>5</v>
      </c>
      <c r="G43" s="38">
        <v>102</v>
      </c>
      <c r="H43" s="41">
        <v>40459</v>
      </c>
      <c r="I43" s="57">
        <v>9.4999999999999998E-3</v>
      </c>
      <c r="J43" s="57">
        <v>1.2999999999999999E-2</v>
      </c>
      <c r="K43" s="57">
        <f t="shared" si="0"/>
        <v>3.9859766017444051E-2</v>
      </c>
      <c r="P43" s="38" t="s">
        <v>5</v>
      </c>
      <c r="Q43" s="38">
        <v>169</v>
      </c>
      <c r="R43" s="41">
        <v>40526</v>
      </c>
      <c r="S43" s="57">
        <v>3.9800000000000002E-2</v>
      </c>
      <c r="T43" s="57">
        <v>8.3000000000000001E-3</v>
      </c>
      <c r="U43" s="57">
        <f t="shared" si="2"/>
        <v>2.544892753421428E-2</v>
      </c>
      <c r="V43" s="42"/>
      <c r="W43" s="42"/>
      <c r="Z43" s="38" t="s">
        <v>5</v>
      </c>
      <c r="AA43" s="38">
        <v>172</v>
      </c>
      <c r="AB43" s="41">
        <v>40529</v>
      </c>
      <c r="AC43" s="57">
        <v>2.5999999999999999E-2</v>
      </c>
      <c r="AD43" s="57">
        <v>2.5000000000000001E-3</v>
      </c>
      <c r="AE43" s="57">
        <f t="shared" si="4"/>
        <v>7.6653396187392414E-3</v>
      </c>
      <c r="AF43" s="42"/>
      <c r="AG43" s="42"/>
      <c r="AJ43" s="38" t="s">
        <v>11</v>
      </c>
      <c r="AK43" s="50">
        <v>301</v>
      </c>
      <c r="AL43" s="51">
        <v>40658</v>
      </c>
      <c r="AM43" s="50">
        <v>7.5800000000000006E-2</v>
      </c>
      <c r="AN43" s="50">
        <v>2.4400000000000002E-2</v>
      </c>
      <c r="AO43" s="59">
        <f t="shared" si="6"/>
        <v>7.4813714678894999E-2</v>
      </c>
      <c r="AP43" s="38" t="s">
        <v>48</v>
      </c>
      <c r="AQ43" s="57">
        <f>MEDIAN(AM41:AM177)</f>
        <v>4.5999999999999999E-2</v>
      </c>
      <c r="AR43" s="57">
        <f>MEDIAN(AN41:AN177)</f>
        <v>6.6E-3</v>
      </c>
      <c r="AS43" s="57">
        <f t="shared" si="9"/>
        <v>2.0236496593471594E-2</v>
      </c>
    </row>
    <row r="44" spans="1:45" x14ac:dyDescent="0.25">
      <c r="A44" s="45" t="s">
        <v>5</v>
      </c>
      <c r="B44" s="36">
        <v>67</v>
      </c>
      <c r="C44" s="44">
        <v>40424</v>
      </c>
      <c r="D44" s="37">
        <v>-32.845060425543402</v>
      </c>
      <c r="F44" s="38" t="s">
        <v>5</v>
      </c>
      <c r="G44" s="38">
        <v>106</v>
      </c>
      <c r="H44" s="41">
        <v>40463</v>
      </c>
      <c r="I44" s="57">
        <v>1.49E-2</v>
      </c>
      <c r="J44" s="57">
        <v>2.5000000000000001E-3</v>
      </c>
      <c r="K44" s="57">
        <f t="shared" si="0"/>
        <v>7.6653396187392414E-3</v>
      </c>
      <c r="P44" s="38" t="s">
        <v>5</v>
      </c>
      <c r="Q44" s="38">
        <v>171</v>
      </c>
      <c r="R44" s="41">
        <v>40528</v>
      </c>
      <c r="S44" s="57">
        <v>3.7199999999999997E-2</v>
      </c>
      <c r="T44" s="57">
        <v>2.5000000000000001E-3</v>
      </c>
      <c r="U44" s="57">
        <f t="shared" si="2"/>
        <v>7.6653396187392414E-3</v>
      </c>
      <c r="V44" s="42"/>
      <c r="W44" s="42"/>
      <c r="Z44" s="38" t="s">
        <v>5</v>
      </c>
      <c r="AA44" s="38">
        <v>177</v>
      </c>
      <c r="AB44" s="41">
        <v>40534</v>
      </c>
      <c r="AC44" s="57">
        <v>2.2499999999999999E-2</v>
      </c>
      <c r="AD44" s="57">
        <v>7.1000000000000004E-3</v>
      </c>
      <c r="AE44" s="57">
        <f t="shared" si="4"/>
        <v>2.1769564517219446E-2</v>
      </c>
      <c r="AF44" s="42"/>
      <c r="AG44" s="42"/>
      <c r="AJ44" s="38" t="s">
        <v>11</v>
      </c>
      <c r="AK44" s="50">
        <v>308</v>
      </c>
      <c r="AL44" s="51">
        <v>40665</v>
      </c>
      <c r="AM44" s="50">
        <v>3.7199999999999997E-2</v>
      </c>
      <c r="AN44" s="50">
        <v>1.44E-2</v>
      </c>
      <c r="AO44" s="59">
        <f t="shared" si="6"/>
        <v>4.4152356203938023E-2</v>
      </c>
      <c r="AP44" s="38" t="s">
        <v>49</v>
      </c>
      <c r="AQ44" s="57">
        <f>AVERAGE(AM41:AM177)</f>
        <v>6.159416058394164E-2</v>
      </c>
      <c r="AR44" s="57">
        <f>AVERAGE(AN41:AN177)</f>
        <v>7.6328467153284592E-3</v>
      </c>
      <c r="AS44" s="57">
        <f t="shared" si="9"/>
        <v>2.3403344932308369E-2</v>
      </c>
    </row>
    <row r="45" spans="1:45" x14ac:dyDescent="0.25">
      <c r="A45" s="45" t="s">
        <v>5</v>
      </c>
      <c r="B45" s="36">
        <v>71</v>
      </c>
      <c r="C45" s="44">
        <v>40428</v>
      </c>
      <c r="D45" s="37">
        <v>-32.73161339918606</v>
      </c>
      <c r="F45" s="38" t="s">
        <v>5</v>
      </c>
      <c r="G45" s="38">
        <v>108</v>
      </c>
      <c r="H45" s="41">
        <v>40465</v>
      </c>
      <c r="I45" s="57">
        <v>3.1800000000000002E-2</v>
      </c>
      <c r="J45" s="57">
        <v>2.5000000000000001E-3</v>
      </c>
      <c r="K45" s="57">
        <f t="shared" si="0"/>
        <v>7.6653396187392414E-3</v>
      </c>
      <c r="P45" s="38" t="s">
        <v>5</v>
      </c>
      <c r="Q45" s="38">
        <v>176</v>
      </c>
      <c r="R45" s="41">
        <v>40533</v>
      </c>
      <c r="S45" s="57">
        <v>3.0499999999999999E-2</v>
      </c>
      <c r="T45" s="57">
        <v>1.6400000000000001E-2</v>
      </c>
      <c r="U45" s="57">
        <f t="shared" si="2"/>
        <v>5.0284627898929422E-2</v>
      </c>
      <c r="Z45" s="38" t="s">
        <v>5</v>
      </c>
      <c r="AA45" s="38">
        <v>184</v>
      </c>
      <c r="AB45" s="41">
        <v>40541</v>
      </c>
      <c r="AC45" s="57">
        <v>2.64E-2</v>
      </c>
      <c r="AD45" s="57">
        <v>2.5399999999999999E-2</v>
      </c>
      <c r="AE45" s="57">
        <f t="shared" si="4"/>
        <v>7.7879850526390682E-2</v>
      </c>
      <c r="AJ45" s="38" t="s">
        <v>11</v>
      </c>
      <c r="AK45" s="50">
        <v>315</v>
      </c>
      <c r="AL45" s="51">
        <v>40672</v>
      </c>
      <c r="AM45" s="50">
        <v>4.4299999999999999E-2</v>
      </c>
      <c r="AN45" s="52">
        <v>7.9000000000000008E-3</v>
      </c>
      <c r="AO45" s="59">
        <f t="shared" si="6"/>
        <v>2.4222473195216004E-2</v>
      </c>
      <c r="AP45" s="38" t="s">
        <v>50</v>
      </c>
      <c r="AQ45" s="57">
        <f>STDEV(AM41:AM177)</f>
        <v>0.10104193273850634</v>
      </c>
      <c r="AR45" s="57">
        <f>STDEV(AN41:AN177)</f>
        <v>7.1012955475935665E-3</v>
      </c>
      <c r="AS45" s="57">
        <f t="shared" si="9"/>
        <v>2.1773536842138216E-2</v>
      </c>
    </row>
    <row r="46" spans="1:45" x14ac:dyDescent="0.25">
      <c r="A46" s="45" t="s">
        <v>5</v>
      </c>
      <c r="B46" s="36">
        <v>73</v>
      </c>
      <c r="C46" s="44">
        <v>40430</v>
      </c>
      <c r="D46" s="37">
        <v>-32.73161339918606</v>
      </c>
      <c r="F46" s="38" t="s">
        <v>5</v>
      </c>
      <c r="G46" s="38">
        <v>112</v>
      </c>
      <c r="H46" s="41">
        <v>40469</v>
      </c>
      <c r="I46" s="57">
        <v>2.24E-2</v>
      </c>
      <c r="J46" s="57">
        <v>2.5000000000000001E-3</v>
      </c>
      <c r="K46" s="57">
        <f t="shared" si="0"/>
        <v>7.6653396187392414E-3</v>
      </c>
      <c r="P46" s="38" t="s">
        <v>5</v>
      </c>
      <c r="Q46" s="38">
        <v>178</v>
      </c>
      <c r="R46" s="41">
        <v>40535</v>
      </c>
      <c r="S46" s="57">
        <v>2.92E-2</v>
      </c>
      <c r="T46" s="57">
        <v>2.5000000000000001E-3</v>
      </c>
      <c r="U46" s="57">
        <f t="shared" si="2"/>
        <v>7.6653396187392414E-3</v>
      </c>
      <c r="V46" s="42"/>
      <c r="W46" s="42"/>
      <c r="Z46" s="38" t="s">
        <v>5</v>
      </c>
      <c r="AA46" s="38">
        <v>191</v>
      </c>
      <c r="AB46" s="41">
        <v>40548</v>
      </c>
      <c r="AC46" s="57">
        <v>1.1599999999999999E-2</v>
      </c>
      <c r="AD46" s="57">
        <v>2.5000000000000001E-3</v>
      </c>
      <c r="AE46" s="57">
        <f t="shared" si="4"/>
        <v>7.6653396187392414E-3</v>
      </c>
      <c r="AF46" s="42"/>
      <c r="AG46" s="42"/>
      <c r="AJ46" s="38" t="s">
        <v>11</v>
      </c>
      <c r="AK46" s="50">
        <v>322</v>
      </c>
      <c r="AL46" s="51">
        <v>40679</v>
      </c>
      <c r="AM46" s="50">
        <v>4.3799999999999999E-2</v>
      </c>
      <c r="AN46" s="52">
        <v>2.5000000000000001E-3</v>
      </c>
      <c r="AO46" s="59">
        <f t="shared" si="6"/>
        <v>7.6653396187392414E-3</v>
      </c>
      <c r="AP46" s="42"/>
      <c r="AQ46" s="42"/>
    </row>
    <row r="47" spans="1:45" x14ac:dyDescent="0.25">
      <c r="A47" s="45" t="s">
        <v>5</v>
      </c>
      <c r="B47" s="36">
        <v>74</v>
      </c>
      <c r="C47" s="44">
        <v>40431</v>
      </c>
      <c r="D47" s="37">
        <v>-32.73161339918606</v>
      </c>
      <c r="F47" s="38" t="s">
        <v>5</v>
      </c>
      <c r="G47" s="38">
        <v>114</v>
      </c>
      <c r="H47" s="41">
        <v>40471</v>
      </c>
      <c r="I47" s="57">
        <v>2.6499999999999999E-2</v>
      </c>
      <c r="J47" s="57">
        <v>2.5000000000000001E-3</v>
      </c>
      <c r="K47" s="57">
        <f t="shared" si="0"/>
        <v>7.6653396187392414E-3</v>
      </c>
      <c r="P47" s="38" t="s">
        <v>5</v>
      </c>
      <c r="Q47" s="38">
        <v>183</v>
      </c>
      <c r="R47" s="41">
        <v>40540</v>
      </c>
      <c r="S47" s="57">
        <v>3.9E-2</v>
      </c>
      <c r="T47" s="57">
        <v>7.1000000000000004E-3</v>
      </c>
      <c r="U47" s="57">
        <f t="shared" si="2"/>
        <v>2.1769564517219446E-2</v>
      </c>
      <c r="V47" s="42"/>
      <c r="W47" s="42"/>
      <c r="Z47" s="38" t="s">
        <v>5</v>
      </c>
      <c r="AA47" s="38">
        <v>193</v>
      </c>
      <c r="AB47" s="41">
        <v>40550</v>
      </c>
      <c r="AC47" s="57">
        <v>1.1599999999999999E-2</v>
      </c>
      <c r="AD47" s="57">
        <v>0.38059999999999999</v>
      </c>
      <c r="AE47" s="57">
        <f t="shared" si="4"/>
        <v>1.1669713035568621</v>
      </c>
      <c r="AJ47" s="38" t="s">
        <v>11</v>
      </c>
      <c r="AK47" s="50">
        <v>329</v>
      </c>
      <c r="AL47" s="51">
        <v>40686</v>
      </c>
      <c r="AM47" s="50">
        <v>4.4600000000000001E-2</v>
      </c>
      <c r="AN47" s="52">
        <v>9.4000000000000004E-3</v>
      </c>
      <c r="AO47" s="59">
        <f t="shared" si="6"/>
        <v>2.8821676966459545E-2</v>
      </c>
      <c r="AP47" s="42"/>
      <c r="AQ47" s="42"/>
    </row>
    <row r="48" spans="1:45" x14ac:dyDescent="0.25">
      <c r="A48" s="45" t="s">
        <v>5</v>
      </c>
      <c r="B48" s="45">
        <v>77</v>
      </c>
      <c r="C48" s="46">
        <v>40434</v>
      </c>
      <c r="D48" s="37">
        <v>-33.010631761308169</v>
      </c>
      <c r="F48" s="38" t="s">
        <v>5</v>
      </c>
      <c r="G48" s="38">
        <v>116</v>
      </c>
      <c r="H48" s="41">
        <v>40473</v>
      </c>
      <c r="I48" s="57">
        <v>1.43E-2</v>
      </c>
      <c r="J48" s="57">
        <v>2.5000000000000001E-3</v>
      </c>
      <c r="K48" s="57">
        <f t="shared" si="0"/>
        <v>7.6653396187392414E-3</v>
      </c>
      <c r="P48" s="38" t="s">
        <v>5</v>
      </c>
      <c r="Q48" s="38">
        <v>185</v>
      </c>
      <c r="R48" s="41">
        <v>40542</v>
      </c>
      <c r="S48" s="57">
        <v>2.6800000000000001E-2</v>
      </c>
      <c r="T48" s="57">
        <v>2.06E-2</v>
      </c>
      <c r="U48" s="57">
        <f t="shared" si="2"/>
        <v>6.3162398458411345E-2</v>
      </c>
      <c r="Z48" s="38" t="s">
        <v>5</v>
      </c>
      <c r="AA48" s="38">
        <v>198</v>
      </c>
      <c r="AB48" s="41">
        <v>40555</v>
      </c>
      <c r="AC48" s="57">
        <v>2.8410000000000002</v>
      </c>
      <c r="AD48" s="57">
        <v>4.53E-2</v>
      </c>
      <c r="AE48" s="57">
        <f t="shared" si="4"/>
        <v>0.13889595389155504</v>
      </c>
      <c r="AJ48" s="38" t="s">
        <v>11</v>
      </c>
      <c r="AK48" s="50">
        <v>338</v>
      </c>
      <c r="AL48" s="51">
        <v>40695</v>
      </c>
      <c r="AM48" s="50">
        <v>3.0099999999999998E-2</v>
      </c>
      <c r="AN48" s="52">
        <v>2.5000000000000001E-3</v>
      </c>
      <c r="AO48" s="59">
        <f t="shared" si="6"/>
        <v>7.6653396187392414E-3</v>
      </c>
      <c r="AP48" s="42"/>
      <c r="AQ48" s="42"/>
    </row>
    <row r="49" spans="1:43" x14ac:dyDescent="0.25">
      <c r="A49" s="45" t="s">
        <v>5</v>
      </c>
      <c r="B49" s="36">
        <v>78</v>
      </c>
      <c r="C49" s="44">
        <v>40435</v>
      </c>
      <c r="D49" s="37">
        <v>-32.575240470963777</v>
      </c>
      <c r="F49" s="38" t="s">
        <v>5</v>
      </c>
      <c r="G49" s="38">
        <v>119</v>
      </c>
      <c r="H49" s="41">
        <v>40476</v>
      </c>
      <c r="I49" s="57">
        <v>2.6100000000000002E-2</v>
      </c>
      <c r="J49" s="57">
        <v>2.5000000000000001E-3</v>
      </c>
      <c r="K49" s="57">
        <f t="shared" si="0"/>
        <v>7.6653396187392414E-3</v>
      </c>
      <c r="P49" s="38" t="s">
        <v>5</v>
      </c>
      <c r="Q49" s="38">
        <v>190</v>
      </c>
      <c r="R49" s="41">
        <v>40547</v>
      </c>
      <c r="S49" s="57">
        <v>8.8999999999999999E-3</v>
      </c>
      <c r="T49" s="57">
        <v>1.9900000000000001E-2</v>
      </c>
      <c r="U49" s="57">
        <f t="shared" si="2"/>
        <v>6.1016103365164359E-2</v>
      </c>
      <c r="Z49" s="38" t="s">
        <v>5</v>
      </c>
      <c r="AA49" s="38">
        <v>200</v>
      </c>
      <c r="AB49" s="41">
        <v>40557</v>
      </c>
      <c r="AC49" s="57">
        <v>0.1077</v>
      </c>
      <c r="AD49" s="57">
        <v>6.0000000000000001E-3</v>
      </c>
      <c r="AE49" s="57">
        <f t="shared" si="4"/>
        <v>1.8396815084974177E-2</v>
      </c>
      <c r="AF49" s="42"/>
      <c r="AG49" s="42"/>
      <c r="AJ49" s="38" t="s">
        <v>11</v>
      </c>
      <c r="AK49" s="50">
        <v>343</v>
      </c>
      <c r="AL49" s="51">
        <v>40700</v>
      </c>
      <c r="AM49" s="50">
        <v>4.5499999999999999E-2</v>
      </c>
      <c r="AN49" s="50">
        <v>1.61E-2</v>
      </c>
      <c r="AO49" s="59">
        <f t="shared" si="6"/>
        <v>4.9364787144680712E-2</v>
      </c>
    </row>
    <row r="50" spans="1:43" x14ac:dyDescent="0.25">
      <c r="A50" s="45" t="s">
        <v>5</v>
      </c>
      <c r="B50" s="36">
        <v>79</v>
      </c>
      <c r="C50" s="44">
        <v>40436</v>
      </c>
      <c r="D50" s="37">
        <v>-32.700952040711101</v>
      </c>
      <c r="F50" s="38" t="s">
        <v>5</v>
      </c>
      <c r="G50" s="38">
        <v>121</v>
      </c>
      <c r="H50" s="41">
        <v>40478</v>
      </c>
      <c r="I50" s="57">
        <v>2.8500000000000001E-2</v>
      </c>
      <c r="J50" s="57">
        <v>1.7399999999999999E-2</v>
      </c>
      <c r="K50" s="57">
        <f t="shared" si="0"/>
        <v>5.3350763746425112E-2</v>
      </c>
      <c r="P50" s="38" t="s">
        <v>5</v>
      </c>
      <c r="Q50" s="38">
        <v>192</v>
      </c>
      <c r="R50" s="41">
        <v>40549</v>
      </c>
      <c r="S50" s="57">
        <v>8.5000000000000006E-3</v>
      </c>
      <c r="T50" s="57">
        <v>2.5000000000000001E-3</v>
      </c>
      <c r="U50" s="57">
        <f t="shared" si="2"/>
        <v>7.6653396187392414E-3</v>
      </c>
      <c r="V50" s="42"/>
      <c r="W50" s="42"/>
      <c r="Z50" s="38" t="s">
        <v>5</v>
      </c>
      <c r="AA50" s="38">
        <v>207</v>
      </c>
      <c r="AB50" s="41">
        <v>40564</v>
      </c>
      <c r="AC50" s="57">
        <v>5.0200000000000002E-2</v>
      </c>
      <c r="AD50" s="57">
        <v>1.9599999999999999E-2</v>
      </c>
      <c r="AE50" s="57">
        <f t="shared" si="4"/>
        <v>6.0096262610915649E-2</v>
      </c>
      <c r="AJ50" s="38" t="s">
        <v>11</v>
      </c>
      <c r="AK50" s="50">
        <v>350</v>
      </c>
      <c r="AL50" s="51">
        <v>40707</v>
      </c>
      <c r="AM50" s="50">
        <v>4.5699999999999998E-2</v>
      </c>
      <c r="AN50" s="50">
        <v>1.06E-2</v>
      </c>
      <c r="AO50" s="59">
        <f t="shared" si="6"/>
        <v>3.2501039983454383E-2</v>
      </c>
    </row>
    <row r="51" spans="1:43" x14ac:dyDescent="0.25">
      <c r="A51" s="45" t="s">
        <v>5</v>
      </c>
      <c r="B51" s="36">
        <v>80</v>
      </c>
      <c r="C51" s="44">
        <v>40437</v>
      </c>
      <c r="D51" s="37">
        <v>-32.87878791986585</v>
      </c>
      <c r="F51" s="38" t="s">
        <v>5</v>
      </c>
      <c r="G51" s="38">
        <v>123</v>
      </c>
      <c r="H51" s="41">
        <v>40480</v>
      </c>
      <c r="I51" s="57">
        <v>1.0999999999999999E-2</v>
      </c>
      <c r="J51" s="57">
        <v>2.5000000000000001E-3</v>
      </c>
      <c r="K51" s="57">
        <f t="shared" si="0"/>
        <v>7.6653396187392414E-3</v>
      </c>
      <c r="P51" s="38" t="s">
        <v>5</v>
      </c>
      <c r="Q51" s="38">
        <v>197</v>
      </c>
      <c r="R51" s="41">
        <v>40554</v>
      </c>
      <c r="S51" s="57">
        <v>5.1999999999999998E-3</v>
      </c>
      <c r="T51" s="57">
        <v>1.4999999999999999E-2</v>
      </c>
      <c r="U51" s="57">
        <f t="shared" si="2"/>
        <v>4.5992037712435443E-2</v>
      </c>
      <c r="Z51" s="38" t="s">
        <v>5</v>
      </c>
      <c r="AA51" s="38">
        <v>212</v>
      </c>
      <c r="AB51" s="41">
        <v>40569</v>
      </c>
      <c r="AC51" s="57">
        <v>4.0300000000000002E-2</v>
      </c>
      <c r="AD51" s="57">
        <v>5.4000000000000003E-3</v>
      </c>
      <c r="AE51" s="57">
        <f t="shared" si="4"/>
        <v>1.655713357647676E-2</v>
      </c>
      <c r="AF51" s="42"/>
      <c r="AG51" s="42"/>
      <c r="AJ51" s="38" t="s">
        <v>11</v>
      </c>
      <c r="AK51" s="50">
        <v>357</v>
      </c>
      <c r="AL51" s="51">
        <v>40714</v>
      </c>
      <c r="AM51" s="50">
        <v>5.1700000000000003E-2</v>
      </c>
      <c r="AN51" s="52">
        <v>2.5000000000000001E-3</v>
      </c>
      <c r="AO51" s="59">
        <f t="shared" si="6"/>
        <v>7.6653396187392414E-3</v>
      </c>
      <c r="AP51" s="42"/>
      <c r="AQ51" s="42"/>
    </row>
    <row r="52" spans="1:43" x14ac:dyDescent="0.25">
      <c r="A52" s="45" t="s">
        <v>5</v>
      </c>
      <c r="B52" s="36">
        <v>81</v>
      </c>
      <c r="C52" s="44">
        <v>40438</v>
      </c>
      <c r="D52" s="37">
        <v>-32.700952040711101</v>
      </c>
      <c r="F52" s="38" t="s">
        <v>5</v>
      </c>
      <c r="G52" s="38">
        <v>126</v>
      </c>
      <c r="H52" s="41">
        <v>40483</v>
      </c>
      <c r="I52" s="57">
        <v>1.2999999999999999E-2</v>
      </c>
      <c r="J52" s="57">
        <v>2.5000000000000001E-3</v>
      </c>
      <c r="K52" s="57">
        <f t="shared" si="0"/>
        <v>7.6653396187392414E-3</v>
      </c>
      <c r="P52" s="38" t="s">
        <v>5</v>
      </c>
      <c r="Q52" s="38">
        <v>199</v>
      </c>
      <c r="R52" s="41">
        <v>40556</v>
      </c>
      <c r="S52" s="57">
        <v>0.23319999999999999</v>
      </c>
      <c r="T52" s="57">
        <v>3.1699999999999999E-2</v>
      </c>
      <c r="U52" s="57">
        <f t="shared" si="2"/>
        <v>9.7196506365613569E-2</v>
      </c>
      <c r="Z52" s="38" t="s">
        <v>5</v>
      </c>
      <c r="AA52" s="38">
        <v>214</v>
      </c>
      <c r="AB52" s="41">
        <v>40571</v>
      </c>
      <c r="AC52" s="57">
        <v>2.9399999999999999E-2</v>
      </c>
      <c r="AD52" s="57">
        <v>1.77E-2</v>
      </c>
      <c r="AE52" s="57">
        <f t="shared" si="4"/>
        <v>5.4270604500673829E-2</v>
      </c>
      <c r="AJ52" s="38" t="s">
        <v>11</v>
      </c>
      <c r="AK52" s="50">
        <v>364</v>
      </c>
      <c r="AL52" s="51">
        <v>40721</v>
      </c>
      <c r="AM52" s="50">
        <v>5.2499999999999998E-2</v>
      </c>
      <c r="AN52" s="50">
        <v>1.17E-2</v>
      </c>
      <c r="AO52" s="59">
        <f t="shared" si="6"/>
        <v>3.5873789415699651E-2</v>
      </c>
    </row>
    <row r="53" spans="1:43" x14ac:dyDescent="0.25">
      <c r="A53" s="45" t="s">
        <v>5</v>
      </c>
      <c r="B53" s="36">
        <v>84</v>
      </c>
      <c r="C53" s="44">
        <v>40441</v>
      </c>
      <c r="D53" s="37">
        <v>-32.575240470963777</v>
      </c>
      <c r="F53" s="38" t="s">
        <v>5</v>
      </c>
      <c r="G53" s="38">
        <v>128</v>
      </c>
      <c r="H53" s="41">
        <v>40485</v>
      </c>
      <c r="I53" s="57">
        <v>1.29E-2</v>
      </c>
      <c r="J53" s="57">
        <v>1.2E-2</v>
      </c>
      <c r="K53" s="57">
        <f t="shared" si="0"/>
        <v>3.6793630169948355E-2</v>
      </c>
      <c r="P53" s="38" t="s">
        <v>5</v>
      </c>
      <c r="Q53" s="38">
        <v>206</v>
      </c>
      <c r="R53" s="41">
        <v>40563</v>
      </c>
      <c r="S53" s="57">
        <v>9.4299999999999995E-2</v>
      </c>
      <c r="T53" s="57">
        <v>2.7699999999999999E-2</v>
      </c>
      <c r="U53" s="57">
        <f t="shared" si="2"/>
        <v>8.4931962975630784E-2</v>
      </c>
      <c r="Z53" s="38" t="s">
        <v>5</v>
      </c>
      <c r="AA53" s="38">
        <v>219</v>
      </c>
      <c r="AB53" s="41">
        <v>40576</v>
      </c>
      <c r="AC53" s="57">
        <v>2.1299999999999999E-2</v>
      </c>
      <c r="AD53" s="57">
        <v>3.7499999999999999E-2</v>
      </c>
      <c r="AE53" s="57">
        <f t="shared" si="4"/>
        <v>0.1149800942810886</v>
      </c>
      <c r="AJ53" s="38" t="s">
        <v>11</v>
      </c>
      <c r="AK53" s="50">
        <v>372</v>
      </c>
      <c r="AL53" s="51">
        <v>40729</v>
      </c>
      <c r="AM53" s="50">
        <v>5.2299999999999999E-2</v>
      </c>
      <c r="AN53" s="52">
        <v>5.1000000000000004E-3</v>
      </c>
      <c r="AO53" s="59">
        <f t="shared" si="6"/>
        <v>1.5637292822228054E-2</v>
      </c>
      <c r="AP53" s="42"/>
      <c r="AQ53" s="42"/>
    </row>
    <row r="54" spans="1:43" ht="15.75" x14ac:dyDescent="0.3">
      <c r="A54" s="45" t="s">
        <v>5</v>
      </c>
      <c r="B54" s="36">
        <v>85</v>
      </c>
      <c r="C54" s="44">
        <v>40442</v>
      </c>
      <c r="D54" s="37">
        <v>-32.796002251983474</v>
      </c>
      <c r="F54" s="38" t="s">
        <v>5</v>
      </c>
      <c r="G54" s="38">
        <v>130</v>
      </c>
      <c r="H54" s="41">
        <v>40487</v>
      </c>
      <c r="I54" s="57">
        <v>1.6500000000000001E-2</v>
      </c>
      <c r="J54" s="57">
        <v>2.5000000000000001E-3</v>
      </c>
      <c r="K54" s="57">
        <f t="shared" si="0"/>
        <v>7.6653396187392414E-3</v>
      </c>
      <c r="P54" s="38" t="s">
        <v>5</v>
      </c>
      <c r="Q54" s="38">
        <v>211</v>
      </c>
      <c r="R54" s="41">
        <v>40568</v>
      </c>
      <c r="S54" s="57">
        <v>5.5100000000000003E-2</v>
      </c>
      <c r="T54" s="57">
        <v>0.28599999999999998</v>
      </c>
      <c r="U54" s="57">
        <f t="shared" si="2"/>
        <v>0.87691485238376909</v>
      </c>
      <c r="Z54" s="38" t="s">
        <v>5</v>
      </c>
      <c r="AA54" s="50">
        <v>221</v>
      </c>
      <c r="AB54" s="51">
        <v>40578</v>
      </c>
      <c r="AC54" s="59">
        <v>1.6500000000000001E-2</v>
      </c>
      <c r="AD54" s="59">
        <v>2.5000000000000001E-3</v>
      </c>
      <c r="AE54" s="57">
        <f t="shared" si="4"/>
        <v>7.6653396187392414E-3</v>
      </c>
      <c r="AF54" s="38" t="s">
        <v>53</v>
      </c>
      <c r="AG54" s="38" t="s">
        <v>93</v>
      </c>
      <c r="AH54" s="38" t="s">
        <v>94</v>
      </c>
      <c r="AI54" s="38" t="s">
        <v>179</v>
      </c>
      <c r="AJ54" s="38" t="s">
        <v>11</v>
      </c>
      <c r="AK54" s="50">
        <v>373</v>
      </c>
      <c r="AL54" s="51">
        <v>40730</v>
      </c>
      <c r="AM54" s="50">
        <v>5.8999999999999997E-2</v>
      </c>
      <c r="AN54" s="52">
        <v>8.5000000000000006E-3</v>
      </c>
      <c r="AO54" s="59">
        <f t="shared" si="6"/>
        <v>2.6062154703713421E-2</v>
      </c>
      <c r="AP54" s="42"/>
      <c r="AQ54" s="42"/>
    </row>
    <row r="55" spans="1:43" x14ac:dyDescent="0.25">
      <c r="A55" s="45" t="s">
        <v>5</v>
      </c>
      <c r="B55" s="36">
        <v>86</v>
      </c>
      <c r="C55" s="44">
        <v>40443</v>
      </c>
      <c r="D55" s="37">
        <v>-32.722414991643568</v>
      </c>
      <c r="F55" s="38" t="s">
        <v>5</v>
      </c>
      <c r="G55" s="38">
        <v>133</v>
      </c>
      <c r="H55" s="41">
        <v>40490</v>
      </c>
      <c r="I55" s="57">
        <v>9.2999999999999992E-3</v>
      </c>
      <c r="J55" s="57">
        <v>2.5000000000000001E-3</v>
      </c>
      <c r="K55" s="57">
        <f t="shared" si="0"/>
        <v>7.6653396187392414E-3</v>
      </c>
      <c r="P55" s="38" t="s">
        <v>5</v>
      </c>
      <c r="Q55" s="38">
        <v>213</v>
      </c>
      <c r="R55" s="41">
        <v>40570</v>
      </c>
      <c r="S55" s="57">
        <v>4.1099999999999998E-2</v>
      </c>
      <c r="T55" s="57">
        <v>0.2465</v>
      </c>
      <c r="U55" s="57">
        <f t="shared" si="2"/>
        <v>0.7558024864076891</v>
      </c>
      <c r="Z55" s="48" t="s">
        <v>5</v>
      </c>
      <c r="AA55" s="48">
        <v>226</v>
      </c>
      <c r="AB55" s="48">
        <v>40583</v>
      </c>
      <c r="AC55" s="58">
        <v>1.4800000000000001E-2</v>
      </c>
      <c r="AD55" s="58">
        <v>1.4800000000000001E-2</v>
      </c>
      <c r="AE55" s="57">
        <f t="shared" si="4"/>
        <v>4.5378810542936306E-2</v>
      </c>
      <c r="AF55" s="38" t="s">
        <v>46</v>
      </c>
      <c r="AG55" s="57">
        <f>MAX(AC56:AC68)</f>
        <v>0.3075</v>
      </c>
      <c r="AH55" s="57">
        <f>MAX(AD56:AD68)</f>
        <v>2.3300000000000001E-2</v>
      </c>
      <c r="AI55" s="57">
        <f>(30.973762+15.999*4)/30.973762*AH55</f>
        <v>7.1440965246649724E-2</v>
      </c>
      <c r="AJ55" s="38" t="s">
        <v>11</v>
      </c>
      <c r="AK55" s="50">
        <v>378</v>
      </c>
      <c r="AL55" s="51">
        <v>40735</v>
      </c>
      <c r="AM55" s="50">
        <v>4.0800000000000003E-2</v>
      </c>
      <c r="AN55" s="52">
        <v>9.9000000000000008E-3</v>
      </c>
      <c r="AO55" s="59">
        <f t="shared" si="6"/>
        <v>3.0354744890207397E-2</v>
      </c>
      <c r="AP55" s="42"/>
      <c r="AQ55" s="42"/>
    </row>
    <row r="56" spans="1:43" x14ac:dyDescent="0.25">
      <c r="A56" s="45" t="s">
        <v>5</v>
      </c>
      <c r="B56" s="36">
        <v>87</v>
      </c>
      <c r="C56" s="44">
        <v>40444</v>
      </c>
      <c r="D56" s="37">
        <v>-32.477124123843915</v>
      </c>
      <c r="F56" s="38" t="s">
        <v>5</v>
      </c>
      <c r="G56" s="38">
        <v>135</v>
      </c>
      <c r="H56" s="41">
        <v>40492</v>
      </c>
      <c r="I56" s="57">
        <v>8.0000000000000002E-3</v>
      </c>
      <c r="J56" s="57">
        <v>9.2999999999999992E-3</v>
      </c>
      <c r="K56" s="57">
        <f t="shared" si="0"/>
        <v>2.8515063381709973E-2</v>
      </c>
      <c r="P56" s="38" t="s">
        <v>5</v>
      </c>
      <c r="Q56" s="38">
        <v>218</v>
      </c>
      <c r="R56" s="41">
        <v>40575</v>
      </c>
      <c r="S56" s="57">
        <v>2.5399999999999999E-2</v>
      </c>
      <c r="T56" s="57">
        <v>7.9000000000000008E-3</v>
      </c>
      <c r="U56" s="57">
        <f t="shared" si="2"/>
        <v>2.4222473195216004E-2</v>
      </c>
      <c r="V56" s="42"/>
      <c r="W56" s="42"/>
      <c r="Z56" s="38" t="s">
        <v>8</v>
      </c>
      <c r="AA56" s="38">
        <v>228</v>
      </c>
      <c r="AB56" s="41">
        <v>40585</v>
      </c>
      <c r="AC56" s="57">
        <v>1.83E-2</v>
      </c>
      <c r="AD56" s="57">
        <v>6.8999999999999999E-3</v>
      </c>
      <c r="AE56" s="57">
        <f t="shared" si="4"/>
        <v>2.1156337347720305E-2</v>
      </c>
      <c r="AF56" s="38" t="s">
        <v>47</v>
      </c>
      <c r="AG56" s="57">
        <f>MIN(AC56:AC68)</f>
        <v>1.83E-2</v>
      </c>
      <c r="AH56" s="57">
        <f>MIN(AD56:AD68)</f>
        <v>2.5000000000000001E-3</v>
      </c>
      <c r="AI56" s="57">
        <f t="shared" ref="AI56:AI59" si="10">(30.973762+15.999*4)/30.973762*AH56</f>
        <v>7.6653396187392414E-3</v>
      </c>
      <c r="AJ56" s="38" t="s">
        <v>11</v>
      </c>
      <c r="AK56" s="50">
        <v>385</v>
      </c>
      <c r="AL56" s="51">
        <v>40742</v>
      </c>
      <c r="AM56" s="50">
        <v>3.7199999999999997E-2</v>
      </c>
      <c r="AN56" s="52">
        <v>2.5000000000000001E-3</v>
      </c>
      <c r="AO56" s="59">
        <f t="shared" si="6"/>
        <v>7.6653396187392414E-3</v>
      </c>
      <c r="AP56" s="42"/>
      <c r="AQ56" s="42"/>
    </row>
    <row r="57" spans="1:43" x14ac:dyDescent="0.25">
      <c r="A57" s="45" t="s">
        <v>5</v>
      </c>
      <c r="B57" s="36">
        <v>88</v>
      </c>
      <c r="C57" s="44">
        <v>40445</v>
      </c>
      <c r="D57" s="37">
        <v>-32.596703421896251</v>
      </c>
      <c r="F57" s="38" t="s">
        <v>5</v>
      </c>
      <c r="G57" s="38">
        <v>137</v>
      </c>
      <c r="H57" s="41">
        <v>40494</v>
      </c>
      <c r="I57" s="57">
        <v>4.6199999999999998E-2</v>
      </c>
      <c r="J57" s="57">
        <v>2.5000000000000001E-3</v>
      </c>
      <c r="K57" s="57">
        <f t="shared" si="0"/>
        <v>7.6653396187392414E-3</v>
      </c>
      <c r="P57" s="38" t="s">
        <v>5</v>
      </c>
      <c r="Q57" s="38">
        <v>220</v>
      </c>
      <c r="R57" s="41">
        <v>40577</v>
      </c>
      <c r="S57" s="57">
        <v>2.1499999999999998E-2</v>
      </c>
      <c r="T57" s="57">
        <v>0.36109999999999998</v>
      </c>
      <c r="U57" s="57">
        <f t="shared" si="2"/>
        <v>1.1071816545306958</v>
      </c>
      <c r="Z57" s="38" t="s">
        <v>8</v>
      </c>
      <c r="AA57" s="38">
        <v>233</v>
      </c>
      <c r="AB57" s="41">
        <v>40590</v>
      </c>
      <c r="AC57" s="57">
        <v>0.11890000000000001</v>
      </c>
      <c r="AD57" s="57">
        <v>2.2200000000000001E-2</v>
      </c>
      <c r="AE57" s="57">
        <f t="shared" si="4"/>
        <v>6.8068215814404462E-2</v>
      </c>
      <c r="AF57" s="38" t="s">
        <v>48</v>
      </c>
      <c r="AG57" s="57">
        <f>MEDIAN(AC56:AC68)</f>
        <v>3.5499999999999997E-2</v>
      </c>
      <c r="AH57" s="57">
        <f>MEDIAN(AD56:AD68)</f>
        <v>7.9000000000000008E-3</v>
      </c>
      <c r="AI57" s="57">
        <f t="shared" si="10"/>
        <v>2.4222473195216004E-2</v>
      </c>
      <c r="AJ57" s="38" t="s">
        <v>11</v>
      </c>
      <c r="AK57" s="50">
        <v>392</v>
      </c>
      <c r="AL57" s="51">
        <v>40749</v>
      </c>
      <c r="AM57" s="50">
        <v>6.3100000000000003E-2</v>
      </c>
      <c r="AN57" s="50">
        <v>1.3299999999999999E-2</v>
      </c>
      <c r="AO57" s="59">
        <f t="shared" si="6"/>
        <v>4.0779606771692761E-2</v>
      </c>
    </row>
    <row r="58" spans="1:43" ht="15.75" x14ac:dyDescent="0.3">
      <c r="A58" s="45" t="s">
        <v>5</v>
      </c>
      <c r="B58" s="36">
        <v>91</v>
      </c>
      <c r="C58" s="44">
        <v>40448</v>
      </c>
      <c r="D58" s="37">
        <v>-32.596703421896251</v>
      </c>
      <c r="F58" s="38" t="s">
        <v>5</v>
      </c>
      <c r="G58" s="38">
        <v>140</v>
      </c>
      <c r="H58" s="41">
        <v>40497</v>
      </c>
      <c r="I58" s="57">
        <v>1.9599999999999999E-2</v>
      </c>
      <c r="J58" s="57">
        <v>2.5000000000000001E-3</v>
      </c>
      <c r="K58" s="57">
        <f t="shared" si="0"/>
        <v>7.6653396187392414E-3</v>
      </c>
      <c r="P58" s="48" t="s">
        <v>5</v>
      </c>
      <c r="Q58" s="48">
        <v>225</v>
      </c>
      <c r="R58" s="49">
        <v>40582</v>
      </c>
      <c r="S58" s="58">
        <v>1.8599999999999998E-2</v>
      </c>
      <c r="T58" s="58">
        <v>9.2999999999999992E-3</v>
      </c>
      <c r="U58" s="57">
        <f t="shared" si="2"/>
        <v>2.8515063381709973E-2</v>
      </c>
      <c r="V58" s="38" t="s">
        <v>53</v>
      </c>
      <c r="W58" s="38" t="s">
        <v>93</v>
      </c>
      <c r="X58" s="38" t="s">
        <v>94</v>
      </c>
      <c r="Y58" s="38" t="s">
        <v>179</v>
      </c>
      <c r="Z58" s="38" t="s">
        <v>8</v>
      </c>
      <c r="AA58" s="38">
        <v>235</v>
      </c>
      <c r="AB58" s="41">
        <v>40592</v>
      </c>
      <c r="AC58" s="57">
        <v>3.8899999999999997E-2</v>
      </c>
      <c r="AD58" s="57">
        <v>2.5000000000000001E-3</v>
      </c>
      <c r="AE58" s="57">
        <f t="shared" si="4"/>
        <v>7.6653396187392414E-3</v>
      </c>
      <c r="AF58" s="38" t="s">
        <v>49</v>
      </c>
      <c r="AG58" s="57">
        <f>AVERAGE(AC56:AC68)</f>
        <v>7.2546153846153844E-2</v>
      </c>
      <c r="AH58" s="57">
        <f>AVERAGE(AD56:AD68)</f>
        <v>1.0569230769230772E-2</v>
      </c>
      <c r="AI58" s="57">
        <f t="shared" si="10"/>
        <v>3.2406697341992981E-2</v>
      </c>
      <c r="AJ58" s="38" t="s">
        <v>11</v>
      </c>
      <c r="AK58" s="50">
        <v>399</v>
      </c>
      <c r="AL58" s="51">
        <v>40756</v>
      </c>
      <c r="AM58" s="50">
        <v>5.7099999999999998E-2</v>
      </c>
      <c r="AN58" s="50">
        <v>1.4500000000000001E-2</v>
      </c>
      <c r="AO58" s="59">
        <f t="shared" si="6"/>
        <v>4.4458969788687602E-2</v>
      </c>
    </row>
    <row r="59" spans="1:43" x14ac:dyDescent="0.25">
      <c r="A59" s="45" t="s">
        <v>5</v>
      </c>
      <c r="B59" s="36">
        <v>92</v>
      </c>
      <c r="C59" s="44">
        <v>40449</v>
      </c>
      <c r="D59" s="37">
        <v>-32.596703421896251</v>
      </c>
      <c r="F59" s="38" t="s">
        <v>5</v>
      </c>
      <c r="G59" s="38">
        <v>142</v>
      </c>
      <c r="H59" s="41">
        <v>40499</v>
      </c>
      <c r="I59" s="57">
        <v>0.16489999999999999</v>
      </c>
      <c r="J59" s="57">
        <v>2.5000000000000001E-3</v>
      </c>
      <c r="K59" s="57">
        <f t="shared" si="0"/>
        <v>7.6653396187392414E-3</v>
      </c>
      <c r="P59" s="38" t="s">
        <v>8</v>
      </c>
      <c r="Q59" s="38">
        <v>227</v>
      </c>
      <c r="R59" s="41">
        <v>40584</v>
      </c>
      <c r="S59" s="57">
        <v>1.77E-2</v>
      </c>
      <c r="T59" s="57">
        <v>2.5000000000000001E-3</v>
      </c>
      <c r="U59" s="57">
        <f t="shared" si="2"/>
        <v>7.6653396187392414E-3</v>
      </c>
      <c r="V59" s="38" t="s">
        <v>46</v>
      </c>
      <c r="W59" s="57">
        <f>MAX(S59:S71)</f>
        <v>0.4007</v>
      </c>
      <c r="X59" s="57">
        <f>MAX(T59:T71)</f>
        <v>2.1899999999999999E-2</v>
      </c>
      <c r="Y59" s="57">
        <f>(30.973762+15.999*4)/30.973762*X59</f>
        <v>6.7148375060155752E-2</v>
      </c>
      <c r="Z59" s="38" t="s">
        <v>8</v>
      </c>
      <c r="AA59" s="38">
        <v>242</v>
      </c>
      <c r="AB59" s="41">
        <v>40599</v>
      </c>
      <c r="AC59" s="57">
        <v>3.0700000000000002E-2</v>
      </c>
      <c r="AD59" s="57">
        <v>2.3300000000000001E-2</v>
      </c>
      <c r="AE59" s="57">
        <f t="shared" si="4"/>
        <v>7.1440965246649724E-2</v>
      </c>
      <c r="AF59" s="38" t="s">
        <v>50</v>
      </c>
      <c r="AG59" s="57">
        <f>STDEV(AC56:AC68)</f>
        <v>8.204606039074043E-2</v>
      </c>
      <c r="AH59" s="57">
        <f>STDEV(AD56:AD68)</f>
        <v>7.0995756464012939E-3</v>
      </c>
      <c r="AI59" s="57">
        <f t="shared" si="10"/>
        <v>2.1768263391438437E-2</v>
      </c>
      <c r="AJ59" s="38" t="s">
        <v>11</v>
      </c>
      <c r="AK59" s="50">
        <v>406</v>
      </c>
      <c r="AL59" s="51">
        <v>40763</v>
      </c>
      <c r="AM59" s="50">
        <v>3.5900000000000001E-2</v>
      </c>
      <c r="AN59" s="50">
        <v>1.0800000000000001E-2</v>
      </c>
      <c r="AO59" s="59">
        <f t="shared" si="6"/>
        <v>3.3114267152953521E-2</v>
      </c>
    </row>
    <row r="60" spans="1:43" x14ac:dyDescent="0.25">
      <c r="A60" s="45" t="s">
        <v>5</v>
      </c>
      <c r="B60" s="36">
        <v>93</v>
      </c>
      <c r="C60" s="44">
        <v>40450</v>
      </c>
      <c r="D60" s="37">
        <v>-32.694819769016114</v>
      </c>
      <c r="F60" s="38" t="s">
        <v>5</v>
      </c>
      <c r="G60" s="38">
        <v>147</v>
      </c>
      <c r="H60" s="41">
        <v>40504</v>
      </c>
      <c r="I60" s="57">
        <v>0.21740000000000001</v>
      </c>
      <c r="J60" s="57">
        <v>2.5000000000000001E-3</v>
      </c>
      <c r="K60" s="57">
        <f t="shared" si="0"/>
        <v>7.6653396187392414E-3</v>
      </c>
      <c r="P60" s="38" t="s">
        <v>8</v>
      </c>
      <c r="Q60" s="38">
        <v>232</v>
      </c>
      <c r="R60" s="41">
        <v>40589</v>
      </c>
      <c r="S60" s="57">
        <v>1.9099999999999999E-2</v>
      </c>
      <c r="T60" s="57">
        <v>2.18E-2</v>
      </c>
      <c r="U60" s="57">
        <f t="shared" si="2"/>
        <v>6.6841761475406186E-2</v>
      </c>
      <c r="V60" s="38" t="s">
        <v>47</v>
      </c>
      <c r="W60" s="57">
        <f>MIN(S59:S71)</f>
        <v>1.77E-2</v>
      </c>
      <c r="X60" s="57">
        <f>MIN(T59:T71)</f>
        <v>2.5000000000000001E-3</v>
      </c>
      <c r="Y60" s="57">
        <f t="shared" ref="Y60:Y63" si="11">(30.973762+15.999*4)/30.973762*X60</f>
        <v>7.6653396187392414E-3</v>
      </c>
      <c r="Z60" s="38" t="s">
        <v>8</v>
      </c>
      <c r="AA60" s="38">
        <v>247</v>
      </c>
      <c r="AB60" s="41">
        <v>40604</v>
      </c>
      <c r="AC60" s="57">
        <v>2.76E-2</v>
      </c>
      <c r="AD60" s="57">
        <v>1.43E-2</v>
      </c>
      <c r="AE60" s="57">
        <f t="shared" si="4"/>
        <v>4.3845742619188458E-2</v>
      </c>
      <c r="AJ60" s="38" t="s">
        <v>11</v>
      </c>
      <c r="AK60" s="50">
        <v>413</v>
      </c>
      <c r="AL60" s="51">
        <v>40770</v>
      </c>
      <c r="AM60" s="50">
        <v>3.6799999999999999E-2</v>
      </c>
      <c r="AN60" s="52">
        <v>8.8000000000000005E-3</v>
      </c>
      <c r="AO60" s="59">
        <f t="shared" si="6"/>
        <v>2.6981995457962128E-2</v>
      </c>
      <c r="AP60" s="42"/>
      <c r="AQ60" s="42"/>
    </row>
    <row r="61" spans="1:43" x14ac:dyDescent="0.25">
      <c r="A61" s="45" t="s">
        <v>5</v>
      </c>
      <c r="B61" s="36">
        <v>94</v>
      </c>
      <c r="C61" s="44">
        <v>40451</v>
      </c>
      <c r="D61" s="37">
        <v>-33.044359255630617</v>
      </c>
      <c r="F61" s="38" t="s">
        <v>5</v>
      </c>
      <c r="G61" s="38">
        <v>154</v>
      </c>
      <c r="H61" s="41">
        <v>40511</v>
      </c>
      <c r="I61" s="57">
        <v>0.1946</v>
      </c>
      <c r="J61" s="57">
        <v>5.1999999999999998E-3</v>
      </c>
      <c r="K61" s="57">
        <f t="shared" si="0"/>
        <v>1.5943906406977619E-2</v>
      </c>
      <c r="P61" s="38" t="s">
        <v>8</v>
      </c>
      <c r="Q61" s="38">
        <v>234</v>
      </c>
      <c r="R61" s="41">
        <v>40591</v>
      </c>
      <c r="S61" s="57">
        <v>5.2299999999999999E-2</v>
      </c>
      <c r="T61" s="57">
        <v>1.7399999999999999E-2</v>
      </c>
      <c r="U61" s="57">
        <f t="shared" si="2"/>
        <v>5.3350763746425112E-2</v>
      </c>
      <c r="V61" s="38" t="s">
        <v>48</v>
      </c>
      <c r="W61" s="57">
        <f>MEDIAN(S59:S71)</f>
        <v>2.9499999999999998E-2</v>
      </c>
      <c r="X61" s="57">
        <f>MEDIAN(T59:T71)</f>
        <v>6.1999999999999998E-3</v>
      </c>
      <c r="Y61" s="57">
        <f t="shared" si="11"/>
        <v>1.9010042254473315E-2</v>
      </c>
      <c r="Z61" s="38" t="s">
        <v>8</v>
      </c>
      <c r="AA61" s="38">
        <v>249</v>
      </c>
      <c r="AB61" s="41">
        <v>40606</v>
      </c>
      <c r="AC61" s="57">
        <v>3.5499999999999997E-2</v>
      </c>
      <c r="AD61" s="57">
        <v>2.5000000000000001E-3</v>
      </c>
      <c r="AE61" s="57">
        <f t="shared" si="4"/>
        <v>7.6653396187392414E-3</v>
      </c>
      <c r="AF61" s="42"/>
      <c r="AG61" s="42"/>
      <c r="AJ61" s="38" t="s">
        <v>11</v>
      </c>
      <c r="AK61" s="50">
        <v>420</v>
      </c>
      <c r="AL61" s="51">
        <v>40777</v>
      </c>
      <c r="AM61" s="50">
        <v>3.04E-2</v>
      </c>
      <c r="AN61" s="52">
        <v>5.4000000000000003E-3</v>
      </c>
      <c r="AO61" s="59">
        <f t="shared" si="6"/>
        <v>1.655713357647676E-2</v>
      </c>
      <c r="AP61" s="42"/>
      <c r="AQ61" s="42"/>
    </row>
    <row r="62" spans="1:43" x14ac:dyDescent="0.25">
      <c r="A62" s="45" t="s">
        <v>5</v>
      </c>
      <c r="B62" s="36">
        <v>95</v>
      </c>
      <c r="C62" s="44">
        <v>40452</v>
      </c>
      <c r="D62" s="37">
        <v>-33.035160848088132</v>
      </c>
      <c r="F62" s="38" t="s">
        <v>5</v>
      </c>
      <c r="G62" s="38">
        <v>156</v>
      </c>
      <c r="H62" s="41">
        <v>40513</v>
      </c>
      <c r="I62" s="57">
        <v>0.1918</v>
      </c>
      <c r="J62" s="57">
        <v>2.5000000000000001E-3</v>
      </c>
      <c r="K62" s="57">
        <f t="shared" si="0"/>
        <v>7.6653396187392414E-3</v>
      </c>
      <c r="P62" s="38" t="s">
        <v>8</v>
      </c>
      <c r="Q62" s="38">
        <v>241</v>
      </c>
      <c r="R62" s="41">
        <v>40598</v>
      </c>
      <c r="S62" s="57">
        <v>3.3300000000000003E-2</v>
      </c>
      <c r="T62" s="57">
        <v>2.5000000000000001E-3</v>
      </c>
      <c r="U62" s="57">
        <f t="shared" si="2"/>
        <v>7.6653396187392414E-3</v>
      </c>
      <c r="V62" s="38" t="s">
        <v>49</v>
      </c>
      <c r="W62" s="57">
        <f>AVERAGE(S59:S71)</f>
        <v>6.7523076923076922E-2</v>
      </c>
      <c r="X62" s="57">
        <f>AVERAGE(T59:T71)</f>
        <v>1.06E-2</v>
      </c>
      <c r="Y62" s="57">
        <f t="shared" si="11"/>
        <v>3.2501039983454383E-2</v>
      </c>
      <c r="Z62" s="38" t="s">
        <v>8</v>
      </c>
      <c r="AA62" s="38">
        <v>254</v>
      </c>
      <c r="AB62" s="41">
        <v>40611</v>
      </c>
      <c r="AC62" s="57">
        <v>2.3099999999999999E-2</v>
      </c>
      <c r="AD62" s="57">
        <v>1.47E-2</v>
      </c>
      <c r="AE62" s="57">
        <f t="shared" si="4"/>
        <v>4.5072196958186733E-2</v>
      </c>
      <c r="AJ62" s="38" t="s">
        <v>11</v>
      </c>
      <c r="AK62" s="50">
        <v>427</v>
      </c>
      <c r="AL62" s="51">
        <v>40784</v>
      </c>
      <c r="AM62" s="50">
        <v>2.1499999999999998E-2</v>
      </c>
      <c r="AN62" s="52">
        <v>7.3000000000000001E-3</v>
      </c>
      <c r="AO62" s="59">
        <f t="shared" si="6"/>
        <v>2.2382791686718584E-2</v>
      </c>
      <c r="AP62" s="42"/>
      <c r="AQ62" s="42"/>
    </row>
    <row r="63" spans="1:43" x14ac:dyDescent="0.25">
      <c r="A63" s="45" t="s">
        <v>5</v>
      </c>
      <c r="B63" s="36">
        <v>98</v>
      </c>
      <c r="C63" s="44">
        <v>40455</v>
      </c>
      <c r="D63" s="37">
        <v>-32.940110636815767</v>
      </c>
      <c r="F63" s="38" t="s">
        <v>5</v>
      </c>
      <c r="G63" s="38">
        <v>158</v>
      </c>
      <c r="H63" s="41">
        <v>40515</v>
      </c>
      <c r="I63" s="57">
        <v>8.4199999999999997E-2</v>
      </c>
      <c r="J63" s="57">
        <v>2.5000000000000001E-3</v>
      </c>
      <c r="K63" s="57">
        <f t="shared" si="0"/>
        <v>7.6653396187392414E-3</v>
      </c>
      <c r="P63" s="38" t="s">
        <v>8</v>
      </c>
      <c r="Q63" s="38">
        <v>246</v>
      </c>
      <c r="R63" s="41">
        <v>40603</v>
      </c>
      <c r="S63" s="57">
        <v>2.9499999999999998E-2</v>
      </c>
      <c r="T63" s="57">
        <v>1.4800000000000001E-2</v>
      </c>
      <c r="U63" s="57">
        <f t="shared" si="2"/>
        <v>4.5378810542936306E-2</v>
      </c>
      <c r="V63" s="38" t="s">
        <v>50</v>
      </c>
      <c r="W63" s="57">
        <f>STDEV(S59:S71)</f>
        <v>0.10569858997676801</v>
      </c>
      <c r="X63" s="57">
        <f>STDEV(T59:T71)</f>
        <v>7.8708322304569533E-3</v>
      </c>
      <c r="Y63" s="57">
        <f t="shared" si="11"/>
        <v>2.4133040851428571E-2</v>
      </c>
      <c r="Z63" s="38" t="s">
        <v>8</v>
      </c>
      <c r="AA63" s="38">
        <v>256</v>
      </c>
      <c r="AB63" s="41">
        <v>40613</v>
      </c>
      <c r="AC63" s="57">
        <v>2.3E-2</v>
      </c>
      <c r="AD63" s="57">
        <v>9.2999999999999992E-3</v>
      </c>
      <c r="AE63" s="57">
        <f t="shared" si="4"/>
        <v>2.8515063381709973E-2</v>
      </c>
      <c r="AF63" s="42"/>
      <c r="AG63" s="42"/>
      <c r="AJ63" s="38" t="s">
        <v>11</v>
      </c>
      <c r="AK63" s="50">
        <v>435</v>
      </c>
      <c r="AL63" s="51">
        <v>40792</v>
      </c>
      <c r="AM63" s="50">
        <v>2.8899999999999999E-2</v>
      </c>
      <c r="AN63" s="52">
        <v>6.6E-3</v>
      </c>
      <c r="AO63" s="59">
        <f t="shared" si="6"/>
        <v>2.0236496593471594E-2</v>
      </c>
      <c r="AP63" s="42"/>
      <c r="AQ63" s="42"/>
    </row>
    <row r="64" spans="1:43" x14ac:dyDescent="0.25">
      <c r="A64" s="45" t="s">
        <v>5</v>
      </c>
      <c r="B64" s="36">
        <v>99</v>
      </c>
      <c r="C64" s="44">
        <v>40456</v>
      </c>
      <c r="D64" s="37">
        <v>-32.940110636815767</v>
      </c>
      <c r="F64" s="38" t="s">
        <v>5</v>
      </c>
      <c r="G64" s="38">
        <v>161</v>
      </c>
      <c r="H64" s="41">
        <v>40518</v>
      </c>
      <c r="I64" s="57">
        <v>5.0000000000000001E-4</v>
      </c>
      <c r="J64" s="57">
        <v>7.4999999999999997E-3</v>
      </c>
      <c r="K64" s="57">
        <f t="shared" si="0"/>
        <v>2.2996018856217722E-2</v>
      </c>
      <c r="P64" s="38" t="s">
        <v>8</v>
      </c>
      <c r="Q64" s="38">
        <v>248</v>
      </c>
      <c r="R64" s="41">
        <v>40605</v>
      </c>
      <c r="S64" s="57">
        <v>2.64E-2</v>
      </c>
      <c r="T64" s="57">
        <v>2.5000000000000001E-3</v>
      </c>
      <c r="U64" s="57">
        <f t="shared" si="2"/>
        <v>7.6653396187392414E-3</v>
      </c>
      <c r="V64" s="42"/>
      <c r="W64" s="42"/>
      <c r="Z64" s="38" t="s">
        <v>8</v>
      </c>
      <c r="AA64" s="38">
        <v>261</v>
      </c>
      <c r="AB64" s="41">
        <v>40618</v>
      </c>
      <c r="AC64" s="57">
        <v>3.6499999999999998E-2</v>
      </c>
      <c r="AD64" s="57">
        <v>7.1999999999999998E-3</v>
      </c>
      <c r="AE64" s="57">
        <f t="shared" si="4"/>
        <v>2.2076178101969011E-2</v>
      </c>
      <c r="AF64" s="42"/>
      <c r="AG64" s="42"/>
      <c r="AJ64" s="38" t="s">
        <v>11</v>
      </c>
      <c r="AK64" s="50">
        <v>436</v>
      </c>
      <c r="AL64" s="51">
        <v>40793</v>
      </c>
      <c r="AM64" s="50">
        <v>2.2800000000000001E-2</v>
      </c>
      <c r="AN64" s="52">
        <v>2.5000000000000001E-3</v>
      </c>
      <c r="AO64" s="59">
        <f t="shared" si="6"/>
        <v>7.6653396187392414E-3</v>
      </c>
      <c r="AP64" s="42"/>
      <c r="AQ64" s="42"/>
    </row>
    <row r="65" spans="1:43" x14ac:dyDescent="0.25">
      <c r="A65" s="45" t="s">
        <v>5</v>
      </c>
      <c r="B65" s="36">
        <v>100</v>
      </c>
      <c r="C65" s="44">
        <v>40457</v>
      </c>
      <c r="D65" s="37">
        <v>-33.22526127063287</v>
      </c>
      <c r="F65" s="38" t="s">
        <v>5</v>
      </c>
      <c r="G65" s="38">
        <v>163</v>
      </c>
      <c r="H65" s="41">
        <v>40520</v>
      </c>
      <c r="I65" s="57">
        <v>1E-3</v>
      </c>
      <c r="J65" s="57">
        <v>2.5000000000000001E-3</v>
      </c>
      <c r="K65" s="57">
        <f t="shared" si="0"/>
        <v>7.6653396187392414E-3</v>
      </c>
      <c r="P65" s="38" t="s">
        <v>8</v>
      </c>
      <c r="Q65" s="38">
        <v>253</v>
      </c>
      <c r="R65" s="41">
        <v>40610</v>
      </c>
      <c r="S65" s="57">
        <v>2.0500000000000001E-2</v>
      </c>
      <c r="T65" s="57">
        <v>5.4999999999999997E-3</v>
      </c>
      <c r="U65" s="57">
        <f t="shared" si="2"/>
        <v>1.6863747161226329E-2</v>
      </c>
      <c r="V65" s="42"/>
      <c r="W65" s="42"/>
      <c r="Z65" s="38" t="s">
        <v>8</v>
      </c>
      <c r="AA65" s="38">
        <v>263</v>
      </c>
      <c r="AB65" s="41">
        <v>40620</v>
      </c>
      <c r="AC65" s="57">
        <v>2.8299999999999999E-2</v>
      </c>
      <c r="AD65" s="57">
        <v>2.5000000000000001E-3</v>
      </c>
      <c r="AE65" s="57">
        <f t="shared" si="4"/>
        <v>7.6653396187392414E-3</v>
      </c>
      <c r="AF65" s="42"/>
      <c r="AG65" s="42"/>
      <c r="AJ65" s="38" t="s">
        <v>11</v>
      </c>
      <c r="AK65" s="50">
        <v>441</v>
      </c>
      <c r="AL65" s="51">
        <v>40798</v>
      </c>
      <c r="AM65" s="50">
        <v>3.1699999999999999E-2</v>
      </c>
      <c r="AN65" s="52">
        <v>2.5000000000000001E-3</v>
      </c>
      <c r="AO65" s="59">
        <f t="shared" si="6"/>
        <v>7.6653396187392414E-3</v>
      </c>
      <c r="AP65" s="42"/>
      <c r="AQ65" s="42"/>
    </row>
    <row r="66" spans="1:43" x14ac:dyDescent="0.25">
      <c r="A66" s="45" t="s">
        <v>5</v>
      </c>
      <c r="B66" s="36">
        <v>101</v>
      </c>
      <c r="C66" s="46">
        <v>40458</v>
      </c>
      <c r="D66" s="37">
        <v>-33.262054900802816</v>
      </c>
      <c r="F66" s="38" t="s">
        <v>5</v>
      </c>
      <c r="G66" s="38">
        <v>165</v>
      </c>
      <c r="H66" s="41">
        <v>40522</v>
      </c>
      <c r="I66" s="57">
        <v>5.0000000000000001E-4</v>
      </c>
      <c r="J66" s="57">
        <v>9.4999999999999998E-3</v>
      </c>
      <c r="K66" s="57">
        <f t="shared" si="0"/>
        <v>2.9128290551209114E-2</v>
      </c>
      <c r="P66" s="38" t="s">
        <v>8</v>
      </c>
      <c r="Q66" s="38">
        <v>255</v>
      </c>
      <c r="R66" s="41">
        <v>40612</v>
      </c>
      <c r="S66" s="57">
        <v>2.3900000000000001E-2</v>
      </c>
      <c r="T66" s="57">
        <v>5.7000000000000002E-3</v>
      </c>
      <c r="U66" s="57">
        <f t="shared" si="2"/>
        <v>1.7476974330725471E-2</v>
      </c>
      <c r="V66" s="42"/>
      <c r="W66" s="42"/>
      <c r="Z66" s="38" t="s">
        <v>8</v>
      </c>
      <c r="AA66" s="38">
        <v>268</v>
      </c>
      <c r="AB66" s="41">
        <v>40625</v>
      </c>
      <c r="AC66" s="57">
        <v>0.13150000000000001</v>
      </c>
      <c r="AD66" s="57">
        <v>7.4000000000000003E-3</v>
      </c>
      <c r="AE66" s="57">
        <f t="shared" si="4"/>
        <v>2.2689405271468153E-2</v>
      </c>
      <c r="AF66" s="42"/>
      <c r="AG66" s="42"/>
      <c r="AJ66" s="38" t="s">
        <v>11</v>
      </c>
      <c r="AK66" s="50">
        <v>448</v>
      </c>
      <c r="AL66" s="51">
        <v>40805</v>
      </c>
      <c r="AM66" s="50">
        <v>3.6400000000000002E-2</v>
      </c>
      <c r="AN66" s="52">
        <v>2.5000000000000001E-3</v>
      </c>
      <c r="AO66" s="59">
        <f t="shared" si="6"/>
        <v>7.6653396187392414E-3</v>
      </c>
      <c r="AP66" s="42"/>
      <c r="AQ66" s="42"/>
    </row>
    <row r="67" spans="1:43" ht="15.75" x14ac:dyDescent="0.3">
      <c r="A67" s="45" t="s">
        <v>5</v>
      </c>
      <c r="B67" s="36">
        <v>102</v>
      </c>
      <c r="C67" s="44">
        <v>40459</v>
      </c>
      <c r="D67" s="37">
        <v>-33.528808719534936</v>
      </c>
      <c r="F67" s="38" t="s">
        <v>5</v>
      </c>
      <c r="G67" s="38">
        <v>168</v>
      </c>
      <c r="H67" s="41">
        <v>40525</v>
      </c>
      <c r="I67" s="57">
        <v>5.0000000000000001E-4</v>
      </c>
      <c r="J67" s="57">
        <v>2.5000000000000001E-3</v>
      </c>
      <c r="K67" s="57">
        <f t="shared" ref="K67:K130" si="12">(30.973762+15.999*4)/30.973762*J67</f>
        <v>7.6653396187392414E-3</v>
      </c>
      <c r="P67" s="38" t="s">
        <v>8</v>
      </c>
      <c r="Q67" s="38">
        <v>260</v>
      </c>
      <c r="R67" s="41">
        <v>40617</v>
      </c>
      <c r="S67" s="57">
        <v>5.3100000000000001E-2</v>
      </c>
      <c r="T67" s="57">
        <v>1.55E-2</v>
      </c>
      <c r="U67" s="57">
        <f t="shared" ref="U67:U130" si="13">(30.973762+15.999*4)/30.973762*T67</f>
        <v>4.7525105636183292E-2</v>
      </c>
      <c r="Z67" s="38" t="s">
        <v>8</v>
      </c>
      <c r="AA67" s="50">
        <v>270</v>
      </c>
      <c r="AB67" s="51">
        <v>40627</v>
      </c>
      <c r="AC67" s="59">
        <v>0.3075</v>
      </c>
      <c r="AD67" s="59">
        <v>1.67E-2</v>
      </c>
      <c r="AE67" s="57">
        <f t="shared" ref="AE67:AE130" si="14">(30.973762+15.999*4)/30.973762*AD67</f>
        <v>5.1204468653178126E-2</v>
      </c>
      <c r="AF67" s="38" t="s">
        <v>102</v>
      </c>
      <c r="AG67" s="38" t="s">
        <v>93</v>
      </c>
      <c r="AH67" s="38" t="s">
        <v>94</v>
      </c>
      <c r="AI67" s="38" t="s">
        <v>179</v>
      </c>
      <c r="AJ67" s="38" t="s">
        <v>11</v>
      </c>
      <c r="AK67" s="50">
        <v>455</v>
      </c>
      <c r="AL67" s="51">
        <v>40812</v>
      </c>
      <c r="AM67" s="50">
        <v>5.0700000000000002E-2</v>
      </c>
      <c r="AN67" s="52">
        <v>8.5000000000000006E-3</v>
      </c>
      <c r="AO67" s="59">
        <f t="shared" ref="AO67:AO130" si="15">(30.973762+15.999*4)/30.973762*AN67</f>
        <v>2.6062154703713421E-2</v>
      </c>
      <c r="AP67" s="42"/>
      <c r="AQ67" s="42"/>
    </row>
    <row r="68" spans="1:43" x14ac:dyDescent="0.25">
      <c r="A68" s="45" t="s">
        <v>5</v>
      </c>
      <c r="B68" s="36">
        <v>106</v>
      </c>
      <c r="C68" s="44">
        <v>40463</v>
      </c>
      <c r="D68" s="37">
        <v>-33.304980802667757</v>
      </c>
      <c r="F68" s="38" t="s">
        <v>5</v>
      </c>
      <c r="G68" s="38">
        <v>170</v>
      </c>
      <c r="H68" s="41">
        <v>40527</v>
      </c>
      <c r="I68" s="57">
        <v>5.0000000000000001E-4</v>
      </c>
      <c r="J68" s="57">
        <v>2.5000000000000001E-3</v>
      </c>
      <c r="K68" s="57">
        <f t="shared" si="12"/>
        <v>7.6653396187392414E-3</v>
      </c>
      <c r="P68" s="38" t="s">
        <v>8</v>
      </c>
      <c r="Q68" s="38">
        <v>262</v>
      </c>
      <c r="R68" s="41">
        <v>40619</v>
      </c>
      <c r="S68" s="57">
        <v>3.5799999999999998E-2</v>
      </c>
      <c r="T68" s="57">
        <v>6.1999999999999998E-3</v>
      </c>
      <c r="U68" s="57">
        <f t="shared" si="13"/>
        <v>1.9010042254473315E-2</v>
      </c>
      <c r="V68" s="42"/>
      <c r="W68" s="42"/>
      <c r="Z68" s="48" t="s">
        <v>8</v>
      </c>
      <c r="AA68" s="48">
        <v>275</v>
      </c>
      <c r="AB68" s="49">
        <v>40632</v>
      </c>
      <c r="AC68" s="58">
        <v>0.12330000000000001</v>
      </c>
      <c r="AD68" s="58">
        <v>7.9000000000000008E-3</v>
      </c>
      <c r="AE68" s="57">
        <f t="shared" si="14"/>
        <v>2.4222473195216004E-2</v>
      </c>
      <c r="AF68" s="38" t="s">
        <v>46</v>
      </c>
      <c r="AG68" s="42">
        <f>MAX(AC69:AC278)</f>
        <v>1.5680000000000001</v>
      </c>
      <c r="AH68" s="42">
        <f>MAX(AD69:AD278)</f>
        <v>7.3200000000000001E-2</v>
      </c>
      <c r="AI68" s="57">
        <f>(30.973762+15.999*4)/30.973762*AH68</f>
        <v>0.22444114403668497</v>
      </c>
      <c r="AJ68" s="38" t="s">
        <v>11</v>
      </c>
      <c r="AK68" s="50">
        <v>462</v>
      </c>
      <c r="AL68" s="51">
        <v>40819</v>
      </c>
      <c r="AM68" s="50">
        <v>4.1500000000000002E-2</v>
      </c>
      <c r="AN68" s="50">
        <v>1.1900000000000001E-2</v>
      </c>
      <c r="AO68" s="59">
        <f t="shared" si="15"/>
        <v>3.6487016585198789E-2</v>
      </c>
    </row>
    <row r="69" spans="1:43" x14ac:dyDescent="0.25">
      <c r="A69" s="45" t="s">
        <v>5</v>
      </c>
      <c r="B69" s="36">
        <v>107</v>
      </c>
      <c r="C69" s="44">
        <v>40464</v>
      </c>
      <c r="D69" s="37">
        <v>-33.304980802667757</v>
      </c>
      <c r="F69" s="38" t="s">
        <v>5</v>
      </c>
      <c r="G69" s="38">
        <v>172</v>
      </c>
      <c r="H69" s="41">
        <v>40529</v>
      </c>
      <c r="I69" s="57">
        <v>5.0000000000000001E-4</v>
      </c>
      <c r="J69" s="57">
        <v>2.5000000000000001E-3</v>
      </c>
      <c r="K69" s="57">
        <f t="shared" si="12"/>
        <v>7.6653396187392414E-3</v>
      </c>
      <c r="P69" s="38" t="s">
        <v>8</v>
      </c>
      <c r="Q69" s="38">
        <v>267</v>
      </c>
      <c r="R69" s="41">
        <v>40624</v>
      </c>
      <c r="S69" s="57">
        <v>1.9900000000000001E-2</v>
      </c>
      <c r="T69" s="57">
        <v>2.5000000000000001E-3</v>
      </c>
      <c r="U69" s="57">
        <f t="shared" si="13"/>
        <v>7.6653396187392414E-3</v>
      </c>
      <c r="V69" s="42"/>
      <c r="W69" s="42"/>
      <c r="Z69" s="38" t="s">
        <v>11</v>
      </c>
      <c r="AA69" s="38">
        <v>277</v>
      </c>
      <c r="AB69" s="41">
        <v>40634</v>
      </c>
      <c r="AC69" s="57">
        <v>8.1600000000000006E-2</v>
      </c>
      <c r="AD69" s="57">
        <v>2.5000000000000001E-3</v>
      </c>
      <c r="AE69" s="57">
        <f t="shared" si="14"/>
        <v>7.6653396187392414E-3</v>
      </c>
      <c r="AF69" s="38" t="s">
        <v>47</v>
      </c>
      <c r="AG69" s="38">
        <f>MIN(AC69:AC278)</f>
        <v>1.18E-2</v>
      </c>
      <c r="AH69" s="57">
        <f>MIN(AD69:AD278)</f>
        <v>2.5000000000000001E-3</v>
      </c>
      <c r="AI69" s="57">
        <f t="shared" ref="AI69:AI72" si="16">(30.973762+15.999*4)/30.973762*AH69</f>
        <v>7.6653396187392414E-3</v>
      </c>
      <c r="AJ69" s="38" t="s">
        <v>11</v>
      </c>
      <c r="AK69" s="50">
        <v>470</v>
      </c>
      <c r="AL69" s="51">
        <v>40827</v>
      </c>
      <c r="AM69" s="50">
        <v>3.0499999999999999E-2</v>
      </c>
      <c r="AN69" s="52">
        <v>5.1000000000000004E-3</v>
      </c>
      <c r="AO69" s="59">
        <f t="shared" si="15"/>
        <v>1.5637292822228054E-2</v>
      </c>
      <c r="AP69" s="42"/>
      <c r="AQ69" s="42"/>
    </row>
    <row r="70" spans="1:43" x14ac:dyDescent="0.25">
      <c r="A70" s="45" t="s">
        <v>5</v>
      </c>
      <c r="B70" s="36">
        <v>108</v>
      </c>
      <c r="C70" s="44">
        <v>40465</v>
      </c>
      <c r="D70" s="37">
        <v>-33.304980802667757</v>
      </c>
      <c r="F70" s="38" t="s">
        <v>5</v>
      </c>
      <c r="G70" s="38">
        <v>175</v>
      </c>
      <c r="H70" s="41">
        <v>40532</v>
      </c>
      <c r="I70" s="57">
        <v>5.0000000000000001E-4</v>
      </c>
      <c r="J70" s="57">
        <v>2.5000000000000001E-3</v>
      </c>
      <c r="K70" s="57">
        <f t="shared" si="12"/>
        <v>7.6653396187392414E-3</v>
      </c>
      <c r="P70" s="38" t="s">
        <v>8</v>
      </c>
      <c r="Q70" s="38">
        <v>269</v>
      </c>
      <c r="R70" s="41">
        <v>40626</v>
      </c>
      <c r="S70" s="57">
        <v>0.4007</v>
      </c>
      <c r="T70" s="57">
        <v>2.1899999999999999E-2</v>
      </c>
      <c r="U70" s="57">
        <f t="shared" si="13"/>
        <v>6.7148375060155752E-2</v>
      </c>
      <c r="Z70" s="38" t="s">
        <v>11</v>
      </c>
      <c r="AA70" s="38">
        <v>282</v>
      </c>
      <c r="AB70" s="41">
        <v>40639</v>
      </c>
      <c r="AC70" s="57">
        <v>8.1199999999999994E-2</v>
      </c>
      <c r="AD70" s="57">
        <v>7.9000000000000008E-3</v>
      </c>
      <c r="AE70" s="57">
        <f t="shared" si="14"/>
        <v>2.4222473195216004E-2</v>
      </c>
      <c r="AF70" s="38" t="s">
        <v>48</v>
      </c>
      <c r="AG70" s="38">
        <f>MEDIAN(AC69:AC278)</f>
        <v>5.2350000000000001E-2</v>
      </c>
      <c r="AH70" s="38">
        <f>MEDIAN(AD69:AD278)</f>
        <v>6.6E-3</v>
      </c>
      <c r="AI70" s="57">
        <f t="shared" si="16"/>
        <v>2.0236496593471594E-2</v>
      </c>
      <c r="AJ70" s="38" t="s">
        <v>11</v>
      </c>
      <c r="AK70" s="50">
        <v>471</v>
      </c>
      <c r="AL70" s="51">
        <v>40828</v>
      </c>
      <c r="AM70" s="50">
        <v>3.2399999999999998E-2</v>
      </c>
      <c r="AN70" s="52">
        <v>6.1000000000000004E-3</v>
      </c>
      <c r="AO70" s="59">
        <f t="shared" si="15"/>
        <v>1.870342866972375E-2</v>
      </c>
      <c r="AP70" s="42"/>
      <c r="AQ70" s="42"/>
    </row>
    <row r="71" spans="1:43" ht="15.75" x14ac:dyDescent="0.3">
      <c r="A71" s="45" t="s">
        <v>5</v>
      </c>
      <c r="B71" s="36">
        <v>109</v>
      </c>
      <c r="C71" s="44">
        <v>40466</v>
      </c>
      <c r="D71" s="37">
        <v>-33.304980802667757</v>
      </c>
      <c r="F71" s="38" t="s">
        <v>5</v>
      </c>
      <c r="G71" s="38">
        <v>177</v>
      </c>
      <c r="H71" s="41">
        <v>40534</v>
      </c>
      <c r="I71" s="57">
        <v>5.0000000000000001E-4</v>
      </c>
      <c r="J71" s="57">
        <v>1.46E-2</v>
      </c>
      <c r="K71" s="57">
        <f t="shared" si="12"/>
        <v>4.4765583373437168E-2</v>
      </c>
      <c r="P71" s="48" t="s">
        <v>8</v>
      </c>
      <c r="Q71" s="48">
        <v>274</v>
      </c>
      <c r="R71" s="49">
        <v>40631</v>
      </c>
      <c r="S71" s="58">
        <v>0.14560000000000001</v>
      </c>
      <c r="T71" s="58">
        <v>1.9E-2</v>
      </c>
      <c r="U71" s="57">
        <f t="shared" si="13"/>
        <v>5.8256581102418228E-2</v>
      </c>
      <c r="V71" s="38" t="s">
        <v>103</v>
      </c>
      <c r="W71" s="38" t="s">
        <v>93</v>
      </c>
      <c r="X71" s="38" t="s">
        <v>94</v>
      </c>
      <c r="Y71" s="38" t="s">
        <v>179</v>
      </c>
      <c r="Z71" s="38" t="s">
        <v>11</v>
      </c>
      <c r="AA71" s="38">
        <v>289</v>
      </c>
      <c r="AB71" s="41">
        <v>40646</v>
      </c>
      <c r="AC71" s="57">
        <v>0.1447</v>
      </c>
      <c r="AD71" s="57">
        <v>1.77E-2</v>
      </c>
      <c r="AE71" s="57">
        <f t="shared" si="14"/>
        <v>5.4270604500673829E-2</v>
      </c>
      <c r="AF71" s="38" t="s">
        <v>49</v>
      </c>
      <c r="AG71" s="57">
        <f>AVERAGE(AC69:AC278)</f>
        <v>7.2098095238095211E-2</v>
      </c>
      <c r="AH71" s="57">
        <f>AVERAGE(AD69:AD278)</f>
        <v>8.7019047619047545E-3</v>
      </c>
      <c r="AI71" s="57">
        <f t="shared" si="16"/>
        <v>2.6681222131969669E-2</v>
      </c>
      <c r="AJ71" s="38" t="s">
        <v>11</v>
      </c>
      <c r="AK71" s="50">
        <v>476</v>
      </c>
      <c r="AL71" s="51">
        <v>40833</v>
      </c>
      <c r="AM71" s="50">
        <v>4.6600000000000003E-2</v>
      </c>
      <c r="AN71" s="50">
        <v>1.0500000000000001E-2</v>
      </c>
      <c r="AO71" s="59">
        <f t="shared" si="15"/>
        <v>3.219442639870481E-2</v>
      </c>
    </row>
    <row r="72" spans="1:43" x14ac:dyDescent="0.25">
      <c r="A72" s="45" t="s">
        <v>5</v>
      </c>
      <c r="B72" s="36">
        <v>112</v>
      </c>
      <c r="C72" s="44">
        <v>40469</v>
      </c>
      <c r="D72" s="37">
        <v>-33.304980802667757</v>
      </c>
      <c r="F72" s="38" t="s">
        <v>5</v>
      </c>
      <c r="G72" s="38">
        <v>182</v>
      </c>
      <c r="H72" s="41">
        <v>40539</v>
      </c>
      <c r="I72" s="57">
        <v>2.5999999999999999E-3</v>
      </c>
      <c r="J72" s="57">
        <v>1.55E-2</v>
      </c>
      <c r="K72" s="57">
        <f t="shared" si="12"/>
        <v>4.7525105636183292E-2</v>
      </c>
      <c r="P72" s="38" t="s">
        <v>11</v>
      </c>
      <c r="Q72" s="38">
        <v>276</v>
      </c>
      <c r="R72" s="41">
        <v>40633</v>
      </c>
      <c r="S72" s="57">
        <v>8.2000000000000003E-2</v>
      </c>
      <c r="T72" s="57">
        <v>1.2699999999999999E-2</v>
      </c>
      <c r="U72" s="57">
        <f t="shared" si="13"/>
        <v>3.8939925263195341E-2</v>
      </c>
      <c r="V72" s="38" t="s">
        <v>46</v>
      </c>
      <c r="W72" s="56">
        <f>MAX(S72:S285)</f>
        <v>0.90210000000000001</v>
      </c>
      <c r="X72" s="56">
        <f>MAX(T72:T285)</f>
        <v>0.47770000000000001</v>
      </c>
      <c r="Y72" s="57">
        <f>(30.973762+15.999*4)/30.973762*X72</f>
        <v>1.4646930943486942</v>
      </c>
      <c r="Z72" s="38" t="s">
        <v>11</v>
      </c>
      <c r="AA72" s="38">
        <v>291</v>
      </c>
      <c r="AB72" s="41">
        <v>40648</v>
      </c>
      <c r="AC72" s="57">
        <v>0.129</v>
      </c>
      <c r="AD72" s="57">
        <v>1.09E-2</v>
      </c>
      <c r="AE72" s="57">
        <f t="shared" si="14"/>
        <v>3.3420880737703093E-2</v>
      </c>
      <c r="AF72" s="38" t="s">
        <v>50</v>
      </c>
      <c r="AG72" s="57">
        <f>STDEV(AC69:AC278)</f>
        <v>0.13815136936562936</v>
      </c>
      <c r="AH72" s="57">
        <f>STDEV(AD69:AD278)</f>
        <v>9.5317046473183068E-3</v>
      </c>
      <c r="AI72" s="57">
        <f t="shared" si="16"/>
        <v>2.9225501306883984E-2</v>
      </c>
      <c r="AJ72" s="38" t="s">
        <v>11</v>
      </c>
      <c r="AK72" s="50">
        <v>483</v>
      </c>
      <c r="AL72" s="51">
        <v>40840</v>
      </c>
      <c r="AM72" s="50">
        <v>4.0399999999999998E-2</v>
      </c>
      <c r="AN72" s="52">
        <v>2.5000000000000001E-3</v>
      </c>
      <c r="AO72" s="59">
        <f t="shared" si="15"/>
        <v>7.6653396187392414E-3</v>
      </c>
      <c r="AP72" s="42"/>
      <c r="AQ72" s="42"/>
    </row>
    <row r="73" spans="1:43" x14ac:dyDescent="0.25">
      <c r="A73" s="45" t="s">
        <v>5</v>
      </c>
      <c r="B73" s="36">
        <v>113</v>
      </c>
      <c r="C73" s="44">
        <v>40470</v>
      </c>
      <c r="D73" s="37">
        <v>-33.436824644110068</v>
      </c>
      <c r="F73" s="38" t="s">
        <v>5</v>
      </c>
      <c r="G73" s="38">
        <v>184</v>
      </c>
      <c r="H73" s="41">
        <v>40541</v>
      </c>
      <c r="I73" s="57">
        <v>5.0000000000000001E-4</v>
      </c>
      <c r="J73" s="57">
        <v>2.5000000000000001E-3</v>
      </c>
      <c r="K73" s="57">
        <f t="shared" si="12"/>
        <v>7.6653396187392414E-3</v>
      </c>
      <c r="P73" s="38" t="s">
        <v>11</v>
      </c>
      <c r="Q73" s="38">
        <v>281</v>
      </c>
      <c r="R73" s="41">
        <v>40638</v>
      </c>
      <c r="S73" s="57">
        <v>0.1178</v>
      </c>
      <c r="T73" s="57">
        <v>2.5000000000000001E-3</v>
      </c>
      <c r="U73" s="57">
        <f t="shared" si="13"/>
        <v>7.6653396187392414E-3</v>
      </c>
      <c r="V73" s="38" t="s">
        <v>47</v>
      </c>
      <c r="W73" s="56">
        <f>MIN(S72:S285)</f>
        <v>1.1900000000000001E-2</v>
      </c>
      <c r="X73" s="56">
        <f>MIN(T72:T285)</f>
        <v>2.5000000000000001E-3</v>
      </c>
      <c r="Y73" s="57">
        <f t="shared" ref="Y73:Y76" si="17">(30.973762+15.999*4)/30.973762*X73</f>
        <v>7.6653396187392414E-3</v>
      </c>
      <c r="Z73" s="38" t="s">
        <v>11</v>
      </c>
      <c r="AA73" s="38">
        <v>296</v>
      </c>
      <c r="AB73" s="41">
        <v>40653</v>
      </c>
      <c r="AC73" s="57">
        <v>7.1300000000000002E-2</v>
      </c>
      <c r="AD73" s="57">
        <v>2.5000000000000001E-3</v>
      </c>
      <c r="AE73" s="57">
        <f t="shared" si="14"/>
        <v>7.6653396187392414E-3</v>
      </c>
      <c r="AF73" s="42"/>
      <c r="AG73" s="42"/>
      <c r="AJ73" s="38" t="s">
        <v>11</v>
      </c>
      <c r="AK73" s="50">
        <v>490</v>
      </c>
      <c r="AL73" s="51">
        <v>40847</v>
      </c>
      <c r="AM73" s="50">
        <v>4.1300000000000003E-2</v>
      </c>
      <c r="AN73" s="52">
        <v>2.5000000000000001E-3</v>
      </c>
      <c r="AO73" s="59">
        <f t="shared" si="15"/>
        <v>7.6653396187392414E-3</v>
      </c>
      <c r="AP73" s="42"/>
      <c r="AQ73" s="42"/>
    </row>
    <row r="74" spans="1:43" x14ac:dyDescent="0.25">
      <c r="A74" s="45" t="s">
        <v>5</v>
      </c>
      <c r="B74" s="36">
        <v>114</v>
      </c>
      <c r="C74" s="44">
        <v>40471</v>
      </c>
      <c r="D74" s="37">
        <v>-33.304980802667757</v>
      </c>
      <c r="F74" s="38" t="s">
        <v>5</v>
      </c>
      <c r="G74" s="38">
        <v>189</v>
      </c>
      <c r="H74" s="41">
        <v>40546</v>
      </c>
      <c r="I74" s="57">
        <v>1.1000000000000001E-3</v>
      </c>
      <c r="J74" s="57">
        <v>2.5000000000000001E-3</v>
      </c>
      <c r="K74" s="57">
        <f t="shared" si="12"/>
        <v>7.6653396187392414E-3</v>
      </c>
      <c r="P74" s="38" t="s">
        <v>11</v>
      </c>
      <c r="Q74" s="38">
        <v>283</v>
      </c>
      <c r="R74" s="41">
        <v>40640</v>
      </c>
      <c r="S74" s="57">
        <v>7.9000000000000001E-2</v>
      </c>
      <c r="T74" s="57">
        <v>2.5000000000000001E-3</v>
      </c>
      <c r="U74" s="57">
        <f t="shared" si="13"/>
        <v>7.6653396187392414E-3</v>
      </c>
      <c r="V74" s="38" t="s">
        <v>48</v>
      </c>
      <c r="W74" s="56">
        <f>MEDIAN(S72:S285)</f>
        <v>5.7050000000000003E-2</v>
      </c>
      <c r="X74" s="56">
        <f>MEDIAN(T72:T285)</f>
        <v>6.4999999999999997E-3</v>
      </c>
      <c r="Y74" s="57">
        <f t="shared" si="17"/>
        <v>1.9929883008722026E-2</v>
      </c>
      <c r="Z74" s="38" t="s">
        <v>11</v>
      </c>
      <c r="AA74" s="38">
        <v>298</v>
      </c>
      <c r="AB74" s="41">
        <v>40655</v>
      </c>
      <c r="AC74" s="57">
        <v>5.8000000000000003E-2</v>
      </c>
      <c r="AD74" s="57">
        <v>2.5000000000000001E-3</v>
      </c>
      <c r="AE74" s="57">
        <f t="shared" si="14"/>
        <v>7.6653396187392414E-3</v>
      </c>
      <c r="AF74" s="42"/>
      <c r="AG74" s="42"/>
      <c r="AJ74" s="38" t="s">
        <v>11</v>
      </c>
      <c r="AK74" s="50">
        <v>497</v>
      </c>
      <c r="AL74" s="51">
        <v>40854</v>
      </c>
      <c r="AM74" s="50">
        <v>4.9799999999999997E-2</v>
      </c>
      <c r="AN74" s="50">
        <v>1.35E-2</v>
      </c>
      <c r="AO74" s="59">
        <f t="shared" si="15"/>
        <v>4.1392833941191899E-2</v>
      </c>
    </row>
    <row r="75" spans="1:43" x14ac:dyDescent="0.25">
      <c r="A75" s="45" t="s">
        <v>5</v>
      </c>
      <c r="B75" s="36">
        <v>115</v>
      </c>
      <c r="C75" s="44">
        <v>40472</v>
      </c>
      <c r="D75" s="37">
        <v>-33.304980802667757</v>
      </c>
      <c r="F75" s="38" t="s">
        <v>5</v>
      </c>
      <c r="G75" s="38">
        <v>191</v>
      </c>
      <c r="H75" s="41">
        <v>40548</v>
      </c>
      <c r="I75" s="57">
        <v>5.0000000000000001E-4</v>
      </c>
      <c r="J75" s="57">
        <v>2.5000000000000001E-3</v>
      </c>
      <c r="K75" s="57">
        <f t="shared" si="12"/>
        <v>7.6653396187392414E-3</v>
      </c>
      <c r="P75" s="38" t="s">
        <v>11</v>
      </c>
      <c r="Q75" s="38">
        <v>290</v>
      </c>
      <c r="R75" s="41">
        <v>40647</v>
      </c>
      <c r="S75" s="57">
        <v>0.11020000000000001</v>
      </c>
      <c r="T75" s="57">
        <v>2.5000000000000001E-3</v>
      </c>
      <c r="U75" s="57">
        <f t="shared" si="13"/>
        <v>7.6653396187392414E-3</v>
      </c>
      <c r="V75" s="38" t="s">
        <v>49</v>
      </c>
      <c r="W75" s="56">
        <f>AVERAGE(S72:S285)</f>
        <v>7.5222429906542043E-2</v>
      </c>
      <c r="X75" s="56">
        <f>AVERAGE(T72:T285)</f>
        <v>1.2939719626168213E-2</v>
      </c>
      <c r="Y75" s="57">
        <f t="shared" si="17"/>
        <v>3.9674938202337973E-2</v>
      </c>
      <c r="Z75" s="38" t="s">
        <v>11</v>
      </c>
      <c r="AA75" s="38">
        <v>303</v>
      </c>
      <c r="AB75" s="41">
        <v>40660</v>
      </c>
      <c r="AC75" s="57">
        <v>5.7299999999999997E-2</v>
      </c>
      <c r="AD75" s="57">
        <v>1.14E-2</v>
      </c>
      <c r="AE75" s="57">
        <f t="shared" si="14"/>
        <v>3.4953948661450941E-2</v>
      </c>
      <c r="AJ75" s="38" t="s">
        <v>11</v>
      </c>
      <c r="AK75" s="50">
        <v>504</v>
      </c>
      <c r="AL75" s="51">
        <v>40861</v>
      </c>
      <c r="AM75" s="50">
        <v>0.10920000000000001</v>
      </c>
      <c r="AN75" s="52">
        <v>7.3000000000000001E-3</v>
      </c>
      <c r="AO75" s="59">
        <f t="shared" si="15"/>
        <v>2.2382791686718584E-2</v>
      </c>
      <c r="AP75" s="42"/>
      <c r="AQ75" s="42"/>
    </row>
    <row r="76" spans="1:43" x14ac:dyDescent="0.25">
      <c r="A76" s="45" t="s">
        <v>5</v>
      </c>
      <c r="B76" s="36">
        <v>116</v>
      </c>
      <c r="C76" s="44">
        <v>40473</v>
      </c>
      <c r="D76" s="37">
        <v>-33.304980802667757</v>
      </c>
      <c r="F76" s="38" t="s">
        <v>5</v>
      </c>
      <c r="G76" s="38">
        <v>193</v>
      </c>
      <c r="H76" s="41">
        <v>40550</v>
      </c>
      <c r="I76" s="57">
        <v>1E-3</v>
      </c>
      <c r="J76" s="57">
        <v>0.38779999999999998</v>
      </c>
      <c r="K76" s="57">
        <f t="shared" si="12"/>
        <v>1.189047481658831</v>
      </c>
      <c r="P76" s="38" t="s">
        <v>11</v>
      </c>
      <c r="Q76" s="38">
        <v>295</v>
      </c>
      <c r="R76" s="41">
        <v>40652</v>
      </c>
      <c r="S76" s="57">
        <v>0.09</v>
      </c>
      <c r="T76" s="57">
        <v>2.5000000000000001E-3</v>
      </c>
      <c r="U76" s="57">
        <f t="shared" si="13"/>
        <v>7.6653396187392414E-3</v>
      </c>
      <c r="V76" s="38" t="s">
        <v>50</v>
      </c>
      <c r="W76" s="56">
        <f>STDEV(S72:S285)</f>
        <v>9.2747981827288134E-2</v>
      </c>
      <c r="X76" s="56">
        <f>STDEV(T72:T285)</f>
        <v>4.1122900213709963E-2</v>
      </c>
      <c r="Y76" s="57">
        <f t="shared" si="17"/>
        <v>0.12608839849824455</v>
      </c>
      <c r="Z76" s="38" t="s">
        <v>11</v>
      </c>
      <c r="AA76" s="38">
        <v>305</v>
      </c>
      <c r="AB76" s="41">
        <v>40662</v>
      </c>
      <c r="AC76" s="57">
        <v>4.5400000000000003E-2</v>
      </c>
      <c r="AD76" s="57">
        <v>6.8999999999999999E-3</v>
      </c>
      <c r="AE76" s="57">
        <f t="shared" si="14"/>
        <v>2.1156337347720305E-2</v>
      </c>
      <c r="AF76" s="42"/>
      <c r="AG76" s="42"/>
      <c r="AJ76" s="38" t="s">
        <v>11</v>
      </c>
      <c r="AK76" s="50">
        <v>511</v>
      </c>
      <c r="AL76" s="51">
        <v>40868</v>
      </c>
      <c r="AM76" s="50">
        <v>4.6699999999999998E-2</v>
      </c>
      <c r="AN76" s="50">
        <v>1.84E-2</v>
      </c>
      <c r="AO76" s="59">
        <f t="shared" si="15"/>
        <v>5.6416899593920815E-2</v>
      </c>
    </row>
    <row r="77" spans="1:43" x14ac:dyDescent="0.25">
      <c r="A77" s="45" t="s">
        <v>5</v>
      </c>
      <c r="B77" s="36">
        <v>119</v>
      </c>
      <c r="C77" s="44">
        <v>40476</v>
      </c>
      <c r="D77" s="37">
        <v>-33.304980802667757</v>
      </c>
      <c r="F77" s="38" t="s">
        <v>5</v>
      </c>
      <c r="G77" s="38">
        <v>196</v>
      </c>
      <c r="H77" s="41">
        <v>40553</v>
      </c>
      <c r="I77" s="57">
        <v>5.0000000000000001E-4</v>
      </c>
      <c r="J77" s="57">
        <v>6.7999999999999996E-3</v>
      </c>
      <c r="K77" s="57">
        <f t="shared" si="12"/>
        <v>2.0849723762970732E-2</v>
      </c>
      <c r="P77" s="38" t="s">
        <v>11</v>
      </c>
      <c r="Q77" s="38">
        <v>297</v>
      </c>
      <c r="R77" s="41">
        <v>40654</v>
      </c>
      <c r="S77" s="57">
        <v>7.3400000000000007E-2</v>
      </c>
      <c r="T77" s="57">
        <v>2.5000000000000001E-3</v>
      </c>
      <c r="U77" s="57">
        <f t="shared" si="13"/>
        <v>7.6653396187392414E-3</v>
      </c>
      <c r="V77" s="42"/>
      <c r="W77" s="42"/>
      <c r="Z77" s="38" t="s">
        <v>11</v>
      </c>
      <c r="AA77" s="38">
        <v>310</v>
      </c>
      <c r="AB77" s="41">
        <v>40667</v>
      </c>
      <c r="AC77" s="57">
        <v>4.53E-2</v>
      </c>
      <c r="AD77" s="57">
        <v>1.0999999999999999E-2</v>
      </c>
      <c r="AE77" s="57">
        <f t="shared" si="14"/>
        <v>3.3727494322452659E-2</v>
      </c>
      <c r="AJ77" s="38" t="s">
        <v>11</v>
      </c>
      <c r="AK77" s="50">
        <v>518</v>
      </c>
      <c r="AL77" s="51">
        <v>40875</v>
      </c>
      <c r="AM77" s="50">
        <v>4.82E-2</v>
      </c>
      <c r="AN77" s="50">
        <v>1.7299999999999999E-2</v>
      </c>
      <c r="AO77" s="59">
        <f t="shared" si="15"/>
        <v>5.3044150161675546E-2</v>
      </c>
    </row>
    <row r="78" spans="1:43" x14ac:dyDescent="0.25">
      <c r="A78" s="45" t="s">
        <v>5</v>
      </c>
      <c r="B78" s="36">
        <v>120</v>
      </c>
      <c r="C78" s="44">
        <v>40477</v>
      </c>
      <c r="D78" s="37">
        <v>-33.826223896742029</v>
      </c>
      <c r="F78" s="38" t="s">
        <v>5</v>
      </c>
      <c r="G78" s="38">
        <v>198</v>
      </c>
      <c r="H78" s="41">
        <v>40555</v>
      </c>
      <c r="I78" s="57">
        <v>2.5999999999999999E-3</v>
      </c>
      <c r="J78" s="57">
        <v>8.6999999999999994E-3</v>
      </c>
      <c r="K78" s="57">
        <f t="shared" si="12"/>
        <v>2.6675381873212556E-2</v>
      </c>
      <c r="P78" s="38" t="s">
        <v>11</v>
      </c>
      <c r="Q78" s="38">
        <v>302</v>
      </c>
      <c r="R78" s="41">
        <v>40659</v>
      </c>
      <c r="S78" s="57">
        <v>5.8000000000000003E-2</v>
      </c>
      <c r="T78" s="57">
        <v>2.5000000000000001E-3</v>
      </c>
      <c r="U78" s="57">
        <f t="shared" si="13"/>
        <v>7.6653396187392414E-3</v>
      </c>
      <c r="V78" s="42"/>
      <c r="W78" s="42"/>
      <c r="Z78" s="38" t="s">
        <v>11</v>
      </c>
      <c r="AA78" s="38">
        <v>312</v>
      </c>
      <c r="AB78" s="41">
        <v>40669</v>
      </c>
      <c r="AC78" s="57">
        <v>5.9299999999999999E-2</v>
      </c>
      <c r="AD78" s="57">
        <v>1.3100000000000001E-2</v>
      </c>
      <c r="AE78" s="57">
        <f t="shared" si="14"/>
        <v>4.0166379602193623E-2</v>
      </c>
      <c r="AJ78" s="38" t="s">
        <v>11</v>
      </c>
      <c r="AK78" s="50">
        <v>525</v>
      </c>
      <c r="AL78" s="51">
        <v>40882</v>
      </c>
      <c r="AM78" s="50">
        <v>5.67E-2</v>
      </c>
      <c r="AN78" s="52">
        <v>2.5000000000000001E-3</v>
      </c>
      <c r="AO78" s="59">
        <f t="shared" si="15"/>
        <v>7.6653396187392414E-3</v>
      </c>
      <c r="AP78" s="42"/>
      <c r="AQ78" s="42"/>
    </row>
    <row r="79" spans="1:43" x14ac:dyDescent="0.25">
      <c r="A79" s="45" t="s">
        <v>5</v>
      </c>
      <c r="B79" s="36">
        <v>121</v>
      </c>
      <c r="C79" s="44">
        <v>40478</v>
      </c>
      <c r="D79" s="37">
        <v>-33.556403942162405</v>
      </c>
      <c r="F79" s="38" t="s">
        <v>5</v>
      </c>
      <c r="G79" s="38">
        <v>200</v>
      </c>
      <c r="H79" s="41">
        <v>40557</v>
      </c>
      <c r="I79" s="57">
        <v>2.9350000000000001E-2</v>
      </c>
      <c r="J79" s="57">
        <v>2.5000000000000001E-3</v>
      </c>
      <c r="K79" s="57">
        <f t="shared" si="12"/>
        <v>7.6653396187392414E-3</v>
      </c>
      <c r="P79" s="38" t="s">
        <v>11</v>
      </c>
      <c r="Q79" s="38">
        <v>304</v>
      </c>
      <c r="R79" s="41">
        <v>40661</v>
      </c>
      <c r="S79" s="57">
        <v>5.45E-2</v>
      </c>
      <c r="T79" s="57">
        <v>5.1999999999999998E-3</v>
      </c>
      <c r="U79" s="57">
        <f t="shared" si="13"/>
        <v>1.5943906406977619E-2</v>
      </c>
      <c r="V79" s="42"/>
      <c r="W79" s="42"/>
      <c r="Z79" s="38" t="s">
        <v>11</v>
      </c>
      <c r="AA79" s="38">
        <v>324</v>
      </c>
      <c r="AB79" s="41">
        <v>40681</v>
      </c>
      <c r="AC79" s="57">
        <v>4.4200000000000003E-2</v>
      </c>
      <c r="AD79" s="57">
        <v>1.0200000000000001E-2</v>
      </c>
      <c r="AE79" s="57">
        <f t="shared" si="14"/>
        <v>3.1274585644456107E-2</v>
      </c>
      <c r="AJ79" s="38" t="s">
        <v>11</v>
      </c>
      <c r="AK79" s="50">
        <v>532</v>
      </c>
      <c r="AL79" s="51">
        <v>40889</v>
      </c>
      <c r="AM79" s="50">
        <v>4.53E-2</v>
      </c>
      <c r="AN79" s="50">
        <v>1.5299999999999999E-2</v>
      </c>
      <c r="AO79" s="59">
        <f t="shared" si="15"/>
        <v>4.6911878466684154E-2</v>
      </c>
    </row>
    <row r="80" spans="1:43" x14ac:dyDescent="0.25">
      <c r="A80" s="45" t="s">
        <v>5</v>
      </c>
      <c r="B80" s="36">
        <v>122</v>
      </c>
      <c r="C80" s="44">
        <v>40479</v>
      </c>
      <c r="D80" s="37">
        <v>-33.099549700885547</v>
      </c>
      <c r="F80" s="38" t="s">
        <v>5</v>
      </c>
      <c r="G80" s="38">
        <v>205</v>
      </c>
      <c r="H80" s="41">
        <v>40562</v>
      </c>
      <c r="I80" s="57">
        <v>1.5E-3</v>
      </c>
      <c r="J80" s="57">
        <v>2.5000000000000001E-3</v>
      </c>
      <c r="K80" s="57">
        <f t="shared" si="12"/>
        <v>7.6653396187392414E-3</v>
      </c>
      <c r="P80" s="38" t="s">
        <v>11</v>
      </c>
      <c r="Q80" s="38">
        <v>309</v>
      </c>
      <c r="R80" s="41">
        <v>40666</v>
      </c>
      <c r="S80" s="57">
        <v>5.5300000000000002E-2</v>
      </c>
      <c r="T80" s="57">
        <v>2.5000000000000001E-3</v>
      </c>
      <c r="U80" s="57">
        <f t="shared" si="13"/>
        <v>7.6653396187392414E-3</v>
      </c>
      <c r="V80" s="42"/>
      <c r="W80" s="42"/>
      <c r="Z80" s="38" t="s">
        <v>11</v>
      </c>
      <c r="AA80" s="38">
        <v>326</v>
      </c>
      <c r="AB80" s="41">
        <v>40683</v>
      </c>
      <c r="AC80" s="57">
        <v>4.2700000000000002E-2</v>
      </c>
      <c r="AD80" s="57">
        <v>1.55E-2</v>
      </c>
      <c r="AE80" s="57">
        <f t="shared" si="14"/>
        <v>4.7525105636183292E-2</v>
      </c>
      <c r="AJ80" s="38" t="s">
        <v>11</v>
      </c>
      <c r="AK80" s="50">
        <v>539</v>
      </c>
      <c r="AL80" s="51">
        <v>40896</v>
      </c>
      <c r="AM80" s="50">
        <v>7.0800000000000002E-2</v>
      </c>
      <c r="AN80" s="50">
        <v>1.37E-2</v>
      </c>
      <c r="AO80" s="59">
        <f t="shared" si="15"/>
        <v>4.2006061110691044E-2</v>
      </c>
    </row>
    <row r="81" spans="1:53" x14ac:dyDescent="0.25">
      <c r="A81" s="45" t="s">
        <v>5</v>
      </c>
      <c r="B81" s="36">
        <v>123</v>
      </c>
      <c r="C81" s="44">
        <v>40480</v>
      </c>
      <c r="D81" s="37">
        <v>-33.099549700885547</v>
      </c>
      <c r="F81" s="38" t="s">
        <v>5</v>
      </c>
      <c r="G81" s="38">
        <v>207</v>
      </c>
      <c r="H81" s="41">
        <v>40564</v>
      </c>
      <c r="I81" s="57">
        <v>5.0000000000000001E-4</v>
      </c>
      <c r="J81" s="57">
        <v>8.8000000000000005E-3</v>
      </c>
      <c r="K81" s="57">
        <f t="shared" si="12"/>
        <v>2.6981995457962128E-2</v>
      </c>
      <c r="P81" s="38" t="s">
        <v>11</v>
      </c>
      <c r="Q81" s="38">
        <v>311</v>
      </c>
      <c r="R81" s="41">
        <v>40668</v>
      </c>
      <c r="S81" s="57">
        <v>6.7500000000000004E-2</v>
      </c>
      <c r="T81" s="57">
        <v>3.56E-2</v>
      </c>
      <c r="U81" s="57">
        <f t="shared" si="13"/>
        <v>0.10915443617084679</v>
      </c>
      <c r="Z81" s="38" t="s">
        <v>11</v>
      </c>
      <c r="AA81" s="38">
        <v>331</v>
      </c>
      <c r="AB81" s="41">
        <v>40688</v>
      </c>
      <c r="AC81" s="57">
        <v>3.95E-2</v>
      </c>
      <c r="AD81" s="57">
        <v>2.5000000000000001E-3</v>
      </c>
      <c r="AE81" s="57">
        <f t="shared" si="14"/>
        <v>7.6653396187392414E-3</v>
      </c>
      <c r="AF81" s="42"/>
      <c r="AG81" s="42"/>
      <c r="AJ81" s="38" t="s">
        <v>11</v>
      </c>
      <c r="AK81" s="50">
        <v>547</v>
      </c>
      <c r="AL81" s="51">
        <v>40904</v>
      </c>
      <c r="AM81" s="50">
        <v>7.7200000000000005E-2</v>
      </c>
      <c r="AN81" s="52">
        <v>2.5000000000000001E-3</v>
      </c>
      <c r="AO81" s="59">
        <f t="shared" si="15"/>
        <v>7.6653396187392414E-3</v>
      </c>
      <c r="AP81" s="42"/>
      <c r="AQ81" s="42"/>
    </row>
    <row r="82" spans="1:53" x14ac:dyDescent="0.25">
      <c r="A82" s="45" t="s">
        <v>5</v>
      </c>
      <c r="B82" s="36">
        <v>126</v>
      </c>
      <c r="C82" s="44">
        <v>40483</v>
      </c>
      <c r="D82" s="37">
        <v>-33.099549700885547</v>
      </c>
      <c r="F82" s="38" t="s">
        <v>5</v>
      </c>
      <c r="G82" s="38">
        <v>210</v>
      </c>
      <c r="H82" s="41">
        <v>40567</v>
      </c>
      <c r="I82" s="57">
        <v>5.0000000000000001E-4</v>
      </c>
      <c r="J82" s="57">
        <v>1.67E-2</v>
      </c>
      <c r="K82" s="57">
        <f t="shared" si="12"/>
        <v>5.1204468653178126E-2</v>
      </c>
      <c r="P82" s="38" t="s">
        <v>11</v>
      </c>
      <c r="Q82" s="38">
        <v>316</v>
      </c>
      <c r="R82" s="41">
        <v>40673</v>
      </c>
      <c r="S82" s="57">
        <v>5.67E-2</v>
      </c>
      <c r="T82" s="57">
        <v>2.5000000000000001E-3</v>
      </c>
      <c r="U82" s="57">
        <f t="shared" si="13"/>
        <v>7.6653396187392414E-3</v>
      </c>
      <c r="V82" s="42"/>
      <c r="W82" s="42"/>
      <c r="Z82" s="38" t="s">
        <v>11</v>
      </c>
      <c r="AA82" s="38">
        <v>333</v>
      </c>
      <c r="AB82" s="41">
        <v>40690</v>
      </c>
      <c r="AC82" s="57">
        <v>4.4200000000000003E-2</v>
      </c>
      <c r="AD82" s="57">
        <v>1.1900000000000001E-2</v>
      </c>
      <c r="AE82" s="57">
        <f t="shared" si="14"/>
        <v>3.6487016585198789E-2</v>
      </c>
      <c r="AJ82" s="38" t="s">
        <v>11</v>
      </c>
      <c r="AK82" s="50">
        <v>548</v>
      </c>
      <c r="AL82" s="51">
        <v>40905</v>
      </c>
      <c r="AM82" s="50">
        <v>6.8599999999999994E-2</v>
      </c>
      <c r="AN82" s="52">
        <v>5.1000000000000004E-3</v>
      </c>
      <c r="AO82" s="59">
        <f t="shared" si="15"/>
        <v>1.5637292822228054E-2</v>
      </c>
      <c r="AP82" s="42"/>
      <c r="AQ82" s="42"/>
    </row>
    <row r="83" spans="1:53" x14ac:dyDescent="0.25">
      <c r="A83" s="45" t="s">
        <v>5</v>
      </c>
      <c r="B83" s="36">
        <v>127</v>
      </c>
      <c r="C83" s="44">
        <v>40484</v>
      </c>
      <c r="D83" s="37">
        <v>-33.341774432837703</v>
      </c>
      <c r="F83" s="38" t="s">
        <v>5</v>
      </c>
      <c r="G83" s="38">
        <v>212</v>
      </c>
      <c r="H83" s="41">
        <v>40569</v>
      </c>
      <c r="I83" s="57">
        <v>3.7000000000000002E-3</v>
      </c>
      <c r="J83" s="57">
        <v>2.5000000000000001E-3</v>
      </c>
      <c r="K83" s="57">
        <f t="shared" si="12"/>
        <v>7.6653396187392414E-3</v>
      </c>
      <c r="P83" s="38" t="s">
        <v>11</v>
      </c>
      <c r="Q83" s="38">
        <v>323</v>
      </c>
      <c r="R83" s="41">
        <v>40680</v>
      </c>
      <c r="S83" s="57">
        <v>5.2600000000000001E-2</v>
      </c>
      <c r="T83" s="57">
        <v>2.5000000000000001E-3</v>
      </c>
      <c r="U83" s="57">
        <f t="shared" si="13"/>
        <v>7.6653396187392414E-3</v>
      </c>
      <c r="V83" s="42"/>
      <c r="W83" s="42"/>
      <c r="Z83" s="38" t="s">
        <v>11</v>
      </c>
      <c r="AA83" s="38">
        <v>340</v>
      </c>
      <c r="AB83" s="41">
        <v>40697</v>
      </c>
      <c r="AC83" s="57">
        <v>4.3999999999999997E-2</v>
      </c>
      <c r="AD83" s="57">
        <v>2.5000000000000001E-3</v>
      </c>
      <c r="AE83" s="57">
        <f t="shared" si="14"/>
        <v>7.6653396187392414E-3</v>
      </c>
      <c r="AF83" s="42"/>
      <c r="AG83" s="42"/>
      <c r="AJ83" s="38" t="s">
        <v>11</v>
      </c>
      <c r="AK83" s="50">
        <v>554</v>
      </c>
      <c r="AL83" s="51">
        <v>40911</v>
      </c>
      <c r="AM83" s="50">
        <v>6.1699999999999998E-2</v>
      </c>
      <c r="AN83" s="52">
        <v>2.5000000000000001E-3</v>
      </c>
      <c r="AO83" s="59">
        <f t="shared" si="15"/>
        <v>7.6653396187392414E-3</v>
      </c>
      <c r="AP83" s="42"/>
      <c r="AQ83" s="42"/>
    </row>
    <row r="84" spans="1:53" x14ac:dyDescent="0.25">
      <c r="A84" s="45" t="s">
        <v>5</v>
      </c>
      <c r="B84" s="36">
        <v>128</v>
      </c>
      <c r="C84" s="44">
        <v>40485</v>
      </c>
      <c r="D84" s="37">
        <v>-33.433758508262578</v>
      </c>
      <c r="F84" s="38" t="s">
        <v>5</v>
      </c>
      <c r="G84" s="38">
        <v>214</v>
      </c>
      <c r="H84" s="41">
        <v>40571</v>
      </c>
      <c r="I84" s="57">
        <v>5.0000000000000001E-4</v>
      </c>
      <c r="J84" s="57">
        <v>1.5100000000000001E-2</v>
      </c>
      <c r="K84" s="57">
        <f t="shared" si="12"/>
        <v>4.6298651297185016E-2</v>
      </c>
      <c r="P84" s="38" t="s">
        <v>11</v>
      </c>
      <c r="Q84" s="38">
        <v>325</v>
      </c>
      <c r="R84" s="41">
        <v>40682</v>
      </c>
      <c r="S84" s="57">
        <v>4.6199999999999998E-2</v>
      </c>
      <c r="T84" s="57">
        <v>1.4E-2</v>
      </c>
      <c r="U84" s="57">
        <f t="shared" si="13"/>
        <v>4.2925901864939747E-2</v>
      </c>
      <c r="Z84" s="38" t="s">
        <v>11</v>
      </c>
      <c r="AA84" s="38">
        <v>345</v>
      </c>
      <c r="AB84" s="41">
        <v>40702</v>
      </c>
      <c r="AC84" s="57">
        <v>5.9499999999999997E-2</v>
      </c>
      <c r="AD84" s="57">
        <v>1.6899999999999998E-2</v>
      </c>
      <c r="AE84" s="57">
        <f t="shared" si="14"/>
        <v>5.1817695822677264E-2</v>
      </c>
      <c r="AJ84" s="38" t="s">
        <v>11</v>
      </c>
      <c r="AK84" s="50">
        <v>555</v>
      </c>
      <c r="AL84" s="51">
        <v>40912</v>
      </c>
      <c r="AM84" s="50">
        <v>6.5799999999999997E-2</v>
      </c>
      <c r="AN84" s="50">
        <v>1.3899999999999999E-2</v>
      </c>
      <c r="AO84" s="59">
        <f t="shared" si="15"/>
        <v>4.2619288280190175E-2</v>
      </c>
    </row>
    <row r="85" spans="1:53" x14ac:dyDescent="0.25">
      <c r="A85" s="45" t="s">
        <v>5</v>
      </c>
      <c r="B85" s="36">
        <v>129</v>
      </c>
      <c r="C85" s="44">
        <v>40486</v>
      </c>
      <c r="D85" s="37">
        <v>-33.295782395125272</v>
      </c>
      <c r="F85" s="38" t="s">
        <v>5</v>
      </c>
      <c r="G85" s="38">
        <v>217</v>
      </c>
      <c r="H85" s="41">
        <v>40574</v>
      </c>
      <c r="I85" s="57">
        <v>1.4E-3</v>
      </c>
      <c r="J85" s="57">
        <v>2.5000000000000001E-3</v>
      </c>
      <c r="K85" s="57">
        <f t="shared" si="12"/>
        <v>7.6653396187392414E-3</v>
      </c>
      <c r="P85" s="38" t="s">
        <v>11</v>
      </c>
      <c r="Q85" s="38">
        <v>330</v>
      </c>
      <c r="R85" s="41">
        <v>40687</v>
      </c>
      <c r="S85" s="57">
        <v>5.74E-2</v>
      </c>
      <c r="T85" s="57">
        <v>0.1086</v>
      </c>
      <c r="U85" s="57">
        <f t="shared" si="13"/>
        <v>0.33298235303803264</v>
      </c>
      <c r="Z85" s="38" t="s">
        <v>11</v>
      </c>
      <c r="AA85" s="38">
        <v>347</v>
      </c>
      <c r="AB85" s="41">
        <v>40704</v>
      </c>
      <c r="AC85" s="57">
        <v>4.9000000000000002E-2</v>
      </c>
      <c r="AD85" s="57">
        <v>2.5000000000000001E-3</v>
      </c>
      <c r="AE85" s="57">
        <f t="shared" si="14"/>
        <v>7.6653396187392414E-3</v>
      </c>
      <c r="AF85" s="42"/>
      <c r="AG85" s="42"/>
      <c r="AJ85" s="38" t="s">
        <v>11</v>
      </c>
      <c r="AK85" s="50">
        <v>560</v>
      </c>
      <c r="AL85" s="51">
        <v>40917</v>
      </c>
      <c r="AM85" s="50">
        <v>4.1500000000000002E-2</v>
      </c>
      <c r="AN85" s="52">
        <v>2.5000000000000001E-3</v>
      </c>
      <c r="AO85" s="59">
        <f t="shared" si="15"/>
        <v>7.6653396187392414E-3</v>
      </c>
      <c r="AP85" s="42"/>
      <c r="AQ85" s="42"/>
    </row>
    <row r="86" spans="1:53" x14ac:dyDescent="0.25">
      <c r="A86" s="45" t="s">
        <v>5</v>
      </c>
      <c r="B86" s="36">
        <v>130</v>
      </c>
      <c r="C86" s="44">
        <v>40487</v>
      </c>
      <c r="D86" s="37">
        <v>-33.14247560275048</v>
      </c>
      <c r="F86" s="38" t="s">
        <v>5</v>
      </c>
      <c r="G86" s="38">
        <v>219</v>
      </c>
      <c r="H86" s="41">
        <v>40576</v>
      </c>
      <c r="I86" s="57">
        <v>5.0000000000000001E-4</v>
      </c>
      <c r="J86" s="57">
        <v>2.5100000000000001E-2</v>
      </c>
      <c r="K86" s="57">
        <f t="shared" si="12"/>
        <v>7.6960009772141985E-2</v>
      </c>
      <c r="P86" s="38" t="s">
        <v>11</v>
      </c>
      <c r="Q86" s="38">
        <v>332</v>
      </c>
      <c r="R86" s="41">
        <v>40689</v>
      </c>
      <c r="S86" s="57">
        <v>6.2100000000000002E-2</v>
      </c>
      <c r="T86" s="57">
        <v>6.7000000000000002E-3</v>
      </c>
      <c r="U86" s="57">
        <f t="shared" si="13"/>
        <v>2.0543110178221167E-2</v>
      </c>
      <c r="V86" s="42"/>
      <c r="W86" s="42"/>
      <c r="Z86" s="38" t="s">
        <v>11</v>
      </c>
      <c r="AA86" s="38">
        <v>352</v>
      </c>
      <c r="AB86" s="41">
        <v>40709</v>
      </c>
      <c r="AC86" s="57">
        <v>5.9499999999999997E-2</v>
      </c>
      <c r="AD86" s="57">
        <v>1.8499999999999999E-2</v>
      </c>
      <c r="AE86" s="57">
        <f t="shared" si="14"/>
        <v>5.672351317867038E-2</v>
      </c>
      <c r="AJ86" s="38" t="s">
        <v>11</v>
      </c>
      <c r="AK86" s="50">
        <v>568</v>
      </c>
      <c r="AL86" s="51">
        <v>40925</v>
      </c>
      <c r="AM86" s="50">
        <v>0.14860000000000001</v>
      </c>
      <c r="AN86" s="52">
        <v>2.5000000000000001E-3</v>
      </c>
      <c r="AO86" s="59">
        <f t="shared" si="15"/>
        <v>7.6653396187392414E-3</v>
      </c>
      <c r="AP86" s="42"/>
      <c r="AQ86" s="42"/>
    </row>
    <row r="87" spans="1:53" x14ac:dyDescent="0.25">
      <c r="A87" s="45" t="s">
        <v>5</v>
      </c>
      <c r="B87" s="36">
        <v>133</v>
      </c>
      <c r="C87" s="46">
        <v>40490</v>
      </c>
      <c r="D87" s="37">
        <v>-33.14247560275048</v>
      </c>
      <c r="F87" s="38" t="s">
        <v>5</v>
      </c>
      <c r="G87" s="38">
        <v>221</v>
      </c>
      <c r="H87" s="41">
        <v>40578</v>
      </c>
      <c r="I87" s="57">
        <v>1.6000000000000001E-3</v>
      </c>
      <c r="J87" s="57">
        <v>2.5000000000000001E-3</v>
      </c>
      <c r="K87" s="57">
        <f t="shared" si="12"/>
        <v>7.6653396187392414E-3</v>
      </c>
      <c r="P87" s="38" t="s">
        <v>11</v>
      </c>
      <c r="Q87" s="38">
        <v>337</v>
      </c>
      <c r="R87" s="41">
        <v>40694</v>
      </c>
      <c r="S87" s="57">
        <v>3.09E-2</v>
      </c>
      <c r="T87" s="57">
        <v>2.5000000000000001E-3</v>
      </c>
      <c r="U87" s="57">
        <f t="shared" si="13"/>
        <v>7.6653396187392414E-3</v>
      </c>
      <c r="V87" s="42"/>
      <c r="W87" s="42"/>
      <c r="Z87" s="38" t="s">
        <v>11</v>
      </c>
      <c r="AA87" s="38">
        <v>354</v>
      </c>
      <c r="AB87" s="41">
        <v>40711</v>
      </c>
      <c r="AC87" s="57">
        <v>4.7199999999999999E-2</v>
      </c>
      <c r="AD87" s="57">
        <v>2.5000000000000001E-3</v>
      </c>
      <c r="AE87" s="57">
        <f t="shared" si="14"/>
        <v>7.6653396187392414E-3</v>
      </c>
      <c r="AF87" s="42"/>
      <c r="AG87" s="42"/>
      <c r="AJ87" s="38" t="s">
        <v>11</v>
      </c>
      <c r="AK87" s="50">
        <v>569</v>
      </c>
      <c r="AL87" s="51">
        <v>40926</v>
      </c>
      <c r="AM87" s="50">
        <v>6.6799999999999998E-2</v>
      </c>
      <c r="AN87" s="52">
        <v>2.5000000000000001E-3</v>
      </c>
      <c r="AO87" s="59">
        <f t="shared" si="15"/>
        <v>7.6653396187392414E-3</v>
      </c>
      <c r="AP87" s="42"/>
      <c r="AQ87" s="42"/>
    </row>
    <row r="88" spans="1:53" ht="15.75" x14ac:dyDescent="0.3">
      <c r="A88" s="45" t="s">
        <v>5</v>
      </c>
      <c r="B88" s="36">
        <v>134</v>
      </c>
      <c r="C88" s="46">
        <v>40491</v>
      </c>
      <c r="D88" s="37">
        <v>-33.14247560275048</v>
      </c>
      <c r="F88" s="48" t="s">
        <v>5</v>
      </c>
      <c r="G88" s="48">
        <v>224</v>
      </c>
      <c r="H88" s="49">
        <v>40581</v>
      </c>
      <c r="I88" s="58">
        <v>5.0000000000000001E-4</v>
      </c>
      <c r="J88" s="58">
        <v>2.5000000000000001E-3</v>
      </c>
      <c r="K88" s="57">
        <f t="shared" si="12"/>
        <v>7.6653396187392414E-3</v>
      </c>
      <c r="L88" s="38" t="s">
        <v>56</v>
      </c>
      <c r="M88" s="38" t="s">
        <v>93</v>
      </c>
      <c r="N88" s="38" t="s">
        <v>94</v>
      </c>
      <c r="O88" s="38" t="s">
        <v>179</v>
      </c>
      <c r="P88" s="38" t="s">
        <v>11</v>
      </c>
      <c r="Q88" s="38">
        <v>339</v>
      </c>
      <c r="R88" s="41">
        <v>40696</v>
      </c>
      <c r="S88" s="57">
        <v>5.0500000000000003E-2</v>
      </c>
      <c r="T88" s="57">
        <v>1.43E-2</v>
      </c>
      <c r="U88" s="57">
        <f t="shared" si="13"/>
        <v>4.3845742619188458E-2</v>
      </c>
      <c r="Z88" s="38" t="s">
        <v>11</v>
      </c>
      <c r="AA88" s="38">
        <v>359</v>
      </c>
      <c r="AB88" s="41">
        <v>40716</v>
      </c>
      <c r="AC88" s="57">
        <v>5.6300000000000003E-2</v>
      </c>
      <c r="AD88" s="57">
        <v>2.5000000000000001E-3</v>
      </c>
      <c r="AE88" s="57">
        <f t="shared" si="14"/>
        <v>7.6653396187392414E-3</v>
      </c>
      <c r="AF88" s="42"/>
      <c r="AG88" s="42"/>
      <c r="AJ88" s="38" t="s">
        <v>11</v>
      </c>
      <c r="AK88" s="50">
        <v>574</v>
      </c>
      <c r="AL88" s="51">
        <v>40931</v>
      </c>
      <c r="AM88" s="50">
        <v>5.2499999999999998E-2</v>
      </c>
      <c r="AN88" s="50">
        <v>2.75E-2</v>
      </c>
      <c r="AO88" s="59">
        <f t="shared" si="15"/>
        <v>8.4318735806131653E-2</v>
      </c>
    </row>
    <row r="89" spans="1:53" x14ac:dyDescent="0.25">
      <c r="A89" s="45" t="s">
        <v>5</v>
      </c>
      <c r="B89" s="36">
        <v>135</v>
      </c>
      <c r="C89" s="46">
        <v>40492</v>
      </c>
      <c r="D89" s="37">
        <v>-33.14247560275048</v>
      </c>
      <c r="F89" s="38" t="s">
        <v>8</v>
      </c>
      <c r="G89" s="38">
        <v>226</v>
      </c>
      <c r="H89" s="41">
        <v>40583</v>
      </c>
      <c r="I89" s="57">
        <v>5.0000000000000001E-4</v>
      </c>
      <c r="J89" s="57">
        <v>2.5000000000000001E-3</v>
      </c>
      <c r="K89" s="57">
        <f>(30.973762+15.999*4)/30.973762*J89</f>
        <v>7.6653396187392414E-3</v>
      </c>
      <c r="L89" s="38" t="s">
        <v>46</v>
      </c>
      <c r="M89" s="60">
        <f>MAX(I89:I108)</f>
        <v>2.0999999999999999E-3</v>
      </c>
      <c r="N89" s="60">
        <f>MAX(J89:J108)</f>
        <v>3.7400000000000003E-2</v>
      </c>
      <c r="O89" s="57">
        <f>(30.973762+15.999*4)/30.973762*N89</f>
        <v>0.11467348069633905</v>
      </c>
      <c r="P89" s="38" t="s">
        <v>11</v>
      </c>
      <c r="Q89" s="38">
        <v>344</v>
      </c>
      <c r="R89" s="41">
        <v>40701</v>
      </c>
      <c r="S89" s="57">
        <v>6.4799999999999996E-2</v>
      </c>
      <c r="T89" s="57">
        <v>2.5000000000000001E-3</v>
      </c>
      <c r="U89" s="57">
        <f t="shared" si="13"/>
        <v>7.6653396187392414E-3</v>
      </c>
      <c r="V89" s="42"/>
      <c r="W89" s="42"/>
      <c r="Z89" s="38" t="s">
        <v>11</v>
      </c>
      <c r="AA89" s="38">
        <v>361</v>
      </c>
      <c r="AB89" s="41">
        <v>40718</v>
      </c>
      <c r="AC89" s="57">
        <v>5.7099999999999998E-2</v>
      </c>
      <c r="AD89" s="57">
        <v>1.01E-2</v>
      </c>
      <c r="AE89" s="57">
        <f t="shared" si="14"/>
        <v>3.0967972059706531E-2</v>
      </c>
      <c r="AJ89" s="38" t="s">
        <v>11</v>
      </c>
      <c r="AK89" s="50">
        <v>581</v>
      </c>
      <c r="AL89" s="51">
        <v>40938</v>
      </c>
      <c r="AM89" s="50">
        <v>5.0099999999999999E-2</v>
      </c>
      <c r="AN89" s="50">
        <v>2.1100000000000001E-2</v>
      </c>
      <c r="AO89" s="59">
        <f t="shared" si="15"/>
        <v>6.46954663821592E-2</v>
      </c>
      <c r="BA89" s="42"/>
    </row>
    <row r="90" spans="1:53" x14ac:dyDescent="0.25">
      <c r="A90" s="45" t="s">
        <v>5</v>
      </c>
      <c r="B90" s="36">
        <v>137</v>
      </c>
      <c r="C90" s="46">
        <v>40494</v>
      </c>
      <c r="D90" s="37">
        <v>-32.93397836512078</v>
      </c>
      <c r="F90" s="38" t="s">
        <v>8</v>
      </c>
      <c r="G90" s="38">
        <v>228</v>
      </c>
      <c r="H90" s="41">
        <v>40585</v>
      </c>
      <c r="I90" s="57">
        <v>5.0000000000000001E-4</v>
      </c>
      <c r="J90" s="57">
        <v>1.17E-2</v>
      </c>
      <c r="K90" s="57">
        <f t="shared" si="12"/>
        <v>3.5873789415699651E-2</v>
      </c>
      <c r="L90" s="38" t="s">
        <v>47</v>
      </c>
      <c r="M90" s="60">
        <f>MIN(I89:I108)</f>
        <v>5.0000000000000001E-4</v>
      </c>
      <c r="N90" s="60">
        <f>MIN(J89:J108)</f>
        <v>2.5000000000000001E-3</v>
      </c>
      <c r="O90" s="57">
        <f t="shared" ref="O90:O93" si="18">(30.973762+15.999*4)/30.973762*N90</f>
        <v>7.6653396187392414E-3</v>
      </c>
      <c r="P90" s="38" t="s">
        <v>11</v>
      </c>
      <c r="Q90" s="38">
        <v>346</v>
      </c>
      <c r="R90" s="41">
        <v>40703</v>
      </c>
      <c r="S90" s="57">
        <v>5.4899999999999997E-2</v>
      </c>
      <c r="T90" s="57">
        <v>1.6299999999999999E-2</v>
      </c>
      <c r="U90" s="57">
        <f t="shared" si="13"/>
        <v>4.9978014314179843E-2</v>
      </c>
      <c r="Z90" s="38" t="s">
        <v>11</v>
      </c>
      <c r="AA90" s="38">
        <v>366</v>
      </c>
      <c r="AB90" s="41">
        <v>40723</v>
      </c>
      <c r="AC90" s="57">
        <v>1.5680000000000001</v>
      </c>
      <c r="AD90" s="57">
        <v>1.35E-2</v>
      </c>
      <c r="AE90" s="57">
        <f t="shared" si="14"/>
        <v>4.1392833941191899E-2</v>
      </c>
      <c r="AJ90" s="38" t="s">
        <v>11</v>
      </c>
      <c r="AK90" s="50">
        <v>588</v>
      </c>
      <c r="AL90" s="51">
        <v>40945</v>
      </c>
      <c r="AM90" s="50">
        <v>5.4800000000000001E-2</v>
      </c>
      <c r="AN90" s="50">
        <v>2.3199999999999998E-2</v>
      </c>
      <c r="AO90" s="59">
        <f t="shared" si="15"/>
        <v>7.1134351661900144E-2</v>
      </c>
      <c r="BA90" s="42"/>
    </row>
    <row r="91" spans="1:53" x14ac:dyDescent="0.25">
      <c r="A91" s="45" t="s">
        <v>5</v>
      </c>
      <c r="B91" s="36">
        <v>140</v>
      </c>
      <c r="C91" s="46">
        <v>40497</v>
      </c>
      <c r="D91" s="37">
        <v>-32.93397836512078</v>
      </c>
      <c r="F91" s="38" t="s">
        <v>8</v>
      </c>
      <c r="G91" s="38">
        <v>231</v>
      </c>
      <c r="H91" s="41">
        <v>40588</v>
      </c>
      <c r="I91" s="57">
        <v>5.0000000000000001E-4</v>
      </c>
      <c r="J91" s="57">
        <v>3.7400000000000003E-2</v>
      </c>
      <c r="K91" s="57">
        <f t="shared" si="12"/>
        <v>0.11467348069633905</v>
      </c>
      <c r="L91" s="38" t="s">
        <v>48</v>
      </c>
      <c r="M91" s="60">
        <f>MEDIAN(I89:I108)</f>
        <v>5.0000000000000001E-4</v>
      </c>
      <c r="N91" s="60">
        <f>MEDIAN(J89:J108)</f>
        <v>2.5000000000000001E-3</v>
      </c>
      <c r="O91" s="57">
        <f t="shared" si="18"/>
        <v>7.6653396187392414E-3</v>
      </c>
      <c r="P91" s="38" t="s">
        <v>11</v>
      </c>
      <c r="Q91" s="38">
        <v>351</v>
      </c>
      <c r="R91" s="41">
        <v>40708</v>
      </c>
      <c r="S91" s="57">
        <v>0.1043</v>
      </c>
      <c r="T91" s="57">
        <v>2.5000000000000001E-3</v>
      </c>
      <c r="U91" s="57">
        <f t="shared" si="13"/>
        <v>7.6653396187392414E-3</v>
      </c>
      <c r="V91" s="42"/>
      <c r="W91" s="42"/>
      <c r="Z91" s="38" t="s">
        <v>11</v>
      </c>
      <c r="AA91" s="38">
        <v>368</v>
      </c>
      <c r="AB91" s="41">
        <v>40725</v>
      </c>
      <c r="AC91" s="57">
        <v>7.5899999999999995E-2</v>
      </c>
      <c r="AD91" s="57">
        <v>1.06E-2</v>
      </c>
      <c r="AE91" s="57">
        <f t="shared" si="14"/>
        <v>3.2501039983454383E-2</v>
      </c>
      <c r="AJ91" s="38" t="s">
        <v>11</v>
      </c>
      <c r="AK91" s="50">
        <v>595</v>
      </c>
      <c r="AL91" s="51">
        <v>40952</v>
      </c>
      <c r="AM91" s="50">
        <v>5.3900000000000003E-2</v>
      </c>
      <c r="AN91" s="50">
        <v>1.7299999999999999E-2</v>
      </c>
      <c r="AO91" s="59">
        <f t="shared" si="15"/>
        <v>5.3044150161675546E-2</v>
      </c>
      <c r="BA91" s="42"/>
    </row>
    <row r="92" spans="1:53" x14ac:dyDescent="0.25">
      <c r="A92" s="45" t="s">
        <v>5</v>
      </c>
      <c r="B92" s="36">
        <v>141</v>
      </c>
      <c r="C92" s="46">
        <v>40498</v>
      </c>
      <c r="D92" s="37">
        <v>-32.93397836512078</v>
      </c>
      <c r="F92" s="38" t="s">
        <v>8</v>
      </c>
      <c r="G92" s="38">
        <v>233</v>
      </c>
      <c r="H92" s="41">
        <v>40590</v>
      </c>
      <c r="I92" s="57">
        <v>5.0000000000000001E-4</v>
      </c>
      <c r="J92" s="57">
        <v>2.5000000000000001E-3</v>
      </c>
      <c r="K92" s="57">
        <f t="shared" si="12"/>
        <v>7.6653396187392414E-3</v>
      </c>
      <c r="L92" s="38" t="s">
        <v>49</v>
      </c>
      <c r="M92" s="60">
        <f>AVERAGE(I89:I108)</f>
        <v>9.050000000000001E-4</v>
      </c>
      <c r="N92" s="60">
        <f>AVERAGE(J89:J108)</f>
        <v>7.9000000000000008E-3</v>
      </c>
      <c r="O92" s="57">
        <f t="shared" si="18"/>
        <v>2.4222473195216004E-2</v>
      </c>
      <c r="P92" s="38" t="s">
        <v>11</v>
      </c>
      <c r="Q92" s="38">
        <v>353</v>
      </c>
      <c r="R92" s="41">
        <v>40710</v>
      </c>
      <c r="S92" s="57">
        <v>8.2799999999999999E-2</v>
      </c>
      <c r="T92" s="57">
        <v>2.5000000000000001E-3</v>
      </c>
      <c r="U92" s="57">
        <f t="shared" si="13"/>
        <v>7.6653396187392414E-3</v>
      </c>
      <c r="V92" s="42"/>
      <c r="W92" s="42"/>
      <c r="Z92" s="38" t="s">
        <v>11</v>
      </c>
      <c r="AA92" s="38">
        <v>375</v>
      </c>
      <c r="AB92" s="41">
        <v>40732</v>
      </c>
      <c r="AC92" s="57">
        <v>5.1499999999999997E-2</v>
      </c>
      <c r="AD92" s="57">
        <v>1.7100000000000001E-2</v>
      </c>
      <c r="AE92" s="57">
        <f t="shared" si="14"/>
        <v>5.2430922992176408E-2</v>
      </c>
      <c r="AJ92" s="38" t="s">
        <v>11</v>
      </c>
      <c r="AK92" s="50">
        <v>603</v>
      </c>
      <c r="AL92" s="51">
        <v>40960</v>
      </c>
      <c r="AM92" s="50">
        <v>2.87E-2</v>
      </c>
      <c r="AN92" s="52">
        <v>9.1000000000000004E-3</v>
      </c>
      <c r="AO92" s="59">
        <f t="shared" si="15"/>
        <v>2.7901836212210838E-2</v>
      </c>
      <c r="AP92" s="42"/>
      <c r="AQ92" s="42"/>
      <c r="BA92" s="42"/>
    </row>
    <row r="93" spans="1:53" x14ac:dyDescent="0.25">
      <c r="A93" s="45" t="s">
        <v>5</v>
      </c>
      <c r="B93" s="36">
        <v>142</v>
      </c>
      <c r="C93" s="44">
        <v>40499</v>
      </c>
      <c r="D93" s="37">
        <v>-32.93397836512078</v>
      </c>
      <c r="F93" s="38" t="s">
        <v>8</v>
      </c>
      <c r="G93" s="38">
        <v>235</v>
      </c>
      <c r="H93" s="41">
        <v>40592</v>
      </c>
      <c r="I93" s="57">
        <v>5.0000000000000001E-4</v>
      </c>
      <c r="J93" s="57">
        <v>1.49E-2</v>
      </c>
      <c r="K93" s="57">
        <f t="shared" si="12"/>
        <v>4.5685424127685878E-2</v>
      </c>
      <c r="L93" s="38" t="s">
        <v>50</v>
      </c>
      <c r="M93" s="60">
        <f>STDEV(I89:I108)</f>
        <v>5.4817880294662984E-4</v>
      </c>
      <c r="N93" s="60">
        <f>STDEV(J89:J108)</f>
        <v>9.5051786439094166E-3</v>
      </c>
      <c r="O93" s="57">
        <f t="shared" si="18"/>
        <v>2.9144168976941193E-2</v>
      </c>
      <c r="P93" s="38" t="s">
        <v>11</v>
      </c>
      <c r="Q93" s="38">
        <v>358</v>
      </c>
      <c r="R93" s="41">
        <v>40715</v>
      </c>
      <c r="S93" s="57">
        <v>5.6800000000000003E-2</v>
      </c>
      <c r="T93" s="57">
        <v>7.7999999999999996E-3</v>
      </c>
      <c r="U93" s="57">
        <f t="shared" si="13"/>
        <v>2.3915859610466432E-2</v>
      </c>
      <c r="V93" s="42"/>
      <c r="W93" s="42"/>
      <c r="Z93" s="38" t="s">
        <v>11</v>
      </c>
      <c r="AA93" s="38">
        <v>380</v>
      </c>
      <c r="AB93" s="41">
        <v>40737</v>
      </c>
      <c r="AC93" s="57">
        <v>5.11E-2</v>
      </c>
      <c r="AD93" s="57">
        <v>1.4500000000000001E-2</v>
      </c>
      <c r="AE93" s="57">
        <f t="shared" si="14"/>
        <v>4.4458969788687602E-2</v>
      </c>
      <c r="AJ93" s="38" t="s">
        <v>11</v>
      </c>
      <c r="AK93" s="50">
        <v>604</v>
      </c>
      <c r="AL93" s="51">
        <v>40961</v>
      </c>
      <c r="AM93" s="50">
        <v>3.4700000000000002E-2</v>
      </c>
      <c r="AN93" s="50">
        <v>1.4E-2</v>
      </c>
      <c r="AO93" s="59">
        <f t="shared" si="15"/>
        <v>4.2925901864939747E-2</v>
      </c>
    </row>
    <row r="94" spans="1:53" x14ac:dyDescent="0.25">
      <c r="A94" s="45" t="s">
        <v>5</v>
      </c>
      <c r="B94" s="36">
        <v>143</v>
      </c>
      <c r="C94" s="44">
        <v>40500</v>
      </c>
      <c r="D94" s="37">
        <v>-32.93397836512078</v>
      </c>
      <c r="F94" s="38" t="s">
        <v>8</v>
      </c>
      <c r="G94" s="38">
        <v>240</v>
      </c>
      <c r="H94" s="41">
        <v>40597</v>
      </c>
      <c r="I94" s="57">
        <v>5.0000000000000001E-4</v>
      </c>
      <c r="J94" s="57">
        <v>2.5000000000000001E-3</v>
      </c>
      <c r="K94" s="57">
        <f t="shared" si="12"/>
        <v>7.6653396187392414E-3</v>
      </c>
      <c r="P94" s="38" t="s">
        <v>11</v>
      </c>
      <c r="Q94" s="38">
        <v>360</v>
      </c>
      <c r="R94" s="41">
        <v>40717</v>
      </c>
      <c r="S94" s="57">
        <v>6.5799999999999997E-2</v>
      </c>
      <c r="T94" s="57">
        <v>1.7600000000000001E-2</v>
      </c>
      <c r="U94" s="57">
        <f t="shared" si="13"/>
        <v>5.3963990915924256E-2</v>
      </c>
      <c r="Z94" s="38" t="s">
        <v>11</v>
      </c>
      <c r="AA94" s="38">
        <v>382</v>
      </c>
      <c r="AB94" s="41">
        <v>40739</v>
      </c>
      <c r="AC94" s="57">
        <v>4.8300000000000003E-2</v>
      </c>
      <c r="AD94" s="57">
        <v>1.4999999999999999E-2</v>
      </c>
      <c r="AE94" s="57">
        <f t="shared" si="14"/>
        <v>4.5992037712435443E-2</v>
      </c>
      <c r="AJ94" s="38" t="s">
        <v>11</v>
      </c>
      <c r="AK94" s="50">
        <v>609</v>
      </c>
      <c r="AL94" s="51">
        <v>40966</v>
      </c>
      <c r="AM94" s="50">
        <v>6.4299999999999996E-2</v>
      </c>
      <c r="AN94" s="52">
        <v>6.7999999999999996E-3</v>
      </c>
      <c r="AO94" s="59">
        <f t="shared" si="15"/>
        <v>2.0849723762970732E-2</v>
      </c>
      <c r="AP94" s="42"/>
      <c r="AQ94" s="42"/>
    </row>
    <row r="95" spans="1:53" x14ac:dyDescent="0.25">
      <c r="A95" s="45" t="s">
        <v>5</v>
      </c>
      <c r="B95" s="36">
        <v>147</v>
      </c>
      <c r="C95" s="44">
        <v>40504</v>
      </c>
      <c r="D95" s="37">
        <v>-33.461353730890039</v>
      </c>
      <c r="F95" s="38" t="s">
        <v>8</v>
      </c>
      <c r="G95" s="38">
        <v>242</v>
      </c>
      <c r="H95" s="41">
        <v>40599</v>
      </c>
      <c r="I95" s="57">
        <v>5.0000000000000001E-4</v>
      </c>
      <c r="J95" s="57">
        <v>2.5000000000000001E-2</v>
      </c>
      <c r="K95" s="57">
        <f t="shared" si="12"/>
        <v>7.665339618739242E-2</v>
      </c>
      <c r="P95" s="38" t="s">
        <v>11</v>
      </c>
      <c r="Q95" s="38">
        <v>365</v>
      </c>
      <c r="R95" s="41">
        <v>40722</v>
      </c>
      <c r="S95" s="57">
        <v>0.25919999999999999</v>
      </c>
      <c r="T95" s="57">
        <v>5.4999999999999997E-3</v>
      </c>
      <c r="U95" s="57">
        <f t="shared" si="13"/>
        <v>1.6863747161226329E-2</v>
      </c>
      <c r="V95" s="42"/>
      <c r="W95" s="42"/>
      <c r="Z95" s="38" t="s">
        <v>11</v>
      </c>
      <c r="AA95" s="38">
        <v>387</v>
      </c>
      <c r="AB95" s="41">
        <v>40744</v>
      </c>
      <c r="AC95" s="57">
        <v>5.0900000000000001E-2</v>
      </c>
      <c r="AD95" s="57">
        <v>1.9900000000000001E-2</v>
      </c>
      <c r="AE95" s="57">
        <f t="shared" si="14"/>
        <v>6.1016103365164359E-2</v>
      </c>
      <c r="AJ95" s="38" t="s">
        <v>11</v>
      </c>
      <c r="AK95" s="50">
        <v>616</v>
      </c>
      <c r="AL95" s="51">
        <v>40973</v>
      </c>
      <c r="AM95" s="50">
        <v>5.1700000000000003E-2</v>
      </c>
      <c r="AN95" s="52">
        <v>2.5000000000000001E-3</v>
      </c>
      <c r="AO95" s="59">
        <f t="shared" si="15"/>
        <v>7.6653396187392414E-3</v>
      </c>
      <c r="AP95" s="42"/>
      <c r="AQ95" s="42"/>
    </row>
    <row r="96" spans="1:53" x14ac:dyDescent="0.25">
      <c r="A96" s="45" t="s">
        <v>5</v>
      </c>
      <c r="B96" s="36">
        <v>154</v>
      </c>
      <c r="C96" s="44">
        <v>40511</v>
      </c>
      <c r="D96" s="37">
        <v>-33.737305957164651</v>
      </c>
      <c r="F96" s="38" t="s">
        <v>8</v>
      </c>
      <c r="G96" s="38">
        <v>245</v>
      </c>
      <c r="H96" s="41">
        <v>40602</v>
      </c>
      <c r="I96" s="57">
        <v>1.4E-3</v>
      </c>
      <c r="J96" s="57">
        <v>2.5000000000000001E-3</v>
      </c>
      <c r="K96" s="57">
        <f t="shared" si="12"/>
        <v>7.6653396187392414E-3</v>
      </c>
      <c r="P96" s="38" t="s">
        <v>11</v>
      </c>
      <c r="Q96" s="38">
        <v>367</v>
      </c>
      <c r="R96" s="41">
        <v>40724</v>
      </c>
      <c r="S96" s="57">
        <v>0.12089999999999999</v>
      </c>
      <c r="T96" s="57">
        <v>2.5000000000000001E-3</v>
      </c>
      <c r="U96" s="57">
        <f t="shared" si="13"/>
        <v>7.6653396187392414E-3</v>
      </c>
      <c r="V96" s="42"/>
      <c r="W96" s="42"/>
      <c r="Z96" s="38" t="s">
        <v>11</v>
      </c>
      <c r="AA96" s="38">
        <v>389</v>
      </c>
      <c r="AB96" s="41">
        <v>40746</v>
      </c>
      <c r="AC96" s="57">
        <v>5.0700000000000002E-2</v>
      </c>
      <c r="AD96" s="57">
        <v>2.5000000000000001E-3</v>
      </c>
      <c r="AE96" s="57">
        <f t="shared" si="14"/>
        <v>7.6653396187392414E-3</v>
      </c>
      <c r="AF96" s="42"/>
      <c r="AG96" s="42"/>
      <c r="AJ96" s="38" t="s">
        <v>11</v>
      </c>
      <c r="AK96" s="50">
        <v>623</v>
      </c>
      <c r="AL96" s="51">
        <v>40980</v>
      </c>
      <c r="AM96" s="50">
        <v>5.9400000000000001E-2</v>
      </c>
      <c r="AN96" s="52">
        <v>7.7000000000000002E-3</v>
      </c>
      <c r="AO96" s="59">
        <f t="shared" si="15"/>
        <v>2.3609246025716863E-2</v>
      </c>
      <c r="AP96" s="42"/>
      <c r="AQ96" s="42"/>
    </row>
    <row r="97" spans="1:53" x14ac:dyDescent="0.25">
      <c r="A97" s="45" t="s">
        <v>5</v>
      </c>
      <c r="B97" s="36">
        <v>155</v>
      </c>
      <c r="C97" s="44">
        <v>40512</v>
      </c>
      <c r="D97" s="37">
        <v>-33.65452028928226</v>
      </c>
      <c r="F97" s="38" t="s">
        <v>8</v>
      </c>
      <c r="G97" s="38">
        <v>247</v>
      </c>
      <c r="H97" s="41">
        <v>40604</v>
      </c>
      <c r="I97" s="57">
        <v>1E-3</v>
      </c>
      <c r="J97" s="57">
        <v>2.5000000000000001E-3</v>
      </c>
      <c r="K97" s="57">
        <f t="shared" si="12"/>
        <v>7.6653396187392414E-3</v>
      </c>
      <c r="P97" s="38" t="s">
        <v>11</v>
      </c>
      <c r="Q97" s="38">
        <v>374</v>
      </c>
      <c r="R97" s="41">
        <v>40731</v>
      </c>
      <c r="S97" s="57">
        <v>8.3000000000000004E-2</v>
      </c>
      <c r="T97" s="57">
        <v>2.5000000000000001E-3</v>
      </c>
      <c r="U97" s="57">
        <f t="shared" si="13"/>
        <v>7.6653396187392414E-3</v>
      </c>
      <c r="V97" s="42"/>
      <c r="W97" s="42"/>
      <c r="Z97" s="38" t="s">
        <v>11</v>
      </c>
      <c r="AA97" s="38">
        <v>394</v>
      </c>
      <c r="AB97" s="41">
        <v>40751</v>
      </c>
      <c r="AC97" s="57">
        <v>6.0199999999999997E-2</v>
      </c>
      <c r="AD97" s="57">
        <v>2.5000000000000001E-3</v>
      </c>
      <c r="AE97" s="57">
        <f t="shared" si="14"/>
        <v>7.6653396187392414E-3</v>
      </c>
      <c r="AF97" s="42"/>
      <c r="AG97" s="42"/>
      <c r="AJ97" s="38" t="s">
        <v>11</v>
      </c>
      <c r="AK97" s="50">
        <v>630</v>
      </c>
      <c r="AL97" s="51">
        <v>40987</v>
      </c>
      <c r="AM97" s="50">
        <v>5.7700000000000001E-2</v>
      </c>
      <c r="AN97" s="52">
        <v>6.7000000000000002E-3</v>
      </c>
      <c r="AO97" s="59">
        <f t="shared" si="15"/>
        <v>2.0543110178221167E-2</v>
      </c>
      <c r="AP97" s="42"/>
      <c r="AQ97" s="42"/>
    </row>
    <row r="98" spans="1:53" x14ac:dyDescent="0.25">
      <c r="A98" s="45" t="s">
        <v>5</v>
      </c>
      <c r="B98" s="36">
        <v>156</v>
      </c>
      <c r="C98" s="46">
        <v>40513</v>
      </c>
      <c r="D98" s="37">
        <v>-33.65452028928226</v>
      </c>
      <c r="F98" s="38" t="s">
        <v>8</v>
      </c>
      <c r="G98" s="38">
        <v>249</v>
      </c>
      <c r="H98" s="41">
        <v>40606</v>
      </c>
      <c r="I98" s="57">
        <v>1.6999999999999999E-3</v>
      </c>
      <c r="J98" s="57">
        <v>2.5000000000000001E-3</v>
      </c>
      <c r="K98" s="57">
        <f t="shared" si="12"/>
        <v>7.6653396187392414E-3</v>
      </c>
      <c r="P98" s="38" t="s">
        <v>11</v>
      </c>
      <c r="Q98" s="38">
        <v>379</v>
      </c>
      <c r="R98" s="41">
        <v>40736</v>
      </c>
      <c r="S98" s="57">
        <v>4.9799999999999997E-2</v>
      </c>
      <c r="T98" s="57">
        <v>1.9099999999999999E-2</v>
      </c>
      <c r="U98" s="57">
        <f t="shared" si="13"/>
        <v>5.8563194687167794E-2</v>
      </c>
      <c r="Z98" s="38" t="s">
        <v>11</v>
      </c>
      <c r="AA98" s="38">
        <v>396</v>
      </c>
      <c r="AB98" s="41">
        <v>40753</v>
      </c>
      <c r="AC98" s="57">
        <v>7.9200000000000007E-2</v>
      </c>
      <c r="AD98" s="57">
        <v>1.8599999999999998E-2</v>
      </c>
      <c r="AE98" s="57">
        <f t="shared" si="14"/>
        <v>5.7030126763419946E-2</v>
      </c>
      <c r="AJ98" s="38" t="s">
        <v>11</v>
      </c>
      <c r="AK98" s="50">
        <v>637</v>
      </c>
      <c r="AL98" s="51">
        <v>40994</v>
      </c>
      <c r="AM98" s="50">
        <v>5.0799999999999998E-2</v>
      </c>
      <c r="AN98" s="52">
        <v>2.5000000000000001E-3</v>
      </c>
      <c r="AO98" s="59">
        <f t="shared" si="15"/>
        <v>7.6653396187392414E-3</v>
      </c>
      <c r="AP98" s="42"/>
      <c r="AQ98" s="42"/>
    </row>
    <row r="99" spans="1:53" x14ac:dyDescent="0.25">
      <c r="A99" s="45" t="s">
        <v>5</v>
      </c>
      <c r="B99" s="36">
        <v>157</v>
      </c>
      <c r="C99" s="46">
        <v>40514</v>
      </c>
      <c r="D99" s="37">
        <v>-33.65452028928226</v>
      </c>
      <c r="F99" s="38" t="s">
        <v>8</v>
      </c>
      <c r="G99" s="38">
        <v>252</v>
      </c>
      <c r="H99" s="41">
        <v>40609</v>
      </c>
      <c r="I99" s="57">
        <v>2.0999999999999999E-3</v>
      </c>
      <c r="J99" s="57">
        <v>2.5000000000000001E-3</v>
      </c>
      <c r="K99" s="57">
        <f t="shared" si="12"/>
        <v>7.6653396187392414E-3</v>
      </c>
      <c r="P99" s="38" t="s">
        <v>11</v>
      </c>
      <c r="Q99" s="38">
        <v>381</v>
      </c>
      <c r="R99" s="41">
        <v>40738</v>
      </c>
      <c r="S99" s="57">
        <v>4.6199999999999998E-2</v>
      </c>
      <c r="T99" s="57">
        <v>1.2500000000000001E-2</v>
      </c>
      <c r="U99" s="57">
        <f t="shared" si="13"/>
        <v>3.832669809369621E-2</v>
      </c>
      <c r="Z99" s="38" t="s">
        <v>11</v>
      </c>
      <c r="AA99" s="38">
        <v>401</v>
      </c>
      <c r="AB99" s="41">
        <v>40758</v>
      </c>
      <c r="AC99" s="57">
        <v>6.5799999999999997E-2</v>
      </c>
      <c r="AD99" s="57">
        <v>6.7000000000000002E-3</v>
      </c>
      <c r="AE99" s="57">
        <f t="shared" si="14"/>
        <v>2.0543110178221167E-2</v>
      </c>
      <c r="AF99" s="42"/>
      <c r="AG99" s="42"/>
      <c r="AJ99" s="38" t="s">
        <v>11</v>
      </c>
      <c r="AK99" s="50">
        <v>644</v>
      </c>
      <c r="AL99" s="51">
        <v>41001</v>
      </c>
      <c r="AM99" s="50">
        <v>4.5499999999999999E-2</v>
      </c>
      <c r="AN99" s="52">
        <v>7.7000000000000002E-3</v>
      </c>
      <c r="AO99" s="59">
        <f t="shared" si="15"/>
        <v>2.3609246025716863E-2</v>
      </c>
      <c r="AP99" s="42"/>
      <c r="AQ99" s="42"/>
    </row>
    <row r="100" spans="1:53" x14ac:dyDescent="0.25">
      <c r="A100" s="45" t="s">
        <v>5</v>
      </c>
      <c r="B100" s="36">
        <v>158</v>
      </c>
      <c r="C100" s="46">
        <v>40515</v>
      </c>
      <c r="D100" s="37">
        <v>-34.230953828611455</v>
      </c>
      <c r="F100" s="38" t="s">
        <v>8</v>
      </c>
      <c r="G100" s="38">
        <v>254</v>
      </c>
      <c r="H100" s="41">
        <v>40611</v>
      </c>
      <c r="I100" s="57">
        <v>5.0000000000000001E-4</v>
      </c>
      <c r="J100" s="57">
        <v>1.43E-2</v>
      </c>
      <c r="K100" s="57">
        <f t="shared" si="12"/>
        <v>4.3845742619188458E-2</v>
      </c>
      <c r="P100" s="38" t="s">
        <v>11</v>
      </c>
      <c r="Q100" s="38">
        <v>386</v>
      </c>
      <c r="R100" s="41">
        <v>40743</v>
      </c>
      <c r="S100" s="57">
        <v>6.4299999999999996E-2</v>
      </c>
      <c r="T100" s="57">
        <v>2.6700000000000002E-2</v>
      </c>
      <c r="U100" s="57">
        <f t="shared" si="13"/>
        <v>8.1865827128135102E-2</v>
      </c>
      <c r="Z100" s="38" t="s">
        <v>11</v>
      </c>
      <c r="AA100" s="38">
        <v>403</v>
      </c>
      <c r="AB100" s="41">
        <v>40760</v>
      </c>
      <c r="AC100" s="57">
        <v>5.4600000000000003E-2</v>
      </c>
      <c r="AD100" s="57">
        <v>2.5000000000000001E-3</v>
      </c>
      <c r="AE100" s="57">
        <f t="shared" si="14"/>
        <v>7.6653396187392414E-3</v>
      </c>
      <c r="AF100" s="42"/>
      <c r="AG100" s="42"/>
      <c r="AJ100" s="38" t="s">
        <v>11</v>
      </c>
      <c r="AK100" s="50">
        <v>651</v>
      </c>
      <c r="AL100" s="51">
        <v>41008</v>
      </c>
      <c r="AM100" s="50">
        <v>3.4000000000000002E-2</v>
      </c>
      <c r="AN100" s="52">
        <v>2.5000000000000001E-3</v>
      </c>
      <c r="AO100" s="59">
        <f t="shared" si="15"/>
        <v>7.6653396187392414E-3</v>
      </c>
      <c r="AP100" s="42"/>
      <c r="AQ100" s="42"/>
    </row>
    <row r="101" spans="1:53" x14ac:dyDescent="0.25">
      <c r="A101" s="45" t="s">
        <v>5</v>
      </c>
      <c r="B101" s="36">
        <v>161</v>
      </c>
      <c r="C101" s="46">
        <v>40518</v>
      </c>
      <c r="D101" s="37">
        <v>-45.523532154938103</v>
      </c>
      <c r="F101" s="38" t="s">
        <v>8</v>
      </c>
      <c r="G101" s="38">
        <v>256</v>
      </c>
      <c r="H101" s="41">
        <v>40613</v>
      </c>
      <c r="I101" s="57">
        <v>5.0000000000000001E-4</v>
      </c>
      <c r="J101" s="57">
        <v>1.61E-2</v>
      </c>
      <c r="K101" s="57">
        <f t="shared" si="12"/>
        <v>4.9364787144680712E-2</v>
      </c>
      <c r="P101" s="38" t="s">
        <v>11</v>
      </c>
      <c r="Q101" s="38">
        <v>388</v>
      </c>
      <c r="R101" s="41">
        <v>40745</v>
      </c>
      <c r="S101" s="57">
        <v>5.79E-2</v>
      </c>
      <c r="T101" s="57">
        <v>1.6299999999999999E-2</v>
      </c>
      <c r="U101" s="57">
        <f t="shared" si="13"/>
        <v>4.9978014314179843E-2</v>
      </c>
      <c r="Z101" s="38" t="s">
        <v>11</v>
      </c>
      <c r="AA101" s="38">
        <v>408</v>
      </c>
      <c r="AB101" s="41">
        <v>40765</v>
      </c>
      <c r="AC101" s="57">
        <v>4.1700000000000001E-2</v>
      </c>
      <c r="AD101" s="57">
        <v>2.5000000000000001E-3</v>
      </c>
      <c r="AE101" s="57">
        <f t="shared" si="14"/>
        <v>7.6653396187392414E-3</v>
      </c>
      <c r="AF101" s="42"/>
      <c r="AG101" s="42"/>
      <c r="AJ101" s="38" t="s">
        <v>11</v>
      </c>
      <c r="AK101" s="50">
        <v>658</v>
      </c>
      <c r="AL101" s="51">
        <v>41015</v>
      </c>
      <c r="AM101" s="50">
        <v>3.5200000000000002E-2</v>
      </c>
      <c r="AN101" s="52">
        <v>5.4999999999999997E-3</v>
      </c>
      <c r="AO101" s="59">
        <f t="shared" si="15"/>
        <v>1.6863747161226329E-2</v>
      </c>
      <c r="AP101" s="42"/>
      <c r="AQ101" s="42"/>
    </row>
    <row r="102" spans="1:53" x14ac:dyDescent="0.25">
      <c r="A102" s="45" t="s">
        <v>5</v>
      </c>
      <c r="B102" s="36">
        <v>162</v>
      </c>
      <c r="C102" s="46">
        <v>40519</v>
      </c>
      <c r="D102" s="37">
        <v>-45.897600728332577</v>
      </c>
      <c r="F102" s="38" t="s">
        <v>8</v>
      </c>
      <c r="G102" s="38">
        <v>259</v>
      </c>
      <c r="H102" s="41">
        <v>40616</v>
      </c>
      <c r="I102" s="57">
        <v>1.6999999999999999E-3</v>
      </c>
      <c r="J102" s="57">
        <v>2.5000000000000001E-3</v>
      </c>
      <c r="K102" s="57">
        <f t="shared" si="12"/>
        <v>7.6653396187392414E-3</v>
      </c>
      <c r="P102" s="38" t="s">
        <v>11</v>
      </c>
      <c r="Q102" s="38">
        <v>393</v>
      </c>
      <c r="R102" s="41">
        <v>40750</v>
      </c>
      <c r="S102" s="57">
        <v>7.4099999999999999E-2</v>
      </c>
      <c r="T102" s="57">
        <v>2.9600000000000001E-2</v>
      </c>
      <c r="U102" s="57">
        <f t="shared" si="13"/>
        <v>9.0757621085872611E-2</v>
      </c>
      <c r="Z102" s="38" t="s">
        <v>11</v>
      </c>
      <c r="AA102" s="38">
        <v>410</v>
      </c>
      <c r="AB102" s="41">
        <v>40767</v>
      </c>
      <c r="AC102" s="57">
        <v>5.5500000000000001E-2</v>
      </c>
      <c r="AD102" s="57">
        <v>1.17E-2</v>
      </c>
      <c r="AE102" s="57">
        <f t="shared" si="14"/>
        <v>3.5873789415699651E-2</v>
      </c>
      <c r="AJ102" s="38" t="s">
        <v>11</v>
      </c>
      <c r="AK102" s="50">
        <v>665</v>
      </c>
      <c r="AL102" s="51">
        <v>41022</v>
      </c>
      <c r="AM102" s="50">
        <v>2.8400000000000002E-2</v>
      </c>
      <c r="AN102" s="52">
        <v>6.3E-3</v>
      </c>
      <c r="AO102" s="59">
        <f t="shared" si="15"/>
        <v>1.9316655839222888E-2</v>
      </c>
      <c r="AP102" s="42"/>
      <c r="AQ102" s="42"/>
    </row>
    <row r="103" spans="1:53" x14ac:dyDescent="0.25">
      <c r="A103" s="45" t="s">
        <v>5</v>
      </c>
      <c r="B103" s="36">
        <v>163</v>
      </c>
      <c r="C103" s="46">
        <v>40520</v>
      </c>
      <c r="D103" s="37">
        <v>-45.640045317142942</v>
      </c>
      <c r="F103" s="38" t="s">
        <v>8</v>
      </c>
      <c r="G103" s="38">
        <v>261</v>
      </c>
      <c r="H103" s="41">
        <v>40618</v>
      </c>
      <c r="I103" s="57">
        <v>1.6000000000000001E-3</v>
      </c>
      <c r="J103" s="57">
        <v>2.5000000000000001E-3</v>
      </c>
      <c r="K103" s="57">
        <f t="shared" si="12"/>
        <v>7.6653396187392414E-3</v>
      </c>
      <c r="P103" s="38" t="s">
        <v>11</v>
      </c>
      <c r="Q103" s="38">
        <v>395</v>
      </c>
      <c r="R103" s="41">
        <v>40752</v>
      </c>
      <c r="S103" s="57">
        <v>7.8600000000000003E-2</v>
      </c>
      <c r="T103" s="57">
        <v>1.9099999999999999E-2</v>
      </c>
      <c r="U103" s="57">
        <f t="shared" si="13"/>
        <v>5.8563194687167794E-2</v>
      </c>
      <c r="Z103" s="38" t="s">
        <v>11</v>
      </c>
      <c r="AA103" s="38">
        <v>415</v>
      </c>
      <c r="AB103" s="41">
        <v>40772</v>
      </c>
      <c r="AC103" s="57">
        <v>5.1799999999999999E-2</v>
      </c>
      <c r="AD103" s="57">
        <v>7.0000000000000001E-3</v>
      </c>
      <c r="AE103" s="57">
        <f t="shared" si="14"/>
        <v>2.1462950932469874E-2</v>
      </c>
      <c r="AF103" s="42"/>
      <c r="AG103" s="42"/>
      <c r="AJ103" s="38" t="s">
        <v>11</v>
      </c>
      <c r="AK103" s="50">
        <v>672</v>
      </c>
      <c r="AL103" s="51">
        <v>41029</v>
      </c>
      <c r="AM103" s="50">
        <v>0.16120000000000001</v>
      </c>
      <c r="AN103" s="52">
        <v>9.5999999999999905E-3</v>
      </c>
      <c r="AO103" s="59">
        <f t="shared" si="15"/>
        <v>2.9434904135958655E-2</v>
      </c>
      <c r="AP103" s="42"/>
      <c r="AQ103" s="42"/>
    </row>
    <row r="104" spans="1:53" x14ac:dyDescent="0.25">
      <c r="A104" s="45" t="s">
        <v>5</v>
      </c>
      <c r="B104" s="36">
        <v>164</v>
      </c>
      <c r="C104" s="46">
        <v>40521</v>
      </c>
      <c r="D104" s="37">
        <v>-45.793352109517727</v>
      </c>
      <c r="F104" s="38" t="s">
        <v>8</v>
      </c>
      <c r="G104" s="38">
        <v>263</v>
      </c>
      <c r="H104" s="41">
        <v>40620</v>
      </c>
      <c r="I104" s="57">
        <v>1.2999999999999999E-3</v>
      </c>
      <c r="J104" s="57">
        <v>2.5000000000000001E-3</v>
      </c>
      <c r="K104" s="57">
        <f t="shared" si="12"/>
        <v>7.6653396187392414E-3</v>
      </c>
      <c r="P104" s="38" t="s">
        <v>11</v>
      </c>
      <c r="Q104" s="38">
        <v>402</v>
      </c>
      <c r="R104" s="41">
        <v>40759</v>
      </c>
      <c r="S104" s="57">
        <v>7.5499999999999998E-2</v>
      </c>
      <c r="T104" s="57">
        <v>6.0000000000000001E-3</v>
      </c>
      <c r="U104" s="57">
        <f t="shared" si="13"/>
        <v>1.8396815084974177E-2</v>
      </c>
      <c r="V104" s="42"/>
      <c r="W104" s="42"/>
      <c r="Z104" s="38" t="s">
        <v>11</v>
      </c>
      <c r="AA104" s="38">
        <v>417</v>
      </c>
      <c r="AB104" s="41">
        <v>40774</v>
      </c>
      <c r="AC104" s="57">
        <v>4.8599999999999997E-2</v>
      </c>
      <c r="AD104" s="57">
        <v>2.5000000000000001E-3</v>
      </c>
      <c r="AE104" s="57">
        <f t="shared" si="14"/>
        <v>7.6653396187392414E-3</v>
      </c>
      <c r="AF104" s="42"/>
      <c r="AG104" s="42"/>
      <c r="AJ104" s="38" t="s">
        <v>11</v>
      </c>
      <c r="AK104" s="50">
        <v>679</v>
      </c>
      <c r="AL104" s="51">
        <v>41036</v>
      </c>
      <c r="AM104" s="50">
        <v>7.3300000000000004E-2</v>
      </c>
      <c r="AN104" s="52">
        <v>8.2000000000000007E-3</v>
      </c>
      <c r="AO104" s="59">
        <f t="shared" si="15"/>
        <v>2.5142313949464711E-2</v>
      </c>
      <c r="AP104" s="42"/>
      <c r="AQ104" s="42"/>
    </row>
    <row r="105" spans="1:53" x14ac:dyDescent="0.25">
      <c r="A105" s="45" t="s">
        <v>5</v>
      </c>
      <c r="B105" s="36">
        <v>165</v>
      </c>
      <c r="C105" s="44">
        <v>40522</v>
      </c>
      <c r="D105" s="37">
        <v>-46.228743399862118</v>
      </c>
      <c r="F105" s="38" t="s">
        <v>8</v>
      </c>
      <c r="G105" s="38">
        <v>266</v>
      </c>
      <c r="H105" s="41">
        <v>40623</v>
      </c>
      <c r="I105" s="57">
        <v>1.2999999999999999E-3</v>
      </c>
      <c r="J105" s="57">
        <v>2.5000000000000001E-3</v>
      </c>
      <c r="K105" s="57">
        <f t="shared" si="12"/>
        <v>7.6653396187392414E-3</v>
      </c>
      <c r="P105" s="38" t="s">
        <v>11</v>
      </c>
      <c r="Q105" s="38">
        <v>407</v>
      </c>
      <c r="R105" s="41">
        <v>40764</v>
      </c>
      <c r="S105" s="57">
        <v>5.5899999999999998E-2</v>
      </c>
      <c r="T105" s="57">
        <v>1.5800000000000002E-2</v>
      </c>
      <c r="U105" s="57">
        <f t="shared" si="13"/>
        <v>4.8444946390432009E-2</v>
      </c>
      <c r="Z105" s="38" t="s">
        <v>11</v>
      </c>
      <c r="AA105" s="38">
        <v>422</v>
      </c>
      <c r="AB105" s="41">
        <v>40779</v>
      </c>
      <c r="AC105" s="57">
        <v>3.1899999999999998E-2</v>
      </c>
      <c r="AD105" s="57">
        <v>2.5000000000000001E-3</v>
      </c>
      <c r="AE105" s="57">
        <f t="shared" si="14"/>
        <v>7.6653396187392414E-3</v>
      </c>
      <c r="AF105" s="42"/>
      <c r="AG105" s="42"/>
      <c r="AJ105" s="38" t="s">
        <v>11</v>
      </c>
      <c r="AK105" s="50">
        <v>686</v>
      </c>
      <c r="AL105" s="51">
        <v>41043</v>
      </c>
      <c r="AM105" s="50">
        <v>6.08E-2</v>
      </c>
      <c r="AN105" s="52">
        <v>6.3E-3</v>
      </c>
      <c r="AO105" s="59">
        <f t="shared" si="15"/>
        <v>1.9316655839222888E-2</v>
      </c>
      <c r="AP105" s="42"/>
      <c r="AQ105" s="42"/>
    </row>
    <row r="106" spans="1:53" x14ac:dyDescent="0.25">
      <c r="A106" s="45" t="s">
        <v>5</v>
      </c>
      <c r="B106" s="36">
        <v>168</v>
      </c>
      <c r="C106" s="44">
        <v>40525</v>
      </c>
      <c r="D106" s="37">
        <v>-46.529224712916694</v>
      </c>
      <c r="F106" s="38" t="s">
        <v>8</v>
      </c>
      <c r="G106" s="38">
        <v>268</v>
      </c>
      <c r="H106" s="41">
        <v>40625</v>
      </c>
      <c r="I106" s="57">
        <v>5.0000000000000001E-4</v>
      </c>
      <c r="J106" s="57">
        <v>2.5000000000000001E-3</v>
      </c>
      <c r="K106" s="57">
        <f t="shared" si="12"/>
        <v>7.6653396187392414E-3</v>
      </c>
      <c r="P106" s="38" t="s">
        <v>11</v>
      </c>
      <c r="Q106" s="38">
        <v>409</v>
      </c>
      <c r="R106" s="41">
        <v>40766</v>
      </c>
      <c r="S106" s="57">
        <v>5.5E-2</v>
      </c>
      <c r="T106" s="57">
        <v>1.03E-2</v>
      </c>
      <c r="U106" s="57">
        <f t="shared" si="13"/>
        <v>3.1581199229205673E-2</v>
      </c>
      <c r="Z106" s="38" t="s">
        <v>11</v>
      </c>
      <c r="AA106" s="38">
        <v>424</v>
      </c>
      <c r="AB106" s="41">
        <v>40781</v>
      </c>
      <c r="AC106" s="57">
        <v>2.46E-2</v>
      </c>
      <c r="AD106" s="57">
        <v>8.8999999999999999E-3</v>
      </c>
      <c r="AE106" s="57">
        <f t="shared" si="14"/>
        <v>2.7288609042711697E-2</v>
      </c>
      <c r="AF106" s="42"/>
      <c r="AG106" s="42"/>
      <c r="AJ106" s="38" t="s">
        <v>11</v>
      </c>
      <c r="AK106" s="50">
        <v>693</v>
      </c>
      <c r="AL106" s="51">
        <v>41050</v>
      </c>
      <c r="AM106" s="50">
        <v>5.2999999999999999E-2</v>
      </c>
      <c r="AN106" s="52">
        <v>6.1999999999999998E-3</v>
      </c>
      <c r="AO106" s="59">
        <f t="shared" si="15"/>
        <v>1.9010042254473315E-2</v>
      </c>
      <c r="AP106" s="42"/>
      <c r="AQ106" s="42"/>
    </row>
    <row r="107" spans="1:53" x14ac:dyDescent="0.25">
      <c r="A107" s="45" t="s">
        <v>5</v>
      </c>
      <c r="B107" s="36">
        <v>169</v>
      </c>
      <c r="C107" s="44">
        <v>40526</v>
      </c>
      <c r="D107" s="37">
        <v>-46.707060592071443</v>
      </c>
      <c r="F107" s="38" t="s">
        <v>8</v>
      </c>
      <c r="G107" s="38">
        <v>270</v>
      </c>
      <c r="H107" s="41">
        <v>40627</v>
      </c>
      <c r="I107" s="57">
        <v>5.0000000000000001E-4</v>
      </c>
      <c r="J107" s="57">
        <v>6.1000000000000004E-3</v>
      </c>
      <c r="K107" s="57">
        <f t="shared" si="12"/>
        <v>1.870342866972375E-2</v>
      </c>
      <c r="P107" s="38" t="s">
        <v>11</v>
      </c>
      <c r="Q107" s="38">
        <v>414</v>
      </c>
      <c r="R107" s="41">
        <v>40771</v>
      </c>
      <c r="S107" s="57">
        <v>4.7300000000000002E-2</v>
      </c>
      <c r="T107" s="57">
        <v>1.0800000000000001E-2</v>
      </c>
      <c r="U107" s="57">
        <f t="shared" si="13"/>
        <v>3.3114267152953521E-2</v>
      </c>
      <c r="Z107" s="38" t="s">
        <v>11</v>
      </c>
      <c r="AA107" s="38">
        <v>429</v>
      </c>
      <c r="AB107" s="41">
        <v>40786</v>
      </c>
      <c r="AC107" s="57">
        <v>6.5199999999999994E-2</v>
      </c>
      <c r="AD107" s="57">
        <v>1.5299999999999999E-2</v>
      </c>
      <c r="AE107" s="57">
        <f t="shared" si="14"/>
        <v>4.6911878466684154E-2</v>
      </c>
      <c r="AJ107" s="38" t="s">
        <v>11</v>
      </c>
      <c r="AK107" s="50">
        <v>702</v>
      </c>
      <c r="AL107" s="51">
        <v>41059</v>
      </c>
      <c r="AM107" s="50">
        <v>5.1799999999999999E-2</v>
      </c>
      <c r="AN107" s="52">
        <v>7.9000000000000008E-3</v>
      </c>
      <c r="AO107" s="59">
        <f t="shared" si="15"/>
        <v>2.4222473195216004E-2</v>
      </c>
      <c r="AP107" s="42"/>
      <c r="AQ107" s="42"/>
    </row>
    <row r="108" spans="1:53" ht="15.75" x14ac:dyDescent="0.3">
      <c r="A108" s="45" t="s">
        <v>5</v>
      </c>
      <c r="B108" s="36">
        <v>170</v>
      </c>
      <c r="C108" s="44">
        <v>40527</v>
      </c>
      <c r="D108" s="37">
        <v>-46.529224712916694</v>
      </c>
      <c r="F108" s="48" t="s">
        <v>8</v>
      </c>
      <c r="G108" s="48">
        <v>273</v>
      </c>
      <c r="H108" s="49">
        <v>40630</v>
      </c>
      <c r="I108" s="58">
        <v>5.0000000000000001E-4</v>
      </c>
      <c r="J108" s="58">
        <v>2.5000000000000001E-3</v>
      </c>
      <c r="K108" s="57">
        <f t="shared" si="12"/>
        <v>7.6653396187392414E-3</v>
      </c>
      <c r="L108" s="38" t="s">
        <v>104</v>
      </c>
      <c r="M108" s="38" t="s">
        <v>93</v>
      </c>
      <c r="N108" s="38" t="s">
        <v>94</v>
      </c>
      <c r="O108" s="38" t="s">
        <v>179</v>
      </c>
      <c r="P108" s="38" t="s">
        <v>11</v>
      </c>
      <c r="Q108" s="38">
        <v>416</v>
      </c>
      <c r="R108" s="41">
        <v>40773</v>
      </c>
      <c r="S108" s="57">
        <v>4.8399999999999999E-2</v>
      </c>
      <c r="T108" s="57">
        <v>2.5000000000000001E-3</v>
      </c>
      <c r="U108" s="57">
        <f t="shared" si="13"/>
        <v>7.6653396187392414E-3</v>
      </c>
      <c r="V108" s="42"/>
      <c r="W108" s="42"/>
      <c r="Z108" s="38" t="s">
        <v>11</v>
      </c>
      <c r="AA108" s="38">
        <v>431</v>
      </c>
      <c r="AB108" s="41">
        <v>40788</v>
      </c>
      <c r="AC108" s="57">
        <v>3.9E-2</v>
      </c>
      <c r="AD108" s="57">
        <v>9.4000000000000004E-3</v>
      </c>
      <c r="AE108" s="57">
        <f t="shared" si="14"/>
        <v>2.8821676966459545E-2</v>
      </c>
      <c r="AF108" s="42"/>
      <c r="AG108" s="42"/>
      <c r="AJ108" s="38" t="s">
        <v>11</v>
      </c>
      <c r="AK108" s="50">
        <v>707</v>
      </c>
      <c r="AL108" s="51">
        <v>41064</v>
      </c>
      <c r="AM108" s="50">
        <v>0.54690000000000005</v>
      </c>
      <c r="AN108" s="50">
        <v>1.34E-2</v>
      </c>
      <c r="AO108" s="59">
        <f t="shared" si="15"/>
        <v>4.1086220356442334E-2</v>
      </c>
    </row>
    <row r="109" spans="1:53" x14ac:dyDescent="0.25">
      <c r="A109" s="45" t="s">
        <v>5</v>
      </c>
      <c r="B109" s="36">
        <v>171</v>
      </c>
      <c r="C109" s="44">
        <v>40528</v>
      </c>
      <c r="D109" s="37">
        <v>-46.529224712916694</v>
      </c>
      <c r="F109" s="38" t="s">
        <v>11</v>
      </c>
      <c r="G109" s="38">
        <v>275</v>
      </c>
      <c r="H109" s="41">
        <v>40632</v>
      </c>
      <c r="I109" s="57">
        <v>1E-3</v>
      </c>
      <c r="J109" s="57">
        <v>1.61E-2</v>
      </c>
      <c r="K109" s="57">
        <f t="shared" si="12"/>
        <v>4.9364787144680712E-2</v>
      </c>
      <c r="L109" s="38" t="s">
        <v>46</v>
      </c>
      <c r="M109" s="57">
        <f>MAX(I109:I439)</f>
        <v>0.307</v>
      </c>
      <c r="N109" s="57">
        <f>MAX(J109:J439)</f>
        <v>6.7699999999999996E-2</v>
      </c>
      <c r="O109" s="57">
        <f>(30.973762+15.999*4)/30.973762*N109</f>
        <v>0.20757739687545862</v>
      </c>
      <c r="P109" s="38" t="s">
        <v>11</v>
      </c>
      <c r="Q109" s="38">
        <v>421</v>
      </c>
      <c r="R109" s="41">
        <v>40778</v>
      </c>
      <c r="S109" s="57">
        <v>4.19E-2</v>
      </c>
      <c r="T109" s="57">
        <v>2.5000000000000001E-3</v>
      </c>
      <c r="U109" s="57">
        <f t="shared" si="13"/>
        <v>7.6653396187392414E-3</v>
      </c>
      <c r="V109" s="42"/>
      <c r="W109" s="42"/>
      <c r="Z109" s="38" t="s">
        <v>11</v>
      </c>
      <c r="AA109" s="38">
        <v>438</v>
      </c>
      <c r="AB109" s="41">
        <v>40795</v>
      </c>
      <c r="AC109" s="57">
        <v>3.5799999999999998E-2</v>
      </c>
      <c r="AD109" s="57">
        <v>1.5599999999999999E-2</v>
      </c>
      <c r="AE109" s="57">
        <f t="shared" si="14"/>
        <v>4.7831719220932864E-2</v>
      </c>
      <c r="AJ109" s="38" t="s">
        <v>11</v>
      </c>
      <c r="AK109" s="50">
        <v>714</v>
      </c>
      <c r="AL109" s="51">
        <v>41071</v>
      </c>
      <c r="AM109" s="50">
        <v>5.4399999999999997E-2</v>
      </c>
      <c r="AN109" s="52">
        <v>5.7999999999999996E-3</v>
      </c>
      <c r="AO109" s="59">
        <f t="shared" si="15"/>
        <v>1.7783587915475036E-2</v>
      </c>
      <c r="AP109" s="42"/>
      <c r="AQ109" s="42"/>
      <c r="BA109" s="42"/>
    </row>
    <row r="110" spans="1:53" x14ac:dyDescent="0.25">
      <c r="A110" s="45" t="s">
        <v>5</v>
      </c>
      <c r="B110" s="36">
        <v>172</v>
      </c>
      <c r="C110" s="44">
        <v>40529</v>
      </c>
      <c r="D110" s="37">
        <v>-46.529224712916694</v>
      </c>
      <c r="F110" s="38" t="s">
        <v>11</v>
      </c>
      <c r="G110" s="38">
        <v>277</v>
      </c>
      <c r="H110" s="41">
        <v>40634</v>
      </c>
      <c r="I110" s="57">
        <v>3.8999999999999998E-3</v>
      </c>
      <c r="J110" s="57">
        <v>2.5000000000000001E-3</v>
      </c>
      <c r="K110" s="57">
        <f t="shared" si="12"/>
        <v>7.6653396187392414E-3</v>
      </c>
      <c r="L110" s="38" t="s">
        <v>47</v>
      </c>
      <c r="M110" s="57">
        <f>MIN(I109:I439)</f>
        <v>5.0000000000000001E-4</v>
      </c>
      <c r="N110" s="57">
        <f>MIN(J109:J439)</f>
        <v>2.5000000000000001E-3</v>
      </c>
      <c r="O110" s="57">
        <f t="shared" ref="O110:O113" si="19">(30.973762+15.999*4)/30.973762*N110</f>
        <v>7.6653396187392414E-3</v>
      </c>
      <c r="P110" s="38" t="s">
        <v>11</v>
      </c>
      <c r="Q110" s="38">
        <v>423</v>
      </c>
      <c r="R110" s="41">
        <v>40780</v>
      </c>
      <c r="S110" s="57">
        <v>3.1800000000000002E-2</v>
      </c>
      <c r="T110" s="57">
        <v>2.5000000000000001E-3</v>
      </c>
      <c r="U110" s="57">
        <f t="shared" si="13"/>
        <v>7.6653396187392414E-3</v>
      </c>
      <c r="V110" s="42"/>
      <c r="W110" s="42"/>
      <c r="Z110" s="38" t="s">
        <v>11</v>
      </c>
      <c r="AA110" s="38">
        <v>443</v>
      </c>
      <c r="AB110" s="41">
        <v>40800</v>
      </c>
      <c r="AC110" s="57">
        <v>3.6499999999999998E-2</v>
      </c>
      <c r="AD110" s="57">
        <v>8.6999999999999994E-3</v>
      </c>
      <c r="AE110" s="57">
        <f t="shared" si="14"/>
        <v>2.6675381873212556E-2</v>
      </c>
      <c r="AF110" s="42"/>
      <c r="AG110" s="42"/>
      <c r="AJ110" s="38" t="s">
        <v>11</v>
      </c>
      <c r="AK110" s="50">
        <v>721</v>
      </c>
      <c r="AL110" s="51">
        <v>41078</v>
      </c>
      <c r="AM110" s="50">
        <v>8.3199999999999996E-2</v>
      </c>
      <c r="AN110" s="52">
        <v>6.8999999999999999E-3</v>
      </c>
      <c r="AO110" s="59">
        <f t="shared" si="15"/>
        <v>2.1156337347720305E-2</v>
      </c>
      <c r="AP110" s="42"/>
      <c r="AQ110" s="42"/>
      <c r="BA110" s="42"/>
    </row>
    <row r="111" spans="1:53" x14ac:dyDescent="0.25">
      <c r="A111" s="45" t="s">
        <v>5</v>
      </c>
      <c r="B111" s="36">
        <v>175</v>
      </c>
      <c r="C111" s="44">
        <v>40532</v>
      </c>
      <c r="D111" s="37">
        <v>-46.529224712916694</v>
      </c>
      <c r="F111" s="38" t="s">
        <v>11</v>
      </c>
      <c r="G111" s="38">
        <v>280</v>
      </c>
      <c r="H111" s="41">
        <v>40637</v>
      </c>
      <c r="I111" s="57">
        <v>5.0000000000000001E-4</v>
      </c>
      <c r="J111" s="57">
        <v>2.5000000000000001E-3</v>
      </c>
      <c r="K111" s="57">
        <f t="shared" si="12"/>
        <v>7.6653396187392414E-3</v>
      </c>
      <c r="L111" s="38" t="s">
        <v>48</v>
      </c>
      <c r="M111" s="57">
        <f>MEDIAN(I109:I439)</f>
        <v>5.0000000000000001E-4</v>
      </c>
      <c r="N111" s="57">
        <f>MEDIAN(J109:J439)</f>
        <v>2.5000000000000001E-3</v>
      </c>
      <c r="O111" s="57">
        <f t="shared" si="19"/>
        <v>7.6653396187392414E-3</v>
      </c>
      <c r="P111" s="38" t="s">
        <v>11</v>
      </c>
      <c r="Q111" s="38">
        <v>428</v>
      </c>
      <c r="R111" s="41">
        <v>40785</v>
      </c>
      <c r="S111" s="57">
        <v>4.0399999999999998E-2</v>
      </c>
      <c r="T111" s="57">
        <v>1.3899999999999999E-2</v>
      </c>
      <c r="U111" s="57">
        <f t="shared" si="13"/>
        <v>4.2619288280190175E-2</v>
      </c>
      <c r="Z111" s="38" t="s">
        <v>11</v>
      </c>
      <c r="AA111" s="38">
        <v>445</v>
      </c>
      <c r="AB111" s="41">
        <v>40802</v>
      </c>
      <c r="AC111" s="57">
        <v>3.5499999999999997E-2</v>
      </c>
      <c r="AD111" s="57">
        <v>8.3999999999999995E-3</v>
      </c>
      <c r="AE111" s="57">
        <f t="shared" si="14"/>
        <v>2.5755541118963849E-2</v>
      </c>
      <c r="AF111" s="42"/>
      <c r="AG111" s="42"/>
      <c r="AJ111" s="38" t="s">
        <v>11</v>
      </c>
      <c r="AK111" s="50">
        <v>728</v>
      </c>
      <c r="AL111" s="51">
        <v>41085</v>
      </c>
      <c r="AM111" s="50">
        <v>3.1099999999999999E-2</v>
      </c>
      <c r="AN111" s="52">
        <v>8.6999999999999994E-3</v>
      </c>
      <c r="AO111" s="59">
        <f t="shared" si="15"/>
        <v>2.6675381873212556E-2</v>
      </c>
      <c r="AP111" s="42"/>
      <c r="AQ111" s="42"/>
      <c r="BA111" s="42"/>
    </row>
    <row r="112" spans="1:53" x14ac:dyDescent="0.25">
      <c r="A112" s="45" t="s">
        <v>5</v>
      </c>
      <c r="B112" s="36">
        <v>176</v>
      </c>
      <c r="C112" s="44">
        <v>40533</v>
      </c>
      <c r="D112" s="37">
        <v>-46.9554175957186</v>
      </c>
      <c r="F112" s="38" t="s">
        <v>11</v>
      </c>
      <c r="G112" s="38">
        <v>282</v>
      </c>
      <c r="H112" s="41">
        <v>40639</v>
      </c>
      <c r="I112" s="57">
        <v>5.0000000000000001E-4</v>
      </c>
      <c r="J112" s="57">
        <v>2.5000000000000001E-3</v>
      </c>
      <c r="K112" s="57">
        <f t="shared" si="12"/>
        <v>7.6653396187392414E-3</v>
      </c>
      <c r="L112" s="38" t="s">
        <v>49</v>
      </c>
      <c r="M112" s="57">
        <f>AVERAGE(I109:I439)</f>
        <v>2.2359516616313971E-3</v>
      </c>
      <c r="N112" s="57">
        <f>AVERAGE(J109:J439)</f>
        <v>4.7737160120845572E-3</v>
      </c>
      <c r="O112" s="57">
        <f t="shared" si="19"/>
        <v>1.463686179041666E-2</v>
      </c>
      <c r="P112" s="38" t="s">
        <v>11</v>
      </c>
      <c r="Q112" s="38">
        <v>430</v>
      </c>
      <c r="R112" s="41">
        <v>40787</v>
      </c>
      <c r="S112" s="57">
        <v>5.3900000000000003E-2</v>
      </c>
      <c r="T112" s="57">
        <v>8.3999999999999995E-3</v>
      </c>
      <c r="U112" s="57">
        <f t="shared" si="13"/>
        <v>2.5755541118963849E-2</v>
      </c>
      <c r="V112" s="42"/>
      <c r="W112" s="42"/>
      <c r="Z112" s="38" t="s">
        <v>11</v>
      </c>
      <c r="AA112" s="38">
        <v>450</v>
      </c>
      <c r="AB112" s="41">
        <v>40807</v>
      </c>
      <c r="AC112" s="57">
        <v>5.1200000000000002E-2</v>
      </c>
      <c r="AD112" s="57">
        <v>2.5000000000000001E-3</v>
      </c>
      <c r="AE112" s="57">
        <f t="shared" si="14"/>
        <v>7.6653396187392414E-3</v>
      </c>
      <c r="AF112" s="42"/>
      <c r="AG112" s="42"/>
      <c r="AJ112" s="38" t="s">
        <v>11</v>
      </c>
      <c r="AK112" s="50">
        <v>735</v>
      </c>
      <c r="AL112" s="51">
        <v>41092</v>
      </c>
      <c r="AM112" s="50">
        <v>2.3099999999999999E-2</v>
      </c>
      <c r="AN112" s="52">
        <v>6.6E-3</v>
      </c>
      <c r="AO112" s="59">
        <f t="shared" si="15"/>
        <v>2.0236496593471594E-2</v>
      </c>
      <c r="AP112" s="42"/>
      <c r="AQ112" s="42"/>
      <c r="BA112" s="42"/>
    </row>
    <row r="113" spans="1:43" x14ac:dyDescent="0.25">
      <c r="A113" s="45" t="s">
        <v>5</v>
      </c>
      <c r="B113" s="36">
        <v>177</v>
      </c>
      <c r="C113" s="44">
        <v>40534</v>
      </c>
      <c r="D113" s="37">
        <v>-46.670266961901497</v>
      </c>
      <c r="F113" s="38" t="s">
        <v>11</v>
      </c>
      <c r="G113" s="38">
        <v>289</v>
      </c>
      <c r="H113" s="41">
        <v>40646</v>
      </c>
      <c r="I113" s="57">
        <v>5.0000000000000001E-4</v>
      </c>
      <c r="J113" s="57">
        <v>2.5000000000000001E-3</v>
      </c>
      <c r="K113" s="57">
        <f t="shared" si="12"/>
        <v>7.6653396187392414E-3</v>
      </c>
      <c r="L113" s="38" t="s">
        <v>50</v>
      </c>
      <c r="M113" s="57">
        <f>STDEV(I109:I439)</f>
        <v>1.7048257902222193E-2</v>
      </c>
      <c r="N113" s="57">
        <f>STDEV(J109:J439)</f>
        <v>8.0217245424071947E-3</v>
      </c>
      <c r="O113" s="57">
        <f t="shared" si="19"/>
        <v>2.459569717821071E-2</v>
      </c>
      <c r="P113" s="38" t="s">
        <v>11</v>
      </c>
      <c r="Q113" s="38">
        <v>437</v>
      </c>
      <c r="R113" s="41">
        <v>40794</v>
      </c>
      <c r="S113" s="57">
        <v>4.6199999999999998E-2</v>
      </c>
      <c r="T113" s="57">
        <v>1.66E-2</v>
      </c>
      <c r="U113" s="57">
        <f t="shared" si="13"/>
        <v>5.089785506842856E-2</v>
      </c>
      <c r="Z113" s="38" t="s">
        <v>11</v>
      </c>
      <c r="AA113" s="38">
        <v>452</v>
      </c>
      <c r="AB113" s="41">
        <v>40809</v>
      </c>
      <c r="AC113" s="57">
        <v>5.3999999999999999E-2</v>
      </c>
      <c r="AD113" s="57">
        <v>6.4999999999999997E-3</v>
      </c>
      <c r="AE113" s="57">
        <f t="shared" si="14"/>
        <v>1.9929883008722026E-2</v>
      </c>
      <c r="AF113" s="42"/>
      <c r="AG113" s="42"/>
      <c r="AJ113" s="38" t="s">
        <v>11</v>
      </c>
      <c r="AK113" s="50">
        <v>738</v>
      </c>
      <c r="AL113" s="51">
        <v>41095</v>
      </c>
      <c r="AM113" s="50">
        <v>2.0899999999999998E-2</v>
      </c>
      <c r="AN113" s="52">
        <v>8.3999999999999995E-3</v>
      </c>
      <c r="AO113" s="59">
        <f t="shared" si="15"/>
        <v>2.5755541118963849E-2</v>
      </c>
      <c r="AP113" s="42"/>
      <c r="AQ113" s="42"/>
    </row>
    <row r="114" spans="1:43" x14ac:dyDescent="0.25">
      <c r="A114" s="45" t="s">
        <v>5</v>
      </c>
      <c r="B114" s="36">
        <v>178</v>
      </c>
      <c r="C114" s="44">
        <v>40535</v>
      </c>
      <c r="D114" s="37">
        <v>-46.29926452435452</v>
      </c>
      <c r="F114" s="38" t="s">
        <v>11</v>
      </c>
      <c r="G114" s="38">
        <v>291</v>
      </c>
      <c r="H114" s="41">
        <v>40648</v>
      </c>
      <c r="I114" s="57">
        <v>1.1000000000000001E-3</v>
      </c>
      <c r="J114" s="57">
        <v>2.5000000000000001E-3</v>
      </c>
      <c r="K114" s="57">
        <f t="shared" si="12"/>
        <v>7.6653396187392414E-3</v>
      </c>
      <c r="P114" s="38" t="s">
        <v>11</v>
      </c>
      <c r="Q114" s="38">
        <v>442</v>
      </c>
      <c r="R114" s="41">
        <v>40799</v>
      </c>
      <c r="S114" s="57">
        <v>4.5999999999999999E-2</v>
      </c>
      <c r="T114" s="57">
        <v>2.5000000000000001E-3</v>
      </c>
      <c r="U114" s="57">
        <f t="shared" si="13"/>
        <v>7.6653396187392414E-3</v>
      </c>
      <c r="V114" s="42"/>
      <c r="W114" s="42"/>
      <c r="Z114" s="38" t="s">
        <v>11</v>
      </c>
      <c r="AA114" s="38">
        <v>457</v>
      </c>
      <c r="AB114" s="41">
        <v>40814</v>
      </c>
      <c r="AC114" s="57">
        <v>5.8400000000000001E-2</v>
      </c>
      <c r="AD114" s="57">
        <v>2.5000000000000001E-3</v>
      </c>
      <c r="AE114" s="57">
        <f t="shared" si="14"/>
        <v>7.6653396187392414E-3</v>
      </c>
      <c r="AF114" s="42"/>
      <c r="AG114" s="42"/>
      <c r="AJ114" s="38" t="s">
        <v>11</v>
      </c>
      <c r="AK114" s="50">
        <v>739</v>
      </c>
      <c r="AL114" s="51">
        <v>41096</v>
      </c>
      <c r="AM114" s="50">
        <v>2.6599999999999999E-2</v>
      </c>
      <c r="AN114" s="52">
        <v>2.5000000000000001E-3</v>
      </c>
      <c r="AO114" s="59">
        <f t="shared" si="15"/>
        <v>7.6653396187392414E-3</v>
      </c>
      <c r="AP114" s="42"/>
      <c r="AQ114" s="42"/>
    </row>
    <row r="115" spans="1:43" x14ac:dyDescent="0.25">
      <c r="A115" s="45" t="s">
        <v>5</v>
      </c>
      <c r="B115" s="36">
        <v>182</v>
      </c>
      <c r="C115" s="46">
        <v>40539</v>
      </c>
      <c r="D115" s="37">
        <v>-46.983012818346054</v>
      </c>
      <c r="F115" s="38" t="s">
        <v>11</v>
      </c>
      <c r="G115" s="38">
        <v>294</v>
      </c>
      <c r="H115" s="41">
        <v>40651</v>
      </c>
      <c r="I115" s="57">
        <v>5.1000000000000004E-3</v>
      </c>
      <c r="J115" s="57">
        <v>2.5000000000000001E-3</v>
      </c>
      <c r="K115" s="57">
        <f t="shared" si="12"/>
        <v>7.6653396187392414E-3</v>
      </c>
      <c r="P115" s="38" t="s">
        <v>11</v>
      </c>
      <c r="Q115" s="38">
        <v>444</v>
      </c>
      <c r="R115" s="41">
        <v>40801</v>
      </c>
      <c r="S115" s="57">
        <v>3.8600000000000002E-2</v>
      </c>
      <c r="T115" s="57">
        <v>1.15E-2</v>
      </c>
      <c r="U115" s="57">
        <f t="shared" si="13"/>
        <v>3.5260562246200507E-2</v>
      </c>
      <c r="Z115" s="38" t="s">
        <v>11</v>
      </c>
      <c r="AA115" s="38">
        <v>459</v>
      </c>
      <c r="AB115" s="41">
        <v>40816</v>
      </c>
      <c r="AC115" s="57">
        <v>7.22E-2</v>
      </c>
      <c r="AD115" s="57">
        <v>9.9000000000000008E-3</v>
      </c>
      <c r="AE115" s="57">
        <f t="shared" si="14"/>
        <v>3.0354744890207397E-2</v>
      </c>
      <c r="AF115" s="42"/>
      <c r="AG115" s="42"/>
      <c r="AJ115" s="38" t="s">
        <v>11</v>
      </c>
      <c r="AK115" s="50">
        <v>742</v>
      </c>
      <c r="AL115" s="51">
        <v>41099</v>
      </c>
      <c r="AM115" s="50">
        <v>3.0800000000000001E-2</v>
      </c>
      <c r="AN115" s="50">
        <v>1.01E-2</v>
      </c>
      <c r="AO115" s="59">
        <f t="shared" si="15"/>
        <v>3.0967972059706531E-2</v>
      </c>
    </row>
    <row r="116" spans="1:43" x14ac:dyDescent="0.25">
      <c r="A116" s="45" t="s">
        <v>5</v>
      </c>
      <c r="B116" s="36">
        <v>183</v>
      </c>
      <c r="C116" s="44">
        <v>40540</v>
      </c>
      <c r="D116" s="37">
        <v>-46.725457407156419</v>
      </c>
      <c r="F116" s="38" t="s">
        <v>11</v>
      </c>
      <c r="G116" s="38">
        <v>296</v>
      </c>
      <c r="H116" s="41">
        <v>40653</v>
      </c>
      <c r="I116" s="57">
        <v>1.4E-3</v>
      </c>
      <c r="J116" s="57">
        <v>2.5000000000000001E-3</v>
      </c>
      <c r="K116" s="57">
        <f t="shared" si="12"/>
        <v>7.6653396187392414E-3</v>
      </c>
      <c r="P116" s="38" t="s">
        <v>11</v>
      </c>
      <c r="Q116" s="38">
        <v>449</v>
      </c>
      <c r="R116" s="41">
        <v>40806</v>
      </c>
      <c r="S116" s="57">
        <v>5.4699999999999999E-2</v>
      </c>
      <c r="T116" s="57">
        <v>2.5000000000000001E-3</v>
      </c>
      <c r="U116" s="57">
        <f t="shared" si="13"/>
        <v>7.6653396187392414E-3</v>
      </c>
      <c r="V116" s="42"/>
      <c r="W116" s="42"/>
      <c r="Z116" s="38" t="s">
        <v>11</v>
      </c>
      <c r="AA116" s="38">
        <v>464</v>
      </c>
      <c r="AB116" s="41">
        <v>40821</v>
      </c>
      <c r="AC116" s="57">
        <v>4.65E-2</v>
      </c>
      <c r="AD116" s="57">
        <v>1.5299999999999999E-2</v>
      </c>
      <c r="AE116" s="57">
        <f t="shared" si="14"/>
        <v>4.6911878466684154E-2</v>
      </c>
      <c r="AJ116" s="38" t="s">
        <v>11</v>
      </c>
      <c r="AK116" s="50">
        <v>749</v>
      </c>
      <c r="AL116" s="51">
        <v>41106</v>
      </c>
      <c r="AM116" s="52">
        <v>9.4000000000000004E-3</v>
      </c>
      <c r="AN116" s="52">
        <v>8.0000000000000002E-3</v>
      </c>
      <c r="AO116" s="59">
        <f t="shared" si="15"/>
        <v>2.452908677996557E-2</v>
      </c>
      <c r="AP116" s="42"/>
      <c r="AQ116" s="42"/>
    </row>
    <row r="117" spans="1:43" x14ac:dyDescent="0.25">
      <c r="A117" s="45" t="s">
        <v>5</v>
      </c>
      <c r="B117" s="36">
        <v>184</v>
      </c>
      <c r="C117" s="44">
        <v>40541</v>
      </c>
      <c r="D117" s="37">
        <v>-47.286560267248127</v>
      </c>
      <c r="F117" s="38" t="s">
        <v>11</v>
      </c>
      <c r="G117" s="38">
        <v>298</v>
      </c>
      <c r="H117" s="41">
        <v>40655</v>
      </c>
      <c r="I117" s="57">
        <v>1.1000000000000001E-3</v>
      </c>
      <c r="J117" s="57">
        <v>2.5000000000000001E-3</v>
      </c>
      <c r="K117" s="57">
        <f t="shared" si="12"/>
        <v>7.6653396187392414E-3</v>
      </c>
      <c r="P117" s="38" t="s">
        <v>11</v>
      </c>
      <c r="Q117" s="38">
        <v>451</v>
      </c>
      <c r="R117" s="41">
        <v>40808</v>
      </c>
      <c r="S117" s="57">
        <v>5.4699999999999999E-2</v>
      </c>
      <c r="T117" s="57">
        <v>2.5000000000000001E-3</v>
      </c>
      <c r="U117" s="57">
        <f t="shared" si="13"/>
        <v>7.6653396187392414E-3</v>
      </c>
      <c r="V117" s="42"/>
      <c r="W117" s="42"/>
      <c r="Z117" s="38" t="s">
        <v>11</v>
      </c>
      <c r="AA117" s="38">
        <v>466</v>
      </c>
      <c r="AB117" s="41">
        <v>40823</v>
      </c>
      <c r="AC117" s="57">
        <v>5.8799999999999998E-2</v>
      </c>
      <c r="AD117" s="57">
        <v>2.6800000000000001E-2</v>
      </c>
      <c r="AE117" s="57">
        <f t="shared" si="14"/>
        <v>8.2172440712884667E-2</v>
      </c>
      <c r="AJ117" s="38" t="s">
        <v>11</v>
      </c>
      <c r="AK117" s="50">
        <v>756</v>
      </c>
      <c r="AL117" s="51">
        <v>41113</v>
      </c>
      <c r="AM117" s="50">
        <v>4.9399999999999999E-2</v>
      </c>
      <c r="AN117" s="52">
        <v>5.7000000000000002E-3</v>
      </c>
      <c r="AO117" s="59">
        <f t="shared" si="15"/>
        <v>1.7476974330725471E-2</v>
      </c>
      <c r="AP117" s="42"/>
      <c r="AQ117" s="42"/>
    </row>
    <row r="118" spans="1:43" x14ac:dyDescent="0.25">
      <c r="A118" s="45" t="s">
        <v>5</v>
      </c>
      <c r="B118" s="36">
        <v>185</v>
      </c>
      <c r="C118" s="44">
        <v>40542</v>
      </c>
      <c r="D118" s="37">
        <v>-47.841530855644855</v>
      </c>
      <c r="F118" s="38" t="s">
        <v>11</v>
      </c>
      <c r="G118" s="38">
        <v>301</v>
      </c>
      <c r="H118" s="41">
        <v>40658</v>
      </c>
      <c r="I118" s="57">
        <v>5.0000000000000001E-4</v>
      </c>
      <c r="J118" s="57">
        <v>1.2800000000000001E-2</v>
      </c>
      <c r="K118" s="57">
        <f t="shared" si="12"/>
        <v>3.9246538847944913E-2</v>
      </c>
      <c r="P118" s="38" t="s">
        <v>11</v>
      </c>
      <c r="Q118" s="38">
        <v>456</v>
      </c>
      <c r="R118" s="41">
        <v>40813</v>
      </c>
      <c r="S118" s="57">
        <v>6.7500000000000004E-2</v>
      </c>
      <c r="T118" s="57">
        <v>2.5000000000000001E-3</v>
      </c>
      <c r="U118" s="57">
        <f t="shared" si="13"/>
        <v>7.6653396187392414E-3</v>
      </c>
      <c r="V118" s="42"/>
      <c r="W118" s="42"/>
      <c r="Z118" s="38" t="s">
        <v>11</v>
      </c>
      <c r="AA118" s="38">
        <v>473</v>
      </c>
      <c r="AB118" s="41">
        <v>40830</v>
      </c>
      <c r="AC118" s="57">
        <v>5.1799999999999999E-2</v>
      </c>
      <c r="AD118" s="57">
        <v>1.9300000000000001E-2</v>
      </c>
      <c r="AE118" s="57">
        <f t="shared" si="14"/>
        <v>5.9176421856666946E-2</v>
      </c>
      <c r="AJ118" s="38" t="s">
        <v>11</v>
      </c>
      <c r="AK118" s="50">
        <v>763</v>
      </c>
      <c r="AL118" s="51">
        <v>41120</v>
      </c>
      <c r="AM118" s="50">
        <v>4.7500000000000001E-2</v>
      </c>
      <c r="AN118" s="52">
        <v>7.7999999999999996E-3</v>
      </c>
      <c r="AO118" s="59">
        <f t="shared" si="15"/>
        <v>2.3915859610466432E-2</v>
      </c>
      <c r="AP118" s="42"/>
      <c r="AQ118" s="42"/>
    </row>
    <row r="119" spans="1:43" x14ac:dyDescent="0.25">
      <c r="A119" s="45" t="s">
        <v>5</v>
      </c>
      <c r="B119" s="36">
        <v>189</v>
      </c>
      <c r="C119" s="44">
        <v>40546</v>
      </c>
      <c r="D119" s="37">
        <v>-47.439867059622912</v>
      </c>
      <c r="F119" s="38" t="s">
        <v>11</v>
      </c>
      <c r="G119" s="38">
        <v>303</v>
      </c>
      <c r="H119" s="41">
        <v>40660</v>
      </c>
      <c r="I119" s="57">
        <v>1.6000000000000001E-3</v>
      </c>
      <c r="J119" s="57">
        <v>9.4000000000000004E-3</v>
      </c>
      <c r="K119" s="57">
        <f t="shared" si="12"/>
        <v>2.8821676966459545E-2</v>
      </c>
      <c r="P119" s="38" t="s">
        <v>11</v>
      </c>
      <c r="Q119" s="38">
        <v>458</v>
      </c>
      <c r="R119" s="41">
        <v>40815</v>
      </c>
      <c r="S119" s="57">
        <v>7.5600000000000001E-2</v>
      </c>
      <c r="T119" s="57">
        <v>5.3E-3</v>
      </c>
      <c r="U119" s="57">
        <f t="shared" si="13"/>
        <v>1.6250519991727191E-2</v>
      </c>
      <c r="V119" s="42"/>
      <c r="W119" s="42"/>
      <c r="Z119" s="38" t="s">
        <v>11</v>
      </c>
      <c r="AA119" s="38">
        <v>478</v>
      </c>
      <c r="AB119" s="41">
        <v>40835</v>
      </c>
      <c r="AC119" s="57">
        <v>5.6800000000000003E-2</v>
      </c>
      <c r="AD119" s="57">
        <v>7.3000000000000001E-3</v>
      </c>
      <c r="AE119" s="57">
        <f t="shared" si="14"/>
        <v>2.2382791686718584E-2</v>
      </c>
      <c r="AF119" s="42"/>
      <c r="AG119" s="42"/>
      <c r="AJ119" s="38" t="s">
        <v>11</v>
      </c>
      <c r="AK119" s="50">
        <v>770</v>
      </c>
      <c r="AL119" s="51">
        <v>41127</v>
      </c>
      <c r="AM119" s="50">
        <v>4.5999999999999999E-2</v>
      </c>
      <c r="AN119" s="52">
        <v>8.6E-3</v>
      </c>
      <c r="AO119" s="59">
        <f t="shared" si="15"/>
        <v>2.6368768288462987E-2</v>
      </c>
      <c r="AP119" s="42"/>
      <c r="AQ119" s="42"/>
    </row>
    <row r="120" spans="1:43" x14ac:dyDescent="0.25">
      <c r="A120" s="45" t="s">
        <v>5</v>
      </c>
      <c r="B120" s="36">
        <v>190</v>
      </c>
      <c r="C120" s="44">
        <v>40547</v>
      </c>
      <c r="D120" s="37">
        <v>-47.973374697087166</v>
      </c>
      <c r="F120" s="38" t="s">
        <v>11</v>
      </c>
      <c r="G120" s="38">
        <v>305</v>
      </c>
      <c r="H120" s="41">
        <v>40662</v>
      </c>
      <c r="I120" s="57">
        <v>5.0000000000000001E-4</v>
      </c>
      <c r="J120" s="57">
        <v>2.5000000000000001E-3</v>
      </c>
      <c r="K120" s="57">
        <f t="shared" si="12"/>
        <v>7.6653396187392414E-3</v>
      </c>
      <c r="P120" s="38" t="s">
        <v>11</v>
      </c>
      <c r="Q120" s="38">
        <v>463</v>
      </c>
      <c r="R120" s="41">
        <v>40820</v>
      </c>
      <c r="S120" s="57">
        <v>5.7200000000000001E-2</v>
      </c>
      <c r="T120" s="57">
        <v>1.12E-2</v>
      </c>
      <c r="U120" s="57">
        <f t="shared" si="13"/>
        <v>3.4340721491951796E-2</v>
      </c>
      <c r="Z120" s="38" t="s">
        <v>11</v>
      </c>
      <c r="AA120" s="38">
        <v>480</v>
      </c>
      <c r="AB120" s="41">
        <v>40837</v>
      </c>
      <c r="AC120" s="57">
        <v>5.2400000000000002E-2</v>
      </c>
      <c r="AD120" s="57">
        <v>1.15E-2</v>
      </c>
      <c r="AE120" s="57">
        <f t="shared" si="14"/>
        <v>3.5260562246200507E-2</v>
      </c>
      <c r="AJ120" s="38" t="s">
        <v>11</v>
      </c>
      <c r="AK120" s="50">
        <v>777</v>
      </c>
      <c r="AL120" s="51">
        <v>41134</v>
      </c>
      <c r="AM120" s="50">
        <v>5.1900000000000002E-2</v>
      </c>
      <c r="AN120" s="52">
        <v>8.2000000000000007E-3</v>
      </c>
      <c r="AO120" s="59">
        <f t="shared" si="15"/>
        <v>2.5142313949464711E-2</v>
      </c>
      <c r="AP120" s="42"/>
      <c r="AQ120" s="42"/>
    </row>
    <row r="121" spans="1:43" x14ac:dyDescent="0.25">
      <c r="A121" s="45" t="s">
        <v>5</v>
      </c>
      <c r="B121" s="36">
        <v>191</v>
      </c>
      <c r="C121" s="44">
        <v>40548</v>
      </c>
      <c r="D121" s="37">
        <v>-47.439867059622912</v>
      </c>
      <c r="F121" s="38" t="s">
        <v>11</v>
      </c>
      <c r="G121" s="38">
        <v>308</v>
      </c>
      <c r="H121" s="41">
        <v>40665</v>
      </c>
      <c r="I121" s="57">
        <v>1.0800000000000001E-2</v>
      </c>
      <c r="J121" s="57">
        <v>2.5000000000000001E-3</v>
      </c>
      <c r="K121" s="57">
        <f t="shared" si="12"/>
        <v>7.6653396187392414E-3</v>
      </c>
      <c r="P121" s="38" t="s">
        <v>11</v>
      </c>
      <c r="Q121" s="38">
        <v>465</v>
      </c>
      <c r="R121" s="41">
        <v>40822</v>
      </c>
      <c r="S121" s="57">
        <v>6.3399999999999998E-2</v>
      </c>
      <c r="T121" s="57">
        <v>1.3299999999999999E-2</v>
      </c>
      <c r="U121" s="57">
        <f t="shared" si="13"/>
        <v>4.0779606771692761E-2</v>
      </c>
      <c r="Z121" s="38" t="s">
        <v>11</v>
      </c>
      <c r="AA121" s="38">
        <v>485</v>
      </c>
      <c r="AB121" s="41">
        <v>40842</v>
      </c>
      <c r="AC121" s="57">
        <v>6.0400000000000002E-2</v>
      </c>
      <c r="AD121" s="57">
        <v>2.5000000000000001E-3</v>
      </c>
      <c r="AE121" s="57">
        <f t="shared" si="14"/>
        <v>7.6653396187392414E-3</v>
      </c>
      <c r="AF121" s="42"/>
      <c r="AG121" s="42"/>
      <c r="AJ121" s="38" t="s">
        <v>11</v>
      </c>
      <c r="AK121" s="50">
        <v>784</v>
      </c>
      <c r="AL121" s="51">
        <v>41141</v>
      </c>
      <c r="AM121" s="50">
        <v>4.7300000000000002E-2</v>
      </c>
      <c r="AN121" s="52">
        <v>8.3000000000000001E-3</v>
      </c>
      <c r="AO121" s="59">
        <f t="shared" si="15"/>
        <v>2.544892753421428E-2</v>
      </c>
      <c r="AP121" s="42"/>
      <c r="AQ121" s="42"/>
    </row>
    <row r="122" spans="1:43" x14ac:dyDescent="0.25">
      <c r="A122" s="45" t="s">
        <v>5</v>
      </c>
      <c r="B122" s="36">
        <v>192</v>
      </c>
      <c r="C122" s="44">
        <v>40549</v>
      </c>
      <c r="D122" s="37">
        <v>-47.439867059622912</v>
      </c>
      <c r="F122" s="38" t="s">
        <v>11</v>
      </c>
      <c r="G122" s="38">
        <v>310</v>
      </c>
      <c r="H122" s="41">
        <v>40667</v>
      </c>
      <c r="I122" s="57">
        <v>5.0000000000000001E-4</v>
      </c>
      <c r="J122" s="57">
        <v>2.5000000000000001E-3</v>
      </c>
      <c r="K122" s="57">
        <f t="shared" si="12"/>
        <v>7.6653396187392414E-3</v>
      </c>
      <c r="P122" s="38" t="s">
        <v>11</v>
      </c>
      <c r="Q122" s="38">
        <v>472</v>
      </c>
      <c r="R122" s="41">
        <v>40829</v>
      </c>
      <c r="S122" s="57">
        <v>6.3200000000000006E-2</v>
      </c>
      <c r="T122" s="57">
        <v>1.3599999999999999E-2</v>
      </c>
      <c r="U122" s="57">
        <f t="shared" si="13"/>
        <v>4.1699447525941465E-2</v>
      </c>
      <c r="Z122" s="38" t="s">
        <v>11</v>
      </c>
      <c r="AA122" s="38">
        <v>487</v>
      </c>
      <c r="AB122" s="41">
        <v>40844</v>
      </c>
      <c r="AC122" s="57">
        <v>5.79E-2</v>
      </c>
      <c r="AD122" s="57">
        <v>2.5000000000000001E-3</v>
      </c>
      <c r="AE122" s="57">
        <f t="shared" si="14"/>
        <v>7.6653396187392414E-3</v>
      </c>
      <c r="AF122" s="42"/>
      <c r="AG122" s="42"/>
      <c r="AJ122" s="38" t="s">
        <v>11</v>
      </c>
      <c r="AK122" s="50">
        <v>791</v>
      </c>
      <c r="AL122" s="51">
        <v>41148</v>
      </c>
      <c r="AM122" s="50">
        <v>4.2299999999999997E-2</v>
      </c>
      <c r="AN122" s="52">
        <v>9.7000000000000003E-3</v>
      </c>
      <c r="AO122" s="59">
        <f t="shared" si="15"/>
        <v>2.9741517720708256E-2</v>
      </c>
      <c r="AP122" s="42"/>
      <c r="AQ122" s="42"/>
    </row>
    <row r="123" spans="1:43" x14ac:dyDescent="0.25">
      <c r="A123" s="45" t="s">
        <v>5</v>
      </c>
      <c r="B123" s="36">
        <v>193</v>
      </c>
      <c r="C123" s="44">
        <v>40550</v>
      </c>
      <c r="D123" s="37">
        <v>-59.032926699004143</v>
      </c>
      <c r="F123" s="38" t="s">
        <v>11</v>
      </c>
      <c r="G123" s="38">
        <v>312</v>
      </c>
      <c r="H123" s="41">
        <v>40669</v>
      </c>
      <c r="I123" s="57">
        <v>2.5999999999999999E-3</v>
      </c>
      <c r="J123" s="57">
        <v>2.5000000000000001E-3</v>
      </c>
      <c r="K123" s="57">
        <f t="shared" si="12"/>
        <v>7.6653396187392414E-3</v>
      </c>
      <c r="P123" s="38" t="s">
        <v>11</v>
      </c>
      <c r="Q123" s="38">
        <v>477</v>
      </c>
      <c r="R123" s="41">
        <v>40834</v>
      </c>
      <c r="S123" s="57">
        <v>6.6799999999999998E-2</v>
      </c>
      <c r="T123" s="57">
        <v>5.7000000000000002E-3</v>
      </c>
      <c r="U123" s="57">
        <f t="shared" si="13"/>
        <v>1.7476974330725471E-2</v>
      </c>
      <c r="V123" s="42"/>
      <c r="W123" s="42"/>
      <c r="Z123" s="38" t="s">
        <v>11</v>
      </c>
      <c r="AA123" s="38">
        <v>492</v>
      </c>
      <c r="AB123" s="41">
        <v>40849</v>
      </c>
      <c r="AC123" s="57">
        <v>8.1100000000000005E-2</v>
      </c>
      <c r="AD123" s="57">
        <v>1.67E-2</v>
      </c>
      <c r="AE123" s="57">
        <f t="shared" si="14"/>
        <v>5.1204468653178126E-2</v>
      </c>
      <c r="AJ123" s="38" t="s">
        <v>11</v>
      </c>
      <c r="AK123" s="50">
        <v>799</v>
      </c>
      <c r="AL123" s="51">
        <v>41156</v>
      </c>
      <c r="AM123" s="50">
        <v>3.4599999999999999E-2</v>
      </c>
      <c r="AN123" s="52">
        <v>6.7000000000000002E-3</v>
      </c>
      <c r="AO123" s="59">
        <f t="shared" si="15"/>
        <v>2.0543110178221167E-2</v>
      </c>
      <c r="AP123" s="42"/>
      <c r="AQ123" s="42"/>
    </row>
    <row r="124" spans="1:43" x14ac:dyDescent="0.25">
      <c r="A124" s="45" t="s">
        <v>5</v>
      </c>
      <c r="B124" s="36">
        <v>196</v>
      </c>
      <c r="C124" s="44">
        <v>40553</v>
      </c>
      <c r="D124" s="37">
        <v>-47.219105278603223</v>
      </c>
      <c r="F124" s="38" t="s">
        <v>11</v>
      </c>
      <c r="G124" s="38">
        <v>315</v>
      </c>
      <c r="H124" s="41">
        <v>40672</v>
      </c>
      <c r="I124" s="57">
        <v>0.307</v>
      </c>
      <c r="J124" s="57">
        <v>6.4999999999999997E-3</v>
      </c>
      <c r="K124" s="57">
        <f t="shared" si="12"/>
        <v>1.9929883008722026E-2</v>
      </c>
      <c r="P124" s="38" t="s">
        <v>11</v>
      </c>
      <c r="Q124" s="38">
        <v>479</v>
      </c>
      <c r="R124" s="41">
        <v>40836</v>
      </c>
      <c r="S124" s="57">
        <v>6.9800000000000001E-2</v>
      </c>
      <c r="T124" s="57">
        <v>2.5000000000000001E-3</v>
      </c>
      <c r="U124" s="57">
        <f t="shared" si="13"/>
        <v>7.6653396187392414E-3</v>
      </c>
      <c r="V124" s="42"/>
      <c r="W124" s="42"/>
      <c r="Z124" s="38" t="s">
        <v>11</v>
      </c>
      <c r="AA124" s="38">
        <v>494</v>
      </c>
      <c r="AB124" s="41">
        <v>40851</v>
      </c>
      <c r="AC124" s="57">
        <v>7.0999999999999994E-2</v>
      </c>
      <c r="AD124" s="57">
        <v>1.24E-2</v>
      </c>
      <c r="AE124" s="57">
        <f t="shared" si="14"/>
        <v>3.802008450894663E-2</v>
      </c>
      <c r="AJ124" s="38" t="s">
        <v>11</v>
      </c>
      <c r="AK124" s="50">
        <v>800</v>
      </c>
      <c r="AL124" s="51">
        <v>41157</v>
      </c>
      <c r="AM124" s="50">
        <v>4.1300000000000003E-2</v>
      </c>
      <c r="AN124" s="52">
        <v>6.3E-3</v>
      </c>
      <c r="AO124" s="59">
        <f t="shared" si="15"/>
        <v>1.9316655839222888E-2</v>
      </c>
      <c r="AP124" s="42"/>
      <c r="AQ124" s="42"/>
    </row>
    <row r="125" spans="1:43" x14ac:dyDescent="0.25">
      <c r="A125" s="45" t="s">
        <v>5</v>
      </c>
      <c r="B125" s="36">
        <v>197</v>
      </c>
      <c r="C125" s="44">
        <v>40554</v>
      </c>
      <c r="D125" s="37">
        <v>-47.470528418097871</v>
      </c>
      <c r="F125" s="38" t="s">
        <v>11</v>
      </c>
      <c r="G125" s="38">
        <v>322</v>
      </c>
      <c r="H125" s="41">
        <v>40679</v>
      </c>
      <c r="I125" s="57">
        <v>3.3999999999999998E-3</v>
      </c>
      <c r="J125" s="57">
        <v>2.5000000000000001E-3</v>
      </c>
      <c r="K125" s="57">
        <f t="shared" si="12"/>
        <v>7.6653396187392414E-3</v>
      </c>
      <c r="P125" s="38" t="s">
        <v>11</v>
      </c>
      <c r="Q125" s="38">
        <v>484</v>
      </c>
      <c r="R125" s="41">
        <v>40841</v>
      </c>
      <c r="S125" s="57">
        <v>7.3700000000000002E-2</v>
      </c>
      <c r="T125" s="57">
        <v>5.7000000000000002E-3</v>
      </c>
      <c r="U125" s="57">
        <f t="shared" si="13"/>
        <v>1.7476974330725471E-2</v>
      </c>
      <c r="V125" s="42"/>
      <c r="W125" s="42"/>
      <c r="Z125" s="38" t="s">
        <v>11</v>
      </c>
      <c r="AA125" s="38">
        <v>499</v>
      </c>
      <c r="AB125" s="41">
        <v>40856</v>
      </c>
      <c r="AC125" s="57">
        <v>0.25779999999999997</v>
      </c>
      <c r="AD125" s="57">
        <v>1.24E-2</v>
      </c>
      <c r="AE125" s="57">
        <f t="shared" si="14"/>
        <v>3.802008450894663E-2</v>
      </c>
      <c r="AJ125" s="38" t="s">
        <v>11</v>
      </c>
      <c r="AK125" s="50">
        <v>805</v>
      </c>
      <c r="AL125" s="51">
        <v>41162</v>
      </c>
      <c r="AM125" s="50">
        <v>4.7899999999999998E-2</v>
      </c>
      <c r="AN125" s="52">
        <v>6.7999999999999996E-3</v>
      </c>
      <c r="AO125" s="59">
        <f t="shared" si="15"/>
        <v>2.0849723762970732E-2</v>
      </c>
      <c r="AP125" s="42"/>
      <c r="AQ125" s="42"/>
    </row>
    <row r="126" spans="1:43" x14ac:dyDescent="0.25">
      <c r="A126" s="45" t="s">
        <v>5</v>
      </c>
      <c r="B126" s="36">
        <v>198</v>
      </c>
      <c r="C126" s="44">
        <v>40555</v>
      </c>
      <c r="D126" s="37">
        <v>-48.399567579889073</v>
      </c>
      <c r="F126" s="38" t="s">
        <v>11</v>
      </c>
      <c r="G126" s="38">
        <v>324</v>
      </c>
      <c r="H126" s="41">
        <v>40681</v>
      </c>
      <c r="I126" s="57">
        <v>5.4000000000000003E-3</v>
      </c>
      <c r="J126" s="57">
        <v>7.1999999999999998E-3</v>
      </c>
      <c r="K126" s="57">
        <f t="shared" si="12"/>
        <v>2.2076178101969011E-2</v>
      </c>
      <c r="P126" s="38" t="s">
        <v>11</v>
      </c>
      <c r="Q126" s="38">
        <v>486</v>
      </c>
      <c r="R126" s="41">
        <v>40843</v>
      </c>
      <c r="S126" s="57">
        <v>7.6600000000000001E-2</v>
      </c>
      <c r="T126" s="57">
        <v>1.2200000000000001E-2</v>
      </c>
      <c r="U126" s="57">
        <f t="shared" si="13"/>
        <v>3.74068573394475E-2</v>
      </c>
      <c r="Z126" s="38" t="s">
        <v>11</v>
      </c>
      <c r="AA126" s="38">
        <v>506</v>
      </c>
      <c r="AB126" s="41">
        <v>40863</v>
      </c>
      <c r="AC126" s="57">
        <v>8.0100000000000005E-2</v>
      </c>
      <c r="AD126" s="57">
        <v>1.26E-2</v>
      </c>
      <c r="AE126" s="57">
        <f t="shared" si="14"/>
        <v>3.8633311678445775E-2</v>
      </c>
      <c r="AJ126" s="38" t="s">
        <v>11</v>
      </c>
      <c r="AK126" s="50">
        <v>812</v>
      </c>
      <c r="AL126" s="51">
        <v>41169</v>
      </c>
      <c r="AM126" s="50">
        <v>4.3499999999999997E-2</v>
      </c>
      <c r="AN126" s="52">
        <v>5.1999999999999998E-3</v>
      </c>
      <c r="AO126" s="59">
        <f t="shared" si="15"/>
        <v>1.5943906406977619E-2</v>
      </c>
      <c r="AP126" s="42"/>
      <c r="AQ126" s="42"/>
    </row>
    <row r="127" spans="1:43" x14ac:dyDescent="0.25">
      <c r="A127" s="45" t="s">
        <v>5</v>
      </c>
      <c r="B127" s="36">
        <v>199</v>
      </c>
      <c r="C127" s="44">
        <v>40556</v>
      </c>
      <c r="D127" s="37">
        <v>-49.104778824813074</v>
      </c>
      <c r="F127" s="38" t="s">
        <v>11</v>
      </c>
      <c r="G127" s="38">
        <v>326</v>
      </c>
      <c r="H127" s="41">
        <v>40683</v>
      </c>
      <c r="I127" s="57">
        <v>2.5999999999999999E-3</v>
      </c>
      <c r="J127" s="57">
        <v>8.3000000000000001E-3</v>
      </c>
      <c r="K127" s="57">
        <f t="shared" si="12"/>
        <v>2.544892753421428E-2</v>
      </c>
      <c r="P127" s="38" t="s">
        <v>11</v>
      </c>
      <c r="Q127" s="38">
        <v>491</v>
      </c>
      <c r="R127" s="41">
        <v>40848</v>
      </c>
      <c r="S127" s="57">
        <v>0.16089999999999999</v>
      </c>
      <c r="T127" s="57">
        <v>1.09E-2</v>
      </c>
      <c r="U127" s="57">
        <f t="shared" si="13"/>
        <v>3.3420880737703093E-2</v>
      </c>
      <c r="Z127" s="38" t="s">
        <v>11</v>
      </c>
      <c r="AA127" s="38">
        <v>508</v>
      </c>
      <c r="AB127" s="41">
        <v>40865</v>
      </c>
      <c r="AC127" s="57">
        <v>7.1400000000000005E-2</v>
      </c>
      <c r="AD127" s="57">
        <v>1.17E-2</v>
      </c>
      <c r="AE127" s="57">
        <f t="shared" si="14"/>
        <v>3.5873789415699651E-2</v>
      </c>
      <c r="AJ127" s="38" t="s">
        <v>11</v>
      </c>
      <c r="AK127" s="50">
        <v>819</v>
      </c>
      <c r="AL127" s="51">
        <v>41176</v>
      </c>
      <c r="AM127" s="50">
        <v>1.079</v>
      </c>
      <c r="AN127" s="52">
        <v>2.5000000000000001E-3</v>
      </c>
      <c r="AO127" s="59">
        <f t="shared" si="15"/>
        <v>7.6653396187392414E-3</v>
      </c>
      <c r="AP127" s="42"/>
      <c r="AQ127" s="42"/>
    </row>
    <row r="128" spans="1:43" x14ac:dyDescent="0.25">
      <c r="A128" s="45" t="s">
        <v>5</v>
      </c>
      <c r="B128" s="36">
        <v>200</v>
      </c>
      <c r="C128" s="46">
        <v>40557</v>
      </c>
      <c r="D128" s="37">
        <v>-48.316781912006682</v>
      </c>
      <c r="F128" s="38" t="s">
        <v>11</v>
      </c>
      <c r="G128" s="38">
        <v>329</v>
      </c>
      <c r="H128" s="41">
        <v>40686</v>
      </c>
      <c r="I128" s="57">
        <v>5.0000000000000001E-4</v>
      </c>
      <c r="J128" s="57">
        <v>8.3000000000000001E-3</v>
      </c>
      <c r="K128" s="57">
        <f t="shared" si="12"/>
        <v>2.544892753421428E-2</v>
      </c>
      <c r="P128" s="38" t="s">
        <v>11</v>
      </c>
      <c r="Q128" s="38">
        <v>493</v>
      </c>
      <c r="R128" s="41">
        <v>40850</v>
      </c>
      <c r="S128" s="57">
        <v>0.1132</v>
      </c>
      <c r="T128" s="57">
        <v>1.55E-2</v>
      </c>
      <c r="U128" s="57">
        <f t="shared" si="13"/>
        <v>4.7525105636183292E-2</v>
      </c>
      <c r="Z128" s="38" t="s">
        <v>11</v>
      </c>
      <c r="AA128" s="38">
        <v>513</v>
      </c>
      <c r="AB128" s="41">
        <v>40870</v>
      </c>
      <c r="AC128" s="57">
        <v>7.4200000000000002E-2</v>
      </c>
      <c r="AD128" s="57">
        <v>1.01E-2</v>
      </c>
      <c r="AE128" s="57">
        <f t="shared" si="14"/>
        <v>3.0967972059706531E-2</v>
      </c>
      <c r="AJ128" s="38" t="s">
        <v>11</v>
      </c>
      <c r="AK128" s="50">
        <v>826</v>
      </c>
      <c r="AL128" s="51">
        <v>41183</v>
      </c>
      <c r="AM128" s="50">
        <v>5.3499999999999999E-2</v>
      </c>
      <c r="AN128" s="52">
        <v>6.4000000000000003E-3</v>
      </c>
      <c r="AO128" s="59">
        <f t="shared" si="15"/>
        <v>1.9623269423972457E-2</v>
      </c>
      <c r="AP128" s="42"/>
      <c r="AQ128" s="42"/>
    </row>
    <row r="129" spans="1:43" x14ac:dyDescent="0.25">
      <c r="A129" s="45" t="s">
        <v>5</v>
      </c>
      <c r="B129" s="36">
        <v>204</v>
      </c>
      <c r="C129" s="44">
        <v>40561</v>
      </c>
      <c r="D129" s="37">
        <v>-48.739908658961092</v>
      </c>
      <c r="F129" s="38" t="s">
        <v>11</v>
      </c>
      <c r="G129" s="38">
        <v>331</v>
      </c>
      <c r="H129" s="41">
        <v>40688</v>
      </c>
      <c r="I129" s="57">
        <v>5.0000000000000001E-3</v>
      </c>
      <c r="J129" s="57">
        <v>2.5000000000000001E-3</v>
      </c>
      <c r="K129" s="57">
        <f t="shared" si="12"/>
        <v>7.6653396187392414E-3</v>
      </c>
      <c r="P129" s="38" t="s">
        <v>11</v>
      </c>
      <c r="Q129" s="38">
        <v>498</v>
      </c>
      <c r="R129" s="41">
        <v>40855</v>
      </c>
      <c r="S129" s="57">
        <v>0.75470000000000004</v>
      </c>
      <c r="T129" s="57">
        <v>1.78E-2</v>
      </c>
      <c r="U129" s="57">
        <f t="shared" si="13"/>
        <v>5.4577218085423394E-2</v>
      </c>
      <c r="Z129" s="38" t="s">
        <v>11</v>
      </c>
      <c r="AA129" s="38">
        <v>520</v>
      </c>
      <c r="AB129" s="41">
        <v>40877</v>
      </c>
      <c r="AC129" s="57">
        <v>6.0999999999999999E-2</v>
      </c>
      <c r="AD129" s="57">
        <v>6.0000000000000001E-3</v>
      </c>
      <c r="AE129" s="57">
        <f t="shared" si="14"/>
        <v>1.8396815084974177E-2</v>
      </c>
      <c r="AF129" s="42"/>
      <c r="AG129" s="42"/>
      <c r="AJ129" s="38" t="s">
        <v>11</v>
      </c>
      <c r="AK129" s="50">
        <v>834</v>
      </c>
      <c r="AL129" s="51">
        <v>41191</v>
      </c>
      <c r="AM129" s="50">
        <v>5.0599999999999999E-2</v>
      </c>
      <c r="AN129" s="52">
        <v>5.1000000000000004E-3</v>
      </c>
      <c r="AO129" s="59">
        <f t="shared" si="15"/>
        <v>1.5637292822228054E-2</v>
      </c>
      <c r="AP129" s="42"/>
      <c r="AQ129" s="42"/>
    </row>
    <row r="130" spans="1:43" x14ac:dyDescent="0.25">
      <c r="A130" s="45" t="s">
        <v>5</v>
      </c>
      <c r="B130" s="45">
        <v>205</v>
      </c>
      <c r="C130" s="46">
        <v>40562</v>
      </c>
      <c r="D130" s="37">
        <v>-48.739908658961092</v>
      </c>
      <c r="F130" s="38" t="s">
        <v>11</v>
      </c>
      <c r="G130" s="38">
        <v>333</v>
      </c>
      <c r="H130" s="41">
        <v>40690</v>
      </c>
      <c r="I130" s="57">
        <v>5.0000000000000001E-4</v>
      </c>
      <c r="J130" s="57">
        <v>2.5000000000000001E-3</v>
      </c>
      <c r="K130" s="57">
        <f t="shared" si="12"/>
        <v>7.6653396187392414E-3</v>
      </c>
      <c r="P130" s="38" t="s">
        <v>11</v>
      </c>
      <c r="Q130" s="38">
        <v>500</v>
      </c>
      <c r="R130" s="41">
        <v>40857</v>
      </c>
      <c r="S130" s="57">
        <v>0.17019999999999999</v>
      </c>
      <c r="T130" s="57">
        <v>2.5000000000000001E-3</v>
      </c>
      <c r="U130" s="57">
        <f t="shared" si="13"/>
        <v>7.6653396187392414E-3</v>
      </c>
      <c r="V130" s="42"/>
      <c r="W130" s="42"/>
      <c r="Z130" s="38" t="s">
        <v>11</v>
      </c>
      <c r="AA130" s="38">
        <v>522</v>
      </c>
      <c r="AB130" s="41">
        <v>40879</v>
      </c>
      <c r="AC130" s="57">
        <v>4.9299999999999997E-2</v>
      </c>
      <c r="AD130" s="57">
        <v>1.35E-2</v>
      </c>
      <c r="AE130" s="57">
        <f t="shared" si="14"/>
        <v>4.1392833941191899E-2</v>
      </c>
      <c r="AJ130" s="38" t="s">
        <v>11</v>
      </c>
      <c r="AK130" s="50">
        <v>835</v>
      </c>
      <c r="AL130" s="51">
        <v>41192</v>
      </c>
      <c r="AM130" s="50">
        <v>6.4699999999999994E-2</v>
      </c>
      <c r="AN130" s="52">
        <v>2.5000000000000001E-3</v>
      </c>
      <c r="AO130" s="59">
        <f t="shared" si="15"/>
        <v>7.6653396187392414E-3</v>
      </c>
      <c r="AP130" s="42"/>
      <c r="AQ130" s="42"/>
    </row>
    <row r="131" spans="1:43" x14ac:dyDescent="0.25">
      <c r="A131" s="45" t="s">
        <v>5</v>
      </c>
      <c r="B131" s="45">
        <v>206</v>
      </c>
      <c r="C131" s="46">
        <v>40563</v>
      </c>
      <c r="D131" s="37">
        <v>-49.512574892530004</v>
      </c>
      <c r="F131" s="38" t="s">
        <v>11</v>
      </c>
      <c r="G131" s="38">
        <v>338</v>
      </c>
      <c r="H131" s="41">
        <v>40695</v>
      </c>
      <c r="I131" s="57">
        <v>5.0000000000000001E-4</v>
      </c>
      <c r="J131" s="57">
        <v>2.5000000000000001E-3</v>
      </c>
      <c r="K131" s="57">
        <f t="shared" ref="K131:K194" si="20">(30.973762+15.999*4)/30.973762*J131</f>
        <v>7.6653396187392414E-3</v>
      </c>
      <c r="P131" s="38" t="s">
        <v>11</v>
      </c>
      <c r="Q131" s="38">
        <v>505</v>
      </c>
      <c r="R131" s="41">
        <v>40862</v>
      </c>
      <c r="S131" s="57">
        <v>0.1802</v>
      </c>
      <c r="T131" s="57">
        <v>1.7000000000000001E-2</v>
      </c>
      <c r="U131" s="57">
        <f t="shared" ref="U131:U194" si="21">(30.973762+15.999*4)/30.973762*T131</f>
        <v>5.2124309407426843E-2</v>
      </c>
      <c r="Z131" s="38" t="s">
        <v>11</v>
      </c>
      <c r="AA131" s="38">
        <v>527</v>
      </c>
      <c r="AB131" s="41">
        <v>40884</v>
      </c>
      <c r="AC131" s="57">
        <v>5.74E-2</v>
      </c>
      <c r="AD131" s="57">
        <v>1.6899999999999998E-2</v>
      </c>
      <c r="AE131" s="57">
        <f t="shared" ref="AE131:AE194" si="22">(30.973762+15.999*4)/30.973762*AD131</f>
        <v>5.1817695822677264E-2</v>
      </c>
      <c r="AJ131" s="38" t="s">
        <v>11</v>
      </c>
      <c r="AK131" s="50">
        <v>840</v>
      </c>
      <c r="AL131" s="51">
        <v>41197</v>
      </c>
      <c r="AM131" s="50">
        <v>6.0699999999999997E-2</v>
      </c>
      <c r="AN131" s="52">
        <v>5.5999999999999999E-3</v>
      </c>
      <c r="AO131" s="59">
        <f t="shared" ref="AO131:AO194" si="23">(30.973762+15.999*4)/30.973762*AN131</f>
        <v>1.7170360745975898E-2</v>
      </c>
      <c r="AP131" s="42"/>
      <c r="AQ131" s="42"/>
    </row>
    <row r="132" spans="1:43" x14ac:dyDescent="0.25">
      <c r="A132" s="45" t="s">
        <v>5</v>
      </c>
      <c r="B132" s="36">
        <v>207</v>
      </c>
      <c r="C132" s="44">
        <v>40564</v>
      </c>
      <c r="D132" s="37">
        <v>-49.264217888882854</v>
      </c>
      <c r="F132" s="38" t="s">
        <v>11</v>
      </c>
      <c r="G132" s="38">
        <v>340</v>
      </c>
      <c r="H132" s="41">
        <v>40697</v>
      </c>
      <c r="I132" s="57">
        <v>5.0000000000000001E-4</v>
      </c>
      <c r="J132" s="57">
        <v>2.5000000000000001E-3</v>
      </c>
      <c r="K132" s="57">
        <f t="shared" si="20"/>
        <v>7.6653396187392414E-3</v>
      </c>
      <c r="P132" s="38" t="s">
        <v>11</v>
      </c>
      <c r="Q132" s="38">
        <v>507</v>
      </c>
      <c r="R132" s="41">
        <v>40864</v>
      </c>
      <c r="S132" s="57">
        <v>0.10639999999999999</v>
      </c>
      <c r="T132" s="57">
        <v>1.2500000000000001E-2</v>
      </c>
      <c r="U132" s="57">
        <f t="shared" si="21"/>
        <v>3.832669809369621E-2</v>
      </c>
      <c r="Z132" s="38" t="s">
        <v>11</v>
      </c>
      <c r="AA132" s="38">
        <v>529</v>
      </c>
      <c r="AB132" s="41">
        <v>40886</v>
      </c>
      <c r="AC132" s="57">
        <v>7.0300000000000001E-2</v>
      </c>
      <c r="AD132" s="57">
        <v>1.2999999999999999E-2</v>
      </c>
      <c r="AE132" s="57">
        <f t="shared" si="22"/>
        <v>3.9859766017444051E-2</v>
      </c>
      <c r="AJ132" s="38" t="s">
        <v>11</v>
      </c>
      <c r="AK132" s="50">
        <v>847</v>
      </c>
      <c r="AL132" s="51">
        <v>41204</v>
      </c>
      <c r="AM132" s="50">
        <v>5.9700000000000003E-2</v>
      </c>
      <c r="AN132" s="52">
        <v>6.7999999999999996E-3</v>
      </c>
      <c r="AO132" s="59">
        <f t="shared" si="23"/>
        <v>2.0849723762970732E-2</v>
      </c>
      <c r="AP132" s="42"/>
      <c r="AQ132" s="42"/>
    </row>
    <row r="133" spans="1:43" x14ac:dyDescent="0.25">
      <c r="A133" s="45" t="s">
        <v>5</v>
      </c>
      <c r="B133" s="36">
        <v>210</v>
      </c>
      <c r="C133" s="44">
        <v>40567</v>
      </c>
      <c r="D133" s="37">
        <v>-49.071051330490626</v>
      </c>
      <c r="F133" s="38" t="s">
        <v>11</v>
      </c>
      <c r="G133" s="38">
        <v>343</v>
      </c>
      <c r="H133" s="41">
        <v>40700</v>
      </c>
      <c r="I133" s="57">
        <v>5.0000000000000001E-4</v>
      </c>
      <c r="J133" s="57">
        <v>2.5000000000000001E-3</v>
      </c>
      <c r="K133" s="57">
        <f t="shared" si="20"/>
        <v>7.6653396187392414E-3</v>
      </c>
      <c r="P133" s="38" t="s">
        <v>11</v>
      </c>
      <c r="Q133" s="38">
        <v>512</v>
      </c>
      <c r="R133" s="41">
        <v>40869</v>
      </c>
      <c r="S133" s="57">
        <v>0.1552</v>
      </c>
      <c r="T133" s="57">
        <v>1.43E-2</v>
      </c>
      <c r="U133" s="57">
        <f t="shared" si="21"/>
        <v>4.3845742619188458E-2</v>
      </c>
      <c r="Z133" s="38" t="s">
        <v>11</v>
      </c>
      <c r="AA133" s="38">
        <v>534</v>
      </c>
      <c r="AB133" s="41">
        <v>40891</v>
      </c>
      <c r="AC133" s="57">
        <v>8.48E-2</v>
      </c>
      <c r="AD133" s="57">
        <v>2.5000000000000001E-3</v>
      </c>
      <c r="AE133" s="57">
        <f t="shared" si="22"/>
        <v>7.6653396187392414E-3</v>
      </c>
      <c r="AF133" s="42"/>
      <c r="AG133" s="42"/>
      <c r="AJ133" s="38" t="s">
        <v>11</v>
      </c>
      <c r="AK133" s="50">
        <v>854</v>
      </c>
      <c r="AL133" s="51">
        <v>41211</v>
      </c>
      <c r="AM133" s="50">
        <v>6.4799999999999996E-2</v>
      </c>
      <c r="AN133" s="52">
        <v>6.6E-3</v>
      </c>
      <c r="AO133" s="59">
        <f t="shared" si="23"/>
        <v>2.0236496593471594E-2</v>
      </c>
      <c r="AP133" s="42"/>
      <c r="AQ133" s="42"/>
    </row>
    <row r="134" spans="1:43" x14ac:dyDescent="0.25">
      <c r="A134" s="45" t="s">
        <v>5</v>
      </c>
      <c r="B134" s="36">
        <v>211</v>
      </c>
      <c r="C134" s="44">
        <v>40568</v>
      </c>
      <c r="D134" s="37">
        <v>-57.328155167796538</v>
      </c>
      <c r="F134" s="38" t="s">
        <v>11</v>
      </c>
      <c r="G134" s="38">
        <v>345</v>
      </c>
      <c r="H134" s="41">
        <v>40702</v>
      </c>
      <c r="I134" s="57">
        <v>8.8000000000000005E-3</v>
      </c>
      <c r="J134" s="57">
        <v>8.8000000000000005E-3</v>
      </c>
      <c r="K134" s="57">
        <f t="shared" si="20"/>
        <v>2.6981995457962128E-2</v>
      </c>
      <c r="P134" s="38" t="s">
        <v>11</v>
      </c>
      <c r="Q134" s="38">
        <v>519</v>
      </c>
      <c r="R134" s="41">
        <v>40876</v>
      </c>
      <c r="S134" s="57">
        <v>9.11E-2</v>
      </c>
      <c r="T134" s="57">
        <v>2.5000000000000001E-3</v>
      </c>
      <c r="U134" s="57">
        <f t="shared" si="21"/>
        <v>7.6653396187392414E-3</v>
      </c>
      <c r="V134" s="42"/>
      <c r="W134" s="42"/>
      <c r="Z134" s="38" t="s">
        <v>11</v>
      </c>
      <c r="AA134" s="38">
        <v>536</v>
      </c>
      <c r="AB134" s="41">
        <v>40893</v>
      </c>
      <c r="AC134" s="57">
        <v>8.5699999999999998E-2</v>
      </c>
      <c r="AD134" s="57">
        <v>2.5000000000000001E-3</v>
      </c>
      <c r="AE134" s="57">
        <f t="shared" si="22"/>
        <v>7.6653396187392414E-3</v>
      </c>
      <c r="AF134" s="42"/>
      <c r="AG134" s="42"/>
      <c r="AJ134" s="38" t="s">
        <v>11</v>
      </c>
      <c r="AK134" s="50">
        <v>861</v>
      </c>
      <c r="AL134" s="51">
        <v>41218</v>
      </c>
      <c r="AM134" s="50">
        <v>4.6600000000000003E-2</v>
      </c>
      <c r="AN134" s="52">
        <v>7.4000000000000003E-3</v>
      </c>
      <c r="AO134" s="59">
        <f t="shared" si="23"/>
        <v>2.2689405271468153E-2</v>
      </c>
      <c r="AP134" s="42"/>
      <c r="AQ134" s="42"/>
    </row>
    <row r="135" spans="1:43" x14ac:dyDescent="0.25">
      <c r="A135" s="45" t="s">
        <v>5</v>
      </c>
      <c r="B135" s="36">
        <v>212</v>
      </c>
      <c r="C135" s="44">
        <v>40569</v>
      </c>
      <c r="D135" s="37">
        <v>-48.724577979723612</v>
      </c>
      <c r="F135" s="38" t="s">
        <v>11</v>
      </c>
      <c r="G135" s="38">
        <v>347</v>
      </c>
      <c r="H135" s="41">
        <v>40704</v>
      </c>
      <c r="I135" s="57">
        <v>1.1999999999999899E-3</v>
      </c>
      <c r="J135" s="57">
        <v>2.5000000000000001E-3</v>
      </c>
      <c r="K135" s="57">
        <f t="shared" si="20"/>
        <v>7.6653396187392414E-3</v>
      </c>
      <c r="P135" s="38" t="s">
        <v>11</v>
      </c>
      <c r="Q135" s="38">
        <v>521</v>
      </c>
      <c r="R135" s="41">
        <v>40878</v>
      </c>
      <c r="S135" s="57">
        <v>6.3799999999999996E-2</v>
      </c>
      <c r="T135" s="57">
        <v>1.7999999999999999E-2</v>
      </c>
      <c r="U135" s="57">
        <f t="shared" si="21"/>
        <v>5.5190445254922532E-2</v>
      </c>
      <c r="Z135" s="38" t="s">
        <v>11</v>
      </c>
      <c r="AA135" s="38">
        <v>541</v>
      </c>
      <c r="AB135" s="41">
        <v>40898</v>
      </c>
      <c r="AC135" s="57">
        <v>0.10009999999999999</v>
      </c>
      <c r="AD135" s="57">
        <v>8.9999999999999993E-3</v>
      </c>
      <c r="AE135" s="57">
        <f t="shared" si="22"/>
        <v>2.7595222627461266E-2</v>
      </c>
      <c r="AF135" s="42"/>
      <c r="AG135" s="42"/>
      <c r="AJ135" s="38" t="s">
        <v>11</v>
      </c>
      <c r="AK135" s="50">
        <v>869</v>
      </c>
      <c r="AL135" s="51">
        <v>41226</v>
      </c>
      <c r="AM135" s="50">
        <v>1.7000000000000001E-2</v>
      </c>
      <c r="AN135" s="52">
        <v>8.5000000000000006E-3</v>
      </c>
      <c r="AO135" s="59">
        <f t="shared" si="23"/>
        <v>2.6062154703713421E-2</v>
      </c>
      <c r="AP135" s="42"/>
      <c r="AQ135" s="42"/>
    </row>
    <row r="136" spans="1:43" x14ac:dyDescent="0.25">
      <c r="A136" s="45" t="s">
        <v>5</v>
      </c>
      <c r="B136" s="36">
        <v>213</v>
      </c>
      <c r="C136" s="44">
        <v>40570</v>
      </c>
      <c r="D136" s="37">
        <v>-56.205949447613108</v>
      </c>
      <c r="F136" s="38" t="s">
        <v>11</v>
      </c>
      <c r="G136" s="38">
        <v>350</v>
      </c>
      <c r="H136" s="41">
        <v>40707</v>
      </c>
      <c r="I136" s="57">
        <v>9.7000000000000003E-3</v>
      </c>
      <c r="J136" s="57">
        <v>2.5000000000000001E-3</v>
      </c>
      <c r="K136" s="57">
        <f t="shared" si="20"/>
        <v>7.6653396187392414E-3</v>
      </c>
      <c r="P136" s="38" t="s">
        <v>11</v>
      </c>
      <c r="Q136" s="38">
        <v>526</v>
      </c>
      <c r="R136" s="41">
        <v>40883</v>
      </c>
      <c r="S136" s="57">
        <v>6.2600000000000003E-2</v>
      </c>
      <c r="T136" s="57">
        <v>0.01</v>
      </c>
      <c r="U136" s="57">
        <f t="shared" si="21"/>
        <v>3.0661358474956966E-2</v>
      </c>
      <c r="Z136" s="38" t="s">
        <v>11</v>
      </c>
      <c r="AA136" s="38">
        <v>543</v>
      </c>
      <c r="AB136" s="41">
        <v>40900</v>
      </c>
      <c r="AC136" s="57">
        <v>6.4600000000000005E-2</v>
      </c>
      <c r="AD136" s="57">
        <v>1.89E-2</v>
      </c>
      <c r="AE136" s="57">
        <f t="shared" si="22"/>
        <v>5.7949967517668663E-2</v>
      </c>
      <c r="AJ136" s="38" t="s">
        <v>11</v>
      </c>
      <c r="AK136" s="50">
        <v>870</v>
      </c>
      <c r="AL136" s="51">
        <v>41227</v>
      </c>
      <c r="AM136" s="50">
        <v>1.84E-2</v>
      </c>
      <c r="AN136" s="52">
        <v>8.3999999999999995E-3</v>
      </c>
      <c r="AO136" s="59">
        <f t="shared" si="23"/>
        <v>2.5755541118963849E-2</v>
      </c>
      <c r="AP136" s="42"/>
      <c r="AQ136" s="42"/>
    </row>
    <row r="137" spans="1:43" x14ac:dyDescent="0.25">
      <c r="A137" s="45" t="s">
        <v>5</v>
      </c>
      <c r="B137" s="36">
        <v>214</v>
      </c>
      <c r="C137" s="44">
        <v>40571</v>
      </c>
      <c r="D137" s="37">
        <v>-49.190630628542962</v>
      </c>
      <c r="F137" s="38" t="s">
        <v>11</v>
      </c>
      <c r="G137" s="38">
        <v>352</v>
      </c>
      <c r="H137" s="41">
        <v>40709</v>
      </c>
      <c r="I137" s="57">
        <v>5.0000000000000001E-4</v>
      </c>
      <c r="J137" s="57">
        <v>8.9999999999999993E-3</v>
      </c>
      <c r="K137" s="57">
        <f t="shared" si="20"/>
        <v>2.7595222627461266E-2</v>
      </c>
      <c r="P137" s="38" t="s">
        <v>11</v>
      </c>
      <c r="Q137" s="38">
        <v>528</v>
      </c>
      <c r="R137" s="41">
        <v>40885</v>
      </c>
      <c r="S137" s="57">
        <v>7.6899999999999996E-2</v>
      </c>
      <c r="T137" s="57">
        <v>2.5000000000000001E-3</v>
      </c>
      <c r="U137" s="57">
        <f t="shared" si="21"/>
        <v>7.6653396187392414E-3</v>
      </c>
      <c r="V137" s="42"/>
      <c r="W137" s="42"/>
      <c r="Z137" s="38" t="s">
        <v>11</v>
      </c>
      <c r="AA137" s="38">
        <v>550</v>
      </c>
      <c r="AB137" s="41">
        <v>40907</v>
      </c>
      <c r="AC137" s="57">
        <v>6.2899999999999998E-2</v>
      </c>
      <c r="AD137" s="57">
        <v>2.1299999999999999E-2</v>
      </c>
      <c r="AE137" s="57">
        <f t="shared" si="22"/>
        <v>6.5308693551658331E-2</v>
      </c>
      <c r="AJ137" s="38" t="s">
        <v>11</v>
      </c>
      <c r="AK137" s="50">
        <v>875</v>
      </c>
      <c r="AL137" s="51">
        <v>41232</v>
      </c>
      <c r="AM137" s="50">
        <v>2.5899999999999999E-2</v>
      </c>
      <c r="AN137" s="52">
        <v>6.7000000000000002E-3</v>
      </c>
      <c r="AO137" s="59">
        <f t="shared" si="23"/>
        <v>2.0543110178221167E-2</v>
      </c>
      <c r="AP137" s="42"/>
      <c r="AQ137" s="42"/>
    </row>
    <row r="138" spans="1:43" x14ac:dyDescent="0.25">
      <c r="A138" s="45" t="s">
        <v>5</v>
      </c>
      <c r="B138" s="36">
        <v>217</v>
      </c>
      <c r="C138" s="44">
        <v>40574</v>
      </c>
      <c r="D138" s="37">
        <v>-49.043456107863165</v>
      </c>
      <c r="F138" s="38" t="s">
        <v>11</v>
      </c>
      <c r="G138" s="38">
        <v>354</v>
      </c>
      <c r="H138" s="41">
        <v>40711</v>
      </c>
      <c r="I138" s="57">
        <v>5.0000000000000001E-4</v>
      </c>
      <c r="J138" s="57">
        <v>2.5000000000000001E-3</v>
      </c>
      <c r="K138" s="57">
        <f t="shared" si="20"/>
        <v>7.6653396187392414E-3</v>
      </c>
      <c r="P138" s="38" t="s">
        <v>11</v>
      </c>
      <c r="Q138" s="38">
        <v>533</v>
      </c>
      <c r="R138" s="41">
        <v>40890</v>
      </c>
      <c r="S138" s="57">
        <v>7.3400000000000007E-2</v>
      </c>
      <c r="T138" s="57">
        <v>1.23E-2</v>
      </c>
      <c r="U138" s="57">
        <f t="shared" si="21"/>
        <v>3.7713470924197065E-2</v>
      </c>
      <c r="Z138" s="38" t="s">
        <v>11</v>
      </c>
      <c r="AA138" s="38">
        <v>557</v>
      </c>
      <c r="AB138" s="41">
        <v>40914</v>
      </c>
      <c r="AC138" s="57">
        <v>5.9499999999999997E-2</v>
      </c>
      <c r="AD138" s="57">
        <v>2.5000000000000001E-3</v>
      </c>
      <c r="AE138" s="57">
        <f t="shared" si="22"/>
        <v>7.6653396187392414E-3</v>
      </c>
      <c r="AF138" s="42"/>
      <c r="AG138" s="42"/>
      <c r="AJ138" s="38" t="s">
        <v>11</v>
      </c>
      <c r="AK138" s="50">
        <v>882</v>
      </c>
      <c r="AL138" s="51">
        <v>41239</v>
      </c>
      <c r="AM138" s="50">
        <v>2.29E-2</v>
      </c>
      <c r="AN138" s="52">
        <v>7.4000000000000003E-3</v>
      </c>
      <c r="AO138" s="59">
        <f t="shared" si="23"/>
        <v>2.2689405271468153E-2</v>
      </c>
      <c r="AP138" s="42"/>
      <c r="AQ138" s="42"/>
    </row>
    <row r="139" spans="1:43" x14ac:dyDescent="0.25">
      <c r="A139" s="45" t="s">
        <v>5</v>
      </c>
      <c r="B139" s="36">
        <v>218</v>
      </c>
      <c r="C139" s="44">
        <v>40575</v>
      </c>
      <c r="D139" s="37">
        <v>-49.209027443627924</v>
      </c>
      <c r="F139" s="38" t="s">
        <v>11</v>
      </c>
      <c r="G139" s="38">
        <v>357</v>
      </c>
      <c r="H139" s="41">
        <v>40714</v>
      </c>
      <c r="I139" s="57">
        <v>6.1000000000000004E-3</v>
      </c>
      <c r="J139" s="57">
        <v>2.5000000000000001E-3</v>
      </c>
      <c r="K139" s="57">
        <f t="shared" si="20"/>
        <v>7.6653396187392414E-3</v>
      </c>
      <c r="P139" s="38" t="s">
        <v>11</v>
      </c>
      <c r="Q139" s="38">
        <v>535</v>
      </c>
      <c r="R139" s="41">
        <v>40892</v>
      </c>
      <c r="S139" s="57">
        <v>0.1115</v>
      </c>
      <c r="T139" s="57">
        <v>2.5000000000000001E-3</v>
      </c>
      <c r="U139" s="57">
        <f t="shared" si="21"/>
        <v>7.6653396187392414E-3</v>
      </c>
      <c r="V139" s="42"/>
      <c r="W139" s="42"/>
      <c r="Z139" s="38" t="s">
        <v>11</v>
      </c>
      <c r="AA139" s="38">
        <v>562</v>
      </c>
      <c r="AB139" s="41">
        <v>40919</v>
      </c>
      <c r="AC139" s="57">
        <v>6.4600000000000005E-2</v>
      </c>
      <c r="AD139" s="57">
        <v>1.7500000000000002E-2</v>
      </c>
      <c r="AE139" s="57">
        <f t="shared" si="22"/>
        <v>5.3657377331174691E-2</v>
      </c>
      <c r="AJ139" s="38" t="s">
        <v>11</v>
      </c>
      <c r="AK139" s="50">
        <v>889</v>
      </c>
      <c r="AL139" s="51">
        <v>41246</v>
      </c>
      <c r="AM139" s="50">
        <v>3.1399999999999997E-2</v>
      </c>
      <c r="AN139" s="52">
        <v>2.5000000000000001E-3</v>
      </c>
      <c r="AO139" s="59">
        <f t="shared" si="23"/>
        <v>7.6653396187392414E-3</v>
      </c>
      <c r="AP139" s="42"/>
      <c r="AQ139" s="42"/>
    </row>
    <row r="140" spans="1:43" x14ac:dyDescent="0.25">
      <c r="A140" s="45" t="s">
        <v>5</v>
      </c>
      <c r="B140" s="36">
        <v>219</v>
      </c>
      <c r="C140" s="46">
        <v>40576</v>
      </c>
      <c r="D140" s="37">
        <v>-50.11660365448666</v>
      </c>
      <c r="F140" s="38" t="s">
        <v>11</v>
      </c>
      <c r="G140" s="38">
        <v>359</v>
      </c>
      <c r="H140" s="41">
        <v>40716</v>
      </c>
      <c r="I140" s="57">
        <v>5.0000000000000001E-4</v>
      </c>
      <c r="J140" s="57">
        <v>5.0000000000000001E-3</v>
      </c>
      <c r="K140" s="57">
        <f t="shared" si="20"/>
        <v>1.5330679237478483E-2</v>
      </c>
      <c r="P140" s="38" t="s">
        <v>11</v>
      </c>
      <c r="Q140" s="38">
        <v>540</v>
      </c>
      <c r="R140" s="41">
        <v>40897</v>
      </c>
      <c r="S140" s="57">
        <v>9.1300000000000006E-2</v>
      </c>
      <c r="T140" s="57">
        <v>1.6299999999999999E-2</v>
      </c>
      <c r="U140" s="57">
        <f t="shared" si="21"/>
        <v>4.9978014314179843E-2</v>
      </c>
      <c r="Z140" s="38" t="s">
        <v>11</v>
      </c>
      <c r="AA140" s="38">
        <v>564</v>
      </c>
      <c r="AB140" s="41">
        <v>40921</v>
      </c>
      <c r="AC140" s="57">
        <v>7.0800000000000002E-2</v>
      </c>
      <c r="AD140" s="57">
        <v>8.8999999999999999E-3</v>
      </c>
      <c r="AE140" s="57">
        <f t="shared" si="22"/>
        <v>2.7288609042711697E-2</v>
      </c>
      <c r="AF140" s="42"/>
      <c r="AG140" s="42"/>
      <c r="AJ140" s="38" t="s">
        <v>11</v>
      </c>
      <c r="AK140" s="50">
        <v>896</v>
      </c>
      <c r="AL140" s="51">
        <v>41253</v>
      </c>
      <c r="AM140" s="50">
        <v>4.5999999999999999E-2</v>
      </c>
      <c r="AN140" s="52">
        <v>2.5000000000000001E-3</v>
      </c>
      <c r="AO140" s="59">
        <f t="shared" si="23"/>
        <v>7.6653396187392414E-3</v>
      </c>
      <c r="AP140" s="42"/>
      <c r="AQ140" s="42"/>
    </row>
    <row r="141" spans="1:43" x14ac:dyDescent="0.25">
      <c r="A141" s="45" t="s">
        <v>5</v>
      </c>
      <c r="B141" s="36">
        <v>220</v>
      </c>
      <c r="C141" s="44">
        <v>40577</v>
      </c>
      <c r="D141" s="37">
        <v>-60.418820102072203</v>
      </c>
      <c r="F141" s="38" t="s">
        <v>11</v>
      </c>
      <c r="G141" s="38">
        <v>361</v>
      </c>
      <c r="H141" s="41">
        <v>40718</v>
      </c>
      <c r="I141" s="57">
        <v>5.0000000000000001E-4</v>
      </c>
      <c r="J141" s="57">
        <v>2.5000000000000001E-3</v>
      </c>
      <c r="K141" s="57">
        <f t="shared" si="20"/>
        <v>7.6653396187392414E-3</v>
      </c>
      <c r="P141" s="38" t="s">
        <v>11</v>
      </c>
      <c r="Q141" s="38">
        <v>542</v>
      </c>
      <c r="R141" s="41">
        <v>40899</v>
      </c>
      <c r="S141" s="57">
        <v>8.1199999999999994E-2</v>
      </c>
      <c r="T141" s="57">
        <v>9.7000000000000003E-3</v>
      </c>
      <c r="U141" s="57">
        <f t="shared" si="21"/>
        <v>2.9741517720708256E-2</v>
      </c>
      <c r="V141" s="42"/>
      <c r="W141" s="42"/>
      <c r="Z141" s="38" t="s">
        <v>11</v>
      </c>
      <c r="AA141" s="38">
        <v>571</v>
      </c>
      <c r="AB141" s="41">
        <v>40928</v>
      </c>
      <c r="AC141" s="57">
        <v>6.88E-2</v>
      </c>
      <c r="AD141" s="57">
        <v>7.4000000000000003E-3</v>
      </c>
      <c r="AE141" s="57">
        <f t="shared" si="22"/>
        <v>2.2689405271468153E-2</v>
      </c>
      <c r="AF141" s="42"/>
      <c r="AG141" s="42"/>
      <c r="AJ141" s="38" t="s">
        <v>11</v>
      </c>
      <c r="AK141" s="50">
        <v>903</v>
      </c>
      <c r="AL141" s="51">
        <v>41260</v>
      </c>
      <c r="AM141" s="50">
        <v>3.15E-2</v>
      </c>
      <c r="AN141" s="52">
        <v>2.5000000000000001E-3</v>
      </c>
      <c r="AO141" s="59">
        <f t="shared" si="23"/>
        <v>7.6653396187392414E-3</v>
      </c>
      <c r="AP141" s="42"/>
      <c r="AQ141" s="42"/>
    </row>
    <row r="142" spans="1:43" x14ac:dyDescent="0.25">
      <c r="A142" s="45" t="s">
        <v>5</v>
      </c>
      <c r="B142" s="36">
        <v>221</v>
      </c>
      <c r="C142" s="44">
        <v>40578</v>
      </c>
      <c r="D142" s="37">
        <v>-49.423656952952626</v>
      </c>
      <c r="F142" s="38" t="s">
        <v>11</v>
      </c>
      <c r="G142" s="38">
        <v>364</v>
      </c>
      <c r="H142" s="41">
        <v>40721</v>
      </c>
      <c r="I142" s="57">
        <v>2.5000000000000001E-3</v>
      </c>
      <c r="J142" s="57">
        <v>2.5000000000000001E-3</v>
      </c>
      <c r="K142" s="57">
        <f t="shared" si="20"/>
        <v>7.6653396187392414E-3</v>
      </c>
      <c r="P142" s="38" t="s">
        <v>11</v>
      </c>
      <c r="Q142" s="38">
        <v>549</v>
      </c>
      <c r="R142" s="41">
        <v>40906</v>
      </c>
      <c r="S142" s="57">
        <v>7.2900000000000006E-2</v>
      </c>
      <c r="T142" s="57">
        <v>1.6899999999999998E-2</v>
      </c>
      <c r="U142" s="57">
        <f t="shared" si="21"/>
        <v>5.1817695822677264E-2</v>
      </c>
      <c r="Z142" s="38" t="s">
        <v>11</v>
      </c>
      <c r="AA142" s="38">
        <v>576</v>
      </c>
      <c r="AB142" s="41">
        <v>40933</v>
      </c>
      <c r="AC142" s="57">
        <v>7.0699999999999999E-2</v>
      </c>
      <c r="AD142" s="57">
        <v>2.7E-2</v>
      </c>
      <c r="AE142" s="57">
        <f t="shared" si="22"/>
        <v>8.2785667882383798E-2</v>
      </c>
      <c r="AJ142" s="38" t="s">
        <v>11</v>
      </c>
      <c r="AK142" s="50">
        <v>910</v>
      </c>
      <c r="AL142" s="51">
        <v>41267</v>
      </c>
      <c r="AM142" s="50">
        <v>0.05</v>
      </c>
      <c r="AN142" s="52">
        <v>2.5000000000000001E-3</v>
      </c>
      <c r="AO142" s="59">
        <f t="shared" si="23"/>
        <v>7.6653396187392414E-3</v>
      </c>
      <c r="AP142" s="42"/>
      <c r="AQ142" s="42"/>
    </row>
    <row r="143" spans="1:43" x14ac:dyDescent="0.25">
      <c r="A143" s="45" t="s">
        <v>5</v>
      </c>
      <c r="B143" s="36">
        <v>224</v>
      </c>
      <c r="C143" s="44">
        <v>40581</v>
      </c>
      <c r="D143" s="37">
        <v>-49.678146228294779</v>
      </c>
      <c r="F143" s="38" t="s">
        <v>11</v>
      </c>
      <c r="G143" s="38">
        <v>366</v>
      </c>
      <c r="H143" s="41">
        <v>40723</v>
      </c>
      <c r="I143" s="57">
        <v>5.0000000000000001E-4</v>
      </c>
      <c r="J143" s="57">
        <v>2.5000000000000001E-3</v>
      </c>
      <c r="K143" s="57">
        <f t="shared" si="20"/>
        <v>7.6653396187392414E-3</v>
      </c>
      <c r="P143" s="38" t="s">
        <v>11</v>
      </c>
      <c r="Q143" s="38">
        <v>556</v>
      </c>
      <c r="R143" s="41">
        <v>40913</v>
      </c>
      <c r="S143" s="57">
        <v>6.4399999999999999E-2</v>
      </c>
      <c r="T143" s="57">
        <v>1.15E-2</v>
      </c>
      <c r="U143" s="57">
        <f t="shared" si="21"/>
        <v>3.5260562246200507E-2</v>
      </c>
      <c r="Z143" s="38" t="s">
        <v>11</v>
      </c>
      <c r="AA143" s="38">
        <v>578</v>
      </c>
      <c r="AB143" s="41">
        <v>40935</v>
      </c>
      <c r="AC143" s="57">
        <v>7.1300000000000002E-2</v>
      </c>
      <c r="AD143" s="57">
        <v>9.7999999999999997E-3</v>
      </c>
      <c r="AE143" s="57">
        <f t="shared" si="22"/>
        <v>3.0048131305457824E-2</v>
      </c>
      <c r="AF143" s="42"/>
      <c r="AG143" s="42"/>
      <c r="AJ143" s="38" t="s">
        <v>11</v>
      </c>
      <c r="AK143" s="50">
        <v>913</v>
      </c>
      <c r="AL143" s="51">
        <v>41270</v>
      </c>
      <c r="AM143" s="50">
        <v>5.33E-2</v>
      </c>
      <c r="AN143" s="52">
        <v>2.5000000000000001E-3</v>
      </c>
      <c r="AO143" s="59">
        <f t="shared" si="23"/>
        <v>7.6653396187392414E-3</v>
      </c>
      <c r="AP143" s="42"/>
      <c r="AQ143" s="42"/>
    </row>
    <row r="144" spans="1:43" x14ac:dyDescent="0.25">
      <c r="A144" s="45" t="s">
        <v>5</v>
      </c>
      <c r="B144" s="36">
        <v>225</v>
      </c>
      <c r="C144" s="44">
        <v>40582</v>
      </c>
      <c r="D144" s="37">
        <v>-49.886643465924479</v>
      </c>
      <c r="F144" s="38" t="s">
        <v>11</v>
      </c>
      <c r="G144" s="38">
        <v>368</v>
      </c>
      <c r="H144" s="41">
        <v>40725</v>
      </c>
      <c r="I144" s="57">
        <v>3.8E-3</v>
      </c>
      <c r="J144" s="57">
        <v>1.1900000000000001E-2</v>
      </c>
      <c r="K144" s="57">
        <f t="shared" si="20"/>
        <v>3.6487016585198789E-2</v>
      </c>
      <c r="P144" s="38" t="s">
        <v>11</v>
      </c>
      <c r="Q144" s="38">
        <v>561</v>
      </c>
      <c r="R144" s="41">
        <v>40918</v>
      </c>
      <c r="S144" s="57">
        <v>6.5699999999999995E-2</v>
      </c>
      <c r="T144" s="57">
        <v>1.72E-2</v>
      </c>
      <c r="U144" s="57">
        <f t="shared" si="21"/>
        <v>5.2737536576925974E-2</v>
      </c>
      <c r="Z144" s="38" t="s">
        <v>11</v>
      </c>
      <c r="AA144" s="38">
        <v>583</v>
      </c>
      <c r="AB144" s="41">
        <v>40940</v>
      </c>
      <c r="AC144" s="57">
        <v>6.5799999999999997E-2</v>
      </c>
      <c r="AD144" s="57">
        <v>2.5000000000000001E-3</v>
      </c>
      <c r="AE144" s="57">
        <f t="shared" si="22"/>
        <v>7.6653396187392414E-3</v>
      </c>
      <c r="AF144" s="42"/>
      <c r="AG144" s="42"/>
      <c r="AJ144" s="38" t="s">
        <v>11</v>
      </c>
      <c r="AK144" s="50">
        <v>914</v>
      </c>
      <c r="AL144" s="51">
        <v>41271</v>
      </c>
      <c r="AM144" s="50">
        <v>4.3099999999999999E-2</v>
      </c>
      <c r="AN144" s="52">
        <v>2.5000000000000001E-3</v>
      </c>
      <c r="AO144" s="59">
        <f t="shared" si="23"/>
        <v>7.6653396187392414E-3</v>
      </c>
      <c r="AP144" s="42"/>
      <c r="AQ144" s="42"/>
    </row>
    <row r="145" spans="1:43" x14ac:dyDescent="0.25">
      <c r="A145" s="45" t="s">
        <v>8</v>
      </c>
      <c r="B145" s="36">
        <v>226</v>
      </c>
      <c r="C145" s="44">
        <v>40583</v>
      </c>
      <c r="D145" s="37">
        <v>-50.05528093753675</v>
      </c>
      <c r="F145" s="38" t="s">
        <v>11</v>
      </c>
      <c r="G145" s="38">
        <v>373</v>
      </c>
      <c r="H145" s="41">
        <v>40730</v>
      </c>
      <c r="I145" s="57">
        <v>2.7000000000000001E-3</v>
      </c>
      <c r="J145" s="57">
        <v>2.5000000000000001E-3</v>
      </c>
      <c r="K145" s="57">
        <f t="shared" si="20"/>
        <v>7.6653396187392414E-3</v>
      </c>
      <c r="P145" s="38" t="s">
        <v>11</v>
      </c>
      <c r="Q145" s="38">
        <v>563</v>
      </c>
      <c r="R145" s="41">
        <v>40920</v>
      </c>
      <c r="S145" s="57">
        <v>8.3099999999999993E-2</v>
      </c>
      <c r="T145" s="57">
        <v>1.5699999999999999E-2</v>
      </c>
      <c r="U145" s="57">
        <f t="shared" si="21"/>
        <v>4.8138332805682429E-2</v>
      </c>
      <c r="Z145" s="38" t="s">
        <v>11</v>
      </c>
      <c r="AA145" s="38">
        <v>585</v>
      </c>
      <c r="AB145" s="41">
        <v>40942</v>
      </c>
      <c r="AC145" s="57">
        <v>6.2399999999999997E-2</v>
      </c>
      <c r="AD145" s="57">
        <v>6.1999999999999998E-3</v>
      </c>
      <c r="AE145" s="57">
        <f t="shared" si="22"/>
        <v>1.9010042254473315E-2</v>
      </c>
      <c r="AF145" s="42"/>
      <c r="AG145" s="42"/>
      <c r="AJ145" s="38" t="s">
        <v>11</v>
      </c>
      <c r="AK145" s="50">
        <v>917</v>
      </c>
      <c r="AL145" s="51">
        <v>41274</v>
      </c>
      <c r="AM145" s="50">
        <v>4.9000000000000002E-2</v>
      </c>
      <c r="AN145" s="52">
        <v>6.4000000000000003E-3</v>
      </c>
      <c r="AO145" s="59">
        <f t="shared" si="23"/>
        <v>1.9623269423972457E-2</v>
      </c>
      <c r="AP145" s="42"/>
      <c r="AQ145" s="42"/>
    </row>
    <row r="146" spans="1:43" x14ac:dyDescent="0.25">
      <c r="A146" s="45" t="s">
        <v>8</v>
      </c>
      <c r="B146" s="36">
        <v>227</v>
      </c>
      <c r="C146" s="46">
        <v>40584</v>
      </c>
      <c r="D146" s="37">
        <v>-50.05528093753675</v>
      </c>
      <c r="F146" s="38" t="s">
        <v>11</v>
      </c>
      <c r="G146" s="38">
        <v>375</v>
      </c>
      <c r="H146" s="41">
        <v>40732</v>
      </c>
      <c r="I146" s="57">
        <v>3.3E-3</v>
      </c>
      <c r="J146" s="57">
        <v>2.5000000000000001E-3</v>
      </c>
      <c r="K146" s="57">
        <f t="shared" si="20"/>
        <v>7.6653396187392414E-3</v>
      </c>
      <c r="P146" s="38" t="s">
        <v>11</v>
      </c>
      <c r="Q146" s="38">
        <v>570</v>
      </c>
      <c r="R146" s="41">
        <v>40927</v>
      </c>
      <c r="S146" s="57">
        <v>9.9000000000000005E-2</v>
      </c>
      <c r="T146" s="57">
        <v>8.0999999999999996E-3</v>
      </c>
      <c r="U146" s="57">
        <f t="shared" si="21"/>
        <v>2.4835700364715139E-2</v>
      </c>
      <c r="V146" s="42"/>
      <c r="W146" s="42"/>
      <c r="Z146" s="38" t="s">
        <v>11</v>
      </c>
      <c r="AA146" s="38">
        <v>590</v>
      </c>
      <c r="AB146" s="41">
        <v>40947</v>
      </c>
      <c r="AC146" s="57">
        <v>6.7500000000000004E-2</v>
      </c>
      <c r="AD146" s="57">
        <v>2.4199999999999999E-2</v>
      </c>
      <c r="AE146" s="57">
        <f t="shared" si="22"/>
        <v>7.4200487509395854E-2</v>
      </c>
      <c r="AJ146" s="38" t="s">
        <v>11</v>
      </c>
      <c r="AK146" s="50">
        <v>919</v>
      </c>
      <c r="AL146" s="51">
        <v>41276</v>
      </c>
      <c r="AM146" s="50">
        <v>3.61E-2</v>
      </c>
      <c r="AN146" s="52">
        <v>5.7000000000000002E-3</v>
      </c>
      <c r="AO146" s="59">
        <f t="shared" si="23"/>
        <v>1.7476974330725471E-2</v>
      </c>
      <c r="AP146" s="42"/>
      <c r="AQ146" s="42"/>
    </row>
    <row r="147" spans="1:43" x14ac:dyDescent="0.25">
      <c r="A147" s="45" t="s">
        <v>8</v>
      </c>
      <c r="B147" s="36">
        <v>228</v>
      </c>
      <c r="C147" s="46">
        <v>40585</v>
      </c>
      <c r="D147" s="37">
        <v>-50.190190914826552</v>
      </c>
      <c r="F147" s="38" t="s">
        <v>11</v>
      </c>
      <c r="G147" s="38">
        <v>378</v>
      </c>
      <c r="H147" s="41">
        <v>40735</v>
      </c>
      <c r="I147" s="57">
        <v>2.5999999999999999E-3</v>
      </c>
      <c r="J147" s="57">
        <v>2.5000000000000001E-3</v>
      </c>
      <c r="K147" s="57">
        <f t="shared" si="20"/>
        <v>7.6653396187392414E-3</v>
      </c>
      <c r="P147" s="38" t="s">
        <v>11</v>
      </c>
      <c r="Q147" s="38">
        <v>575</v>
      </c>
      <c r="R147" s="41">
        <v>40932</v>
      </c>
      <c r="S147" s="57">
        <v>7.1499999999999994E-2</v>
      </c>
      <c r="T147" s="57">
        <v>2.6599999999999999E-2</v>
      </c>
      <c r="U147" s="57">
        <f t="shared" si="21"/>
        <v>8.1559213543385523E-2</v>
      </c>
      <c r="Z147" s="38" t="s">
        <v>11</v>
      </c>
      <c r="AA147" s="38">
        <v>592</v>
      </c>
      <c r="AB147" s="41">
        <v>40949</v>
      </c>
      <c r="AC147" s="57">
        <v>6.0999999999999999E-2</v>
      </c>
      <c r="AD147" s="57">
        <v>8.0999999999999996E-3</v>
      </c>
      <c r="AE147" s="57">
        <f t="shared" si="22"/>
        <v>2.4835700364715139E-2</v>
      </c>
      <c r="AF147" s="42"/>
      <c r="AG147" s="42"/>
      <c r="AJ147" s="38" t="s">
        <v>11</v>
      </c>
      <c r="AK147" s="50">
        <v>924</v>
      </c>
      <c r="AL147" s="51">
        <v>41281</v>
      </c>
      <c r="AM147" s="50">
        <v>5.1400000000000001E-2</v>
      </c>
      <c r="AN147" s="52">
        <v>7.6E-3</v>
      </c>
      <c r="AO147" s="59">
        <f t="shared" si="23"/>
        <v>2.3302632440967291E-2</v>
      </c>
      <c r="AP147" s="42"/>
      <c r="AQ147" s="42"/>
    </row>
    <row r="148" spans="1:43" x14ac:dyDescent="0.25">
      <c r="A148" s="45" t="s">
        <v>8</v>
      </c>
      <c r="B148" s="36">
        <v>231</v>
      </c>
      <c r="C148" s="44">
        <v>40588</v>
      </c>
      <c r="D148" s="37">
        <v>-50.368026793981301</v>
      </c>
      <c r="F148" s="38" t="s">
        <v>11</v>
      </c>
      <c r="G148" s="38">
        <v>380</v>
      </c>
      <c r="H148" s="41">
        <v>40737</v>
      </c>
      <c r="I148" s="57">
        <v>1.4E-3</v>
      </c>
      <c r="J148" s="57">
        <v>1.44E-2</v>
      </c>
      <c r="K148" s="57">
        <f t="shared" si="20"/>
        <v>4.4152356203938023E-2</v>
      </c>
      <c r="P148" s="38" t="s">
        <v>11</v>
      </c>
      <c r="Q148" s="38">
        <v>577</v>
      </c>
      <c r="R148" s="41">
        <v>40934</v>
      </c>
      <c r="S148" s="57">
        <v>7.4700000000000003E-2</v>
      </c>
      <c r="T148" s="57">
        <v>8.3999999999999995E-3</v>
      </c>
      <c r="U148" s="57">
        <f t="shared" si="21"/>
        <v>2.5755541118963849E-2</v>
      </c>
      <c r="V148" s="42"/>
      <c r="W148" s="42"/>
      <c r="Z148" s="38" t="s">
        <v>11</v>
      </c>
      <c r="AA148" s="38">
        <v>597</v>
      </c>
      <c r="AB148" s="41">
        <v>40954</v>
      </c>
      <c r="AC148" s="57">
        <v>6.2300000000000001E-2</v>
      </c>
      <c r="AD148" s="57">
        <v>2.1100000000000001E-2</v>
      </c>
      <c r="AE148" s="57">
        <f t="shared" si="22"/>
        <v>6.46954663821592E-2</v>
      </c>
      <c r="AJ148" s="38" t="s">
        <v>11</v>
      </c>
      <c r="AK148" s="50">
        <v>931</v>
      </c>
      <c r="AL148" s="51">
        <v>41288</v>
      </c>
      <c r="AM148" s="50">
        <v>3.9E-2</v>
      </c>
      <c r="AN148" s="50">
        <v>6.9199999999999998E-2</v>
      </c>
      <c r="AO148" s="59">
        <f t="shared" si="23"/>
        <v>0.21217660064670218</v>
      </c>
    </row>
    <row r="149" spans="1:43" x14ac:dyDescent="0.25">
      <c r="A149" s="45" t="s">
        <v>8</v>
      </c>
      <c r="B149" s="36">
        <v>232</v>
      </c>
      <c r="C149" s="44">
        <v>40589</v>
      </c>
      <c r="D149" s="37">
        <v>-49.889709601771976</v>
      </c>
      <c r="F149" s="38" t="s">
        <v>11</v>
      </c>
      <c r="G149" s="38">
        <v>382</v>
      </c>
      <c r="H149" s="41">
        <v>40739</v>
      </c>
      <c r="I149" s="57">
        <v>2.8E-3</v>
      </c>
      <c r="J149" s="57">
        <v>1.0800000000000001E-2</v>
      </c>
      <c r="K149" s="57">
        <f t="shared" si="20"/>
        <v>3.3114267152953521E-2</v>
      </c>
      <c r="P149" s="38" t="s">
        <v>11</v>
      </c>
      <c r="Q149" s="38">
        <v>582</v>
      </c>
      <c r="R149" s="41">
        <v>40939</v>
      </c>
      <c r="S149" s="57">
        <v>6.2600000000000003E-2</v>
      </c>
      <c r="T149" s="57">
        <v>1.24E-2</v>
      </c>
      <c r="U149" s="57">
        <f t="shared" si="21"/>
        <v>3.802008450894663E-2</v>
      </c>
      <c r="Z149" s="38" t="s">
        <v>11</v>
      </c>
      <c r="AA149" s="38">
        <v>599</v>
      </c>
      <c r="AB149" s="41">
        <v>40956</v>
      </c>
      <c r="AC149" s="57">
        <v>5.9400000000000001E-2</v>
      </c>
      <c r="AD149" s="57">
        <v>1.8200000000000001E-2</v>
      </c>
      <c r="AE149" s="57">
        <f t="shared" si="22"/>
        <v>5.5803672424421677E-2</v>
      </c>
      <c r="AJ149" s="38" t="s">
        <v>11</v>
      </c>
      <c r="AK149" s="50">
        <v>939</v>
      </c>
      <c r="AL149" s="51">
        <v>41296</v>
      </c>
      <c r="AM149" s="50">
        <v>3.8800000000000001E-2</v>
      </c>
      <c r="AN149" s="52">
        <v>2.5000000000000001E-3</v>
      </c>
      <c r="AO149" s="59">
        <f t="shared" si="23"/>
        <v>7.6653396187392414E-3</v>
      </c>
      <c r="AP149" s="42"/>
      <c r="AQ149" s="42"/>
    </row>
    <row r="150" spans="1:43" x14ac:dyDescent="0.25">
      <c r="A150" s="45" t="s">
        <v>8</v>
      </c>
      <c r="B150" s="36">
        <v>233</v>
      </c>
      <c r="C150" s="44">
        <v>40590</v>
      </c>
      <c r="D150" s="37">
        <v>-49.901974145161965</v>
      </c>
      <c r="F150" s="38" t="s">
        <v>11</v>
      </c>
      <c r="G150" s="38">
        <v>385</v>
      </c>
      <c r="H150" s="41">
        <v>40742</v>
      </c>
      <c r="I150" s="57">
        <v>3.3E-3</v>
      </c>
      <c r="J150" s="57">
        <v>2.5000000000000001E-3</v>
      </c>
      <c r="K150" s="57">
        <f t="shared" si="20"/>
        <v>7.6653396187392414E-3</v>
      </c>
      <c r="P150" s="38" t="s">
        <v>11</v>
      </c>
      <c r="Q150" s="38">
        <v>584</v>
      </c>
      <c r="R150" s="41">
        <v>40941</v>
      </c>
      <c r="S150" s="57">
        <v>6.6100000000000006E-2</v>
      </c>
      <c r="T150" s="57">
        <v>2.5000000000000001E-3</v>
      </c>
      <c r="U150" s="57">
        <f t="shared" si="21"/>
        <v>7.6653396187392414E-3</v>
      </c>
      <c r="V150" s="42"/>
      <c r="W150" s="42"/>
      <c r="Z150" s="38" t="s">
        <v>11</v>
      </c>
      <c r="AA150" s="38">
        <v>606</v>
      </c>
      <c r="AB150" s="41">
        <v>40963</v>
      </c>
      <c r="AC150" s="57">
        <v>5.9299999999999999E-2</v>
      </c>
      <c r="AD150" s="57">
        <v>2.5000000000000001E-3</v>
      </c>
      <c r="AE150" s="57">
        <f t="shared" si="22"/>
        <v>7.6653396187392414E-3</v>
      </c>
      <c r="AF150" s="42"/>
      <c r="AG150" s="42"/>
      <c r="AJ150" s="38" t="s">
        <v>11</v>
      </c>
      <c r="AK150" s="50">
        <v>940</v>
      </c>
      <c r="AL150" s="51">
        <v>41297</v>
      </c>
      <c r="AM150" s="50">
        <v>3.1600000000000003E-2</v>
      </c>
      <c r="AN150" s="52">
        <v>6.3E-3</v>
      </c>
      <c r="AO150" s="59">
        <f t="shared" si="23"/>
        <v>1.9316655839222888E-2</v>
      </c>
      <c r="AP150" s="42"/>
      <c r="AQ150" s="42"/>
    </row>
    <row r="151" spans="1:43" x14ac:dyDescent="0.25">
      <c r="A151" s="45" t="s">
        <v>8</v>
      </c>
      <c r="B151" s="36">
        <v>234</v>
      </c>
      <c r="C151" s="44">
        <v>40591</v>
      </c>
      <c r="D151" s="37">
        <v>-50.358828386438816</v>
      </c>
      <c r="F151" s="38" t="s">
        <v>11</v>
      </c>
      <c r="G151" s="38">
        <v>387</v>
      </c>
      <c r="H151" s="41">
        <v>40744</v>
      </c>
      <c r="I151" s="57">
        <v>1.8E-3</v>
      </c>
      <c r="J151" s="57">
        <v>2.63E-2</v>
      </c>
      <c r="K151" s="57">
        <f t="shared" si="20"/>
        <v>8.0639372789136812E-2</v>
      </c>
      <c r="P151" s="38" t="s">
        <v>11</v>
      </c>
      <c r="Q151" s="38">
        <v>589</v>
      </c>
      <c r="R151" s="41">
        <v>40946</v>
      </c>
      <c r="S151" s="57">
        <v>6.5799999999999997E-2</v>
      </c>
      <c r="T151" s="57">
        <v>2.86E-2</v>
      </c>
      <c r="U151" s="57">
        <f t="shared" si="21"/>
        <v>8.7691485238376915E-2</v>
      </c>
      <c r="Z151" s="38" t="s">
        <v>11</v>
      </c>
      <c r="AA151" s="38">
        <v>611</v>
      </c>
      <c r="AB151" s="41">
        <v>40968</v>
      </c>
      <c r="AC151" s="57">
        <v>6.6199999999999995E-2</v>
      </c>
      <c r="AD151" s="57">
        <v>9.4999999999999998E-3</v>
      </c>
      <c r="AE151" s="57">
        <f t="shared" si="22"/>
        <v>2.9128290551209114E-2</v>
      </c>
      <c r="AF151" s="42"/>
      <c r="AG151" s="42"/>
      <c r="AJ151" s="38" t="s">
        <v>11</v>
      </c>
      <c r="AK151" s="50">
        <v>945</v>
      </c>
      <c r="AL151" s="51">
        <v>41302</v>
      </c>
      <c r="AM151" s="50">
        <v>4.0099999999999997E-2</v>
      </c>
      <c r="AN151" s="52">
        <v>5.1999999999999998E-3</v>
      </c>
      <c r="AO151" s="59">
        <f t="shared" si="23"/>
        <v>1.5943906406977619E-2</v>
      </c>
      <c r="AP151" s="42"/>
      <c r="AQ151" s="42"/>
    </row>
    <row r="152" spans="1:43" x14ac:dyDescent="0.25">
      <c r="A152" s="45" t="s">
        <v>8</v>
      </c>
      <c r="B152" s="36">
        <v>235</v>
      </c>
      <c r="C152" s="44">
        <v>40592</v>
      </c>
      <c r="D152" s="37">
        <v>-49.901974145161965</v>
      </c>
      <c r="F152" s="38" t="s">
        <v>11</v>
      </c>
      <c r="G152" s="38">
        <v>389</v>
      </c>
      <c r="H152" s="41">
        <v>40746</v>
      </c>
      <c r="I152" s="57">
        <v>5.0000000000000001E-4</v>
      </c>
      <c r="J152" s="57">
        <v>1.04E-2</v>
      </c>
      <c r="K152" s="57">
        <f t="shared" si="20"/>
        <v>3.1887812813955238E-2</v>
      </c>
      <c r="P152" s="38" t="s">
        <v>11</v>
      </c>
      <c r="Q152" s="38">
        <v>591</v>
      </c>
      <c r="R152" s="41">
        <v>40948</v>
      </c>
      <c r="S152" s="57">
        <v>7.6799999999999993E-2</v>
      </c>
      <c r="T152" s="57">
        <v>2.5000000000000001E-3</v>
      </c>
      <c r="U152" s="57">
        <f t="shared" si="21"/>
        <v>7.6653396187392414E-3</v>
      </c>
      <c r="V152" s="42"/>
      <c r="W152" s="42"/>
      <c r="Z152" s="38" t="s">
        <v>11</v>
      </c>
      <c r="AA152" s="38">
        <v>613</v>
      </c>
      <c r="AB152" s="41">
        <v>40970</v>
      </c>
      <c r="AC152" s="57">
        <v>7.2700000000000001E-2</v>
      </c>
      <c r="AD152" s="57">
        <v>2.5000000000000001E-3</v>
      </c>
      <c r="AE152" s="57">
        <f t="shared" si="22"/>
        <v>7.6653396187392414E-3</v>
      </c>
      <c r="AF152" s="42"/>
      <c r="AG152" s="42"/>
      <c r="AJ152" s="38" t="s">
        <v>11</v>
      </c>
      <c r="AK152" s="50">
        <v>952</v>
      </c>
      <c r="AL152" s="51">
        <v>41309</v>
      </c>
      <c r="AM152" s="50">
        <v>4.02E-2</v>
      </c>
      <c r="AN152" s="52">
        <v>5.1000000000000004E-3</v>
      </c>
      <c r="AO152" s="59">
        <f t="shared" si="23"/>
        <v>1.5637292822228054E-2</v>
      </c>
      <c r="AP152" s="42"/>
      <c r="AQ152" s="42"/>
    </row>
    <row r="153" spans="1:43" x14ac:dyDescent="0.25">
      <c r="A153" s="45" t="s">
        <v>8</v>
      </c>
      <c r="B153" s="36">
        <v>239</v>
      </c>
      <c r="C153" s="44">
        <v>40596</v>
      </c>
      <c r="D153" s="37">
        <v>-49.521773300072489</v>
      </c>
      <c r="F153" s="38" t="s">
        <v>11</v>
      </c>
      <c r="G153" s="38">
        <v>392</v>
      </c>
      <c r="H153" s="41">
        <v>40749</v>
      </c>
      <c r="I153" s="57">
        <v>5.1999999999999998E-3</v>
      </c>
      <c r="J153" s="57">
        <v>1.5299999999999999E-2</v>
      </c>
      <c r="K153" s="57">
        <f t="shared" si="20"/>
        <v>4.6911878466684154E-2</v>
      </c>
      <c r="P153" s="38" t="s">
        <v>11</v>
      </c>
      <c r="Q153" s="38">
        <v>596</v>
      </c>
      <c r="R153" s="41">
        <v>40953</v>
      </c>
      <c r="S153" s="57">
        <v>7.0800000000000002E-2</v>
      </c>
      <c r="T153" s="57">
        <v>0.01</v>
      </c>
      <c r="U153" s="57">
        <f t="shared" si="21"/>
        <v>3.0661358474956966E-2</v>
      </c>
      <c r="Z153" s="38" t="s">
        <v>11</v>
      </c>
      <c r="AA153" s="38">
        <v>618</v>
      </c>
      <c r="AB153" s="41">
        <v>40975</v>
      </c>
      <c r="AC153" s="57">
        <v>5.7200000000000001E-2</v>
      </c>
      <c r="AD153" s="57">
        <v>2.5000000000000001E-3</v>
      </c>
      <c r="AE153" s="57">
        <f t="shared" si="22"/>
        <v>7.6653396187392414E-3</v>
      </c>
      <c r="AF153" s="42"/>
      <c r="AG153" s="42"/>
      <c r="AJ153" s="38" t="s">
        <v>11</v>
      </c>
      <c r="AK153" s="50">
        <v>959</v>
      </c>
      <c r="AL153" s="51">
        <v>41316</v>
      </c>
      <c r="AM153" s="50">
        <v>9.2499999999999999E-2</v>
      </c>
      <c r="AN153" s="52">
        <v>2.5000000000000001E-3</v>
      </c>
      <c r="AO153" s="59">
        <f t="shared" si="23"/>
        <v>7.6653396187392414E-3</v>
      </c>
      <c r="AP153" s="42"/>
      <c r="AQ153" s="42"/>
    </row>
    <row r="154" spans="1:43" x14ac:dyDescent="0.25">
      <c r="A154" s="45" t="s">
        <v>8</v>
      </c>
      <c r="B154" s="36">
        <v>240</v>
      </c>
      <c r="C154" s="44">
        <v>40597</v>
      </c>
      <c r="D154" s="37">
        <v>-50.024619579061785</v>
      </c>
      <c r="F154" s="38" t="s">
        <v>11</v>
      </c>
      <c r="G154" s="38">
        <v>394</v>
      </c>
      <c r="H154" s="41">
        <v>40751</v>
      </c>
      <c r="I154" s="57">
        <v>5.0000000000000001E-4</v>
      </c>
      <c r="J154" s="57">
        <v>2.5000000000000001E-3</v>
      </c>
      <c r="K154" s="57">
        <f t="shared" si="20"/>
        <v>7.6653396187392414E-3</v>
      </c>
      <c r="P154" s="38" t="s">
        <v>11</v>
      </c>
      <c r="Q154" s="38">
        <v>598</v>
      </c>
      <c r="R154" s="41">
        <v>40955</v>
      </c>
      <c r="S154" s="57">
        <v>6.5500000000000003E-2</v>
      </c>
      <c r="T154" s="57">
        <v>1.5699999999999999E-2</v>
      </c>
      <c r="U154" s="57">
        <f t="shared" si="21"/>
        <v>4.8138332805682429E-2</v>
      </c>
      <c r="Z154" s="38" t="s">
        <v>11</v>
      </c>
      <c r="AA154" s="38">
        <v>620</v>
      </c>
      <c r="AB154" s="41">
        <v>40977</v>
      </c>
      <c r="AC154" s="57">
        <v>4.8800000000000003E-2</v>
      </c>
      <c r="AD154" s="57">
        <v>2.5000000000000001E-3</v>
      </c>
      <c r="AE154" s="57">
        <f t="shared" si="22"/>
        <v>7.6653396187392414E-3</v>
      </c>
      <c r="AF154" s="42"/>
      <c r="AG154" s="42"/>
      <c r="AJ154" s="38" t="s">
        <v>11</v>
      </c>
      <c r="AK154" s="50">
        <v>967</v>
      </c>
      <c r="AL154" s="51">
        <v>41324</v>
      </c>
      <c r="AM154" s="50">
        <v>7.5399999999999995E-2</v>
      </c>
      <c r="AN154" s="52">
        <v>7.1999999999999998E-3</v>
      </c>
      <c r="AO154" s="59">
        <f t="shared" si="23"/>
        <v>2.2076178101969011E-2</v>
      </c>
      <c r="AP154" s="42"/>
      <c r="AQ154" s="42"/>
    </row>
    <row r="155" spans="1:43" x14ac:dyDescent="0.25">
      <c r="A155" s="45" t="s">
        <v>8</v>
      </c>
      <c r="B155" s="36">
        <v>241</v>
      </c>
      <c r="C155" s="46">
        <v>40598</v>
      </c>
      <c r="D155" s="37">
        <v>-50.024619579061785</v>
      </c>
      <c r="F155" s="38" t="s">
        <v>11</v>
      </c>
      <c r="G155" s="38">
        <v>396</v>
      </c>
      <c r="H155" s="41">
        <v>40753</v>
      </c>
      <c r="I155" s="57">
        <v>5.0000000000000001E-4</v>
      </c>
      <c r="J155" s="57">
        <v>1.29E-2</v>
      </c>
      <c r="K155" s="57">
        <f t="shared" si="20"/>
        <v>3.9553152432694486E-2</v>
      </c>
      <c r="P155" s="38" t="s">
        <v>11</v>
      </c>
      <c r="Q155" s="38">
        <v>605</v>
      </c>
      <c r="R155" s="41">
        <v>40962</v>
      </c>
      <c r="S155" s="57">
        <v>0.2145</v>
      </c>
      <c r="T155" s="57">
        <v>2.5000000000000001E-3</v>
      </c>
      <c r="U155" s="57">
        <f t="shared" si="21"/>
        <v>7.6653396187392414E-3</v>
      </c>
      <c r="V155" s="42"/>
      <c r="W155" s="42"/>
      <c r="Z155" s="38" t="s">
        <v>11</v>
      </c>
      <c r="AA155" s="38">
        <v>625</v>
      </c>
      <c r="AB155" s="41">
        <v>40982</v>
      </c>
      <c r="AC155" s="57">
        <v>0.11940000000000001</v>
      </c>
      <c r="AD155" s="57">
        <v>7.7999999999999996E-3</v>
      </c>
      <c r="AE155" s="57">
        <f t="shared" si="22"/>
        <v>2.3915859610466432E-2</v>
      </c>
      <c r="AF155" s="42"/>
      <c r="AG155" s="42"/>
      <c r="AJ155" s="38" t="s">
        <v>11</v>
      </c>
      <c r="AK155" s="50">
        <v>968</v>
      </c>
      <c r="AL155" s="51">
        <v>41325</v>
      </c>
      <c r="AM155" s="50">
        <v>5.91E-2</v>
      </c>
      <c r="AN155" s="52">
        <v>7.4999999999999997E-3</v>
      </c>
      <c r="AO155" s="59">
        <f t="shared" si="23"/>
        <v>2.2996018856217722E-2</v>
      </c>
      <c r="AP155" s="42"/>
      <c r="AQ155" s="42"/>
    </row>
    <row r="156" spans="1:43" x14ac:dyDescent="0.25">
      <c r="A156" s="45" t="s">
        <v>8</v>
      </c>
      <c r="B156" s="36">
        <v>242</v>
      </c>
      <c r="C156" s="46">
        <v>40599</v>
      </c>
      <c r="D156" s="37">
        <v>-50.662375835340889</v>
      </c>
      <c r="F156" s="38" t="s">
        <v>11</v>
      </c>
      <c r="G156" s="38">
        <v>399</v>
      </c>
      <c r="H156" s="41">
        <v>40756</v>
      </c>
      <c r="I156" s="57">
        <v>5.0000000000000001E-4</v>
      </c>
      <c r="J156" s="57">
        <v>1.35E-2</v>
      </c>
      <c r="K156" s="57">
        <f t="shared" si="20"/>
        <v>4.1392833941191899E-2</v>
      </c>
      <c r="P156" s="38" t="s">
        <v>11</v>
      </c>
      <c r="Q156" s="38">
        <v>610</v>
      </c>
      <c r="R156" s="41">
        <v>40967</v>
      </c>
      <c r="S156" s="57">
        <v>7.22E-2</v>
      </c>
      <c r="T156" s="57">
        <v>7.9000000000000008E-3</v>
      </c>
      <c r="U156" s="57">
        <f t="shared" si="21"/>
        <v>2.4222473195216004E-2</v>
      </c>
      <c r="V156" s="42"/>
      <c r="W156" s="42"/>
      <c r="Z156" s="38" t="s">
        <v>11</v>
      </c>
      <c r="AA156" s="38">
        <v>627</v>
      </c>
      <c r="AB156" s="41">
        <v>40984</v>
      </c>
      <c r="AC156" s="57">
        <v>7.0900000000000005E-2</v>
      </c>
      <c r="AD156" s="57">
        <v>7.1000000000000004E-3</v>
      </c>
      <c r="AE156" s="57">
        <f t="shared" si="22"/>
        <v>2.1769564517219446E-2</v>
      </c>
      <c r="AF156" s="42"/>
      <c r="AG156" s="42"/>
      <c r="AJ156" s="38" t="s">
        <v>11</v>
      </c>
      <c r="AK156" s="50">
        <v>973</v>
      </c>
      <c r="AL156" s="51">
        <v>41330</v>
      </c>
      <c r="AM156" s="50">
        <v>3.2899999999999999E-2</v>
      </c>
      <c r="AN156" s="52">
        <v>5.1999999999999998E-3</v>
      </c>
      <c r="AO156" s="59">
        <f t="shared" si="23"/>
        <v>1.5943906406977619E-2</v>
      </c>
      <c r="AP156" s="42"/>
      <c r="AQ156" s="42"/>
    </row>
    <row r="157" spans="1:43" x14ac:dyDescent="0.25">
      <c r="A157" s="45" t="s">
        <v>8</v>
      </c>
      <c r="B157" s="36">
        <v>245</v>
      </c>
      <c r="C157" s="44">
        <v>40602</v>
      </c>
      <c r="D157" s="37">
        <v>-50.128868197876635</v>
      </c>
      <c r="F157" s="38" t="s">
        <v>11</v>
      </c>
      <c r="G157" s="38">
        <v>401</v>
      </c>
      <c r="H157" s="41">
        <v>40758</v>
      </c>
      <c r="I157" s="57">
        <v>5.0000000000000001E-4</v>
      </c>
      <c r="J157" s="57">
        <v>2.5000000000000001E-3</v>
      </c>
      <c r="K157" s="57">
        <f t="shared" si="20"/>
        <v>7.6653396187392414E-3</v>
      </c>
      <c r="P157" s="38" t="s">
        <v>11</v>
      </c>
      <c r="Q157" s="38">
        <v>612</v>
      </c>
      <c r="R157" s="41">
        <v>40969</v>
      </c>
      <c r="S157" s="57">
        <v>6.2399999999999997E-2</v>
      </c>
      <c r="T157" s="57">
        <v>2.5000000000000001E-3</v>
      </c>
      <c r="U157" s="57">
        <f t="shared" si="21"/>
        <v>7.6653396187392414E-3</v>
      </c>
      <c r="V157" s="42"/>
      <c r="W157" s="42"/>
      <c r="Z157" s="38" t="s">
        <v>11</v>
      </c>
      <c r="AA157" s="38">
        <v>632</v>
      </c>
      <c r="AB157" s="41">
        <v>40989</v>
      </c>
      <c r="AC157" s="57">
        <v>6.4899999999999999E-2</v>
      </c>
      <c r="AD157" s="57">
        <v>7.6E-3</v>
      </c>
      <c r="AE157" s="57">
        <f t="shared" si="22"/>
        <v>2.3302632440967291E-2</v>
      </c>
      <c r="AF157" s="42"/>
      <c r="AG157" s="42"/>
      <c r="AJ157" s="38" t="s">
        <v>11</v>
      </c>
      <c r="AK157" s="50">
        <v>980</v>
      </c>
      <c r="AL157" s="51">
        <v>41337</v>
      </c>
      <c r="AM157" s="50">
        <v>3.3099999999999997E-2</v>
      </c>
      <c r="AN157" s="52">
        <v>6.0000000000000001E-3</v>
      </c>
      <c r="AO157" s="59">
        <f t="shared" si="23"/>
        <v>1.8396815084974177E-2</v>
      </c>
      <c r="AP157" s="42"/>
      <c r="AQ157" s="42"/>
    </row>
    <row r="158" spans="1:43" x14ac:dyDescent="0.25">
      <c r="A158" s="45" t="s">
        <v>8</v>
      </c>
      <c r="B158" s="36">
        <v>246</v>
      </c>
      <c r="C158" s="44">
        <v>40603</v>
      </c>
      <c r="D158" s="37">
        <v>-50.506002907118614</v>
      </c>
      <c r="F158" s="38" t="s">
        <v>11</v>
      </c>
      <c r="G158" s="38">
        <v>403</v>
      </c>
      <c r="H158" s="41">
        <v>40760</v>
      </c>
      <c r="I158" s="57">
        <v>5.0000000000000001E-4</v>
      </c>
      <c r="J158" s="57">
        <v>2.5000000000000001E-3</v>
      </c>
      <c r="K158" s="57">
        <f t="shared" si="20"/>
        <v>7.6653396187392414E-3</v>
      </c>
      <c r="P158" s="38" t="s">
        <v>11</v>
      </c>
      <c r="Q158" s="38">
        <v>617</v>
      </c>
      <c r="R158" s="41">
        <v>40974</v>
      </c>
      <c r="S158" s="57">
        <v>6.1199999999999997E-2</v>
      </c>
      <c r="T158" s="57">
        <v>2.5000000000000001E-3</v>
      </c>
      <c r="U158" s="57">
        <f t="shared" si="21"/>
        <v>7.6653396187392414E-3</v>
      </c>
      <c r="V158" s="42"/>
      <c r="W158" s="42"/>
      <c r="Z158" s="38" t="s">
        <v>11</v>
      </c>
      <c r="AA158" s="38">
        <v>634</v>
      </c>
      <c r="AB158" s="41">
        <v>40991</v>
      </c>
      <c r="AC158" s="57">
        <v>7.4300000000000005E-2</v>
      </c>
      <c r="AD158" s="57">
        <v>2.5000000000000001E-3</v>
      </c>
      <c r="AE158" s="57">
        <f t="shared" si="22"/>
        <v>7.6653396187392414E-3</v>
      </c>
      <c r="AF158" s="42"/>
      <c r="AG158" s="42"/>
      <c r="AJ158" s="38" t="s">
        <v>11</v>
      </c>
      <c r="AK158" s="50">
        <v>987</v>
      </c>
      <c r="AL158" s="51">
        <v>41344</v>
      </c>
      <c r="AM158" s="50">
        <v>3.1800000000000002E-2</v>
      </c>
      <c r="AN158" s="52">
        <v>7.9000000000000008E-3</v>
      </c>
      <c r="AO158" s="59">
        <f t="shared" si="23"/>
        <v>2.4222473195216004E-2</v>
      </c>
      <c r="AP158" s="42"/>
      <c r="AQ158" s="42"/>
    </row>
    <row r="159" spans="1:43" x14ac:dyDescent="0.25">
      <c r="A159" s="45" t="s">
        <v>8</v>
      </c>
      <c r="B159" s="36">
        <v>247</v>
      </c>
      <c r="C159" s="44">
        <v>40604</v>
      </c>
      <c r="D159" s="37">
        <v>-50.490672227881134</v>
      </c>
      <c r="F159" s="38" t="s">
        <v>11</v>
      </c>
      <c r="G159" s="38">
        <v>406</v>
      </c>
      <c r="H159" s="41">
        <v>40763</v>
      </c>
      <c r="I159" s="57">
        <v>5.0000000000000001E-4</v>
      </c>
      <c r="J159" s="57">
        <v>1.35E-2</v>
      </c>
      <c r="K159" s="57">
        <f t="shared" si="20"/>
        <v>4.1392833941191899E-2</v>
      </c>
      <c r="P159" s="38" t="s">
        <v>11</v>
      </c>
      <c r="Q159" s="38">
        <v>619</v>
      </c>
      <c r="R159" s="41">
        <v>40976</v>
      </c>
      <c r="S159" s="57">
        <v>5.5300000000000002E-2</v>
      </c>
      <c r="T159" s="57">
        <v>2.5000000000000001E-3</v>
      </c>
      <c r="U159" s="57">
        <f t="shared" si="21"/>
        <v>7.6653396187392414E-3</v>
      </c>
      <c r="V159" s="42"/>
      <c r="W159" s="42"/>
      <c r="Z159" s="38" t="s">
        <v>11</v>
      </c>
      <c r="AA159" s="38">
        <v>639</v>
      </c>
      <c r="AB159" s="41">
        <v>40996</v>
      </c>
      <c r="AC159" s="57">
        <v>5.4199999999999998E-2</v>
      </c>
      <c r="AD159" s="57">
        <v>5.3E-3</v>
      </c>
      <c r="AE159" s="57">
        <f t="shared" si="22"/>
        <v>1.6250519991727191E-2</v>
      </c>
      <c r="AF159" s="42"/>
      <c r="AG159" s="42"/>
      <c r="AJ159" s="38" t="s">
        <v>11</v>
      </c>
      <c r="AK159" s="50">
        <v>994</v>
      </c>
      <c r="AL159" s="51">
        <v>41351</v>
      </c>
      <c r="AM159" s="50">
        <v>1.72E-2</v>
      </c>
      <c r="AN159" s="52">
        <v>7.1000000000000004E-3</v>
      </c>
      <c r="AO159" s="59">
        <f t="shared" si="23"/>
        <v>2.1769564517219446E-2</v>
      </c>
      <c r="AP159" s="42"/>
      <c r="AQ159" s="42"/>
    </row>
    <row r="160" spans="1:43" x14ac:dyDescent="0.25">
      <c r="A160" s="45" t="s">
        <v>8</v>
      </c>
      <c r="B160" s="36">
        <v>248</v>
      </c>
      <c r="C160" s="44">
        <v>40605</v>
      </c>
      <c r="D160" s="37">
        <v>-50.490672227881134</v>
      </c>
      <c r="F160" s="38" t="s">
        <v>11</v>
      </c>
      <c r="G160" s="38">
        <v>408</v>
      </c>
      <c r="H160" s="41">
        <v>40765</v>
      </c>
      <c r="I160" s="57">
        <v>5.0000000000000001E-4</v>
      </c>
      <c r="J160" s="57">
        <v>1.34E-2</v>
      </c>
      <c r="K160" s="57">
        <f t="shared" si="20"/>
        <v>4.1086220356442334E-2</v>
      </c>
      <c r="P160" s="38" t="s">
        <v>11</v>
      </c>
      <c r="Q160" s="38">
        <v>624</v>
      </c>
      <c r="R160" s="41">
        <v>40981</v>
      </c>
      <c r="S160" s="57">
        <v>0.22470000000000001</v>
      </c>
      <c r="T160" s="57">
        <v>6.7000000000000002E-3</v>
      </c>
      <c r="U160" s="57">
        <f t="shared" si="21"/>
        <v>2.0543110178221167E-2</v>
      </c>
      <c r="V160" s="42"/>
      <c r="W160" s="42"/>
      <c r="Z160" s="38" t="s">
        <v>11</v>
      </c>
      <c r="AA160" s="38">
        <v>641</v>
      </c>
      <c r="AB160" s="41">
        <v>40998</v>
      </c>
      <c r="AC160" s="57">
        <v>5.3800000000000001E-2</v>
      </c>
      <c r="AD160" s="57">
        <v>6.3E-3</v>
      </c>
      <c r="AE160" s="57">
        <f t="shared" si="22"/>
        <v>1.9316655839222888E-2</v>
      </c>
      <c r="AF160" s="42"/>
      <c r="AG160" s="42"/>
      <c r="AJ160" s="38" t="s">
        <v>11</v>
      </c>
      <c r="AK160" s="50">
        <v>1001</v>
      </c>
      <c r="AL160" s="51">
        <v>41358</v>
      </c>
      <c r="AM160" s="50">
        <v>3.5499999999999997E-2</v>
      </c>
      <c r="AN160" s="52">
        <v>2.5000000000000001E-3</v>
      </c>
      <c r="AO160" s="59">
        <f t="shared" si="23"/>
        <v>7.6653396187392414E-3</v>
      </c>
      <c r="AP160" s="42"/>
      <c r="AQ160" s="42"/>
    </row>
    <row r="161" spans="1:45" x14ac:dyDescent="0.25">
      <c r="A161" s="45" t="s">
        <v>8</v>
      </c>
      <c r="B161" s="36">
        <v>249</v>
      </c>
      <c r="C161" s="44">
        <v>40606</v>
      </c>
      <c r="D161" s="37">
        <v>-50.490672227881134</v>
      </c>
      <c r="F161" s="38" t="s">
        <v>11</v>
      </c>
      <c r="G161" s="38">
        <v>410</v>
      </c>
      <c r="H161" s="41">
        <v>40767</v>
      </c>
      <c r="I161" s="57">
        <v>5.0000000000000001E-4</v>
      </c>
      <c r="J161" s="57">
        <v>2.5000000000000001E-3</v>
      </c>
      <c r="K161" s="57">
        <f t="shared" si="20"/>
        <v>7.6653396187392414E-3</v>
      </c>
      <c r="P161" s="38" t="s">
        <v>11</v>
      </c>
      <c r="Q161" s="38">
        <v>626</v>
      </c>
      <c r="R161" s="41">
        <v>40983</v>
      </c>
      <c r="S161" s="57">
        <v>0.1051</v>
      </c>
      <c r="T161" s="57">
        <v>7.6E-3</v>
      </c>
      <c r="U161" s="57">
        <f t="shared" si="21"/>
        <v>2.3302632440967291E-2</v>
      </c>
      <c r="V161" s="42"/>
      <c r="W161" s="42"/>
      <c r="Z161" s="38" t="s">
        <v>11</v>
      </c>
      <c r="AA161" s="38">
        <v>646</v>
      </c>
      <c r="AB161" s="41">
        <v>41003</v>
      </c>
      <c r="AC161" s="57">
        <v>5.7599999999999998E-2</v>
      </c>
      <c r="AD161" s="57">
        <v>6.1999999999999998E-3</v>
      </c>
      <c r="AE161" s="57">
        <f t="shared" si="22"/>
        <v>1.9010042254473315E-2</v>
      </c>
      <c r="AF161" s="42"/>
      <c r="AG161" s="42"/>
      <c r="AJ161" s="38" t="s">
        <v>11</v>
      </c>
      <c r="AK161" s="50">
        <v>1008</v>
      </c>
      <c r="AL161" s="51">
        <v>41365</v>
      </c>
      <c r="AM161" s="50">
        <v>0.19839999999999999</v>
      </c>
      <c r="AN161" s="52">
        <v>7.4999999999999997E-3</v>
      </c>
      <c r="AO161" s="59">
        <f t="shared" si="23"/>
        <v>2.2996018856217722E-2</v>
      </c>
      <c r="AP161" s="42"/>
      <c r="AQ161" s="42"/>
    </row>
    <row r="162" spans="1:45" x14ac:dyDescent="0.25">
      <c r="A162" s="45" t="s">
        <v>8</v>
      </c>
      <c r="B162" s="36">
        <v>252</v>
      </c>
      <c r="C162" s="44">
        <v>40609</v>
      </c>
      <c r="D162" s="37">
        <v>-50.843277850343135</v>
      </c>
      <c r="F162" s="38" t="s">
        <v>11</v>
      </c>
      <c r="G162" s="38">
        <v>413</v>
      </c>
      <c r="H162" s="41">
        <v>40770</v>
      </c>
      <c r="I162" s="57">
        <v>1E-3</v>
      </c>
      <c r="J162" s="57">
        <v>2.5000000000000001E-3</v>
      </c>
      <c r="K162" s="57">
        <f t="shared" si="20"/>
        <v>7.6653396187392414E-3</v>
      </c>
      <c r="P162" s="38" t="s">
        <v>11</v>
      </c>
      <c r="Q162" s="38">
        <v>631</v>
      </c>
      <c r="R162" s="41">
        <v>40988</v>
      </c>
      <c r="S162" s="57">
        <v>8.0399999999999999E-2</v>
      </c>
      <c r="T162" s="57">
        <v>6.4999999999999997E-3</v>
      </c>
      <c r="U162" s="57">
        <f t="shared" si="21"/>
        <v>1.9929883008722026E-2</v>
      </c>
      <c r="V162" s="42"/>
      <c r="W162" s="42"/>
      <c r="Z162" s="38" t="s">
        <v>11</v>
      </c>
      <c r="AA162" s="38">
        <v>648</v>
      </c>
      <c r="AB162" s="41">
        <v>41005</v>
      </c>
      <c r="AC162" s="57">
        <v>5.2299999999999999E-2</v>
      </c>
      <c r="AD162" s="57">
        <v>6.7999999999999996E-3</v>
      </c>
      <c r="AE162" s="57">
        <f t="shared" si="22"/>
        <v>2.0849723762970732E-2</v>
      </c>
      <c r="AF162" s="42"/>
      <c r="AG162" s="42"/>
      <c r="AJ162" s="38" t="s">
        <v>11</v>
      </c>
      <c r="AK162" s="50">
        <v>1015</v>
      </c>
      <c r="AL162" s="51">
        <v>41372</v>
      </c>
      <c r="AM162" s="50">
        <v>4.1500000000000002E-2</v>
      </c>
      <c r="AN162" s="52">
        <v>5.1000000000000004E-3</v>
      </c>
      <c r="AO162" s="59">
        <f t="shared" si="23"/>
        <v>1.5637292822228054E-2</v>
      </c>
      <c r="AP162" s="42"/>
      <c r="AQ162" s="42"/>
    </row>
    <row r="163" spans="1:45" x14ac:dyDescent="0.25">
      <c r="A163" s="45" t="s">
        <v>8</v>
      </c>
      <c r="B163" s="36">
        <v>253</v>
      </c>
      <c r="C163" s="44">
        <v>40610</v>
      </c>
      <c r="D163" s="37">
        <v>-50.93526192576801</v>
      </c>
      <c r="F163" s="38" t="s">
        <v>11</v>
      </c>
      <c r="G163" s="38">
        <v>415</v>
      </c>
      <c r="H163" s="41">
        <v>40772</v>
      </c>
      <c r="I163" s="57">
        <v>5.0000000000000001E-4</v>
      </c>
      <c r="J163" s="57">
        <v>2.5000000000000001E-3</v>
      </c>
      <c r="K163" s="57">
        <f t="shared" si="20"/>
        <v>7.6653396187392414E-3</v>
      </c>
      <c r="P163" s="38" t="s">
        <v>11</v>
      </c>
      <c r="Q163" s="38">
        <v>633</v>
      </c>
      <c r="R163" s="41">
        <v>40990</v>
      </c>
      <c r="S163" s="57">
        <v>6.8199999999999997E-2</v>
      </c>
      <c r="T163" s="57">
        <v>2.5000000000000001E-3</v>
      </c>
      <c r="U163" s="57">
        <f t="shared" si="21"/>
        <v>7.6653396187392414E-3</v>
      </c>
      <c r="V163" s="42"/>
      <c r="W163" s="42"/>
      <c r="Z163" s="38" t="s">
        <v>11</v>
      </c>
      <c r="AA163" s="38">
        <v>653</v>
      </c>
      <c r="AB163" s="41">
        <v>41010</v>
      </c>
      <c r="AC163" s="57">
        <v>3.9100000000000003E-2</v>
      </c>
      <c r="AD163" s="57">
        <v>6.4000000000000003E-3</v>
      </c>
      <c r="AE163" s="57">
        <f t="shared" si="22"/>
        <v>1.9623269423972457E-2</v>
      </c>
      <c r="AF163" s="42"/>
      <c r="AG163" s="42"/>
      <c r="AJ163" s="38" t="s">
        <v>11</v>
      </c>
      <c r="AK163" s="50">
        <v>1022</v>
      </c>
      <c r="AL163" s="51">
        <v>41379</v>
      </c>
      <c r="AM163" s="50">
        <v>7.3599999999999999E-2</v>
      </c>
      <c r="AN163" s="52">
        <v>7.1999999999999998E-3</v>
      </c>
      <c r="AO163" s="59">
        <f t="shared" si="23"/>
        <v>2.2076178101969011E-2</v>
      </c>
      <c r="AP163" s="42"/>
      <c r="AQ163" s="42"/>
    </row>
    <row r="164" spans="1:45" x14ac:dyDescent="0.25">
      <c r="A164" s="45" t="s">
        <v>8</v>
      </c>
      <c r="B164" s="36">
        <v>254</v>
      </c>
      <c r="C164" s="44">
        <v>40611</v>
      </c>
      <c r="D164" s="37">
        <v>-51.217346423737609</v>
      </c>
      <c r="F164" s="38" t="s">
        <v>11</v>
      </c>
      <c r="G164" s="38">
        <v>417</v>
      </c>
      <c r="H164" s="41">
        <v>40774</v>
      </c>
      <c r="I164" s="57">
        <v>5.0000000000000001E-4</v>
      </c>
      <c r="J164" s="57">
        <v>2.5000000000000001E-3</v>
      </c>
      <c r="K164" s="57">
        <f t="shared" si="20"/>
        <v>7.6653396187392414E-3</v>
      </c>
      <c r="P164" s="38" t="s">
        <v>11</v>
      </c>
      <c r="Q164" s="38">
        <v>638</v>
      </c>
      <c r="R164" s="41">
        <v>40995</v>
      </c>
      <c r="S164" s="57">
        <v>5.7299999999999997E-2</v>
      </c>
      <c r="T164" s="57">
        <v>2.5000000000000001E-3</v>
      </c>
      <c r="U164" s="57">
        <f t="shared" si="21"/>
        <v>7.6653396187392414E-3</v>
      </c>
      <c r="V164" s="42"/>
      <c r="W164" s="42"/>
      <c r="Z164" s="38" t="s">
        <v>11</v>
      </c>
      <c r="AA164" s="38">
        <v>655</v>
      </c>
      <c r="AB164" s="41">
        <v>41012</v>
      </c>
      <c r="AC164" s="57">
        <v>4.0099999999999997E-2</v>
      </c>
      <c r="AD164" s="57">
        <v>6.6E-3</v>
      </c>
      <c r="AE164" s="57">
        <f t="shared" si="22"/>
        <v>2.0236496593471594E-2</v>
      </c>
      <c r="AF164" s="42"/>
      <c r="AG164" s="42"/>
      <c r="AJ164" s="38" t="s">
        <v>11</v>
      </c>
      <c r="AK164" s="50">
        <v>1029</v>
      </c>
      <c r="AL164" s="51">
        <v>41386</v>
      </c>
      <c r="AM164" s="50">
        <v>3.4500000000000003E-2</v>
      </c>
      <c r="AN164" s="52">
        <v>7.1000000000000004E-3</v>
      </c>
      <c r="AO164" s="59">
        <f t="shared" si="23"/>
        <v>2.1769564517219446E-2</v>
      </c>
      <c r="AP164" s="42"/>
      <c r="AQ164" s="42"/>
    </row>
    <row r="165" spans="1:45" x14ac:dyDescent="0.25">
      <c r="A165" s="45" t="s">
        <v>8</v>
      </c>
      <c r="B165" s="36">
        <v>255</v>
      </c>
      <c r="C165" s="44">
        <v>40612</v>
      </c>
      <c r="D165" s="37">
        <v>-50.953658740852987</v>
      </c>
      <c r="F165" s="38" t="s">
        <v>11</v>
      </c>
      <c r="G165" s="38">
        <v>420</v>
      </c>
      <c r="H165" s="41">
        <v>40777</v>
      </c>
      <c r="I165" s="57">
        <v>5.0000000000000001E-4</v>
      </c>
      <c r="J165" s="57">
        <v>2.5000000000000001E-3</v>
      </c>
      <c r="K165" s="57">
        <f t="shared" si="20"/>
        <v>7.6653396187392414E-3</v>
      </c>
      <c r="P165" s="38" t="s">
        <v>11</v>
      </c>
      <c r="Q165" s="38">
        <v>640</v>
      </c>
      <c r="R165" s="41">
        <v>40997</v>
      </c>
      <c r="S165" s="57">
        <v>5.4800000000000001E-2</v>
      </c>
      <c r="T165" s="57">
        <v>6.4000000000000003E-3</v>
      </c>
      <c r="U165" s="57">
        <f t="shared" si="21"/>
        <v>1.9623269423972457E-2</v>
      </c>
      <c r="V165" s="42"/>
      <c r="W165" s="42"/>
      <c r="Z165" s="38" t="s">
        <v>11</v>
      </c>
      <c r="AA165" s="38">
        <v>660</v>
      </c>
      <c r="AB165" s="41">
        <v>41017</v>
      </c>
      <c r="AC165" s="57">
        <v>3.9699999999999999E-2</v>
      </c>
      <c r="AD165" s="57">
        <v>2.5000000000000001E-3</v>
      </c>
      <c r="AE165" s="57">
        <f t="shared" si="22"/>
        <v>7.6653396187392414E-3</v>
      </c>
      <c r="AF165" s="42"/>
      <c r="AG165" s="42"/>
      <c r="AJ165" s="38" t="s">
        <v>11</v>
      </c>
      <c r="AK165" s="50">
        <v>1036</v>
      </c>
      <c r="AL165" s="51">
        <v>41393</v>
      </c>
      <c r="AM165" s="50">
        <v>4.0599999999999997E-2</v>
      </c>
      <c r="AN165" s="52">
        <v>5.7999999999999996E-3</v>
      </c>
      <c r="AO165" s="59">
        <f t="shared" si="23"/>
        <v>1.7783587915475036E-2</v>
      </c>
      <c r="AP165" s="42"/>
      <c r="AQ165" s="42"/>
    </row>
    <row r="166" spans="1:45" x14ac:dyDescent="0.25">
      <c r="A166" s="45" t="s">
        <v>8</v>
      </c>
      <c r="B166" s="36">
        <v>256</v>
      </c>
      <c r="C166" s="44">
        <v>40613</v>
      </c>
      <c r="D166" s="37">
        <v>-51.064039631362824</v>
      </c>
      <c r="F166" s="38" t="s">
        <v>11</v>
      </c>
      <c r="G166" s="38">
        <v>422</v>
      </c>
      <c r="H166" s="41">
        <v>40779</v>
      </c>
      <c r="I166" s="57">
        <v>5.0000000000000001E-4</v>
      </c>
      <c r="J166" s="57">
        <v>5.7000000000000002E-3</v>
      </c>
      <c r="K166" s="57">
        <f t="shared" si="20"/>
        <v>1.7476974330725471E-2</v>
      </c>
      <c r="P166" s="38" t="s">
        <v>11</v>
      </c>
      <c r="Q166" s="38">
        <v>645</v>
      </c>
      <c r="R166" s="41">
        <v>41002</v>
      </c>
      <c r="S166" s="57">
        <v>5.3199999999999997E-2</v>
      </c>
      <c r="T166" s="57">
        <v>8.2000000000000007E-3</v>
      </c>
      <c r="U166" s="57">
        <f t="shared" si="21"/>
        <v>2.5142313949464711E-2</v>
      </c>
      <c r="V166" s="42"/>
      <c r="W166" s="42"/>
      <c r="Z166" s="38" t="s">
        <v>11</v>
      </c>
      <c r="AA166" s="38">
        <v>662</v>
      </c>
      <c r="AB166" s="41">
        <v>41019</v>
      </c>
      <c r="AC166" s="57">
        <v>2.7E-2</v>
      </c>
      <c r="AD166" s="57">
        <v>8.9999999999999993E-3</v>
      </c>
      <c r="AE166" s="57">
        <f t="shared" si="22"/>
        <v>2.7595222627461266E-2</v>
      </c>
      <c r="AF166" s="42"/>
      <c r="AG166" s="42"/>
      <c r="AJ166" s="38" t="s">
        <v>11</v>
      </c>
      <c r="AK166" s="50">
        <v>1043</v>
      </c>
      <c r="AL166" s="51">
        <v>41400</v>
      </c>
      <c r="AM166" s="50">
        <v>3.8300000000000001E-2</v>
      </c>
      <c r="AN166" s="52">
        <v>5.7999999999999996E-3</v>
      </c>
      <c r="AO166" s="59">
        <f t="shared" si="23"/>
        <v>1.7783587915475036E-2</v>
      </c>
      <c r="AP166" s="42"/>
      <c r="AQ166" s="42"/>
    </row>
    <row r="167" spans="1:45" x14ac:dyDescent="0.25">
      <c r="A167" s="45" t="s">
        <v>8</v>
      </c>
      <c r="B167" s="36">
        <v>259</v>
      </c>
      <c r="C167" s="44">
        <v>40616</v>
      </c>
      <c r="D167" s="37">
        <v>-50.64704515610341</v>
      </c>
      <c r="F167" s="38" t="s">
        <v>11</v>
      </c>
      <c r="G167" s="38">
        <v>424</v>
      </c>
      <c r="H167" s="41">
        <v>40781</v>
      </c>
      <c r="I167" s="57">
        <v>5.0000000000000001E-4</v>
      </c>
      <c r="J167" s="57">
        <v>2.5000000000000001E-3</v>
      </c>
      <c r="K167" s="57">
        <f t="shared" si="20"/>
        <v>7.6653396187392414E-3</v>
      </c>
      <c r="P167" s="38" t="s">
        <v>11</v>
      </c>
      <c r="Q167" s="38">
        <v>647</v>
      </c>
      <c r="R167" s="41">
        <v>41004</v>
      </c>
      <c r="S167" s="57">
        <v>4.6199999999999998E-2</v>
      </c>
      <c r="T167" s="57">
        <v>6.3E-3</v>
      </c>
      <c r="U167" s="57">
        <f t="shared" si="21"/>
        <v>1.9316655839222888E-2</v>
      </c>
      <c r="V167" s="42"/>
      <c r="W167" s="42"/>
      <c r="Z167" s="38" t="s">
        <v>11</v>
      </c>
      <c r="AA167" s="38">
        <v>667</v>
      </c>
      <c r="AB167" s="41">
        <v>41024</v>
      </c>
      <c r="AC167" s="57">
        <v>9.7799999999999998E-2</v>
      </c>
      <c r="AD167" s="57">
        <v>1.2800000000000001E-2</v>
      </c>
      <c r="AE167" s="57">
        <f t="shared" si="22"/>
        <v>3.9246538847944913E-2</v>
      </c>
      <c r="AJ167" s="38" t="s">
        <v>11</v>
      </c>
      <c r="AK167" s="50">
        <v>1057</v>
      </c>
      <c r="AL167" s="51">
        <v>41414</v>
      </c>
      <c r="AM167" s="50">
        <v>6.1400000000000003E-2</v>
      </c>
      <c r="AN167" s="52">
        <v>6.0000000000000001E-3</v>
      </c>
      <c r="AO167" s="59">
        <f t="shared" si="23"/>
        <v>1.8396815084974177E-2</v>
      </c>
      <c r="AP167" s="42"/>
      <c r="AQ167" s="42"/>
    </row>
    <row r="168" spans="1:45" x14ac:dyDescent="0.25">
      <c r="A168" s="45" t="s">
        <v>8</v>
      </c>
      <c r="B168" s="36">
        <v>260</v>
      </c>
      <c r="C168" s="44">
        <v>40617</v>
      </c>
      <c r="D168" s="37">
        <v>-51.045642816277848</v>
      </c>
      <c r="F168" s="38" t="s">
        <v>11</v>
      </c>
      <c r="G168" s="38">
        <v>427</v>
      </c>
      <c r="H168" s="41">
        <v>40784</v>
      </c>
      <c r="I168" s="57">
        <v>2.8999999999999998E-3</v>
      </c>
      <c r="J168" s="57">
        <v>5.0000000000000001E-3</v>
      </c>
      <c r="K168" s="57">
        <f t="shared" si="20"/>
        <v>1.5330679237478483E-2</v>
      </c>
      <c r="P168" s="38" t="s">
        <v>11</v>
      </c>
      <c r="Q168" s="38">
        <v>652</v>
      </c>
      <c r="R168" s="41">
        <v>41009</v>
      </c>
      <c r="S168" s="57">
        <v>4.07E-2</v>
      </c>
      <c r="T168" s="57">
        <v>7.3000000000000001E-3</v>
      </c>
      <c r="U168" s="57">
        <f t="shared" si="21"/>
        <v>2.2382791686718584E-2</v>
      </c>
      <c r="V168" s="42"/>
      <c r="W168" s="42"/>
      <c r="Z168" s="38" t="s">
        <v>11</v>
      </c>
      <c r="AA168" s="38">
        <v>669</v>
      </c>
      <c r="AB168" s="41">
        <v>41026</v>
      </c>
      <c r="AC168" s="57">
        <v>0.31879999999999997</v>
      </c>
      <c r="AD168" s="57">
        <v>1.01E-2</v>
      </c>
      <c r="AE168" s="57">
        <f t="shared" si="22"/>
        <v>3.0967972059706531E-2</v>
      </c>
      <c r="AJ168" s="38" t="s">
        <v>11</v>
      </c>
      <c r="AK168" s="50">
        <v>1065</v>
      </c>
      <c r="AL168" s="51">
        <v>41422</v>
      </c>
      <c r="AM168" s="50">
        <v>8.2600000000000007E-2</v>
      </c>
      <c r="AN168" s="52">
        <v>2.5000000000000001E-3</v>
      </c>
      <c r="AO168" s="59">
        <f t="shared" si="23"/>
        <v>7.6653396187392414E-3</v>
      </c>
      <c r="AP168" s="42"/>
      <c r="AQ168" s="42"/>
    </row>
    <row r="169" spans="1:45" x14ac:dyDescent="0.25">
      <c r="A169" s="45" t="s">
        <v>8</v>
      </c>
      <c r="B169" s="36">
        <v>261</v>
      </c>
      <c r="C169" s="44">
        <v>40618</v>
      </c>
      <c r="D169" s="37">
        <v>-50.79115354093571</v>
      </c>
      <c r="F169" s="38" t="s">
        <v>11</v>
      </c>
      <c r="G169" s="38">
        <v>429</v>
      </c>
      <c r="H169" s="41">
        <v>40786</v>
      </c>
      <c r="I169" s="57">
        <v>5.0000000000000001E-4</v>
      </c>
      <c r="J169" s="57">
        <v>6.1999999999999998E-3</v>
      </c>
      <c r="K169" s="57">
        <f t="shared" si="20"/>
        <v>1.9010042254473315E-2</v>
      </c>
      <c r="P169" s="38" t="s">
        <v>11</v>
      </c>
      <c r="Q169" s="38">
        <v>654</v>
      </c>
      <c r="R169" s="41">
        <v>41011</v>
      </c>
      <c r="S169" s="57">
        <v>2.9899999999999999E-2</v>
      </c>
      <c r="T169" s="57">
        <v>6.4999999999999997E-3</v>
      </c>
      <c r="U169" s="57">
        <f t="shared" si="21"/>
        <v>1.9929883008722026E-2</v>
      </c>
      <c r="V169" s="42"/>
      <c r="W169" s="42"/>
      <c r="Z169" s="38" t="s">
        <v>11</v>
      </c>
      <c r="AA169" s="38">
        <v>674</v>
      </c>
      <c r="AB169" s="41">
        <v>41031</v>
      </c>
      <c r="AC169" s="57">
        <v>0.11749999999999999</v>
      </c>
      <c r="AD169" s="57">
        <v>6.4000000000000003E-3</v>
      </c>
      <c r="AE169" s="57">
        <f t="shared" si="22"/>
        <v>1.9623269423972457E-2</v>
      </c>
      <c r="AF169" s="42"/>
      <c r="AG169" s="42"/>
      <c r="AJ169" s="38" t="s">
        <v>11</v>
      </c>
      <c r="AK169" s="50">
        <v>1066</v>
      </c>
      <c r="AL169" s="51">
        <v>41423</v>
      </c>
      <c r="AM169" s="50">
        <v>6.0699999999999997E-2</v>
      </c>
      <c r="AN169" s="52">
        <v>2.5000000000000001E-3</v>
      </c>
      <c r="AO169" s="59">
        <f t="shared" si="23"/>
        <v>7.6653396187392414E-3</v>
      </c>
      <c r="AP169" s="42"/>
      <c r="AQ169" s="42"/>
    </row>
    <row r="170" spans="1:45" x14ac:dyDescent="0.25">
      <c r="A170" s="45" t="s">
        <v>8</v>
      </c>
      <c r="B170" s="36">
        <v>262</v>
      </c>
      <c r="C170" s="44">
        <v>40619</v>
      </c>
      <c r="D170" s="37">
        <v>-50.904600567293052</v>
      </c>
      <c r="F170" s="38" t="s">
        <v>11</v>
      </c>
      <c r="G170" s="38">
        <v>431</v>
      </c>
      <c r="H170" s="41">
        <v>40788</v>
      </c>
      <c r="I170" s="57">
        <v>5.0000000000000001E-4</v>
      </c>
      <c r="J170" s="57">
        <v>2.5000000000000001E-3</v>
      </c>
      <c r="K170" s="57">
        <f t="shared" si="20"/>
        <v>7.6653396187392414E-3</v>
      </c>
      <c r="P170" s="38" t="s">
        <v>11</v>
      </c>
      <c r="Q170" s="38">
        <v>659</v>
      </c>
      <c r="R170" s="41">
        <v>41016</v>
      </c>
      <c r="S170" s="57">
        <v>5.0700000000000002E-2</v>
      </c>
      <c r="T170" s="57">
        <v>7.6E-3</v>
      </c>
      <c r="U170" s="57">
        <f t="shared" si="21"/>
        <v>2.3302632440967291E-2</v>
      </c>
      <c r="V170" s="42"/>
      <c r="W170" s="42"/>
      <c r="Z170" s="38" t="s">
        <v>11</v>
      </c>
      <c r="AA170" s="38">
        <v>676</v>
      </c>
      <c r="AB170" s="41">
        <v>41033</v>
      </c>
      <c r="AC170" s="57">
        <v>8.9700000000000002E-2</v>
      </c>
      <c r="AD170" s="57">
        <v>8.0000000000000002E-3</v>
      </c>
      <c r="AE170" s="57">
        <f t="shared" si="22"/>
        <v>2.452908677996557E-2</v>
      </c>
      <c r="AF170" s="42"/>
      <c r="AG170" s="42"/>
      <c r="AJ170" s="38" t="s">
        <v>11</v>
      </c>
      <c r="AK170" s="50">
        <v>1071</v>
      </c>
      <c r="AL170" s="51">
        <v>41428</v>
      </c>
      <c r="AM170" s="50">
        <v>0.12820000000000001</v>
      </c>
      <c r="AN170" s="52">
        <v>6.0000000000000001E-3</v>
      </c>
      <c r="AO170" s="59">
        <f t="shared" si="23"/>
        <v>1.8396815084974177E-2</v>
      </c>
      <c r="AP170" s="42"/>
      <c r="AQ170" s="42"/>
    </row>
    <row r="171" spans="1:45" x14ac:dyDescent="0.25">
      <c r="A171" s="45" t="s">
        <v>8</v>
      </c>
      <c r="B171" s="36">
        <v>263</v>
      </c>
      <c r="C171" s="44">
        <v>40620</v>
      </c>
      <c r="D171" s="37">
        <v>-50.79115354093571</v>
      </c>
      <c r="F171" s="38" t="s">
        <v>11</v>
      </c>
      <c r="G171" s="38">
        <v>436</v>
      </c>
      <c r="H171" s="41">
        <v>40793</v>
      </c>
      <c r="I171" s="57">
        <v>5.0000000000000001E-4</v>
      </c>
      <c r="J171" s="57">
        <v>5.7999999999999996E-3</v>
      </c>
      <c r="K171" s="57">
        <f t="shared" si="20"/>
        <v>1.7783587915475036E-2</v>
      </c>
      <c r="P171" s="38" t="s">
        <v>11</v>
      </c>
      <c r="Q171" s="38">
        <v>661</v>
      </c>
      <c r="R171" s="41">
        <v>41018</v>
      </c>
      <c r="S171" s="57">
        <v>3.3700000000000001E-2</v>
      </c>
      <c r="T171" s="57">
        <v>5.8999999999999999E-3</v>
      </c>
      <c r="U171" s="57">
        <f t="shared" si="21"/>
        <v>1.8090201500224608E-2</v>
      </c>
      <c r="V171" s="42"/>
      <c r="W171" s="42"/>
      <c r="Z171" s="38" t="s">
        <v>11</v>
      </c>
      <c r="AA171" s="38">
        <v>681</v>
      </c>
      <c r="AB171" s="41">
        <v>41038</v>
      </c>
      <c r="AC171" s="57">
        <v>6.8099999999999994E-2</v>
      </c>
      <c r="AD171" s="57">
        <v>6.8999999999999999E-3</v>
      </c>
      <c r="AE171" s="57">
        <f t="shared" si="22"/>
        <v>2.1156337347720305E-2</v>
      </c>
      <c r="AF171" s="42"/>
      <c r="AG171" s="42"/>
      <c r="AJ171" s="38" t="s">
        <v>11</v>
      </c>
      <c r="AK171" s="50">
        <v>1078</v>
      </c>
      <c r="AL171" s="51">
        <v>41435</v>
      </c>
      <c r="AM171" s="50">
        <v>5.7200000000000001E-2</v>
      </c>
      <c r="AN171" s="52">
        <v>5.4999999999999997E-3</v>
      </c>
      <c r="AO171" s="59">
        <f t="shared" si="23"/>
        <v>1.6863747161226329E-2</v>
      </c>
      <c r="AP171" s="42"/>
      <c r="AQ171" s="42"/>
    </row>
    <row r="172" spans="1:45" x14ac:dyDescent="0.25">
      <c r="A172" s="45" t="s">
        <v>8</v>
      </c>
      <c r="B172" s="36">
        <v>266</v>
      </c>
      <c r="C172" s="44">
        <v>40623</v>
      </c>
      <c r="D172" s="37">
        <v>-50.953658740852987</v>
      </c>
      <c r="F172" s="38" t="s">
        <v>11</v>
      </c>
      <c r="G172" s="38">
        <v>438</v>
      </c>
      <c r="H172" s="41">
        <v>40795</v>
      </c>
      <c r="I172" s="57">
        <v>5.0000000000000001E-4</v>
      </c>
      <c r="J172" s="57">
        <v>2.5000000000000001E-3</v>
      </c>
      <c r="K172" s="57">
        <f t="shared" si="20"/>
        <v>7.6653396187392414E-3</v>
      </c>
      <c r="P172" s="38" t="s">
        <v>11</v>
      </c>
      <c r="Q172" s="38">
        <v>666</v>
      </c>
      <c r="R172" s="41">
        <v>41023</v>
      </c>
      <c r="S172" s="57">
        <v>4.5999999999999999E-2</v>
      </c>
      <c r="T172" s="57">
        <v>7.3000000000000001E-3</v>
      </c>
      <c r="U172" s="57">
        <f t="shared" si="21"/>
        <v>2.2382791686718584E-2</v>
      </c>
      <c r="V172" s="42"/>
      <c r="W172" s="42"/>
      <c r="Z172" s="38" t="s">
        <v>11</v>
      </c>
      <c r="AA172" s="38">
        <v>683</v>
      </c>
      <c r="AB172" s="41">
        <v>41040</v>
      </c>
      <c r="AC172" s="57">
        <v>5.0999999999999997E-2</v>
      </c>
      <c r="AD172" s="57">
        <v>5.7000000000000002E-3</v>
      </c>
      <c r="AE172" s="57">
        <f t="shared" si="22"/>
        <v>1.7476974330725471E-2</v>
      </c>
      <c r="AF172" s="42"/>
      <c r="AG172" s="42"/>
      <c r="AJ172" s="38" t="s">
        <v>11</v>
      </c>
      <c r="AK172" s="50">
        <v>1085</v>
      </c>
      <c r="AL172" s="51">
        <v>41442</v>
      </c>
      <c r="AM172" s="50">
        <v>3.1699999999999999E-2</v>
      </c>
      <c r="AN172" s="52">
        <v>2.5000000000000001E-3</v>
      </c>
      <c r="AO172" s="59">
        <f t="shared" si="23"/>
        <v>7.6653396187392414E-3</v>
      </c>
      <c r="AP172" s="42"/>
      <c r="AQ172" s="42"/>
    </row>
    <row r="173" spans="1:45" ht="15.75" x14ac:dyDescent="0.3">
      <c r="A173" s="45" t="s">
        <v>8</v>
      </c>
      <c r="B173" s="36">
        <v>267</v>
      </c>
      <c r="C173" s="44">
        <v>40624</v>
      </c>
      <c r="D173" s="37">
        <v>-50.953658740852987</v>
      </c>
      <c r="F173" s="38" t="s">
        <v>11</v>
      </c>
      <c r="G173" s="38">
        <v>441</v>
      </c>
      <c r="H173" s="41">
        <v>40798</v>
      </c>
      <c r="I173" s="57">
        <v>5.0000000000000001E-4</v>
      </c>
      <c r="J173" s="57">
        <v>2.5000000000000001E-3</v>
      </c>
      <c r="K173" s="57">
        <f t="shared" si="20"/>
        <v>7.6653396187392414E-3</v>
      </c>
      <c r="P173" s="38" t="s">
        <v>11</v>
      </c>
      <c r="Q173" s="38">
        <v>668</v>
      </c>
      <c r="R173" s="41">
        <v>41025</v>
      </c>
      <c r="S173" s="57">
        <v>0.65090000000000003</v>
      </c>
      <c r="T173" s="57">
        <v>1.18E-2</v>
      </c>
      <c r="U173" s="57">
        <f t="shared" si="21"/>
        <v>3.6180403000449217E-2</v>
      </c>
      <c r="Z173" s="38" t="s">
        <v>11</v>
      </c>
      <c r="AA173" s="38">
        <v>688</v>
      </c>
      <c r="AB173" s="41">
        <v>41045</v>
      </c>
      <c r="AC173" s="57">
        <v>7.0599999999999996E-2</v>
      </c>
      <c r="AD173" s="57">
        <v>7.4999999999999997E-3</v>
      </c>
      <c r="AE173" s="57">
        <f t="shared" si="22"/>
        <v>2.2996018856217722E-2</v>
      </c>
      <c r="AF173" s="42"/>
      <c r="AG173" s="42"/>
      <c r="AJ173" s="38" t="s">
        <v>11</v>
      </c>
      <c r="AK173" s="50">
        <v>1092</v>
      </c>
      <c r="AL173" s="51">
        <v>41449</v>
      </c>
      <c r="AM173" s="50">
        <v>2.41E-2</v>
      </c>
      <c r="AN173" s="52">
        <v>2.5000000000000001E-3</v>
      </c>
      <c r="AO173" s="59">
        <f t="shared" si="23"/>
        <v>7.6653396187392414E-3</v>
      </c>
      <c r="AP173" s="38" t="s">
        <v>58</v>
      </c>
      <c r="AQ173" s="38" t="s">
        <v>93</v>
      </c>
      <c r="AR173" s="38" t="s">
        <v>94</v>
      </c>
      <c r="AS173" s="38" t="s">
        <v>179</v>
      </c>
    </row>
    <row r="174" spans="1:45" x14ac:dyDescent="0.25">
      <c r="A174" s="45" t="s">
        <v>8</v>
      </c>
      <c r="B174" s="36">
        <v>268</v>
      </c>
      <c r="C174" s="44">
        <v>40625</v>
      </c>
      <c r="D174" s="37">
        <v>-51.103899397380275</v>
      </c>
      <c r="F174" s="38" t="s">
        <v>11</v>
      </c>
      <c r="G174" s="38">
        <v>443</v>
      </c>
      <c r="H174" s="41">
        <v>40800</v>
      </c>
      <c r="I174" s="57">
        <v>5.0000000000000001E-4</v>
      </c>
      <c r="J174" s="57">
        <v>2.5000000000000001E-3</v>
      </c>
      <c r="K174" s="57">
        <f t="shared" si="20"/>
        <v>7.6653396187392414E-3</v>
      </c>
      <c r="P174" s="38" t="s">
        <v>11</v>
      </c>
      <c r="Q174" s="38">
        <v>673</v>
      </c>
      <c r="R174" s="41">
        <v>41030</v>
      </c>
      <c r="S174" s="57">
        <v>0.188</v>
      </c>
      <c r="T174" s="57">
        <v>1.6799999999999999E-2</v>
      </c>
      <c r="U174" s="57">
        <f t="shared" si="21"/>
        <v>5.1511082237927698E-2</v>
      </c>
      <c r="Z174" s="38" t="s">
        <v>11</v>
      </c>
      <c r="AA174" s="38">
        <v>690</v>
      </c>
      <c r="AB174" s="41">
        <v>41047</v>
      </c>
      <c r="AC174" s="57">
        <v>5.6300000000000003E-2</v>
      </c>
      <c r="AD174" s="57">
        <v>6.8999999999999999E-3</v>
      </c>
      <c r="AE174" s="57">
        <f t="shared" si="22"/>
        <v>2.1156337347720305E-2</v>
      </c>
      <c r="AF174" s="42"/>
      <c r="AG174" s="42"/>
      <c r="AJ174" s="38" t="s">
        <v>11</v>
      </c>
      <c r="AK174" s="50">
        <v>1099</v>
      </c>
      <c r="AL174" s="51">
        <v>41456</v>
      </c>
      <c r="AM174" s="50">
        <v>3.4299999999999997E-2</v>
      </c>
      <c r="AN174" s="52">
        <v>2.5000000000000001E-3</v>
      </c>
      <c r="AO174" s="59">
        <f t="shared" si="23"/>
        <v>7.6653396187392414E-3</v>
      </c>
      <c r="AP174" s="38" t="s">
        <v>46</v>
      </c>
      <c r="AQ174" s="43">
        <f>MAX(AM178:AM182)</f>
        <v>8.7800000000000003E-2</v>
      </c>
      <c r="AR174" s="43">
        <f>MAX(AN178:AN182)</f>
        <v>0.82889999999999997</v>
      </c>
      <c r="AS174" s="57">
        <f>(30.973762+15.999*4)/30.973762*AR174</f>
        <v>2.5415200039891825</v>
      </c>
    </row>
    <row r="175" spans="1:45" x14ac:dyDescent="0.25">
      <c r="A175" s="45" t="s">
        <v>8</v>
      </c>
      <c r="B175" s="36">
        <v>269</v>
      </c>
      <c r="C175" s="44">
        <v>40626</v>
      </c>
      <c r="D175" s="37">
        <v>-51.698729751794438</v>
      </c>
      <c r="F175" s="38" t="s">
        <v>11</v>
      </c>
      <c r="G175" s="38">
        <v>445</v>
      </c>
      <c r="H175" s="41">
        <v>40802</v>
      </c>
      <c r="I175" s="57">
        <v>5.0000000000000001E-4</v>
      </c>
      <c r="J175" s="57">
        <v>2.5000000000000001E-3</v>
      </c>
      <c r="K175" s="57">
        <f t="shared" si="20"/>
        <v>7.6653396187392414E-3</v>
      </c>
      <c r="P175" s="38" t="s">
        <v>11</v>
      </c>
      <c r="Q175" s="38">
        <v>675</v>
      </c>
      <c r="R175" s="41">
        <v>41032</v>
      </c>
      <c r="S175" s="57">
        <v>0.15090000000000001</v>
      </c>
      <c r="T175" s="57">
        <v>8.0999999999999996E-3</v>
      </c>
      <c r="U175" s="57">
        <f t="shared" si="21"/>
        <v>2.4835700364715139E-2</v>
      </c>
      <c r="V175" s="42"/>
      <c r="W175" s="42"/>
      <c r="Z175" s="38" t="s">
        <v>11</v>
      </c>
      <c r="AA175" s="38">
        <v>695</v>
      </c>
      <c r="AB175" s="41">
        <v>41052</v>
      </c>
      <c r="AC175" s="57">
        <v>5.6599999999999998E-2</v>
      </c>
      <c r="AD175" s="57">
        <v>9.4999999999999998E-3</v>
      </c>
      <c r="AE175" s="57">
        <f t="shared" si="22"/>
        <v>2.9128290551209114E-2</v>
      </c>
      <c r="AF175" s="42"/>
      <c r="AG175" s="42"/>
      <c r="AJ175" s="38" t="s">
        <v>11</v>
      </c>
      <c r="AK175" s="50">
        <v>1106</v>
      </c>
      <c r="AL175" s="51">
        <v>41463</v>
      </c>
      <c r="AM175" s="50">
        <v>2.7900000000000001E-2</v>
      </c>
      <c r="AN175" s="52">
        <v>2.5000000000000001E-3</v>
      </c>
      <c r="AO175" s="59">
        <f t="shared" si="23"/>
        <v>7.6653396187392414E-3</v>
      </c>
      <c r="AP175" s="38" t="s">
        <v>47</v>
      </c>
      <c r="AQ175" s="43">
        <f>MIN(AM178:AM182)</f>
        <v>4.7100000000000003E-2</v>
      </c>
      <c r="AR175" s="43">
        <f>MIN(AN178:AN182)</f>
        <v>0.63980000000000004</v>
      </c>
      <c r="AS175" s="57">
        <f t="shared" ref="AS175:AS178" si="24">(30.973762+15.999*4)/30.973762*AR175</f>
        <v>1.9617137152277466</v>
      </c>
    </row>
    <row r="176" spans="1:45" x14ac:dyDescent="0.25">
      <c r="A176" s="45" t="s">
        <v>8</v>
      </c>
      <c r="B176" s="36">
        <v>270</v>
      </c>
      <c r="C176" s="44">
        <v>40627</v>
      </c>
      <c r="D176" s="37">
        <v>-51.539290687724659</v>
      </c>
      <c r="F176" s="38" t="s">
        <v>11</v>
      </c>
      <c r="G176" s="38">
        <v>448</v>
      </c>
      <c r="H176" s="41">
        <v>40805</v>
      </c>
      <c r="I176" s="57">
        <v>5.0000000000000001E-4</v>
      </c>
      <c r="J176" s="57">
        <v>6.7999999999999996E-3</v>
      </c>
      <c r="K176" s="57">
        <f t="shared" si="20"/>
        <v>2.0849723762970732E-2</v>
      </c>
      <c r="P176" s="38" t="s">
        <v>11</v>
      </c>
      <c r="Q176" s="38">
        <v>680</v>
      </c>
      <c r="R176" s="41">
        <v>41037</v>
      </c>
      <c r="S176" s="57">
        <v>0.10829999999999999</v>
      </c>
      <c r="T176" s="57">
        <v>5.4000000000000003E-3</v>
      </c>
      <c r="U176" s="57">
        <f t="shared" si="21"/>
        <v>1.655713357647676E-2</v>
      </c>
      <c r="V176" s="42"/>
      <c r="W176" s="42"/>
      <c r="Z176" s="38" t="s">
        <v>11</v>
      </c>
      <c r="AA176" s="38">
        <v>704</v>
      </c>
      <c r="AB176" s="41">
        <v>41061</v>
      </c>
      <c r="AC176" s="57">
        <v>8.7499999999999994E-2</v>
      </c>
      <c r="AD176" s="57">
        <v>7.4000000000000003E-3</v>
      </c>
      <c r="AE176" s="57">
        <f t="shared" si="22"/>
        <v>2.2689405271468153E-2</v>
      </c>
      <c r="AF176" s="42"/>
      <c r="AG176" s="42"/>
      <c r="AJ176" s="38" t="s">
        <v>11</v>
      </c>
      <c r="AK176" s="50">
        <v>1113</v>
      </c>
      <c r="AL176" s="51">
        <v>41470</v>
      </c>
      <c r="AM176" s="50">
        <v>3.4500000000000003E-2</v>
      </c>
      <c r="AN176" s="52">
        <v>2.5000000000000001E-3</v>
      </c>
      <c r="AO176" s="59">
        <f t="shared" si="23"/>
        <v>7.6653396187392414E-3</v>
      </c>
      <c r="AP176" s="38" t="s">
        <v>48</v>
      </c>
      <c r="AQ176" s="43">
        <f>MEDIAN(AM178:AM182)</f>
        <v>6.6699999999999995E-2</v>
      </c>
      <c r="AR176" s="43">
        <f>MEDIAN(AN178:AN182)</f>
        <v>0.79279999999999995</v>
      </c>
      <c r="AS176" s="57">
        <f t="shared" si="24"/>
        <v>2.4308324998945881</v>
      </c>
    </row>
    <row r="177" spans="1:45" x14ac:dyDescent="0.25">
      <c r="A177" s="45" t="s">
        <v>8</v>
      </c>
      <c r="B177" s="36">
        <v>273</v>
      </c>
      <c r="C177" s="44">
        <v>40630</v>
      </c>
      <c r="D177" s="37">
        <v>-51.539290687724659</v>
      </c>
      <c r="F177" s="38" t="s">
        <v>11</v>
      </c>
      <c r="G177" s="38">
        <v>450</v>
      </c>
      <c r="H177" s="41">
        <v>40807</v>
      </c>
      <c r="I177" s="57">
        <v>5.0000000000000001E-4</v>
      </c>
      <c r="J177" s="57">
        <v>2.5000000000000001E-3</v>
      </c>
      <c r="K177" s="57">
        <f t="shared" si="20"/>
        <v>7.6653396187392414E-3</v>
      </c>
      <c r="P177" s="38" t="s">
        <v>11</v>
      </c>
      <c r="Q177" s="38">
        <v>682</v>
      </c>
      <c r="R177" s="41">
        <v>41039</v>
      </c>
      <c r="S177" s="57">
        <v>8.3099999999999993E-2</v>
      </c>
      <c r="T177" s="57">
        <v>5.3E-3</v>
      </c>
      <c r="U177" s="57">
        <f t="shared" si="21"/>
        <v>1.6250519991727191E-2</v>
      </c>
      <c r="V177" s="42"/>
      <c r="W177" s="42"/>
      <c r="Z177" s="38" t="s">
        <v>11</v>
      </c>
      <c r="AA177" s="38">
        <v>709</v>
      </c>
      <c r="AB177" s="41">
        <v>41066</v>
      </c>
      <c r="AC177" s="57">
        <v>0.12640000000000001</v>
      </c>
      <c r="AD177" s="57">
        <v>9.2999999999999992E-3</v>
      </c>
      <c r="AE177" s="57">
        <f t="shared" si="22"/>
        <v>2.8515063381709973E-2</v>
      </c>
      <c r="AF177" s="42"/>
      <c r="AG177" s="42"/>
      <c r="AJ177" s="48" t="s">
        <v>11</v>
      </c>
      <c r="AK177" s="50">
        <v>1120</v>
      </c>
      <c r="AL177" s="51">
        <v>41477</v>
      </c>
      <c r="AM177" s="50">
        <v>4.0500000000000001E-2</v>
      </c>
      <c r="AN177" s="52">
        <v>2.5000000000000001E-3</v>
      </c>
      <c r="AO177" s="59">
        <f t="shared" si="23"/>
        <v>7.6653396187392414E-3</v>
      </c>
      <c r="AP177" s="38" t="s">
        <v>49</v>
      </c>
      <c r="AQ177" s="43">
        <f>AVERAGE(AM178:AM182)</f>
        <v>6.5879999999999994E-2</v>
      </c>
      <c r="AR177" s="43">
        <f>AVERAGE(AN178:AN182)</f>
        <v>0.76281999999999994</v>
      </c>
      <c r="AS177" s="57">
        <f t="shared" si="24"/>
        <v>2.3389097471866669</v>
      </c>
    </row>
    <row r="178" spans="1:45" x14ac:dyDescent="0.25">
      <c r="A178" s="45" t="s">
        <v>8</v>
      </c>
      <c r="B178" s="36">
        <v>274</v>
      </c>
      <c r="C178" s="44">
        <v>40631</v>
      </c>
      <c r="D178" s="37">
        <v>-52.045203102561445</v>
      </c>
      <c r="F178" s="38" t="s">
        <v>11</v>
      </c>
      <c r="G178" s="38">
        <v>452</v>
      </c>
      <c r="H178" s="41">
        <v>40809</v>
      </c>
      <c r="I178" s="57">
        <v>5.0000000000000001E-4</v>
      </c>
      <c r="J178" s="57">
        <v>2.5000000000000001E-3</v>
      </c>
      <c r="K178" s="57">
        <f t="shared" si="20"/>
        <v>7.6653396187392414E-3</v>
      </c>
      <c r="P178" s="38" t="s">
        <v>11</v>
      </c>
      <c r="Q178" s="38">
        <v>687</v>
      </c>
      <c r="R178" s="41">
        <v>41044</v>
      </c>
      <c r="S178" s="57">
        <v>7.9500000000000001E-2</v>
      </c>
      <c r="T178" s="57">
        <v>5.8999999999999999E-3</v>
      </c>
      <c r="U178" s="57">
        <f t="shared" si="21"/>
        <v>1.8090201500224608E-2</v>
      </c>
      <c r="V178" s="42"/>
      <c r="W178" s="42"/>
      <c r="Z178" s="38" t="s">
        <v>11</v>
      </c>
      <c r="AA178" s="38">
        <v>711</v>
      </c>
      <c r="AB178" s="41">
        <v>41068</v>
      </c>
      <c r="AC178" s="57">
        <v>0.109</v>
      </c>
      <c r="AD178" s="57">
        <v>2.5000000000000001E-3</v>
      </c>
      <c r="AE178" s="57">
        <f t="shared" si="22"/>
        <v>7.6653396187392414E-3</v>
      </c>
      <c r="AF178" s="42"/>
      <c r="AG178" s="42"/>
      <c r="AJ178" s="38" t="s">
        <v>14</v>
      </c>
      <c r="AK178" s="50">
        <v>1127</v>
      </c>
      <c r="AL178" s="51">
        <v>41484</v>
      </c>
      <c r="AM178" s="50">
        <v>6.8099999999999994E-2</v>
      </c>
      <c r="AN178" s="50">
        <v>0.63980000000000004</v>
      </c>
      <c r="AO178" s="59">
        <f t="shared" si="23"/>
        <v>1.9617137152277466</v>
      </c>
      <c r="AP178" s="38" t="s">
        <v>50</v>
      </c>
      <c r="AQ178" s="43">
        <f>STDEV(AM178:AM182)</f>
        <v>1.4806822751691243E-2</v>
      </c>
      <c r="AR178" s="56">
        <f>STDEV(AN178:AN182)</f>
        <v>7.5494913735959707E-2</v>
      </c>
      <c r="AS178" s="57">
        <f t="shared" si="24"/>
        <v>0.2314776613094213</v>
      </c>
    </row>
    <row r="179" spans="1:45" x14ac:dyDescent="0.25">
      <c r="A179" s="45" t="s">
        <v>11</v>
      </c>
      <c r="B179" s="36">
        <v>275</v>
      </c>
      <c r="C179" s="44">
        <v>40632</v>
      </c>
      <c r="D179" s="37">
        <v>-51.704862023489426</v>
      </c>
      <c r="F179" s="38" t="s">
        <v>11</v>
      </c>
      <c r="G179" s="38">
        <v>455</v>
      </c>
      <c r="H179" s="41">
        <v>40812</v>
      </c>
      <c r="I179" s="57">
        <v>5.0000000000000001E-4</v>
      </c>
      <c r="J179" s="57">
        <v>2.5000000000000001E-3</v>
      </c>
      <c r="K179" s="57">
        <f t="shared" si="20"/>
        <v>7.6653396187392414E-3</v>
      </c>
      <c r="P179" s="38" t="s">
        <v>11</v>
      </c>
      <c r="Q179" s="38">
        <v>689</v>
      </c>
      <c r="R179" s="41">
        <v>41046</v>
      </c>
      <c r="S179" s="57">
        <v>6.2E-2</v>
      </c>
      <c r="T179" s="57">
        <v>6.7999999999999996E-3</v>
      </c>
      <c r="U179" s="57">
        <f t="shared" si="21"/>
        <v>2.0849723762970732E-2</v>
      </c>
      <c r="V179" s="42"/>
      <c r="W179" s="42"/>
      <c r="Z179" s="38" t="s">
        <v>11</v>
      </c>
      <c r="AA179" s="38">
        <v>716</v>
      </c>
      <c r="AB179" s="41">
        <v>41073</v>
      </c>
      <c r="AC179" s="57">
        <v>5.7299999999999997E-2</v>
      </c>
      <c r="AD179" s="57">
        <v>2.5000000000000001E-3</v>
      </c>
      <c r="AE179" s="57">
        <f t="shared" si="22"/>
        <v>7.6653396187392414E-3</v>
      </c>
      <c r="AF179" s="42"/>
      <c r="AG179" s="42"/>
      <c r="AJ179" s="38" t="s">
        <v>14</v>
      </c>
      <c r="AK179" s="50">
        <v>1134</v>
      </c>
      <c r="AL179" s="51">
        <v>41491</v>
      </c>
      <c r="AM179" s="50">
        <v>4.7100000000000003E-2</v>
      </c>
      <c r="AN179" s="50">
        <v>0.74439999999999995</v>
      </c>
      <c r="AO179" s="59">
        <f t="shared" si="23"/>
        <v>2.282431524875796</v>
      </c>
    </row>
    <row r="180" spans="1:45" x14ac:dyDescent="0.25">
      <c r="A180" s="45" t="s">
        <v>11</v>
      </c>
      <c r="B180" s="36">
        <v>276</v>
      </c>
      <c r="C180" s="44">
        <v>40633</v>
      </c>
      <c r="D180" s="37">
        <v>-51.600613404674576</v>
      </c>
      <c r="F180" s="38" t="s">
        <v>11</v>
      </c>
      <c r="G180" s="38">
        <v>457</v>
      </c>
      <c r="H180" s="41">
        <v>40814</v>
      </c>
      <c r="I180" s="57">
        <v>5.0000000000000001E-4</v>
      </c>
      <c r="J180" s="57">
        <v>2.5000000000000001E-3</v>
      </c>
      <c r="K180" s="57">
        <f t="shared" si="20"/>
        <v>7.6653396187392414E-3</v>
      </c>
      <c r="P180" s="38" t="s">
        <v>11</v>
      </c>
      <c r="Q180" s="38">
        <v>694</v>
      </c>
      <c r="R180" s="41">
        <v>41051</v>
      </c>
      <c r="S180" s="57">
        <v>7.2999999999999995E-2</v>
      </c>
      <c r="T180" s="57">
        <v>7.4000000000000003E-3</v>
      </c>
      <c r="U180" s="57">
        <f t="shared" si="21"/>
        <v>2.2689405271468153E-2</v>
      </c>
      <c r="V180" s="42"/>
      <c r="W180" s="42"/>
      <c r="Z180" s="38" t="s">
        <v>11</v>
      </c>
      <c r="AA180" s="38">
        <v>718</v>
      </c>
      <c r="AB180" s="41">
        <v>41075</v>
      </c>
      <c r="AC180" s="57">
        <v>0.13780000000000001</v>
      </c>
      <c r="AD180" s="57">
        <v>6.1000000000000004E-3</v>
      </c>
      <c r="AE180" s="57">
        <f t="shared" si="22"/>
        <v>1.870342866972375E-2</v>
      </c>
      <c r="AF180" s="42"/>
      <c r="AG180" s="42"/>
      <c r="AJ180" s="38" t="s">
        <v>14</v>
      </c>
      <c r="AK180" s="50">
        <v>1141</v>
      </c>
      <c r="AL180" s="51">
        <v>41498</v>
      </c>
      <c r="AM180" s="50">
        <v>5.9700000000000003E-2</v>
      </c>
      <c r="AN180" s="50">
        <v>0.79279999999999995</v>
      </c>
      <c r="AO180" s="59">
        <f t="shared" si="23"/>
        <v>2.4308324998945881</v>
      </c>
    </row>
    <row r="181" spans="1:45" ht="15.75" x14ac:dyDescent="0.3">
      <c r="A181" s="45" t="s">
        <v>11</v>
      </c>
      <c r="B181" s="36">
        <v>277</v>
      </c>
      <c r="C181" s="44">
        <v>40634</v>
      </c>
      <c r="D181" s="37">
        <v>-51.287867548230011</v>
      </c>
      <c r="F181" s="38" t="s">
        <v>11</v>
      </c>
      <c r="G181" s="38">
        <v>459</v>
      </c>
      <c r="H181" s="41">
        <v>40816</v>
      </c>
      <c r="I181" s="57">
        <v>5.0000000000000001E-4</v>
      </c>
      <c r="J181" s="57">
        <v>2.5000000000000001E-3</v>
      </c>
      <c r="K181" s="57">
        <f t="shared" si="20"/>
        <v>7.6653396187392414E-3</v>
      </c>
      <c r="P181" s="38" t="s">
        <v>11</v>
      </c>
      <c r="Q181" s="38">
        <v>696</v>
      </c>
      <c r="R181" s="41">
        <v>41053</v>
      </c>
      <c r="S181" s="57">
        <v>4.7800000000000002E-2</v>
      </c>
      <c r="T181" s="57">
        <v>6.6E-3</v>
      </c>
      <c r="U181" s="57">
        <f t="shared" si="21"/>
        <v>2.0236496593471594E-2</v>
      </c>
      <c r="V181" s="42"/>
      <c r="W181" s="42"/>
      <c r="Z181" s="38" t="s">
        <v>11</v>
      </c>
      <c r="AA181" s="38">
        <v>723</v>
      </c>
      <c r="AB181" s="41">
        <v>41080</v>
      </c>
      <c r="AC181" s="57">
        <v>4.7399999999999998E-2</v>
      </c>
      <c r="AD181" s="57">
        <v>7.9000000000000008E-3</v>
      </c>
      <c r="AE181" s="57">
        <f t="shared" si="22"/>
        <v>2.4222473195216004E-2</v>
      </c>
      <c r="AF181" s="42"/>
      <c r="AG181" s="42"/>
      <c r="AJ181" s="38" t="s">
        <v>14</v>
      </c>
      <c r="AK181" s="50">
        <v>1148</v>
      </c>
      <c r="AL181" s="51">
        <v>41505</v>
      </c>
      <c r="AM181" s="50">
        <v>8.7800000000000003E-2</v>
      </c>
      <c r="AN181" s="50">
        <v>0.80820000000000003</v>
      </c>
      <c r="AO181" s="59">
        <f t="shared" si="23"/>
        <v>2.4780509919460219</v>
      </c>
      <c r="AP181" s="38" t="s">
        <v>59</v>
      </c>
      <c r="AQ181" s="38" t="s">
        <v>93</v>
      </c>
      <c r="AR181" s="38" t="s">
        <v>94</v>
      </c>
      <c r="AS181" s="38" t="s">
        <v>179</v>
      </c>
    </row>
    <row r="182" spans="1:45" x14ac:dyDescent="0.25">
      <c r="A182" s="45" t="s">
        <v>11</v>
      </c>
      <c r="B182" s="36">
        <v>280</v>
      </c>
      <c r="C182" s="44">
        <v>40637</v>
      </c>
      <c r="D182" s="37">
        <v>-51.40438071043485</v>
      </c>
      <c r="F182" s="38" t="s">
        <v>11</v>
      </c>
      <c r="G182" s="38">
        <v>462</v>
      </c>
      <c r="H182" s="41">
        <v>40819</v>
      </c>
      <c r="I182" s="57">
        <v>5.0000000000000001E-4</v>
      </c>
      <c r="J182" s="57">
        <v>2.5000000000000001E-3</v>
      </c>
      <c r="K182" s="57">
        <f t="shared" si="20"/>
        <v>7.6653396187392414E-3</v>
      </c>
      <c r="P182" s="38" t="s">
        <v>11</v>
      </c>
      <c r="Q182" s="38">
        <v>703</v>
      </c>
      <c r="R182" s="41">
        <v>41060</v>
      </c>
      <c r="S182" s="57">
        <v>8.7099999999999997E-2</v>
      </c>
      <c r="T182" s="57">
        <v>7.3000000000000001E-3</v>
      </c>
      <c r="U182" s="57">
        <f t="shared" si="21"/>
        <v>2.2382791686718584E-2</v>
      </c>
      <c r="V182" s="42"/>
      <c r="W182" s="42"/>
      <c r="Z182" s="38" t="s">
        <v>11</v>
      </c>
      <c r="AA182" s="38">
        <v>725</v>
      </c>
      <c r="AB182" s="41">
        <v>41082</v>
      </c>
      <c r="AC182" s="57">
        <v>4.5100000000000001E-2</v>
      </c>
      <c r="AD182" s="57">
        <v>7.1999999999999998E-3</v>
      </c>
      <c r="AE182" s="57">
        <f t="shared" si="22"/>
        <v>2.2076178101969011E-2</v>
      </c>
      <c r="AF182" s="42"/>
      <c r="AG182" s="42"/>
      <c r="AJ182" s="48" t="s">
        <v>14</v>
      </c>
      <c r="AK182" s="50">
        <v>1155</v>
      </c>
      <c r="AL182" s="51">
        <v>41512</v>
      </c>
      <c r="AM182" s="50">
        <v>6.6699999999999995E-2</v>
      </c>
      <c r="AN182" s="50">
        <v>0.82889999999999997</v>
      </c>
      <c r="AO182" s="59">
        <f t="shared" si="23"/>
        <v>2.5415200039891825</v>
      </c>
      <c r="AP182" s="38" t="s">
        <v>46</v>
      </c>
      <c r="AQ182" s="56">
        <f>MAX(AM183:AM243)</f>
        <v>0.28549999999999998</v>
      </c>
      <c r="AR182" s="56">
        <f>MAX(AN183:AN243)</f>
        <v>0.15</v>
      </c>
      <c r="AS182" s="57">
        <f>(30.973762+15.999*4)/30.973762*AR182</f>
        <v>0.45992037712435441</v>
      </c>
    </row>
    <row r="183" spans="1:45" x14ac:dyDescent="0.25">
      <c r="A183" s="45" t="s">
        <v>11</v>
      </c>
      <c r="B183" s="36">
        <v>281</v>
      </c>
      <c r="C183" s="44">
        <v>40638</v>
      </c>
      <c r="D183" s="37">
        <v>-51.40438071043485</v>
      </c>
      <c r="F183" s="38" t="s">
        <v>11</v>
      </c>
      <c r="G183" s="38">
        <v>464</v>
      </c>
      <c r="H183" s="41">
        <v>40821</v>
      </c>
      <c r="I183" s="57">
        <v>5.0000000000000001E-4</v>
      </c>
      <c r="J183" s="57">
        <v>6.1999999999999998E-3</v>
      </c>
      <c r="K183" s="57">
        <f t="shared" si="20"/>
        <v>1.9010042254473315E-2</v>
      </c>
      <c r="P183" s="38" t="s">
        <v>11</v>
      </c>
      <c r="Q183" s="38">
        <v>708</v>
      </c>
      <c r="R183" s="41">
        <v>41065</v>
      </c>
      <c r="S183" s="57">
        <v>0.19450000000000001</v>
      </c>
      <c r="T183" s="57">
        <v>9.7000000000000003E-3</v>
      </c>
      <c r="U183" s="57">
        <f t="shared" si="21"/>
        <v>2.9741517720708256E-2</v>
      </c>
      <c r="V183" s="42"/>
      <c r="W183" s="42"/>
      <c r="Z183" s="38" t="s">
        <v>11</v>
      </c>
      <c r="AA183" s="38">
        <v>730</v>
      </c>
      <c r="AB183" s="41">
        <v>41087</v>
      </c>
      <c r="AC183" s="57">
        <v>2.87E-2</v>
      </c>
      <c r="AD183" s="57">
        <v>8.2000000000000007E-3</v>
      </c>
      <c r="AE183" s="57">
        <f t="shared" si="22"/>
        <v>2.5142313949464711E-2</v>
      </c>
      <c r="AF183" s="42"/>
      <c r="AG183" s="42"/>
      <c r="AJ183" s="38" t="s">
        <v>16</v>
      </c>
      <c r="AK183" s="50">
        <v>1163</v>
      </c>
      <c r="AL183" s="51">
        <v>41520</v>
      </c>
      <c r="AM183" s="50">
        <v>3.3700000000000001E-2</v>
      </c>
      <c r="AN183" s="50">
        <v>9.5600000000000004E-2</v>
      </c>
      <c r="AO183" s="59">
        <f t="shared" si="23"/>
        <v>0.29312258702058858</v>
      </c>
      <c r="AP183" s="38" t="s">
        <v>47</v>
      </c>
      <c r="AQ183" s="56">
        <f>MIN(AM183:AM243)</f>
        <v>5.0000000000000001E-4</v>
      </c>
      <c r="AR183" s="56">
        <f>MIN(AN183:AN243)</f>
        <v>2.5000000000000001E-3</v>
      </c>
      <c r="AS183" s="57">
        <f t="shared" ref="AS183:AS186" si="25">(30.973762+15.999*4)/30.973762*AR183</f>
        <v>7.6653396187392414E-3</v>
      </c>
    </row>
    <row r="184" spans="1:45" x14ac:dyDescent="0.25">
      <c r="A184" s="45" t="s">
        <v>11</v>
      </c>
      <c r="B184" s="36">
        <v>282</v>
      </c>
      <c r="C184" s="44">
        <v>40639</v>
      </c>
      <c r="D184" s="37">
        <v>-51.569952046199624</v>
      </c>
      <c r="F184" s="38" t="s">
        <v>11</v>
      </c>
      <c r="G184" s="38">
        <v>466</v>
      </c>
      <c r="H184" s="41">
        <v>40823</v>
      </c>
      <c r="I184" s="57">
        <v>5.0000000000000001E-4</v>
      </c>
      <c r="J184" s="57">
        <v>0.02</v>
      </c>
      <c r="K184" s="57">
        <f t="shared" si="20"/>
        <v>6.1322716949913932E-2</v>
      </c>
      <c r="P184" s="38" t="s">
        <v>11</v>
      </c>
      <c r="Q184" s="38">
        <v>710</v>
      </c>
      <c r="R184" s="41">
        <v>41067</v>
      </c>
      <c r="S184" s="57">
        <v>0.1162</v>
      </c>
      <c r="T184" s="57">
        <v>6.8999999999999999E-3</v>
      </c>
      <c r="U184" s="57">
        <f t="shared" si="21"/>
        <v>2.1156337347720305E-2</v>
      </c>
      <c r="V184" s="42"/>
      <c r="W184" s="42"/>
      <c r="Z184" s="38" t="s">
        <v>11</v>
      </c>
      <c r="AA184" s="38">
        <v>732</v>
      </c>
      <c r="AB184" s="41">
        <v>41089</v>
      </c>
      <c r="AC184" s="57">
        <v>2.92E-2</v>
      </c>
      <c r="AD184" s="57">
        <v>5.0000000000000001E-3</v>
      </c>
      <c r="AE184" s="57">
        <f t="shared" si="22"/>
        <v>1.5330679237478483E-2</v>
      </c>
      <c r="AF184" s="42"/>
      <c r="AG184" s="42"/>
      <c r="AJ184" s="38" t="s">
        <v>16</v>
      </c>
      <c r="AK184" s="50">
        <v>1164</v>
      </c>
      <c r="AL184" s="51">
        <v>41521</v>
      </c>
      <c r="AM184" s="50">
        <v>3.04E-2</v>
      </c>
      <c r="AN184" s="50">
        <v>9.2499999999999999E-2</v>
      </c>
      <c r="AO184" s="59">
        <f t="shared" si="23"/>
        <v>0.28361756589335191</v>
      </c>
      <c r="AP184" s="38" t="s">
        <v>48</v>
      </c>
      <c r="AQ184" s="56">
        <f>MEDIAN(AM183:AM243)</f>
        <v>3.0599999999999999E-2</v>
      </c>
      <c r="AR184" s="56">
        <f>MEDIAN(AN183:AN243)</f>
        <v>9.4999999999999998E-3</v>
      </c>
      <c r="AS184" s="57">
        <f t="shared" si="25"/>
        <v>2.9128290551209114E-2</v>
      </c>
    </row>
    <row r="185" spans="1:45" x14ac:dyDescent="0.25">
      <c r="A185" s="45" t="s">
        <v>11</v>
      </c>
      <c r="B185" s="36">
        <v>283</v>
      </c>
      <c r="C185" s="44">
        <v>40640</v>
      </c>
      <c r="D185" s="37">
        <v>-51.569952046199624</v>
      </c>
      <c r="F185" s="38" t="s">
        <v>11</v>
      </c>
      <c r="G185" s="38">
        <v>471</v>
      </c>
      <c r="H185" s="41">
        <v>40828</v>
      </c>
      <c r="I185" s="57">
        <v>5.0000000000000001E-4</v>
      </c>
      <c r="J185" s="57">
        <v>1.0200000000000001E-2</v>
      </c>
      <c r="K185" s="57">
        <f t="shared" si="20"/>
        <v>3.1274585644456107E-2</v>
      </c>
      <c r="P185" s="38" t="s">
        <v>11</v>
      </c>
      <c r="Q185" s="38">
        <v>715</v>
      </c>
      <c r="R185" s="41">
        <v>41072</v>
      </c>
      <c r="S185" s="57">
        <v>6.4699999999999994E-2</v>
      </c>
      <c r="T185" s="57">
        <v>2.5000000000000001E-3</v>
      </c>
      <c r="U185" s="57">
        <f t="shared" si="21"/>
        <v>7.6653396187392414E-3</v>
      </c>
      <c r="V185" s="42"/>
      <c r="W185" s="42"/>
      <c r="Z185" s="38" t="s">
        <v>11</v>
      </c>
      <c r="AA185" s="38">
        <v>744</v>
      </c>
      <c r="AB185" s="41">
        <v>41101</v>
      </c>
      <c r="AC185" s="57">
        <v>3.4799999999999998E-2</v>
      </c>
      <c r="AD185" s="57">
        <v>8.9999999999999993E-3</v>
      </c>
      <c r="AE185" s="57">
        <f t="shared" si="22"/>
        <v>2.7595222627461266E-2</v>
      </c>
      <c r="AF185" s="42"/>
      <c r="AG185" s="42"/>
      <c r="AJ185" s="38" t="s">
        <v>16</v>
      </c>
      <c r="AK185" s="50">
        <v>1169</v>
      </c>
      <c r="AL185" s="51">
        <v>41526</v>
      </c>
      <c r="AM185" s="50">
        <v>2.23E-2</v>
      </c>
      <c r="AN185" s="50">
        <v>4.8899999999999999E-2</v>
      </c>
      <c r="AO185" s="59">
        <f t="shared" si="23"/>
        <v>0.14993404294253954</v>
      </c>
      <c r="AP185" s="38" t="s">
        <v>49</v>
      </c>
      <c r="AQ185" s="56">
        <f>AVERAGE(AM183:AM243)</f>
        <v>4.1467213114754098E-2</v>
      </c>
      <c r="AR185" s="56">
        <f>AVERAGE(AN183:AN243)</f>
        <v>1.9570491803278689E-2</v>
      </c>
      <c r="AS185" s="57">
        <f t="shared" si="25"/>
        <v>6.0005786471153483E-2</v>
      </c>
    </row>
    <row r="186" spans="1:45" x14ac:dyDescent="0.25">
      <c r="A186" s="45" t="s">
        <v>11</v>
      </c>
      <c r="B186" s="36">
        <v>289</v>
      </c>
      <c r="C186" s="44">
        <v>40646</v>
      </c>
      <c r="D186" s="37">
        <v>-52.03600469501896</v>
      </c>
      <c r="F186" s="38" t="s">
        <v>11</v>
      </c>
      <c r="G186" s="38">
        <v>473</v>
      </c>
      <c r="H186" s="41">
        <v>40830</v>
      </c>
      <c r="I186" s="57">
        <v>5.0000000000000001E-4</v>
      </c>
      <c r="J186" s="57">
        <v>1.17E-2</v>
      </c>
      <c r="K186" s="57">
        <f t="shared" si="20"/>
        <v>3.5873789415699651E-2</v>
      </c>
      <c r="P186" s="38" t="s">
        <v>11</v>
      </c>
      <c r="Q186" s="38">
        <v>717</v>
      </c>
      <c r="R186" s="41">
        <v>41074</v>
      </c>
      <c r="S186" s="57">
        <v>8.48E-2</v>
      </c>
      <c r="T186" s="57">
        <v>2.5000000000000001E-3</v>
      </c>
      <c r="U186" s="57">
        <f t="shared" si="21"/>
        <v>7.6653396187392414E-3</v>
      </c>
      <c r="V186" s="42"/>
      <c r="W186" s="42"/>
      <c r="Z186" s="38" t="s">
        <v>11</v>
      </c>
      <c r="AA186" s="38">
        <v>746</v>
      </c>
      <c r="AB186" s="41">
        <v>41103</v>
      </c>
      <c r="AC186" s="57">
        <v>5.1700000000000003E-2</v>
      </c>
      <c r="AD186" s="57">
        <v>8.0000000000000002E-3</v>
      </c>
      <c r="AE186" s="57">
        <f t="shared" si="22"/>
        <v>2.452908677996557E-2</v>
      </c>
      <c r="AF186" s="42"/>
      <c r="AG186" s="42"/>
      <c r="AJ186" s="38" t="s">
        <v>16</v>
      </c>
      <c r="AK186" s="50">
        <v>1176</v>
      </c>
      <c r="AL186" s="51">
        <v>41533</v>
      </c>
      <c r="AM186" s="50">
        <v>2.4799999999999999E-2</v>
      </c>
      <c r="AN186" s="50">
        <v>3.8800000000000001E-2</v>
      </c>
      <c r="AO186" s="59">
        <f t="shared" si="23"/>
        <v>0.11896607088283302</v>
      </c>
      <c r="AP186" s="38" t="s">
        <v>50</v>
      </c>
      <c r="AQ186" s="56">
        <f>STDEV(AM183:AM243)</f>
        <v>4.3371006910575154E-2</v>
      </c>
      <c r="AR186" s="56">
        <f>STDEV(AN183:AN243)</f>
        <v>2.9693845289679655E-2</v>
      </c>
      <c r="AS186" s="57">
        <f t="shared" si="25"/>
        <v>9.1045363492678014E-2</v>
      </c>
    </row>
    <row r="187" spans="1:45" x14ac:dyDescent="0.25">
      <c r="A187" s="45" t="s">
        <v>11</v>
      </c>
      <c r="B187" s="36">
        <v>290</v>
      </c>
      <c r="C187" s="44">
        <v>40647</v>
      </c>
      <c r="D187" s="37">
        <v>-52.03600469501896</v>
      </c>
      <c r="F187" s="38" t="s">
        <v>11</v>
      </c>
      <c r="G187" s="38">
        <v>476</v>
      </c>
      <c r="H187" s="41">
        <v>40833</v>
      </c>
      <c r="I187" s="57">
        <v>4.8999999999999998E-3</v>
      </c>
      <c r="J187" s="57">
        <v>1.7600000000000001E-2</v>
      </c>
      <c r="K187" s="57">
        <f t="shared" si="20"/>
        <v>5.3963990915924256E-2</v>
      </c>
      <c r="P187" s="38" t="s">
        <v>11</v>
      </c>
      <c r="Q187" s="38">
        <v>722</v>
      </c>
      <c r="R187" s="41">
        <v>41079</v>
      </c>
      <c r="S187" s="57">
        <v>5.3199999999999997E-2</v>
      </c>
      <c r="T187" s="57">
        <v>9.1000000000000004E-3</v>
      </c>
      <c r="U187" s="57">
        <f t="shared" si="21"/>
        <v>2.7901836212210838E-2</v>
      </c>
      <c r="V187" s="42"/>
      <c r="W187" s="42"/>
      <c r="Z187" s="38" t="s">
        <v>11</v>
      </c>
      <c r="AA187" s="38">
        <v>753</v>
      </c>
      <c r="AB187" s="41">
        <v>41110</v>
      </c>
      <c r="AC187" s="57">
        <v>5.2699999999999997E-2</v>
      </c>
      <c r="AD187" s="57">
        <v>1.0800000000000001E-2</v>
      </c>
      <c r="AE187" s="57">
        <f t="shared" si="22"/>
        <v>3.3114267152953521E-2</v>
      </c>
      <c r="AJ187" s="38" t="s">
        <v>16</v>
      </c>
      <c r="AK187" s="50">
        <v>1183</v>
      </c>
      <c r="AL187" s="51">
        <v>41540</v>
      </c>
      <c r="AM187" s="50">
        <v>1.9199999999999998E-2</v>
      </c>
      <c r="AN187" s="50">
        <v>3.3099999999999997E-2</v>
      </c>
      <c r="AO187" s="59">
        <f t="shared" si="23"/>
        <v>0.10148909655210754</v>
      </c>
    </row>
    <row r="188" spans="1:45" x14ac:dyDescent="0.25">
      <c r="A188" s="45" t="s">
        <v>11</v>
      </c>
      <c r="B188" s="36">
        <v>291</v>
      </c>
      <c r="C188" s="44">
        <v>40648</v>
      </c>
      <c r="D188" s="37">
        <v>-52.293560106208595</v>
      </c>
      <c r="F188" s="38" t="s">
        <v>11</v>
      </c>
      <c r="G188" s="38">
        <v>478</v>
      </c>
      <c r="H188" s="41">
        <v>40835</v>
      </c>
      <c r="I188" s="57">
        <v>5.0000000000000001E-4</v>
      </c>
      <c r="J188" s="57">
        <v>2.5000000000000001E-3</v>
      </c>
      <c r="K188" s="57">
        <f t="shared" si="20"/>
        <v>7.6653396187392414E-3</v>
      </c>
      <c r="P188" s="38" t="s">
        <v>11</v>
      </c>
      <c r="Q188" s="38">
        <v>724</v>
      </c>
      <c r="R188" s="41">
        <v>41081</v>
      </c>
      <c r="S188" s="57">
        <v>4.8099999999999997E-2</v>
      </c>
      <c r="T188" s="57">
        <v>6.7999999999999996E-3</v>
      </c>
      <c r="U188" s="57">
        <f t="shared" si="21"/>
        <v>2.0849723762970732E-2</v>
      </c>
      <c r="V188" s="42"/>
      <c r="W188" s="42"/>
      <c r="Z188" s="38" t="s">
        <v>11</v>
      </c>
      <c r="AA188" s="38">
        <v>758</v>
      </c>
      <c r="AB188" s="41">
        <v>41115</v>
      </c>
      <c r="AC188" s="57">
        <v>3.4299999999999997E-2</v>
      </c>
      <c r="AD188" s="57">
        <v>5.8999999999999999E-3</v>
      </c>
      <c r="AE188" s="57">
        <f t="shared" si="22"/>
        <v>1.8090201500224608E-2</v>
      </c>
      <c r="AF188" s="42"/>
      <c r="AG188" s="42"/>
      <c r="AJ188" s="38" t="s">
        <v>16</v>
      </c>
      <c r="AK188" s="50">
        <v>1190</v>
      </c>
      <c r="AL188" s="51">
        <v>41547</v>
      </c>
      <c r="AM188" s="50">
        <v>1.6899999999999998E-2</v>
      </c>
      <c r="AN188" s="50">
        <v>2.3699999999999999E-2</v>
      </c>
      <c r="AO188" s="59">
        <f t="shared" si="23"/>
        <v>7.2667419585647999E-2</v>
      </c>
    </row>
    <row r="189" spans="1:45" x14ac:dyDescent="0.25">
      <c r="A189" s="45" t="s">
        <v>11</v>
      </c>
      <c r="B189" s="36">
        <v>294</v>
      </c>
      <c r="C189" s="44">
        <v>40651</v>
      </c>
      <c r="D189" s="37">
        <v>-52.508189615533297</v>
      </c>
      <c r="F189" s="38" t="s">
        <v>11</v>
      </c>
      <c r="G189" s="38">
        <v>480</v>
      </c>
      <c r="H189" s="41">
        <v>40837</v>
      </c>
      <c r="I189" s="57">
        <v>5.0000000000000001E-4</v>
      </c>
      <c r="J189" s="57">
        <v>7.3000000000000001E-3</v>
      </c>
      <c r="K189" s="57">
        <f t="shared" si="20"/>
        <v>2.2382791686718584E-2</v>
      </c>
      <c r="P189" s="38" t="s">
        <v>11</v>
      </c>
      <c r="Q189" s="38">
        <v>729</v>
      </c>
      <c r="R189" s="41">
        <v>41086</v>
      </c>
      <c r="S189" s="57">
        <v>1.23E-2</v>
      </c>
      <c r="T189" s="57">
        <v>9.1000000000000004E-3</v>
      </c>
      <c r="U189" s="57">
        <f t="shared" si="21"/>
        <v>2.7901836212210838E-2</v>
      </c>
      <c r="V189" s="42"/>
      <c r="W189" s="42"/>
      <c r="Z189" s="38" t="s">
        <v>11</v>
      </c>
      <c r="AA189" s="38">
        <v>760</v>
      </c>
      <c r="AB189" s="41">
        <v>41117</v>
      </c>
      <c r="AC189" s="57">
        <v>3.3300000000000003E-2</v>
      </c>
      <c r="AD189" s="57">
        <v>6.7999999999999996E-3</v>
      </c>
      <c r="AE189" s="57">
        <f t="shared" si="22"/>
        <v>2.0849723762970732E-2</v>
      </c>
      <c r="AF189" s="42"/>
      <c r="AG189" s="42"/>
      <c r="AJ189" s="38" t="s">
        <v>16</v>
      </c>
      <c r="AK189" s="50">
        <v>1207</v>
      </c>
      <c r="AL189" s="51">
        <v>41564</v>
      </c>
      <c r="AM189" s="50">
        <v>3.1099999999999999E-2</v>
      </c>
      <c r="AN189" s="50">
        <v>5.2499999999999998E-2</v>
      </c>
      <c r="AO189" s="59">
        <f t="shared" si="23"/>
        <v>0.16097213199352406</v>
      </c>
    </row>
    <row r="190" spans="1:45" x14ac:dyDescent="0.25">
      <c r="A190" s="45" t="s">
        <v>11</v>
      </c>
      <c r="B190" s="36">
        <v>295</v>
      </c>
      <c r="C190" s="44">
        <v>40652</v>
      </c>
      <c r="D190" s="37">
        <v>-52.508189615533297</v>
      </c>
      <c r="F190" s="38" t="s">
        <v>11</v>
      </c>
      <c r="G190" s="38">
        <v>483</v>
      </c>
      <c r="H190" s="41">
        <v>40840</v>
      </c>
      <c r="I190" s="57">
        <v>5.0000000000000001E-4</v>
      </c>
      <c r="J190" s="57">
        <v>6.4000000000000003E-3</v>
      </c>
      <c r="K190" s="57">
        <f t="shared" si="20"/>
        <v>1.9623269423972457E-2</v>
      </c>
      <c r="P190" s="38" t="s">
        <v>11</v>
      </c>
      <c r="Q190" s="38">
        <v>731</v>
      </c>
      <c r="R190" s="41">
        <v>41088</v>
      </c>
      <c r="S190" s="57">
        <v>3.1099999999999999E-2</v>
      </c>
      <c r="T190" s="57">
        <v>6.1999999999999998E-3</v>
      </c>
      <c r="U190" s="57">
        <f t="shared" si="21"/>
        <v>1.9010042254473315E-2</v>
      </c>
      <c r="V190" s="42"/>
      <c r="W190" s="42"/>
      <c r="Z190" s="38" t="s">
        <v>11</v>
      </c>
      <c r="AA190" s="38">
        <v>765</v>
      </c>
      <c r="AB190" s="41">
        <v>41122</v>
      </c>
      <c r="AC190" s="57">
        <v>3.5400000000000001E-2</v>
      </c>
      <c r="AD190" s="57">
        <v>7.9000000000000008E-3</v>
      </c>
      <c r="AE190" s="57">
        <f t="shared" si="22"/>
        <v>2.4222473195216004E-2</v>
      </c>
      <c r="AF190" s="42"/>
      <c r="AG190" s="42"/>
      <c r="AJ190" s="38" t="s">
        <v>16</v>
      </c>
      <c r="AK190" s="50">
        <v>1211</v>
      </c>
      <c r="AL190" s="51">
        <v>41568</v>
      </c>
      <c r="AM190" s="50">
        <v>3.1899999999999998E-2</v>
      </c>
      <c r="AN190" s="50">
        <v>2.0899999999999998E-2</v>
      </c>
      <c r="AO190" s="59">
        <f t="shared" si="23"/>
        <v>6.4082239212660055E-2</v>
      </c>
    </row>
    <row r="191" spans="1:45" x14ac:dyDescent="0.25">
      <c r="A191" s="45" t="s">
        <v>11</v>
      </c>
      <c r="B191" s="36">
        <v>296</v>
      </c>
      <c r="C191" s="44">
        <v>40653</v>
      </c>
      <c r="D191" s="37">
        <v>-52.508189615533297</v>
      </c>
      <c r="F191" s="38" t="s">
        <v>11</v>
      </c>
      <c r="G191" s="38">
        <v>485</v>
      </c>
      <c r="H191" s="41">
        <v>40842</v>
      </c>
      <c r="I191" s="57">
        <v>5.0000000000000001E-4</v>
      </c>
      <c r="J191" s="57">
        <v>2.5000000000000001E-3</v>
      </c>
      <c r="K191" s="57">
        <f t="shared" si="20"/>
        <v>7.6653396187392414E-3</v>
      </c>
      <c r="P191" s="38" t="s">
        <v>11</v>
      </c>
      <c r="Q191" s="38">
        <v>736</v>
      </c>
      <c r="R191" s="41">
        <v>41093</v>
      </c>
      <c r="S191" s="57">
        <v>2.0199999999999999E-2</v>
      </c>
      <c r="T191" s="57">
        <v>8.3000000000000001E-3</v>
      </c>
      <c r="U191" s="57">
        <f t="shared" si="21"/>
        <v>2.544892753421428E-2</v>
      </c>
      <c r="V191" s="42"/>
      <c r="W191" s="42"/>
      <c r="Z191" s="38" t="s">
        <v>11</v>
      </c>
      <c r="AA191" s="38">
        <v>772</v>
      </c>
      <c r="AB191" s="41">
        <v>41129</v>
      </c>
      <c r="AC191" s="57">
        <v>4.9700000000000001E-2</v>
      </c>
      <c r="AD191" s="57">
        <v>8.6E-3</v>
      </c>
      <c r="AE191" s="57">
        <f t="shared" si="22"/>
        <v>2.6368768288462987E-2</v>
      </c>
      <c r="AF191" s="42"/>
      <c r="AG191" s="42"/>
      <c r="AJ191" s="38" t="s">
        <v>16</v>
      </c>
      <c r="AK191" s="50">
        <v>1218</v>
      </c>
      <c r="AL191" s="51">
        <v>41575</v>
      </c>
      <c r="AM191" s="50">
        <v>1.77E-2</v>
      </c>
      <c r="AN191" s="50">
        <v>1.6799999999999999E-2</v>
      </c>
      <c r="AO191" s="59">
        <f t="shared" si="23"/>
        <v>5.1511082237927698E-2</v>
      </c>
    </row>
    <row r="192" spans="1:45" x14ac:dyDescent="0.25">
      <c r="A192" s="45" t="s">
        <v>11</v>
      </c>
      <c r="B192" s="36">
        <v>297</v>
      </c>
      <c r="C192" s="44">
        <v>40654</v>
      </c>
      <c r="D192" s="37">
        <v>-52.508189615533297</v>
      </c>
      <c r="F192" s="38" t="s">
        <v>11</v>
      </c>
      <c r="G192" s="38">
        <v>487</v>
      </c>
      <c r="H192" s="41">
        <v>40844</v>
      </c>
      <c r="I192" s="57">
        <v>5.0000000000000001E-4</v>
      </c>
      <c r="J192" s="57">
        <v>7.7999999999999996E-3</v>
      </c>
      <c r="K192" s="57">
        <f t="shared" si="20"/>
        <v>2.3915859610466432E-2</v>
      </c>
      <c r="P192" s="38" t="s">
        <v>11</v>
      </c>
      <c r="Q192" s="38">
        <v>743</v>
      </c>
      <c r="R192" s="41">
        <v>41100</v>
      </c>
      <c r="S192" s="57">
        <v>3.5700000000000003E-2</v>
      </c>
      <c r="T192" s="57">
        <v>8.6E-3</v>
      </c>
      <c r="U192" s="57">
        <f t="shared" si="21"/>
        <v>2.6368768288462987E-2</v>
      </c>
      <c r="V192" s="42"/>
      <c r="W192" s="42"/>
      <c r="Z192" s="38" t="s">
        <v>11</v>
      </c>
      <c r="AA192" s="38">
        <v>774</v>
      </c>
      <c r="AB192" s="41">
        <v>41131</v>
      </c>
      <c r="AC192" s="57">
        <v>4.1799999999999997E-2</v>
      </c>
      <c r="AD192" s="57">
        <v>6.7999999999999996E-3</v>
      </c>
      <c r="AE192" s="57">
        <f t="shared" si="22"/>
        <v>2.0849723762970732E-2</v>
      </c>
      <c r="AF192" s="42"/>
      <c r="AG192" s="42"/>
      <c r="AJ192" s="38" t="s">
        <v>16</v>
      </c>
      <c r="AK192" s="50">
        <v>1225</v>
      </c>
      <c r="AL192" s="51">
        <v>41582</v>
      </c>
      <c r="AM192" s="50">
        <v>3.3599999999999998E-2</v>
      </c>
      <c r="AN192" s="50">
        <v>1.1900000000000001E-2</v>
      </c>
      <c r="AO192" s="59">
        <f t="shared" si="23"/>
        <v>3.6487016585198789E-2</v>
      </c>
    </row>
    <row r="193" spans="1:43" x14ac:dyDescent="0.25">
      <c r="A193" s="45" t="s">
        <v>11</v>
      </c>
      <c r="B193" s="36">
        <v>298</v>
      </c>
      <c r="C193" s="44">
        <v>40655</v>
      </c>
      <c r="D193" s="37">
        <v>-52.508189615533297</v>
      </c>
      <c r="F193" s="38" t="s">
        <v>11</v>
      </c>
      <c r="G193" s="38">
        <v>490</v>
      </c>
      <c r="H193" s="41">
        <v>40847</v>
      </c>
      <c r="I193" s="57">
        <v>1.6000000000000001E-3</v>
      </c>
      <c r="J193" s="57">
        <v>6.7999999999999996E-3</v>
      </c>
      <c r="K193" s="57">
        <f t="shared" si="20"/>
        <v>2.0849723762970732E-2</v>
      </c>
      <c r="P193" s="38" t="s">
        <v>11</v>
      </c>
      <c r="Q193" s="38">
        <v>745</v>
      </c>
      <c r="R193" s="41">
        <v>41102</v>
      </c>
      <c r="S193" s="57">
        <v>1.1900000000000001E-2</v>
      </c>
      <c r="T193" s="57">
        <v>1.03E-2</v>
      </c>
      <c r="U193" s="57">
        <f t="shared" si="21"/>
        <v>3.1581199229205673E-2</v>
      </c>
      <c r="Z193" s="38" t="s">
        <v>11</v>
      </c>
      <c r="AA193" s="38">
        <v>779</v>
      </c>
      <c r="AB193" s="41">
        <v>41136</v>
      </c>
      <c r="AC193" s="57">
        <v>4.6199999999999998E-2</v>
      </c>
      <c r="AD193" s="57">
        <v>7.6E-3</v>
      </c>
      <c r="AE193" s="57">
        <f t="shared" si="22"/>
        <v>2.3302632440967291E-2</v>
      </c>
      <c r="AF193" s="42"/>
      <c r="AG193" s="42"/>
      <c r="AJ193" s="38" t="s">
        <v>16</v>
      </c>
      <c r="AK193" s="50">
        <v>1233</v>
      </c>
      <c r="AL193" s="51">
        <v>41590</v>
      </c>
      <c r="AM193" s="50">
        <v>4.0899999999999999E-2</v>
      </c>
      <c r="AN193" s="50">
        <v>0.15</v>
      </c>
      <c r="AO193" s="59">
        <f t="shared" si="23"/>
        <v>0.45992037712435441</v>
      </c>
    </row>
    <row r="194" spans="1:43" x14ac:dyDescent="0.25">
      <c r="A194" s="45" t="s">
        <v>11</v>
      </c>
      <c r="B194" s="36">
        <v>301</v>
      </c>
      <c r="C194" s="44">
        <v>40658</v>
      </c>
      <c r="D194" s="37">
        <v>-53.179673366134857</v>
      </c>
      <c r="F194" s="38" t="s">
        <v>11</v>
      </c>
      <c r="G194" s="38">
        <v>492</v>
      </c>
      <c r="H194" s="41">
        <v>40849</v>
      </c>
      <c r="I194" s="57">
        <v>5.0000000000000001E-4</v>
      </c>
      <c r="J194" s="57">
        <v>2.5000000000000001E-3</v>
      </c>
      <c r="K194" s="57">
        <f t="shared" si="20"/>
        <v>7.6653396187392414E-3</v>
      </c>
      <c r="P194" s="38" t="s">
        <v>11</v>
      </c>
      <c r="Q194" s="38">
        <v>752</v>
      </c>
      <c r="R194" s="41">
        <v>41109</v>
      </c>
      <c r="S194" s="57">
        <v>3.9399999999999998E-2</v>
      </c>
      <c r="T194" s="57">
        <v>7.3000000000000001E-3</v>
      </c>
      <c r="U194" s="57">
        <f t="shared" si="21"/>
        <v>2.2382791686718584E-2</v>
      </c>
      <c r="V194" s="42"/>
      <c r="W194" s="42"/>
      <c r="Z194" s="38" t="s">
        <v>11</v>
      </c>
      <c r="AA194" s="38">
        <v>781</v>
      </c>
      <c r="AB194" s="41">
        <v>41138</v>
      </c>
      <c r="AC194" s="57">
        <v>9.4600000000000004E-2</v>
      </c>
      <c r="AD194" s="57">
        <v>7.1999999999999998E-3</v>
      </c>
      <c r="AE194" s="57">
        <f t="shared" si="22"/>
        <v>2.2076178101969011E-2</v>
      </c>
      <c r="AF194" s="42"/>
      <c r="AG194" s="42"/>
      <c r="AJ194" s="38" t="s">
        <v>16</v>
      </c>
      <c r="AK194" s="50">
        <v>1234</v>
      </c>
      <c r="AL194" s="51">
        <v>41591</v>
      </c>
      <c r="AM194" s="50">
        <v>3.7900000000000003E-2</v>
      </c>
      <c r="AN194" s="50">
        <v>0.14050000000000001</v>
      </c>
      <c r="AO194" s="59">
        <f t="shared" si="23"/>
        <v>0.43079208657314538</v>
      </c>
    </row>
    <row r="195" spans="1:43" x14ac:dyDescent="0.25">
      <c r="A195" s="45" t="s">
        <v>11</v>
      </c>
      <c r="B195" s="36">
        <v>302</v>
      </c>
      <c r="C195" s="44">
        <v>40659</v>
      </c>
      <c r="D195" s="37">
        <v>-52.863861373842795</v>
      </c>
      <c r="F195" s="38" t="s">
        <v>11</v>
      </c>
      <c r="G195" s="38">
        <v>494</v>
      </c>
      <c r="H195" s="41">
        <v>40851</v>
      </c>
      <c r="I195" s="57">
        <v>5.0000000000000001E-4</v>
      </c>
      <c r="J195" s="57">
        <v>2.5000000000000001E-3</v>
      </c>
      <c r="K195" s="57">
        <f t="shared" ref="K195:K258" si="26">(30.973762+15.999*4)/30.973762*J195</f>
        <v>7.6653396187392414E-3</v>
      </c>
      <c r="P195" s="38" t="s">
        <v>11</v>
      </c>
      <c r="Q195" s="38">
        <v>757</v>
      </c>
      <c r="R195" s="41">
        <v>41114</v>
      </c>
      <c r="S195" s="57">
        <v>3.8399999999999997E-2</v>
      </c>
      <c r="T195" s="57">
        <v>5.7999999999999996E-3</v>
      </c>
      <c r="U195" s="57">
        <f t="shared" ref="U195:U258" si="27">(30.973762+15.999*4)/30.973762*T195</f>
        <v>1.7783587915475036E-2</v>
      </c>
      <c r="V195" s="42"/>
      <c r="W195" s="42"/>
      <c r="Z195" s="38" t="s">
        <v>11</v>
      </c>
      <c r="AA195" s="38">
        <v>786</v>
      </c>
      <c r="AB195" s="41">
        <v>41143</v>
      </c>
      <c r="AC195" s="57">
        <v>4.53E-2</v>
      </c>
      <c r="AD195" s="57">
        <v>6.7999999999999996E-3</v>
      </c>
      <c r="AE195" s="57">
        <f t="shared" ref="AE195:AE258" si="28">(30.973762+15.999*4)/30.973762*AD195</f>
        <v>2.0849723762970732E-2</v>
      </c>
      <c r="AF195" s="42"/>
      <c r="AG195" s="42"/>
      <c r="AJ195" s="38" t="s">
        <v>16</v>
      </c>
      <c r="AK195" s="50">
        <v>1239</v>
      </c>
      <c r="AL195" s="51">
        <v>41596</v>
      </c>
      <c r="AM195" s="50">
        <v>1.7000000000000001E-2</v>
      </c>
      <c r="AN195" s="50">
        <v>4.7199999999999999E-2</v>
      </c>
      <c r="AO195" s="59">
        <f t="shared" ref="AO195:AO258" si="29">(30.973762+15.999*4)/30.973762*AN195</f>
        <v>0.14472161200179687</v>
      </c>
    </row>
    <row r="196" spans="1:43" x14ac:dyDescent="0.25">
      <c r="A196" s="45" t="s">
        <v>11</v>
      </c>
      <c r="B196" s="36">
        <v>303</v>
      </c>
      <c r="C196" s="44">
        <v>40660</v>
      </c>
      <c r="D196" s="37">
        <v>-53.136747464269924</v>
      </c>
      <c r="F196" s="38" t="s">
        <v>11</v>
      </c>
      <c r="G196" s="38">
        <v>497</v>
      </c>
      <c r="H196" s="41">
        <v>40854</v>
      </c>
      <c r="I196" s="57">
        <v>5.0000000000000001E-4</v>
      </c>
      <c r="J196" s="57">
        <v>7.4000000000000003E-3</v>
      </c>
      <c r="K196" s="57">
        <f t="shared" si="26"/>
        <v>2.2689405271468153E-2</v>
      </c>
      <c r="P196" s="38" t="s">
        <v>11</v>
      </c>
      <c r="Q196" s="38">
        <v>759</v>
      </c>
      <c r="R196" s="41">
        <v>41116</v>
      </c>
      <c r="S196" s="57">
        <v>3.5700000000000003E-2</v>
      </c>
      <c r="T196" s="57">
        <v>7.7999999999999996E-3</v>
      </c>
      <c r="U196" s="57">
        <f t="shared" si="27"/>
        <v>2.3915859610466432E-2</v>
      </c>
      <c r="V196" s="42"/>
      <c r="W196" s="42"/>
      <c r="Z196" s="38" t="s">
        <v>11</v>
      </c>
      <c r="AA196" s="38">
        <v>788</v>
      </c>
      <c r="AB196" s="41">
        <v>41145</v>
      </c>
      <c r="AC196" s="57">
        <v>4.7899999999999998E-2</v>
      </c>
      <c r="AD196" s="57">
        <v>6.1000000000000004E-3</v>
      </c>
      <c r="AE196" s="57">
        <f t="shared" si="28"/>
        <v>1.870342866972375E-2</v>
      </c>
      <c r="AF196" s="42"/>
      <c r="AG196" s="42"/>
      <c r="AJ196" s="38" t="s">
        <v>16</v>
      </c>
      <c r="AK196" s="50">
        <v>1246</v>
      </c>
      <c r="AL196" s="51">
        <v>41603</v>
      </c>
      <c r="AM196" s="50">
        <v>2.8000000000000001E-2</v>
      </c>
      <c r="AN196" s="50">
        <v>2.53E-2</v>
      </c>
      <c r="AO196" s="59">
        <f t="shared" si="29"/>
        <v>7.7573236941641116E-2</v>
      </c>
    </row>
    <row r="197" spans="1:43" x14ac:dyDescent="0.25">
      <c r="A197" s="45" t="s">
        <v>11</v>
      </c>
      <c r="B197" s="36">
        <v>304</v>
      </c>
      <c r="C197" s="44">
        <v>40661</v>
      </c>
      <c r="D197" s="37">
        <v>-53.007969758675095</v>
      </c>
      <c r="F197" s="38" t="s">
        <v>11</v>
      </c>
      <c r="G197" s="38">
        <v>499</v>
      </c>
      <c r="H197" s="41">
        <v>40856</v>
      </c>
      <c r="I197" s="57">
        <v>5.0000000000000001E-4</v>
      </c>
      <c r="J197" s="57">
        <v>2.5000000000000001E-3</v>
      </c>
      <c r="K197" s="57">
        <f t="shared" si="26"/>
        <v>7.6653396187392414E-3</v>
      </c>
      <c r="P197" s="38" t="s">
        <v>11</v>
      </c>
      <c r="Q197" s="38">
        <v>764</v>
      </c>
      <c r="R197" s="41">
        <v>41121</v>
      </c>
      <c r="S197" s="57">
        <v>3.7499999999999999E-2</v>
      </c>
      <c r="T197" s="57">
        <v>8.6999999999999994E-3</v>
      </c>
      <c r="U197" s="57">
        <f t="shared" si="27"/>
        <v>2.6675381873212556E-2</v>
      </c>
      <c r="V197" s="42"/>
      <c r="W197" s="42"/>
      <c r="Z197" s="38" t="s">
        <v>11</v>
      </c>
      <c r="AA197" s="38">
        <v>793</v>
      </c>
      <c r="AB197" s="41">
        <v>41150</v>
      </c>
      <c r="AC197" s="57">
        <v>4.1300000000000003E-2</v>
      </c>
      <c r="AD197" s="57">
        <v>5.5999999999999999E-3</v>
      </c>
      <c r="AE197" s="57">
        <f t="shared" si="28"/>
        <v>1.7170360745975898E-2</v>
      </c>
      <c r="AF197" s="42"/>
      <c r="AG197" s="42"/>
      <c r="AJ197" s="38" t="s">
        <v>16</v>
      </c>
      <c r="AK197" s="50">
        <v>1253</v>
      </c>
      <c r="AL197" s="51">
        <v>41610</v>
      </c>
      <c r="AM197" s="50">
        <v>2.9399999999999999E-2</v>
      </c>
      <c r="AN197" s="50">
        <v>2.2599999999999999E-2</v>
      </c>
      <c r="AO197" s="59">
        <f t="shared" si="29"/>
        <v>6.9294670153402738E-2</v>
      </c>
    </row>
    <row r="198" spans="1:43" x14ac:dyDescent="0.25">
      <c r="A198" s="45" t="s">
        <v>11</v>
      </c>
      <c r="B198" s="36">
        <v>305</v>
      </c>
      <c r="C198" s="44">
        <v>40662</v>
      </c>
      <c r="D198" s="37">
        <v>-53.06009406808252</v>
      </c>
      <c r="F198" s="38" t="s">
        <v>11</v>
      </c>
      <c r="G198" s="38">
        <v>504</v>
      </c>
      <c r="H198" s="41">
        <v>40861</v>
      </c>
      <c r="I198" s="57">
        <v>5.0000000000000001E-4</v>
      </c>
      <c r="J198" s="57">
        <v>2.5000000000000001E-3</v>
      </c>
      <c r="K198" s="57">
        <f t="shared" si="26"/>
        <v>7.6653396187392414E-3</v>
      </c>
      <c r="P198" s="38" t="s">
        <v>11</v>
      </c>
      <c r="Q198" s="38">
        <v>771</v>
      </c>
      <c r="R198" s="41">
        <v>41128</v>
      </c>
      <c r="S198" s="57">
        <v>4.5699999999999998E-2</v>
      </c>
      <c r="T198" s="57">
        <v>8.9999999999999993E-3</v>
      </c>
      <c r="U198" s="57">
        <f t="shared" si="27"/>
        <v>2.7595222627461266E-2</v>
      </c>
      <c r="V198" s="42"/>
      <c r="W198" s="42"/>
      <c r="Z198" s="38" t="s">
        <v>11</v>
      </c>
      <c r="AA198" s="38">
        <v>795</v>
      </c>
      <c r="AB198" s="41">
        <v>41152</v>
      </c>
      <c r="AC198" s="57">
        <v>4.7899999999999998E-2</v>
      </c>
      <c r="AD198" s="57">
        <v>5.3E-3</v>
      </c>
      <c r="AE198" s="57">
        <f t="shared" si="28"/>
        <v>1.6250519991727191E-2</v>
      </c>
      <c r="AF198" s="42"/>
      <c r="AG198" s="42"/>
      <c r="AJ198" s="38" t="s">
        <v>16</v>
      </c>
      <c r="AK198" s="50">
        <v>1260</v>
      </c>
      <c r="AL198" s="51">
        <v>41617</v>
      </c>
      <c r="AM198" s="50">
        <v>2.7400000000000001E-2</v>
      </c>
      <c r="AN198" s="50">
        <v>1.7899999999999999E-2</v>
      </c>
      <c r="AO198" s="59">
        <f t="shared" si="29"/>
        <v>5.488383167017296E-2</v>
      </c>
    </row>
    <row r="199" spans="1:43" x14ac:dyDescent="0.25">
      <c r="A199" s="45" t="s">
        <v>11</v>
      </c>
      <c r="B199" s="36">
        <v>308</v>
      </c>
      <c r="C199" s="44">
        <v>40665</v>
      </c>
      <c r="D199" s="37">
        <v>-53.42496423393451</v>
      </c>
      <c r="F199" s="38" t="s">
        <v>11</v>
      </c>
      <c r="G199" s="38">
        <v>506</v>
      </c>
      <c r="H199" s="41">
        <v>40863</v>
      </c>
      <c r="I199" s="57">
        <v>5.0000000000000001E-4</v>
      </c>
      <c r="J199" s="57">
        <v>1.38E-2</v>
      </c>
      <c r="K199" s="57">
        <f t="shared" si="26"/>
        <v>4.2312674695440609E-2</v>
      </c>
      <c r="P199" s="38" t="s">
        <v>11</v>
      </c>
      <c r="Q199" s="38">
        <v>773</v>
      </c>
      <c r="R199" s="41">
        <v>41130</v>
      </c>
      <c r="S199" s="57">
        <v>4.2900000000000001E-2</v>
      </c>
      <c r="T199" s="57">
        <v>7.6E-3</v>
      </c>
      <c r="U199" s="57">
        <f t="shared" si="27"/>
        <v>2.3302632440967291E-2</v>
      </c>
      <c r="V199" s="42"/>
      <c r="W199" s="42"/>
      <c r="Z199" s="38" t="s">
        <v>11</v>
      </c>
      <c r="AA199" s="38">
        <v>802</v>
      </c>
      <c r="AB199" s="41">
        <v>41159</v>
      </c>
      <c r="AC199" s="57">
        <v>5.0799999999999998E-2</v>
      </c>
      <c r="AD199" s="57">
        <v>2.5000000000000001E-3</v>
      </c>
      <c r="AE199" s="57">
        <f t="shared" si="28"/>
        <v>7.6653396187392414E-3</v>
      </c>
      <c r="AF199" s="42"/>
      <c r="AG199" s="42"/>
      <c r="AJ199" s="38" t="s">
        <v>16</v>
      </c>
      <c r="AK199" s="50">
        <v>1267</v>
      </c>
      <c r="AL199" s="51">
        <v>41624</v>
      </c>
      <c r="AM199" s="52">
        <v>5.0000000000000001E-4</v>
      </c>
      <c r="AN199" s="50">
        <v>1.43E-2</v>
      </c>
      <c r="AO199" s="59">
        <f t="shared" si="29"/>
        <v>4.3845742619188458E-2</v>
      </c>
    </row>
    <row r="200" spans="1:43" x14ac:dyDescent="0.25">
      <c r="A200" s="45" t="s">
        <v>11</v>
      </c>
      <c r="B200" s="36">
        <v>309</v>
      </c>
      <c r="C200" s="44">
        <v>40666</v>
      </c>
      <c r="D200" s="37">
        <v>-53.42496423393451</v>
      </c>
      <c r="F200" s="38" t="s">
        <v>11</v>
      </c>
      <c r="G200" s="38">
        <v>508</v>
      </c>
      <c r="H200" s="41">
        <v>40865</v>
      </c>
      <c r="I200" s="57">
        <v>5.0000000000000001E-4</v>
      </c>
      <c r="J200" s="57">
        <v>2.5000000000000001E-3</v>
      </c>
      <c r="K200" s="57">
        <f t="shared" si="26"/>
        <v>7.6653396187392414E-3</v>
      </c>
      <c r="P200" s="38" t="s">
        <v>11</v>
      </c>
      <c r="Q200" s="38">
        <v>778</v>
      </c>
      <c r="R200" s="41">
        <v>41135</v>
      </c>
      <c r="S200" s="57">
        <v>4.36E-2</v>
      </c>
      <c r="T200" s="57">
        <v>9.4000000000000004E-3</v>
      </c>
      <c r="U200" s="57">
        <f t="shared" si="27"/>
        <v>2.8821676966459545E-2</v>
      </c>
      <c r="V200" s="42"/>
      <c r="W200" s="42"/>
      <c r="Z200" s="38" t="s">
        <v>11</v>
      </c>
      <c r="AA200" s="38">
        <v>807</v>
      </c>
      <c r="AB200" s="41">
        <v>41164</v>
      </c>
      <c r="AC200" s="57">
        <v>5.1200000000000002E-2</v>
      </c>
      <c r="AD200" s="57">
        <v>7.7000000000000002E-3</v>
      </c>
      <c r="AE200" s="57">
        <f t="shared" si="28"/>
        <v>2.3609246025716863E-2</v>
      </c>
      <c r="AF200" s="42"/>
      <c r="AG200" s="42"/>
      <c r="AJ200" s="38" t="s">
        <v>16</v>
      </c>
      <c r="AK200" s="50">
        <v>1274</v>
      </c>
      <c r="AL200" s="51">
        <v>41631</v>
      </c>
      <c r="AM200" s="50">
        <v>1.06E-2</v>
      </c>
      <c r="AN200" s="50">
        <v>1.41E-2</v>
      </c>
      <c r="AO200" s="59">
        <f t="shared" si="29"/>
        <v>4.323251544968932E-2</v>
      </c>
    </row>
    <row r="201" spans="1:43" x14ac:dyDescent="0.25">
      <c r="A201" s="45" t="s">
        <v>11</v>
      </c>
      <c r="B201" s="36">
        <v>310</v>
      </c>
      <c r="C201" s="44">
        <v>40667</v>
      </c>
      <c r="D201" s="37">
        <v>-53.685585780971643</v>
      </c>
      <c r="F201" s="38" t="s">
        <v>11</v>
      </c>
      <c r="G201" s="38">
        <v>511</v>
      </c>
      <c r="H201" s="41">
        <v>40868</v>
      </c>
      <c r="I201" s="57">
        <v>5.0000000000000001E-4</v>
      </c>
      <c r="J201" s="57">
        <v>8.8000000000000005E-3</v>
      </c>
      <c r="K201" s="57">
        <f t="shared" si="26"/>
        <v>2.6981995457962128E-2</v>
      </c>
      <c r="P201" s="38" t="s">
        <v>11</v>
      </c>
      <c r="Q201" s="38">
        <v>780</v>
      </c>
      <c r="R201" s="41">
        <v>41137</v>
      </c>
      <c r="S201" s="57">
        <v>7.4300000000000005E-2</v>
      </c>
      <c r="T201" s="57">
        <v>8.0999999999999996E-3</v>
      </c>
      <c r="U201" s="57">
        <f t="shared" si="27"/>
        <v>2.4835700364715139E-2</v>
      </c>
      <c r="V201" s="42"/>
      <c r="W201" s="42"/>
      <c r="Z201" s="38" t="s">
        <v>11</v>
      </c>
      <c r="AA201" s="38">
        <v>809</v>
      </c>
      <c r="AB201" s="41">
        <v>41166</v>
      </c>
      <c r="AC201" s="57">
        <v>4.58E-2</v>
      </c>
      <c r="AD201" s="57">
        <v>5.7000000000000002E-3</v>
      </c>
      <c r="AE201" s="57">
        <f t="shared" si="28"/>
        <v>1.7476974330725471E-2</v>
      </c>
      <c r="AF201" s="42"/>
      <c r="AG201" s="42"/>
      <c r="AJ201" s="38" t="s">
        <v>16</v>
      </c>
      <c r="AK201" s="50">
        <v>1278</v>
      </c>
      <c r="AL201" s="51">
        <v>41635</v>
      </c>
      <c r="AM201" s="50">
        <v>2.3599999999999999E-2</v>
      </c>
      <c r="AN201" s="50">
        <v>1.2500000000000001E-2</v>
      </c>
      <c r="AO201" s="59">
        <f t="shared" si="29"/>
        <v>3.832669809369621E-2</v>
      </c>
    </row>
    <row r="202" spans="1:43" x14ac:dyDescent="0.25">
      <c r="A202" s="45" t="s">
        <v>11</v>
      </c>
      <c r="B202" s="36">
        <v>311</v>
      </c>
      <c r="C202" s="44">
        <v>40668</v>
      </c>
      <c r="D202" s="37">
        <v>-54.700476746492718</v>
      </c>
      <c r="F202" s="38" t="s">
        <v>11</v>
      </c>
      <c r="G202" s="38">
        <v>513</v>
      </c>
      <c r="H202" s="41">
        <v>40870</v>
      </c>
      <c r="I202" s="57">
        <v>5.0000000000000001E-4</v>
      </c>
      <c r="J202" s="57">
        <v>2.5000000000000001E-3</v>
      </c>
      <c r="K202" s="57">
        <f t="shared" si="26"/>
        <v>7.6653396187392414E-3</v>
      </c>
      <c r="P202" s="38" t="s">
        <v>11</v>
      </c>
      <c r="Q202" s="38">
        <v>785</v>
      </c>
      <c r="R202" s="41">
        <v>41142</v>
      </c>
      <c r="S202" s="57">
        <v>4.0800000000000003E-2</v>
      </c>
      <c r="T202" s="57">
        <v>6.4000000000000003E-3</v>
      </c>
      <c r="U202" s="57">
        <f t="shared" si="27"/>
        <v>1.9623269423972457E-2</v>
      </c>
      <c r="V202" s="42"/>
      <c r="W202" s="42"/>
      <c r="Z202" s="38" t="s">
        <v>11</v>
      </c>
      <c r="AA202" s="38">
        <v>814</v>
      </c>
      <c r="AB202" s="41">
        <v>41171</v>
      </c>
      <c r="AC202" s="57">
        <v>3.9399999999999998E-2</v>
      </c>
      <c r="AD202" s="57">
        <v>6.8199999999999997E-2</v>
      </c>
      <c r="AE202" s="57">
        <f t="shared" si="28"/>
        <v>0.20911046479920647</v>
      </c>
      <c r="AJ202" s="38" t="s">
        <v>16</v>
      </c>
      <c r="AK202" s="50">
        <v>1281</v>
      </c>
      <c r="AL202" s="51">
        <v>41638</v>
      </c>
      <c r="AM202" s="50">
        <v>2.2100000000000002E-2</v>
      </c>
      <c r="AN202" s="50">
        <v>1.32E-2</v>
      </c>
      <c r="AO202" s="59">
        <f t="shared" si="29"/>
        <v>4.0472993186943189E-2</v>
      </c>
    </row>
    <row r="203" spans="1:43" x14ac:dyDescent="0.25">
      <c r="A203" s="45" t="s">
        <v>11</v>
      </c>
      <c r="B203" s="36">
        <v>312</v>
      </c>
      <c r="C203" s="44">
        <v>40669</v>
      </c>
      <c r="D203" s="37">
        <v>-54.010596180806196</v>
      </c>
      <c r="F203" s="38" t="s">
        <v>11</v>
      </c>
      <c r="G203" s="38">
        <v>518</v>
      </c>
      <c r="H203" s="41">
        <v>40875</v>
      </c>
      <c r="I203" s="57">
        <v>5.0000000000000001E-4</v>
      </c>
      <c r="J203" s="57">
        <v>6.4000000000000003E-3</v>
      </c>
      <c r="K203" s="57">
        <f t="shared" si="26"/>
        <v>1.9623269423972457E-2</v>
      </c>
      <c r="P203" s="38" t="s">
        <v>11</v>
      </c>
      <c r="Q203" s="38">
        <v>787</v>
      </c>
      <c r="R203" s="41">
        <v>41144</v>
      </c>
      <c r="S203" s="57">
        <v>4.1700000000000001E-2</v>
      </c>
      <c r="T203" s="57">
        <v>5.3E-3</v>
      </c>
      <c r="U203" s="57">
        <f t="shared" si="27"/>
        <v>1.6250519991727191E-2</v>
      </c>
      <c r="V203" s="42"/>
      <c r="W203" s="42"/>
      <c r="Z203" s="38" t="s">
        <v>11</v>
      </c>
      <c r="AA203" s="38">
        <v>816</v>
      </c>
      <c r="AB203" s="41">
        <v>41173</v>
      </c>
      <c r="AC203" s="57">
        <v>4.8899999999999999E-2</v>
      </c>
      <c r="AD203" s="57">
        <v>5.6000000000000001E-2</v>
      </c>
      <c r="AE203" s="57">
        <f t="shared" si="28"/>
        <v>0.17170360745975899</v>
      </c>
      <c r="AJ203" s="38" t="s">
        <v>16</v>
      </c>
      <c r="AK203" s="50">
        <v>1284</v>
      </c>
      <c r="AL203" s="51">
        <v>41641</v>
      </c>
      <c r="AM203" s="50">
        <v>2.0199999999999999E-2</v>
      </c>
      <c r="AN203" s="50">
        <v>1.0999999999999999E-2</v>
      </c>
      <c r="AO203" s="59">
        <f t="shared" si="29"/>
        <v>3.3727494322452659E-2</v>
      </c>
    </row>
    <row r="204" spans="1:43" x14ac:dyDescent="0.25">
      <c r="A204" s="45" t="s">
        <v>11</v>
      </c>
      <c r="B204" s="36">
        <v>315</v>
      </c>
      <c r="C204" s="44">
        <v>40672</v>
      </c>
      <c r="D204" s="37">
        <v>-54.176167516570956</v>
      </c>
      <c r="F204" s="38" t="s">
        <v>11</v>
      </c>
      <c r="G204" s="38">
        <v>520</v>
      </c>
      <c r="H204" s="41">
        <v>40877</v>
      </c>
      <c r="I204" s="57">
        <v>5.0000000000000001E-4</v>
      </c>
      <c r="J204" s="57">
        <v>2.5000000000000001E-3</v>
      </c>
      <c r="K204" s="57">
        <f t="shared" si="26"/>
        <v>7.6653396187392414E-3</v>
      </c>
      <c r="P204" s="38" t="s">
        <v>11</v>
      </c>
      <c r="Q204" s="38">
        <v>792</v>
      </c>
      <c r="R204" s="41">
        <v>41149</v>
      </c>
      <c r="S204" s="57">
        <v>4.1700000000000001E-2</v>
      </c>
      <c r="T204" s="57">
        <v>8.8999999999999999E-3</v>
      </c>
      <c r="U204" s="57">
        <f t="shared" si="27"/>
        <v>2.7288609042711697E-2</v>
      </c>
      <c r="V204" s="42"/>
      <c r="W204" s="42"/>
      <c r="Z204" s="38" t="s">
        <v>11</v>
      </c>
      <c r="AA204" s="38">
        <v>821</v>
      </c>
      <c r="AB204" s="41">
        <v>41178</v>
      </c>
      <c r="AC204" s="57">
        <v>8.7999999999999995E-2</v>
      </c>
      <c r="AD204" s="57">
        <v>7.3000000000000001E-3</v>
      </c>
      <c r="AE204" s="57">
        <f t="shared" si="28"/>
        <v>2.2382791686718584E-2</v>
      </c>
      <c r="AF204" s="42"/>
      <c r="AG204" s="42"/>
      <c r="AJ204" s="38" t="s">
        <v>16</v>
      </c>
      <c r="AK204" s="50">
        <v>1285</v>
      </c>
      <c r="AL204" s="51">
        <v>41642</v>
      </c>
      <c r="AM204" s="50">
        <v>1.9699999999999999E-2</v>
      </c>
      <c r="AN204" s="50">
        <v>1.2999999999999999E-2</v>
      </c>
      <c r="AO204" s="59">
        <f t="shared" si="29"/>
        <v>3.9859766017444051E-2</v>
      </c>
    </row>
    <row r="205" spans="1:43" x14ac:dyDescent="0.25">
      <c r="A205" s="45" t="s">
        <v>11</v>
      </c>
      <c r="B205" s="36">
        <v>316</v>
      </c>
      <c r="C205" s="44">
        <v>40673</v>
      </c>
      <c r="D205" s="37">
        <v>-54.05352208267113</v>
      </c>
      <c r="F205" s="38" t="s">
        <v>11</v>
      </c>
      <c r="G205" s="38">
        <v>522</v>
      </c>
      <c r="H205" s="41">
        <v>40879</v>
      </c>
      <c r="I205" s="57">
        <v>5.0000000000000001E-4</v>
      </c>
      <c r="J205" s="57">
        <v>2.5000000000000001E-3</v>
      </c>
      <c r="K205" s="57">
        <f t="shared" si="26"/>
        <v>7.6653396187392414E-3</v>
      </c>
      <c r="P205" s="38" t="s">
        <v>11</v>
      </c>
      <c r="Q205" s="38">
        <v>794</v>
      </c>
      <c r="R205" s="41">
        <v>41151</v>
      </c>
      <c r="S205" s="57">
        <v>4.3099999999999999E-2</v>
      </c>
      <c r="T205" s="57">
        <v>6.3E-3</v>
      </c>
      <c r="U205" s="57">
        <f t="shared" si="27"/>
        <v>1.9316655839222888E-2</v>
      </c>
      <c r="V205" s="42"/>
      <c r="W205" s="42"/>
      <c r="Z205" s="38" t="s">
        <v>11</v>
      </c>
      <c r="AA205" s="38">
        <v>823</v>
      </c>
      <c r="AB205" s="41">
        <v>41180</v>
      </c>
      <c r="AC205" s="57">
        <v>6.7500000000000004E-2</v>
      </c>
      <c r="AD205" s="57">
        <v>7.6E-3</v>
      </c>
      <c r="AE205" s="57">
        <f t="shared" si="28"/>
        <v>2.3302632440967291E-2</v>
      </c>
      <c r="AF205" s="42"/>
      <c r="AG205" s="42"/>
      <c r="AJ205" s="38" t="s">
        <v>16</v>
      </c>
      <c r="AK205" s="50">
        <v>1289</v>
      </c>
      <c r="AL205" s="51">
        <v>41646</v>
      </c>
      <c r="AM205" s="50">
        <v>1.4500000000000001E-2</v>
      </c>
      <c r="AN205" s="50">
        <v>1.29E-2</v>
      </c>
      <c r="AO205" s="59">
        <f t="shared" si="29"/>
        <v>3.9553152432694486E-2</v>
      </c>
    </row>
    <row r="206" spans="1:43" x14ac:dyDescent="0.25">
      <c r="A206" s="45" t="s">
        <v>11</v>
      </c>
      <c r="B206" s="36">
        <v>322</v>
      </c>
      <c r="C206" s="44">
        <v>40679</v>
      </c>
      <c r="D206" s="37">
        <v>-54.05352208267113</v>
      </c>
      <c r="F206" s="38" t="s">
        <v>11</v>
      </c>
      <c r="G206" s="38">
        <v>525</v>
      </c>
      <c r="H206" s="41">
        <v>40882</v>
      </c>
      <c r="I206" s="57">
        <v>5.0000000000000001E-4</v>
      </c>
      <c r="J206" s="57">
        <v>7.1999999999999998E-3</v>
      </c>
      <c r="K206" s="57">
        <f t="shared" si="26"/>
        <v>2.2076178101969011E-2</v>
      </c>
      <c r="P206" s="38" t="s">
        <v>11</v>
      </c>
      <c r="Q206" s="38">
        <v>801</v>
      </c>
      <c r="R206" s="41">
        <v>41158</v>
      </c>
      <c r="S206" s="57">
        <v>4.6300000000000001E-2</v>
      </c>
      <c r="T206" s="57">
        <v>8.6E-3</v>
      </c>
      <c r="U206" s="57">
        <f t="shared" si="27"/>
        <v>2.6368768288462987E-2</v>
      </c>
      <c r="V206" s="42"/>
      <c r="W206" s="42"/>
      <c r="Z206" s="38" t="s">
        <v>11</v>
      </c>
      <c r="AA206" s="38">
        <v>828</v>
      </c>
      <c r="AB206" s="41">
        <v>41185</v>
      </c>
      <c r="AC206" s="57">
        <v>1.234</v>
      </c>
      <c r="AD206" s="57">
        <v>6.6E-3</v>
      </c>
      <c r="AE206" s="57">
        <f t="shared" si="28"/>
        <v>2.0236496593471594E-2</v>
      </c>
      <c r="AF206" s="42"/>
      <c r="AG206" s="42"/>
      <c r="AJ206" s="38" t="s">
        <v>16</v>
      </c>
      <c r="AK206" s="50">
        <v>1290</v>
      </c>
      <c r="AL206" s="51">
        <v>41647</v>
      </c>
      <c r="AM206" s="50">
        <v>1.11E-2</v>
      </c>
      <c r="AN206" s="50">
        <v>1.4999999999999999E-2</v>
      </c>
      <c r="AO206" s="59">
        <f t="shared" si="29"/>
        <v>4.5992037712435443E-2</v>
      </c>
    </row>
    <row r="207" spans="1:43" x14ac:dyDescent="0.25">
      <c r="A207" s="45" t="s">
        <v>11</v>
      </c>
      <c r="B207" s="36">
        <v>323</v>
      </c>
      <c r="C207" s="44">
        <v>40680</v>
      </c>
      <c r="D207" s="37">
        <v>-54.05352208267113</v>
      </c>
      <c r="F207" s="38" t="s">
        <v>11</v>
      </c>
      <c r="G207" s="38">
        <v>527</v>
      </c>
      <c r="H207" s="41">
        <v>40884</v>
      </c>
      <c r="I207" s="57">
        <v>5.0000000000000001E-4</v>
      </c>
      <c r="J207" s="57">
        <v>2.5000000000000001E-3</v>
      </c>
      <c r="K207" s="57">
        <f t="shared" si="26"/>
        <v>7.6653396187392414E-3</v>
      </c>
      <c r="P207" s="38" t="s">
        <v>11</v>
      </c>
      <c r="Q207" s="38">
        <v>806</v>
      </c>
      <c r="R207" s="41">
        <v>41163</v>
      </c>
      <c r="S207" s="57">
        <v>4.6699999999999998E-2</v>
      </c>
      <c r="T207" s="57">
        <v>7.6E-3</v>
      </c>
      <c r="U207" s="57">
        <f t="shared" si="27"/>
        <v>2.3302632440967291E-2</v>
      </c>
      <c r="V207" s="42"/>
      <c r="W207" s="42"/>
      <c r="Z207" s="38" t="s">
        <v>11</v>
      </c>
      <c r="AA207" s="38">
        <v>830</v>
      </c>
      <c r="AB207" s="41">
        <v>41187</v>
      </c>
      <c r="AC207" s="57">
        <v>5.67E-2</v>
      </c>
      <c r="AD207" s="57">
        <v>6.3E-3</v>
      </c>
      <c r="AE207" s="57">
        <f t="shared" si="28"/>
        <v>1.9316655839222888E-2</v>
      </c>
      <c r="AF207" s="42"/>
      <c r="AG207" s="42"/>
      <c r="AJ207" s="38" t="s">
        <v>16</v>
      </c>
      <c r="AK207" s="50">
        <v>1295</v>
      </c>
      <c r="AL207" s="51">
        <v>41652</v>
      </c>
      <c r="AM207" s="50">
        <v>1.34E-2</v>
      </c>
      <c r="AN207" s="50">
        <v>1.3299999999999999E-2</v>
      </c>
      <c r="AO207" s="59">
        <f t="shared" si="29"/>
        <v>4.0779606771692761E-2</v>
      </c>
    </row>
    <row r="208" spans="1:43" x14ac:dyDescent="0.25">
      <c r="A208" s="45" t="s">
        <v>11</v>
      </c>
      <c r="B208" s="36">
        <v>324</v>
      </c>
      <c r="C208" s="44">
        <v>40681</v>
      </c>
      <c r="D208" s="37">
        <v>-54.289614542928298</v>
      </c>
      <c r="F208" s="38" t="s">
        <v>11</v>
      </c>
      <c r="G208" s="38">
        <v>529</v>
      </c>
      <c r="H208" s="41">
        <v>40886</v>
      </c>
      <c r="I208" s="57">
        <v>5.0000000000000001E-4</v>
      </c>
      <c r="J208" s="57">
        <v>1.01E-2</v>
      </c>
      <c r="K208" s="57">
        <f t="shared" si="26"/>
        <v>3.0967972059706531E-2</v>
      </c>
      <c r="P208" s="38" t="s">
        <v>11</v>
      </c>
      <c r="Q208" s="38">
        <v>808</v>
      </c>
      <c r="R208" s="41">
        <v>41165</v>
      </c>
      <c r="S208" s="57">
        <v>4.4499999999999998E-2</v>
      </c>
      <c r="T208" s="57">
        <v>5.1999999999999998E-3</v>
      </c>
      <c r="U208" s="57">
        <f t="shared" si="27"/>
        <v>1.5943906406977619E-2</v>
      </c>
      <c r="V208" s="42"/>
      <c r="W208" s="42"/>
      <c r="Z208" s="38" t="s">
        <v>11</v>
      </c>
      <c r="AA208" s="38">
        <v>837</v>
      </c>
      <c r="AB208" s="41">
        <v>41194</v>
      </c>
      <c r="AC208" s="57">
        <v>6.0499999999999998E-2</v>
      </c>
      <c r="AD208" s="57">
        <v>2.5000000000000001E-3</v>
      </c>
      <c r="AE208" s="57">
        <f t="shared" si="28"/>
        <v>7.6653396187392414E-3</v>
      </c>
      <c r="AF208" s="42"/>
      <c r="AG208" s="42"/>
      <c r="AJ208" s="38" t="s">
        <v>16</v>
      </c>
      <c r="AK208" s="50">
        <v>1303</v>
      </c>
      <c r="AL208" s="51">
        <v>41660</v>
      </c>
      <c r="AM208" s="50">
        <v>1.7500000000000002E-2</v>
      </c>
      <c r="AN208" s="52">
        <v>7.3000000000000001E-3</v>
      </c>
      <c r="AO208" s="59">
        <f t="shared" si="29"/>
        <v>2.2382791686718584E-2</v>
      </c>
      <c r="AP208" s="42"/>
      <c r="AQ208" s="42"/>
    </row>
    <row r="209" spans="1:43" x14ac:dyDescent="0.25">
      <c r="A209" s="45" t="s">
        <v>11</v>
      </c>
      <c r="B209" s="36">
        <v>325</v>
      </c>
      <c r="C209" s="44">
        <v>40682</v>
      </c>
      <c r="D209" s="37">
        <v>-54.498111780558006</v>
      </c>
      <c r="F209" s="38" t="s">
        <v>11</v>
      </c>
      <c r="G209" s="38">
        <v>532</v>
      </c>
      <c r="H209" s="41">
        <v>40889</v>
      </c>
      <c r="I209" s="57">
        <v>5.0000000000000001E-4</v>
      </c>
      <c r="J209" s="57">
        <v>8.2000000000000007E-3</v>
      </c>
      <c r="K209" s="57">
        <f t="shared" si="26"/>
        <v>2.5142313949464711E-2</v>
      </c>
      <c r="P209" s="38" t="s">
        <v>11</v>
      </c>
      <c r="Q209" s="38">
        <v>813</v>
      </c>
      <c r="R209" s="41">
        <v>41170</v>
      </c>
      <c r="S209" s="57">
        <v>3.5900000000000001E-2</v>
      </c>
      <c r="T209" s="57">
        <v>5.3E-3</v>
      </c>
      <c r="U209" s="57">
        <f t="shared" si="27"/>
        <v>1.6250519991727191E-2</v>
      </c>
      <c r="V209" s="42"/>
      <c r="W209" s="42"/>
      <c r="Z209" s="38" t="s">
        <v>11</v>
      </c>
      <c r="AA209" s="38">
        <v>842</v>
      </c>
      <c r="AB209" s="41">
        <v>41199</v>
      </c>
      <c r="AC209" s="57">
        <v>6.8900000000000003E-2</v>
      </c>
      <c r="AD209" s="57">
        <v>5.1999999999999998E-3</v>
      </c>
      <c r="AE209" s="57">
        <f t="shared" si="28"/>
        <v>1.5943906406977619E-2</v>
      </c>
      <c r="AF209" s="42"/>
      <c r="AG209" s="42"/>
      <c r="AJ209" s="38" t="s">
        <v>16</v>
      </c>
      <c r="AK209" s="50">
        <v>1304</v>
      </c>
      <c r="AL209" s="51">
        <v>41661</v>
      </c>
      <c r="AM209" s="50">
        <v>1.5299999999999999E-2</v>
      </c>
      <c r="AN209" s="52">
        <v>6.3E-3</v>
      </c>
      <c r="AO209" s="59">
        <f t="shared" si="29"/>
        <v>1.9316655839222888E-2</v>
      </c>
      <c r="AP209" s="42"/>
      <c r="AQ209" s="42"/>
    </row>
    <row r="210" spans="1:43" x14ac:dyDescent="0.25">
      <c r="A210" s="45" t="s">
        <v>11</v>
      </c>
      <c r="B210" s="36">
        <v>326</v>
      </c>
      <c r="C210" s="44">
        <v>40683</v>
      </c>
      <c r="D210" s="37">
        <v>-54.544103818270443</v>
      </c>
      <c r="F210" s="38" t="s">
        <v>11</v>
      </c>
      <c r="G210" s="38">
        <v>534</v>
      </c>
      <c r="H210" s="41">
        <v>40891</v>
      </c>
      <c r="I210" s="57">
        <v>5.0000000000000001E-4</v>
      </c>
      <c r="J210" s="57">
        <v>2.5000000000000001E-3</v>
      </c>
      <c r="K210" s="57">
        <f t="shared" si="26"/>
        <v>7.6653396187392414E-3</v>
      </c>
      <c r="P210" s="38" t="s">
        <v>11</v>
      </c>
      <c r="Q210" s="38">
        <v>815</v>
      </c>
      <c r="R210" s="41">
        <v>41172</v>
      </c>
      <c r="S210" s="57">
        <v>4.4200000000000003E-2</v>
      </c>
      <c r="T210" s="57">
        <v>2.5000000000000001E-3</v>
      </c>
      <c r="U210" s="57">
        <f t="shared" si="27"/>
        <v>7.6653396187392414E-3</v>
      </c>
      <c r="V210" s="42"/>
      <c r="W210" s="42"/>
      <c r="Z210" s="38" t="s">
        <v>11</v>
      </c>
      <c r="AA210" s="38">
        <v>844</v>
      </c>
      <c r="AB210" s="41">
        <v>41201</v>
      </c>
      <c r="AC210" s="57">
        <v>5.1400000000000001E-2</v>
      </c>
      <c r="AD210" s="57">
        <v>5.7000000000000002E-3</v>
      </c>
      <c r="AE210" s="57">
        <f t="shared" si="28"/>
        <v>1.7476974330725471E-2</v>
      </c>
      <c r="AF210" s="42"/>
      <c r="AG210" s="42"/>
      <c r="AJ210" s="38" t="s">
        <v>16</v>
      </c>
      <c r="AK210" s="50">
        <v>1309</v>
      </c>
      <c r="AL210" s="51">
        <v>41666</v>
      </c>
      <c r="AM210" s="50">
        <v>4.0599999999999997E-2</v>
      </c>
      <c r="AN210" s="52">
        <v>7.7999999999999996E-3</v>
      </c>
      <c r="AO210" s="59">
        <f t="shared" si="29"/>
        <v>2.3915859610466432E-2</v>
      </c>
      <c r="AP210" s="42"/>
      <c r="AQ210" s="42"/>
    </row>
    <row r="211" spans="1:43" x14ac:dyDescent="0.25">
      <c r="A211" s="45" t="s">
        <v>11</v>
      </c>
      <c r="B211" s="36">
        <v>329</v>
      </c>
      <c r="C211" s="44">
        <v>40686</v>
      </c>
      <c r="D211" s="37">
        <v>-54.577831312592892</v>
      </c>
      <c r="F211" s="38" t="s">
        <v>11</v>
      </c>
      <c r="G211" s="38">
        <v>536</v>
      </c>
      <c r="H211" s="41">
        <v>40893</v>
      </c>
      <c r="I211" s="57">
        <v>1.1000000000000001E-3</v>
      </c>
      <c r="J211" s="57">
        <v>2.5000000000000001E-3</v>
      </c>
      <c r="K211" s="57">
        <f t="shared" si="26"/>
        <v>7.6653396187392414E-3</v>
      </c>
      <c r="P211" s="38" t="s">
        <v>11</v>
      </c>
      <c r="Q211" s="38">
        <v>820</v>
      </c>
      <c r="R211" s="41">
        <v>41177</v>
      </c>
      <c r="S211" s="57">
        <v>0.14960000000000001</v>
      </c>
      <c r="T211" s="57">
        <v>0.28199999999999997</v>
      </c>
      <c r="U211" s="57">
        <f t="shared" si="27"/>
        <v>0.86465030899378625</v>
      </c>
      <c r="Z211" s="38" t="s">
        <v>11</v>
      </c>
      <c r="AA211" s="38">
        <v>849</v>
      </c>
      <c r="AB211" s="41">
        <v>41206</v>
      </c>
      <c r="AC211" s="57">
        <v>5.04E-2</v>
      </c>
      <c r="AD211" s="57">
        <v>6.8999999999999999E-3</v>
      </c>
      <c r="AE211" s="57">
        <f t="shared" si="28"/>
        <v>2.1156337347720305E-2</v>
      </c>
      <c r="AF211" s="42"/>
      <c r="AG211" s="42"/>
      <c r="AJ211" s="38" t="s">
        <v>16</v>
      </c>
      <c r="AK211" s="50">
        <v>1316</v>
      </c>
      <c r="AL211" s="51">
        <v>41673</v>
      </c>
      <c r="AM211" s="50">
        <v>0.05</v>
      </c>
      <c r="AN211" s="50">
        <v>1.04E-2</v>
      </c>
      <c r="AO211" s="59">
        <f t="shared" si="29"/>
        <v>3.1887812813955238E-2</v>
      </c>
    </row>
    <row r="212" spans="1:43" x14ac:dyDescent="0.25">
      <c r="A212" s="45" t="s">
        <v>11</v>
      </c>
      <c r="B212" s="36">
        <v>330</v>
      </c>
      <c r="C212" s="44">
        <v>40687</v>
      </c>
      <c r="D212" s="37">
        <v>-57.653165567631078</v>
      </c>
      <c r="F212" s="38" t="s">
        <v>11</v>
      </c>
      <c r="G212" s="38">
        <v>539</v>
      </c>
      <c r="H212" s="41">
        <v>40896</v>
      </c>
      <c r="I212" s="57">
        <v>5.0000000000000001E-4</v>
      </c>
      <c r="J212" s="57">
        <v>2.5000000000000001E-3</v>
      </c>
      <c r="K212" s="57">
        <f t="shared" si="26"/>
        <v>7.6653396187392414E-3</v>
      </c>
      <c r="P212" s="38" t="s">
        <v>11</v>
      </c>
      <c r="Q212" s="38">
        <v>822</v>
      </c>
      <c r="R212" s="41">
        <v>41179</v>
      </c>
      <c r="S212" s="57">
        <v>7.6399999999999996E-2</v>
      </c>
      <c r="T212" s="57">
        <v>7.3000000000000001E-3</v>
      </c>
      <c r="U212" s="57">
        <f t="shared" si="27"/>
        <v>2.2382791686718584E-2</v>
      </c>
      <c r="V212" s="42"/>
      <c r="W212" s="42"/>
      <c r="Z212" s="38" t="s">
        <v>11</v>
      </c>
      <c r="AA212" s="38">
        <v>851</v>
      </c>
      <c r="AB212" s="41">
        <v>41208</v>
      </c>
      <c r="AC212" s="57">
        <v>6.2899999999999998E-2</v>
      </c>
      <c r="AD212" s="57">
        <v>6.1999999999999998E-3</v>
      </c>
      <c r="AE212" s="57">
        <f t="shared" si="28"/>
        <v>1.9010042254473315E-2</v>
      </c>
      <c r="AF212" s="42"/>
      <c r="AG212" s="42"/>
      <c r="AJ212" s="38" t="s">
        <v>16</v>
      </c>
      <c r="AK212" s="50">
        <v>1323</v>
      </c>
      <c r="AL212" s="51">
        <v>41680</v>
      </c>
      <c r="AM212" s="50">
        <v>1.83E-2</v>
      </c>
      <c r="AN212" s="52">
        <v>5.8999999999999999E-3</v>
      </c>
      <c r="AO212" s="59">
        <f t="shared" si="29"/>
        <v>1.8090201500224608E-2</v>
      </c>
      <c r="AP212" s="42"/>
      <c r="AQ212" s="42"/>
    </row>
    <row r="213" spans="1:43" x14ac:dyDescent="0.25">
      <c r="A213" s="45" t="s">
        <v>11</v>
      </c>
      <c r="B213" s="36">
        <v>331</v>
      </c>
      <c r="C213" s="44">
        <v>40688</v>
      </c>
      <c r="D213" s="37">
        <v>-54.399995433438143</v>
      </c>
      <c r="F213" s="38" t="s">
        <v>11</v>
      </c>
      <c r="G213" s="38">
        <v>541</v>
      </c>
      <c r="H213" s="41">
        <v>40898</v>
      </c>
      <c r="I213" s="57">
        <v>5.0000000000000001E-4</v>
      </c>
      <c r="J213" s="57">
        <v>1.1599999999999999E-2</v>
      </c>
      <c r="K213" s="57">
        <f t="shared" si="26"/>
        <v>3.5567175830950072E-2</v>
      </c>
      <c r="P213" s="38" t="s">
        <v>11</v>
      </c>
      <c r="Q213" s="38">
        <v>827</v>
      </c>
      <c r="R213" s="41">
        <v>41184</v>
      </c>
      <c r="S213" s="57">
        <v>6.2700000000000006E-2</v>
      </c>
      <c r="T213" s="57">
        <v>5.7000000000000002E-3</v>
      </c>
      <c r="U213" s="57">
        <f t="shared" si="27"/>
        <v>1.7476974330725471E-2</v>
      </c>
      <c r="V213" s="42"/>
      <c r="W213" s="42"/>
      <c r="Z213" s="38" t="s">
        <v>11</v>
      </c>
      <c r="AA213" s="38">
        <v>856</v>
      </c>
      <c r="AB213" s="41">
        <v>41213</v>
      </c>
      <c r="AC213" s="57">
        <v>0.10589999999999999</v>
      </c>
      <c r="AD213" s="57">
        <v>1.77E-2</v>
      </c>
      <c r="AE213" s="57">
        <f t="shared" si="28"/>
        <v>5.4270604500673829E-2</v>
      </c>
      <c r="AJ213" s="38" t="s">
        <v>16</v>
      </c>
      <c r="AK213" s="50">
        <v>1331</v>
      </c>
      <c r="AL213" s="51">
        <v>41688</v>
      </c>
      <c r="AM213" s="50">
        <v>1.72E-2</v>
      </c>
      <c r="AN213" s="52">
        <v>8.0000000000000002E-3</v>
      </c>
      <c r="AO213" s="59">
        <f t="shared" si="29"/>
        <v>2.452908677996557E-2</v>
      </c>
      <c r="AP213" s="42"/>
      <c r="AQ213" s="42"/>
    </row>
    <row r="214" spans="1:43" x14ac:dyDescent="0.25">
      <c r="A214" s="45" t="s">
        <v>11</v>
      </c>
      <c r="B214" s="36">
        <v>332</v>
      </c>
      <c r="C214" s="44">
        <v>40689</v>
      </c>
      <c r="D214" s="37">
        <v>-54.528773139032971</v>
      </c>
      <c r="F214" s="38" t="s">
        <v>11</v>
      </c>
      <c r="G214" s="38">
        <v>543</v>
      </c>
      <c r="H214" s="41">
        <v>40900</v>
      </c>
      <c r="I214" s="57">
        <v>5.0000000000000001E-4</v>
      </c>
      <c r="J214" s="57">
        <v>2.3400000000000001E-2</v>
      </c>
      <c r="K214" s="57">
        <f t="shared" si="26"/>
        <v>7.1747578831399303E-2</v>
      </c>
      <c r="P214" s="38" t="s">
        <v>11</v>
      </c>
      <c r="Q214" s="38">
        <v>829</v>
      </c>
      <c r="R214" s="41">
        <v>41186</v>
      </c>
      <c r="S214" s="57">
        <v>6.1400000000000003E-2</v>
      </c>
      <c r="T214" s="57">
        <v>2.5000000000000001E-3</v>
      </c>
      <c r="U214" s="57">
        <f t="shared" si="27"/>
        <v>7.6653396187392414E-3</v>
      </c>
      <c r="V214" s="42"/>
      <c r="W214" s="42"/>
      <c r="Z214" s="38" t="s">
        <v>11</v>
      </c>
      <c r="AA214" s="38">
        <v>858</v>
      </c>
      <c r="AB214" s="41">
        <v>41215</v>
      </c>
      <c r="AC214" s="57">
        <v>4.3299999999999998E-2</v>
      </c>
      <c r="AD214" s="57">
        <v>8.6999999999999994E-3</v>
      </c>
      <c r="AE214" s="57">
        <f t="shared" si="28"/>
        <v>2.6675381873212556E-2</v>
      </c>
      <c r="AF214" s="42"/>
      <c r="AG214" s="42"/>
      <c r="AJ214" s="38" t="s">
        <v>16</v>
      </c>
      <c r="AK214" s="50">
        <v>1332</v>
      </c>
      <c r="AL214" s="51">
        <v>41689</v>
      </c>
      <c r="AM214" s="50">
        <v>2.7400000000000001E-2</v>
      </c>
      <c r="AN214" s="52">
        <v>7.7999999999999996E-3</v>
      </c>
      <c r="AO214" s="59">
        <f t="shared" si="29"/>
        <v>2.3915859610466432E-2</v>
      </c>
      <c r="AP214" s="42"/>
      <c r="AQ214" s="42"/>
    </row>
    <row r="215" spans="1:43" x14ac:dyDescent="0.25">
      <c r="A215" s="45" t="s">
        <v>11</v>
      </c>
      <c r="B215" s="36">
        <v>333</v>
      </c>
      <c r="C215" s="44">
        <v>40690</v>
      </c>
      <c r="D215" s="37">
        <v>-54.688212203102744</v>
      </c>
      <c r="F215" s="38" t="s">
        <v>11</v>
      </c>
      <c r="G215" s="38">
        <v>548</v>
      </c>
      <c r="H215" s="41">
        <v>40905</v>
      </c>
      <c r="I215" s="57">
        <v>5.0000000000000001E-4</v>
      </c>
      <c r="J215" s="57">
        <v>6.4000000000000003E-3</v>
      </c>
      <c r="K215" s="57">
        <f t="shared" si="26"/>
        <v>1.9623269423972457E-2</v>
      </c>
      <c r="P215" s="38" t="s">
        <v>11</v>
      </c>
      <c r="Q215" s="38">
        <v>836</v>
      </c>
      <c r="R215" s="41">
        <v>41193</v>
      </c>
      <c r="S215" s="57">
        <v>6.8099999999999994E-2</v>
      </c>
      <c r="T215" s="57">
        <v>5.0000000000000001E-3</v>
      </c>
      <c r="U215" s="57">
        <f t="shared" si="27"/>
        <v>1.5330679237478483E-2</v>
      </c>
      <c r="V215" s="42"/>
      <c r="W215" s="42"/>
      <c r="Z215" s="38" t="s">
        <v>11</v>
      </c>
      <c r="AA215" s="38">
        <v>863</v>
      </c>
      <c r="AB215" s="41">
        <v>41220</v>
      </c>
      <c r="AC215" s="57">
        <v>1.18E-2</v>
      </c>
      <c r="AD215" s="57">
        <v>2.5000000000000001E-3</v>
      </c>
      <c r="AE215" s="57">
        <f t="shared" si="28"/>
        <v>7.6653396187392414E-3</v>
      </c>
      <c r="AF215" s="42"/>
      <c r="AG215" s="42"/>
      <c r="AJ215" s="38" t="s">
        <v>16</v>
      </c>
      <c r="AK215" s="50">
        <v>1337</v>
      </c>
      <c r="AL215" s="51">
        <v>41694</v>
      </c>
      <c r="AM215" s="50">
        <v>2.8899999999999999E-2</v>
      </c>
      <c r="AN215" s="52">
        <v>7.7999999999999996E-3</v>
      </c>
      <c r="AO215" s="59">
        <f t="shared" si="29"/>
        <v>2.3915859610466432E-2</v>
      </c>
      <c r="AP215" s="42"/>
      <c r="AQ215" s="42"/>
    </row>
    <row r="216" spans="1:43" x14ac:dyDescent="0.25">
      <c r="A216" s="45" t="s">
        <v>11</v>
      </c>
      <c r="B216" s="36">
        <v>337</v>
      </c>
      <c r="C216" s="44">
        <v>40694</v>
      </c>
      <c r="D216" s="37">
        <v>-54.688212203102744</v>
      </c>
      <c r="F216" s="38" t="s">
        <v>11</v>
      </c>
      <c r="G216" s="38">
        <v>550</v>
      </c>
      <c r="H216" s="41">
        <v>40907</v>
      </c>
      <c r="I216" s="57">
        <v>5.0000000000000001E-4</v>
      </c>
      <c r="J216" s="57">
        <v>5.8999999999999999E-3</v>
      </c>
      <c r="K216" s="57">
        <f t="shared" si="26"/>
        <v>1.8090201500224608E-2</v>
      </c>
      <c r="P216" s="38" t="s">
        <v>11</v>
      </c>
      <c r="Q216" s="38">
        <v>841</v>
      </c>
      <c r="R216" s="41">
        <v>41198</v>
      </c>
      <c r="S216" s="57">
        <v>6.1100000000000002E-2</v>
      </c>
      <c r="T216" s="57">
        <v>6.7000000000000002E-3</v>
      </c>
      <c r="U216" s="57">
        <f t="shared" si="27"/>
        <v>2.0543110178221167E-2</v>
      </c>
      <c r="V216" s="42"/>
      <c r="W216" s="42"/>
      <c r="Z216" s="38" t="s">
        <v>11</v>
      </c>
      <c r="AA216" s="38">
        <v>865</v>
      </c>
      <c r="AB216" s="41">
        <v>41222</v>
      </c>
      <c r="AC216" s="57">
        <v>1.7899999999999999E-2</v>
      </c>
      <c r="AD216" s="57">
        <v>2.5000000000000001E-3</v>
      </c>
      <c r="AE216" s="57">
        <f t="shared" si="28"/>
        <v>7.6653396187392414E-3</v>
      </c>
      <c r="AF216" s="42"/>
      <c r="AG216" s="42"/>
      <c r="AJ216" s="38" t="s">
        <v>16</v>
      </c>
      <c r="AK216" s="50">
        <v>1344</v>
      </c>
      <c r="AL216" s="51">
        <v>41701</v>
      </c>
      <c r="AM216" s="50">
        <v>2.4199999999999999E-2</v>
      </c>
      <c r="AN216" s="52">
        <v>6.3E-3</v>
      </c>
      <c r="AO216" s="59">
        <f t="shared" si="29"/>
        <v>1.9316655839222888E-2</v>
      </c>
      <c r="AP216" s="42"/>
      <c r="AQ216" s="42"/>
    </row>
    <row r="217" spans="1:43" x14ac:dyDescent="0.25">
      <c r="A217" s="45" t="s">
        <v>11</v>
      </c>
      <c r="B217" s="36">
        <v>338</v>
      </c>
      <c r="C217" s="44">
        <v>40695</v>
      </c>
      <c r="D217" s="37">
        <v>-54.688212203102744</v>
      </c>
      <c r="F217" s="38" t="s">
        <v>11</v>
      </c>
      <c r="G217" s="38">
        <v>555</v>
      </c>
      <c r="H217" s="41">
        <v>40912</v>
      </c>
      <c r="I217" s="57">
        <v>5.0000000000000001E-4</v>
      </c>
      <c r="J217" s="57">
        <v>6.4999999999999997E-3</v>
      </c>
      <c r="K217" s="57">
        <f t="shared" si="26"/>
        <v>1.9929883008722026E-2</v>
      </c>
      <c r="P217" s="38" t="s">
        <v>11</v>
      </c>
      <c r="Q217" s="38">
        <v>843</v>
      </c>
      <c r="R217" s="41">
        <v>41200</v>
      </c>
      <c r="S217" s="57">
        <v>6.0900000000000003E-2</v>
      </c>
      <c r="T217" s="57">
        <v>6.3E-3</v>
      </c>
      <c r="U217" s="57">
        <f t="shared" si="27"/>
        <v>1.9316655839222888E-2</v>
      </c>
      <c r="V217" s="42"/>
      <c r="W217" s="42"/>
      <c r="Z217" s="38" t="s">
        <v>11</v>
      </c>
      <c r="AA217" s="38">
        <v>872</v>
      </c>
      <c r="AB217" s="41">
        <v>41229</v>
      </c>
      <c r="AC217" s="57">
        <v>2.0400000000000001E-2</v>
      </c>
      <c r="AD217" s="57">
        <v>6.0000000000000001E-3</v>
      </c>
      <c r="AE217" s="57">
        <f t="shared" si="28"/>
        <v>1.8396815084974177E-2</v>
      </c>
      <c r="AF217" s="42"/>
      <c r="AG217" s="42"/>
      <c r="AJ217" s="38" t="s">
        <v>16</v>
      </c>
      <c r="AK217" s="50">
        <v>1351</v>
      </c>
      <c r="AL217" s="51">
        <v>41708</v>
      </c>
      <c r="AM217" s="50">
        <v>0.28549999999999998</v>
      </c>
      <c r="AN217" s="50">
        <v>1.35E-2</v>
      </c>
      <c r="AO217" s="59">
        <f t="shared" si="29"/>
        <v>4.1392833941191899E-2</v>
      </c>
    </row>
    <row r="218" spans="1:43" x14ac:dyDescent="0.25">
      <c r="A218" s="45" t="s">
        <v>11</v>
      </c>
      <c r="B218" s="36">
        <v>339</v>
      </c>
      <c r="C218" s="44">
        <v>40696</v>
      </c>
      <c r="D218" s="37">
        <v>-55.050016233107229</v>
      </c>
      <c r="F218" s="38" t="s">
        <v>11</v>
      </c>
      <c r="G218" s="38">
        <v>557</v>
      </c>
      <c r="H218" s="41">
        <v>40914</v>
      </c>
      <c r="I218" s="57">
        <v>5.0000000000000001E-4</v>
      </c>
      <c r="J218" s="57">
        <v>2.5000000000000001E-3</v>
      </c>
      <c r="K218" s="57">
        <f t="shared" si="26"/>
        <v>7.6653396187392414E-3</v>
      </c>
      <c r="P218" s="38" t="s">
        <v>11</v>
      </c>
      <c r="Q218" s="38">
        <v>848</v>
      </c>
      <c r="R218" s="41">
        <v>41205</v>
      </c>
      <c r="S218" s="57">
        <v>5.3600000000000002E-2</v>
      </c>
      <c r="T218" s="57">
        <v>7.1000000000000004E-3</v>
      </c>
      <c r="U218" s="57">
        <f t="shared" si="27"/>
        <v>2.1769564517219446E-2</v>
      </c>
      <c r="V218" s="42"/>
      <c r="W218" s="42"/>
      <c r="Z218" s="38" t="s">
        <v>11</v>
      </c>
      <c r="AA218" s="38">
        <v>877</v>
      </c>
      <c r="AB218" s="41">
        <v>41234</v>
      </c>
      <c r="AC218" s="57">
        <v>3.04E-2</v>
      </c>
      <c r="AD218" s="57">
        <v>6.7000000000000002E-3</v>
      </c>
      <c r="AE218" s="57">
        <f t="shared" si="28"/>
        <v>2.0543110178221167E-2</v>
      </c>
      <c r="AF218" s="42"/>
      <c r="AG218" s="42"/>
      <c r="AJ218" s="38" t="s">
        <v>16</v>
      </c>
      <c r="AK218" s="50">
        <v>1358</v>
      </c>
      <c r="AL218" s="51">
        <v>41715</v>
      </c>
      <c r="AM218" s="50">
        <v>0.1648</v>
      </c>
      <c r="AN218" s="52">
        <v>6.7000000000000002E-3</v>
      </c>
      <c r="AO218" s="59">
        <f t="shared" si="29"/>
        <v>2.0543110178221167E-2</v>
      </c>
      <c r="AP218" s="42"/>
      <c r="AQ218" s="42"/>
    </row>
    <row r="219" spans="1:43" x14ac:dyDescent="0.25">
      <c r="A219" s="45" t="s">
        <v>11</v>
      </c>
      <c r="B219" s="36">
        <v>340</v>
      </c>
      <c r="C219" s="44">
        <v>40697</v>
      </c>
      <c r="D219" s="37">
        <v>-54.688212203102744</v>
      </c>
      <c r="F219" s="38" t="s">
        <v>11</v>
      </c>
      <c r="G219" s="38">
        <v>560</v>
      </c>
      <c r="H219" s="41">
        <v>40917</v>
      </c>
      <c r="I219" s="57">
        <v>5.0000000000000001E-4</v>
      </c>
      <c r="J219" s="57">
        <v>2.5000000000000001E-3</v>
      </c>
      <c r="K219" s="57">
        <f t="shared" si="26"/>
        <v>7.6653396187392414E-3</v>
      </c>
      <c r="P219" s="38" t="s">
        <v>11</v>
      </c>
      <c r="Q219" s="38">
        <v>850</v>
      </c>
      <c r="R219" s="41">
        <v>41207</v>
      </c>
      <c r="S219" s="57">
        <v>5.28E-2</v>
      </c>
      <c r="T219" s="57">
        <v>5.7999999999999996E-3</v>
      </c>
      <c r="U219" s="57">
        <f t="shared" si="27"/>
        <v>1.7783587915475036E-2</v>
      </c>
      <c r="V219" s="42"/>
      <c r="W219" s="42"/>
      <c r="Z219" s="38" t="s">
        <v>11</v>
      </c>
      <c r="AA219" s="38">
        <v>884</v>
      </c>
      <c r="AB219" s="41">
        <v>41241</v>
      </c>
      <c r="AC219" s="57">
        <v>3.2399999999999998E-2</v>
      </c>
      <c r="AD219" s="57">
        <v>6.8999999999999999E-3</v>
      </c>
      <c r="AE219" s="57">
        <f t="shared" si="28"/>
        <v>2.1156337347720305E-2</v>
      </c>
      <c r="AF219" s="42"/>
      <c r="AG219" s="42"/>
      <c r="AJ219" s="38" t="s">
        <v>16</v>
      </c>
      <c r="AK219" s="50">
        <v>1365</v>
      </c>
      <c r="AL219" s="51">
        <v>41722</v>
      </c>
      <c r="AM219" s="50">
        <v>0.123</v>
      </c>
      <c r="AN219" s="50">
        <v>1.18E-2</v>
      </c>
      <c r="AO219" s="59">
        <f t="shared" si="29"/>
        <v>3.6180403000449217E-2</v>
      </c>
    </row>
    <row r="220" spans="1:43" x14ac:dyDescent="0.25">
      <c r="A220" s="45" t="s">
        <v>11</v>
      </c>
      <c r="B220" s="36">
        <v>343</v>
      </c>
      <c r="C220" s="44">
        <v>40700</v>
      </c>
      <c r="D220" s="37">
        <v>-55.105206678362158</v>
      </c>
      <c r="F220" s="38" t="s">
        <v>11</v>
      </c>
      <c r="G220" s="38">
        <v>562</v>
      </c>
      <c r="H220" s="41">
        <v>40919</v>
      </c>
      <c r="I220" s="57">
        <v>5.0000000000000001E-4</v>
      </c>
      <c r="J220" s="57">
        <v>1.3100000000000001E-2</v>
      </c>
      <c r="K220" s="57">
        <f t="shared" si="26"/>
        <v>4.0166379602193623E-2</v>
      </c>
      <c r="P220" s="38" t="s">
        <v>11</v>
      </c>
      <c r="Q220" s="38">
        <v>855</v>
      </c>
      <c r="R220" s="41">
        <v>41212</v>
      </c>
      <c r="S220" s="57">
        <v>9.9599999999999994E-2</v>
      </c>
      <c r="T220" s="57">
        <v>1.37E-2</v>
      </c>
      <c r="U220" s="57">
        <f t="shared" si="27"/>
        <v>4.2006061110691044E-2</v>
      </c>
      <c r="Z220" s="38" t="s">
        <v>11</v>
      </c>
      <c r="AA220" s="38">
        <v>886</v>
      </c>
      <c r="AB220" s="41">
        <v>41243</v>
      </c>
      <c r="AC220" s="57">
        <v>2.9499999999999998E-2</v>
      </c>
      <c r="AD220" s="57">
        <v>2.5000000000000001E-3</v>
      </c>
      <c r="AE220" s="57">
        <f t="shared" si="28"/>
        <v>7.6653396187392414E-3</v>
      </c>
      <c r="AF220" s="42"/>
      <c r="AG220" s="42"/>
      <c r="AJ220" s="38" t="s">
        <v>16</v>
      </c>
      <c r="AK220" s="50">
        <v>1372</v>
      </c>
      <c r="AL220" s="51">
        <v>41729</v>
      </c>
      <c r="AM220" s="50">
        <v>0.1462</v>
      </c>
      <c r="AN220" s="50">
        <v>1.32E-2</v>
      </c>
      <c r="AO220" s="59">
        <f t="shared" si="29"/>
        <v>4.0472993186943189E-2</v>
      </c>
    </row>
    <row r="221" spans="1:43" x14ac:dyDescent="0.25">
      <c r="A221" s="45" t="s">
        <v>11</v>
      </c>
      <c r="B221" s="36">
        <v>344</v>
      </c>
      <c r="C221" s="44">
        <v>40701</v>
      </c>
      <c r="D221" s="37">
        <v>-55.105206678362158</v>
      </c>
      <c r="F221" s="38" t="s">
        <v>11</v>
      </c>
      <c r="G221" s="38">
        <v>564</v>
      </c>
      <c r="H221" s="41">
        <v>40921</v>
      </c>
      <c r="I221" s="57">
        <v>5.0000000000000001E-4</v>
      </c>
      <c r="J221" s="57">
        <v>1.1299999999999999E-2</v>
      </c>
      <c r="K221" s="57">
        <f t="shared" si="26"/>
        <v>3.4647335076701369E-2</v>
      </c>
      <c r="P221" s="38" t="s">
        <v>11</v>
      </c>
      <c r="Q221" s="38">
        <v>857</v>
      </c>
      <c r="R221" s="41">
        <v>41214</v>
      </c>
      <c r="S221" s="57">
        <v>4.7199999999999999E-2</v>
      </c>
      <c r="T221" s="57">
        <v>8.8999999999999999E-3</v>
      </c>
      <c r="U221" s="57">
        <f t="shared" si="27"/>
        <v>2.7288609042711697E-2</v>
      </c>
      <c r="V221" s="42"/>
      <c r="W221" s="42"/>
      <c r="Z221" s="38" t="s">
        <v>11</v>
      </c>
      <c r="AA221" s="38">
        <v>891</v>
      </c>
      <c r="AB221" s="41">
        <v>41248</v>
      </c>
      <c r="AC221" s="57">
        <v>4.6699999999999998E-2</v>
      </c>
      <c r="AD221" s="57">
        <v>6.6E-3</v>
      </c>
      <c r="AE221" s="57">
        <f t="shared" si="28"/>
        <v>2.0236496593471594E-2</v>
      </c>
      <c r="AF221" s="42"/>
      <c r="AG221" s="42"/>
      <c r="AJ221" s="38" t="s">
        <v>16</v>
      </c>
      <c r="AK221" s="50">
        <v>1381</v>
      </c>
      <c r="AL221" s="51">
        <v>41738</v>
      </c>
      <c r="AM221" s="50">
        <v>8.5099999999999995E-2</v>
      </c>
      <c r="AN221" s="52">
        <v>9.4999999999999998E-3</v>
      </c>
      <c r="AO221" s="59">
        <f t="shared" si="29"/>
        <v>2.9128290551209114E-2</v>
      </c>
      <c r="AP221" s="42"/>
      <c r="AQ221" s="42"/>
    </row>
    <row r="222" spans="1:43" x14ac:dyDescent="0.25">
      <c r="A222" s="45" t="s">
        <v>11</v>
      </c>
      <c r="B222" s="36">
        <v>345</v>
      </c>
      <c r="C222" s="44">
        <v>40702</v>
      </c>
      <c r="D222" s="37">
        <v>-55.54673024040153</v>
      </c>
      <c r="F222" s="38" t="s">
        <v>11</v>
      </c>
      <c r="G222" s="38">
        <v>569</v>
      </c>
      <c r="H222" s="41">
        <v>40926</v>
      </c>
      <c r="I222" s="57">
        <v>5.0000000000000001E-4</v>
      </c>
      <c r="J222" s="57">
        <v>2.5000000000000001E-3</v>
      </c>
      <c r="K222" s="57">
        <f t="shared" si="26"/>
        <v>7.6653396187392414E-3</v>
      </c>
      <c r="P222" s="38" t="s">
        <v>11</v>
      </c>
      <c r="Q222" s="38">
        <v>862</v>
      </c>
      <c r="R222" s="41">
        <v>41219</v>
      </c>
      <c r="S222" s="57">
        <v>2.1600000000000001E-2</v>
      </c>
      <c r="T222" s="57">
        <v>2.5000000000000001E-3</v>
      </c>
      <c r="U222" s="57">
        <f t="shared" si="27"/>
        <v>7.6653396187392414E-3</v>
      </c>
      <c r="V222" s="42"/>
      <c r="W222" s="42"/>
      <c r="Z222" s="38" t="s">
        <v>11</v>
      </c>
      <c r="AA222" s="38">
        <v>893</v>
      </c>
      <c r="AB222" s="41">
        <v>41250</v>
      </c>
      <c r="AC222" s="57">
        <v>4.1200000000000001E-2</v>
      </c>
      <c r="AD222" s="57">
        <v>2.5000000000000001E-3</v>
      </c>
      <c r="AE222" s="57">
        <f t="shared" si="28"/>
        <v>7.6653396187392414E-3</v>
      </c>
      <c r="AF222" s="42"/>
      <c r="AG222" s="42"/>
      <c r="AJ222" s="38" t="s">
        <v>16</v>
      </c>
      <c r="AK222" s="50">
        <v>1386</v>
      </c>
      <c r="AL222" s="51">
        <v>41743</v>
      </c>
      <c r="AM222" s="50">
        <v>5.0900000000000001E-2</v>
      </c>
      <c r="AN222" s="52">
        <v>6.1000000000000004E-3</v>
      </c>
      <c r="AO222" s="59">
        <f t="shared" si="29"/>
        <v>1.870342866972375E-2</v>
      </c>
      <c r="AP222" s="42"/>
      <c r="AQ222" s="42"/>
    </row>
    <row r="223" spans="1:43" x14ac:dyDescent="0.25">
      <c r="A223" s="45" t="s">
        <v>11</v>
      </c>
      <c r="B223" s="36">
        <v>346</v>
      </c>
      <c r="C223" s="44">
        <v>40703</v>
      </c>
      <c r="D223" s="37">
        <v>-55.776690428963718</v>
      </c>
      <c r="F223" s="38" t="s">
        <v>11</v>
      </c>
      <c r="G223" s="38">
        <v>571</v>
      </c>
      <c r="H223" s="41">
        <v>40928</v>
      </c>
      <c r="I223" s="57">
        <v>5.0000000000000001E-4</v>
      </c>
      <c r="J223" s="57">
        <v>2.5000000000000001E-3</v>
      </c>
      <c r="K223" s="57">
        <f t="shared" si="26"/>
        <v>7.6653396187392414E-3</v>
      </c>
      <c r="P223" s="38" t="s">
        <v>11</v>
      </c>
      <c r="Q223" s="38">
        <v>864</v>
      </c>
      <c r="R223" s="41">
        <v>41221</v>
      </c>
      <c r="S223" s="57">
        <v>2.0799999999999999E-2</v>
      </c>
      <c r="T223" s="57">
        <v>2.5000000000000001E-3</v>
      </c>
      <c r="U223" s="57">
        <f t="shared" si="27"/>
        <v>7.6653396187392414E-3</v>
      </c>
      <c r="V223" s="42"/>
      <c r="W223" s="42"/>
      <c r="Z223" s="38" t="s">
        <v>11</v>
      </c>
      <c r="AA223" s="38">
        <v>898</v>
      </c>
      <c r="AB223" s="41">
        <v>41255</v>
      </c>
      <c r="AC223" s="57">
        <v>3.8100000000000002E-2</v>
      </c>
      <c r="AD223" s="57">
        <v>2.5000000000000001E-3</v>
      </c>
      <c r="AE223" s="57">
        <f t="shared" si="28"/>
        <v>7.6653396187392414E-3</v>
      </c>
      <c r="AF223" s="42"/>
      <c r="AG223" s="42"/>
      <c r="AJ223" s="38" t="s">
        <v>16</v>
      </c>
      <c r="AK223" s="50">
        <v>1393</v>
      </c>
      <c r="AL223" s="51">
        <v>41750</v>
      </c>
      <c r="AM223" s="50">
        <v>4.1700000000000001E-2</v>
      </c>
      <c r="AN223" s="52">
        <v>6.4000000000000003E-3</v>
      </c>
      <c r="AO223" s="59">
        <f t="shared" si="29"/>
        <v>1.9623269423972457E-2</v>
      </c>
      <c r="AP223" s="42"/>
      <c r="AQ223" s="42"/>
    </row>
    <row r="224" spans="1:43" x14ac:dyDescent="0.25">
      <c r="A224" s="45" t="s">
        <v>11</v>
      </c>
      <c r="B224" s="36">
        <v>347</v>
      </c>
      <c r="C224" s="44">
        <v>40704</v>
      </c>
      <c r="D224" s="37">
        <v>-55.353563682009309</v>
      </c>
      <c r="F224" s="38" t="s">
        <v>11</v>
      </c>
      <c r="G224" s="38">
        <v>574</v>
      </c>
      <c r="H224" s="41">
        <v>40931</v>
      </c>
      <c r="I224" s="57">
        <v>5.0000000000000001E-4</v>
      </c>
      <c r="J224" s="57">
        <v>1.49E-2</v>
      </c>
      <c r="K224" s="57">
        <f t="shared" si="26"/>
        <v>4.5685424127685878E-2</v>
      </c>
      <c r="P224" s="38" t="s">
        <v>11</v>
      </c>
      <c r="Q224" s="38">
        <v>871</v>
      </c>
      <c r="R224" s="41">
        <v>41228</v>
      </c>
      <c r="S224" s="57">
        <v>2.5899999999999999E-2</v>
      </c>
      <c r="T224" s="57">
        <v>7.0000000000000001E-3</v>
      </c>
      <c r="U224" s="57">
        <f t="shared" si="27"/>
        <v>2.1462950932469874E-2</v>
      </c>
      <c r="V224" s="42"/>
      <c r="W224" s="42"/>
      <c r="Z224" s="38" t="s">
        <v>11</v>
      </c>
      <c r="AA224" s="38">
        <v>900</v>
      </c>
      <c r="AB224" s="41">
        <v>41257</v>
      </c>
      <c r="AC224" s="57">
        <v>4.0500000000000001E-2</v>
      </c>
      <c r="AD224" s="57">
        <v>8.0999999999999996E-3</v>
      </c>
      <c r="AE224" s="57">
        <f t="shared" si="28"/>
        <v>2.4835700364715139E-2</v>
      </c>
      <c r="AF224" s="42"/>
      <c r="AG224" s="42"/>
      <c r="AJ224" s="38" t="s">
        <v>16</v>
      </c>
      <c r="AK224" s="50">
        <v>1400</v>
      </c>
      <c r="AL224" s="51">
        <v>41757</v>
      </c>
      <c r="AM224" s="50">
        <v>3.4000000000000002E-2</v>
      </c>
      <c r="AN224" s="52">
        <v>7.4999999999999997E-3</v>
      </c>
      <c r="AO224" s="59">
        <f t="shared" si="29"/>
        <v>2.2996018856217722E-2</v>
      </c>
      <c r="AP224" s="42"/>
      <c r="AQ224" s="42"/>
    </row>
    <row r="225" spans="1:43" x14ac:dyDescent="0.25">
      <c r="A225" s="45" t="s">
        <v>11</v>
      </c>
      <c r="B225" s="36">
        <v>350</v>
      </c>
      <c r="C225" s="44">
        <v>40707</v>
      </c>
      <c r="D225" s="37">
        <v>-55.601920685656459</v>
      </c>
      <c r="F225" s="38" t="s">
        <v>11</v>
      </c>
      <c r="G225" s="38">
        <v>576</v>
      </c>
      <c r="H225" s="41">
        <v>40933</v>
      </c>
      <c r="I225" s="57">
        <v>5.0000000000000001E-4</v>
      </c>
      <c r="J225" s="57">
        <v>1.8599999999999998E-2</v>
      </c>
      <c r="K225" s="57">
        <f t="shared" si="26"/>
        <v>5.7030126763419946E-2</v>
      </c>
      <c r="P225" s="38" t="s">
        <v>11</v>
      </c>
      <c r="Q225" s="38">
        <v>876</v>
      </c>
      <c r="R225" s="41">
        <v>41233</v>
      </c>
      <c r="S225" s="57">
        <v>3.3099999999999997E-2</v>
      </c>
      <c r="T225" s="57">
        <v>6.6E-3</v>
      </c>
      <c r="U225" s="57">
        <f t="shared" si="27"/>
        <v>2.0236496593471594E-2</v>
      </c>
      <c r="V225" s="42"/>
      <c r="W225" s="42"/>
      <c r="Z225" s="38" t="s">
        <v>11</v>
      </c>
      <c r="AA225" s="38">
        <v>905</v>
      </c>
      <c r="AB225" s="41">
        <v>41262</v>
      </c>
      <c r="AC225" s="57">
        <v>3.6999999999999998E-2</v>
      </c>
      <c r="AD225" s="57">
        <v>6.8999999999999999E-3</v>
      </c>
      <c r="AE225" s="57">
        <f t="shared" si="28"/>
        <v>2.1156337347720305E-2</v>
      </c>
      <c r="AF225" s="42"/>
      <c r="AG225" s="42"/>
      <c r="AJ225" s="38" t="s">
        <v>16</v>
      </c>
      <c r="AK225" s="50">
        <v>1407</v>
      </c>
      <c r="AL225" s="51">
        <v>41764</v>
      </c>
      <c r="AM225" s="50">
        <v>2.0400000000000001E-2</v>
      </c>
      <c r="AN225" s="52">
        <v>5.1999999999999998E-3</v>
      </c>
      <c r="AO225" s="59">
        <f t="shared" si="29"/>
        <v>1.5943906406977619E-2</v>
      </c>
      <c r="AP225" s="42"/>
      <c r="AQ225" s="42"/>
    </row>
    <row r="226" spans="1:43" x14ac:dyDescent="0.25">
      <c r="A226" s="45" t="s">
        <v>11</v>
      </c>
      <c r="B226" s="36">
        <v>351</v>
      </c>
      <c r="C226" s="44">
        <v>40708</v>
      </c>
      <c r="D226" s="37">
        <v>-55.601920685656459</v>
      </c>
      <c r="F226" s="38" t="s">
        <v>11</v>
      </c>
      <c r="G226" s="38">
        <v>578</v>
      </c>
      <c r="H226" s="41">
        <v>40935</v>
      </c>
      <c r="I226" s="57">
        <v>5.0000000000000001E-4</v>
      </c>
      <c r="J226" s="57">
        <v>8.8999999999999999E-3</v>
      </c>
      <c r="K226" s="57">
        <f t="shared" si="26"/>
        <v>2.7288609042711697E-2</v>
      </c>
      <c r="P226" s="38" t="s">
        <v>11</v>
      </c>
      <c r="Q226" s="38">
        <v>883</v>
      </c>
      <c r="R226" s="41">
        <v>41240</v>
      </c>
      <c r="S226" s="57">
        <v>2.81E-2</v>
      </c>
      <c r="T226" s="57">
        <v>6.7999999999999996E-3</v>
      </c>
      <c r="U226" s="57">
        <f t="shared" si="27"/>
        <v>2.0849723762970732E-2</v>
      </c>
      <c r="V226" s="42"/>
      <c r="W226" s="42"/>
      <c r="Z226" s="38" t="s">
        <v>11</v>
      </c>
      <c r="AA226" s="38">
        <v>907</v>
      </c>
      <c r="AB226" s="41">
        <v>41264</v>
      </c>
      <c r="AC226" s="57">
        <v>4.2200000000000001E-2</v>
      </c>
      <c r="AD226" s="57">
        <v>2.5000000000000001E-3</v>
      </c>
      <c r="AE226" s="57">
        <f t="shared" si="28"/>
        <v>7.6653396187392414E-3</v>
      </c>
      <c r="AF226" s="42"/>
      <c r="AG226" s="42"/>
      <c r="AJ226" s="38" t="s">
        <v>16</v>
      </c>
      <c r="AK226" s="50">
        <v>1414</v>
      </c>
      <c r="AL226" s="51">
        <v>41771</v>
      </c>
      <c r="AM226" s="50">
        <v>5.8599999999999999E-2</v>
      </c>
      <c r="AN226" s="52">
        <v>5.8999999999999999E-3</v>
      </c>
      <c r="AO226" s="59">
        <f t="shared" si="29"/>
        <v>1.8090201500224608E-2</v>
      </c>
      <c r="AP226" s="42"/>
      <c r="AQ226" s="42"/>
    </row>
    <row r="227" spans="1:43" x14ac:dyDescent="0.25">
      <c r="A227" s="45" t="s">
        <v>11</v>
      </c>
      <c r="B227" s="36">
        <v>352</v>
      </c>
      <c r="C227" s="44">
        <v>40709</v>
      </c>
      <c r="D227" s="37">
        <v>-56.092502421255766</v>
      </c>
      <c r="F227" s="38" t="s">
        <v>11</v>
      </c>
      <c r="G227" s="38">
        <v>581</v>
      </c>
      <c r="H227" s="41">
        <v>40938</v>
      </c>
      <c r="I227" s="57">
        <v>5.0000000000000001E-4</v>
      </c>
      <c r="J227" s="57">
        <v>9.4999999999999998E-3</v>
      </c>
      <c r="K227" s="57">
        <f t="shared" si="26"/>
        <v>2.9128290551209114E-2</v>
      </c>
      <c r="P227" s="38" t="s">
        <v>11</v>
      </c>
      <c r="Q227" s="38">
        <v>885</v>
      </c>
      <c r="R227" s="41">
        <v>41242</v>
      </c>
      <c r="S227" s="57">
        <v>3.1800000000000002E-2</v>
      </c>
      <c r="T227" s="57">
        <v>6.7999999999999996E-3</v>
      </c>
      <c r="U227" s="57">
        <f t="shared" si="27"/>
        <v>2.0849723762970732E-2</v>
      </c>
      <c r="V227" s="42"/>
      <c r="W227" s="42"/>
      <c r="Z227" s="38" t="s">
        <v>11</v>
      </c>
      <c r="AA227" s="38">
        <v>921</v>
      </c>
      <c r="AB227" s="41">
        <v>41278</v>
      </c>
      <c r="AC227" s="57">
        <v>6.2600000000000003E-2</v>
      </c>
      <c r="AD227" s="57">
        <v>2.5000000000000001E-3</v>
      </c>
      <c r="AE227" s="57">
        <f t="shared" si="28"/>
        <v>7.6653396187392414E-3</v>
      </c>
      <c r="AF227" s="42"/>
      <c r="AG227" s="42"/>
      <c r="AJ227" s="38" t="s">
        <v>16</v>
      </c>
      <c r="AK227" s="50">
        <v>1421</v>
      </c>
      <c r="AL227" s="51">
        <v>41778</v>
      </c>
      <c r="AM227" s="50">
        <v>5.4199999999999998E-2</v>
      </c>
      <c r="AN227" s="50">
        <v>1.0999999999999999E-2</v>
      </c>
      <c r="AO227" s="59">
        <f t="shared" si="29"/>
        <v>3.3727494322452659E-2</v>
      </c>
    </row>
    <row r="228" spans="1:43" x14ac:dyDescent="0.25">
      <c r="A228" s="45" t="s">
        <v>11</v>
      </c>
      <c r="B228" s="36">
        <v>353</v>
      </c>
      <c r="C228" s="44">
        <v>40710</v>
      </c>
      <c r="D228" s="37">
        <v>-55.893203591168557</v>
      </c>
      <c r="F228" s="38" t="s">
        <v>11</v>
      </c>
      <c r="G228" s="38">
        <v>583</v>
      </c>
      <c r="H228" s="41">
        <v>40940</v>
      </c>
      <c r="I228" s="57">
        <v>5.0000000000000001E-4</v>
      </c>
      <c r="J228" s="57">
        <v>2.5000000000000001E-3</v>
      </c>
      <c r="K228" s="57">
        <f t="shared" si="26"/>
        <v>7.6653396187392414E-3</v>
      </c>
      <c r="P228" s="38" t="s">
        <v>11</v>
      </c>
      <c r="Q228" s="38">
        <v>890</v>
      </c>
      <c r="R228" s="41">
        <v>41247</v>
      </c>
      <c r="S228" s="57">
        <v>4.87E-2</v>
      </c>
      <c r="T228" s="57">
        <v>7.4000000000000003E-3</v>
      </c>
      <c r="U228" s="57">
        <f t="shared" si="27"/>
        <v>2.2689405271468153E-2</v>
      </c>
      <c r="V228" s="42"/>
      <c r="W228" s="42"/>
      <c r="Z228" s="38" t="s">
        <v>11</v>
      </c>
      <c r="AA228" s="38">
        <v>926</v>
      </c>
      <c r="AB228" s="41">
        <v>41283</v>
      </c>
      <c r="AC228" s="57">
        <v>4.1099999999999998E-2</v>
      </c>
      <c r="AD228" s="57">
        <v>8.0999999999999996E-3</v>
      </c>
      <c r="AE228" s="57">
        <f t="shared" si="28"/>
        <v>2.4835700364715139E-2</v>
      </c>
      <c r="AF228" s="42"/>
      <c r="AG228" s="42"/>
      <c r="AJ228" s="38" t="s">
        <v>16</v>
      </c>
      <c r="AK228" s="50">
        <v>1435</v>
      </c>
      <c r="AL228" s="51">
        <v>41792</v>
      </c>
      <c r="AM228" s="50">
        <v>2.3E-2</v>
      </c>
      <c r="AN228" s="52">
        <v>2.5000000000000001E-3</v>
      </c>
      <c r="AO228" s="59">
        <f t="shared" si="29"/>
        <v>7.6653396187392414E-3</v>
      </c>
      <c r="AP228" s="42"/>
      <c r="AQ228" s="42"/>
    </row>
    <row r="229" spans="1:43" x14ac:dyDescent="0.25">
      <c r="A229" s="45" t="s">
        <v>11</v>
      </c>
      <c r="B229" s="36">
        <v>354</v>
      </c>
      <c r="C229" s="44">
        <v>40711</v>
      </c>
      <c r="D229" s="37">
        <v>-55.893203591168557</v>
      </c>
      <c r="F229" s="38" t="s">
        <v>11</v>
      </c>
      <c r="G229" s="38">
        <v>585</v>
      </c>
      <c r="H229" s="41">
        <v>40942</v>
      </c>
      <c r="I229" s="57">
        <v>5.0000000000000001E-4</v>
      </c>
      <c r="J229" s="57">
        <v>2.5000000000000001E-3</v>
      </c>
      <c r="K229" s="57">
        <f t="shared" si="26"/>
        <v>7.6653396187392414E-3</v>
      </c>
      <c r="P229" s="38" t="s">
        <v>11</v>
      </c>
      <c r="Q229" s="38">
        <v>892</v>
      </c>
      <c r="R229" s="41">
        <v>41249</v>
      </c>
      <c r="S229" s="57">
        <v>4.3299999999999998E-2</v>
      </c>
      <c r="T229" s="57">
        <v>2.5000000000000001E-3</v>
      </c>
      <c r="U229" s="57">
        <f t="shared" si="27"/>
        <v>7.6653396187392414E-3</v>
      </c>
      <c r="V229" s="42"/>
      <c r="W229" s="42"/>
      <c r="Z229" s="38" t="s">
        <v>11</v>
      </c>
      <c r="AA229" s="38">
        <v>928</v>
      </c>
      <c r="AB229" s="41">
        <v>41285</v>
      </c>
      <c r="AC229" s="57">
        <v>4.1599999999999998E-2</v>
      </c>
      <c r="AD229" s="57">
        <v>6.9000000000000006E-2</v>
      </c>
      <c r="AE229" s="57">
        <f t="shared" si="28"/>
        <v>0.21156337347720305</v>
      </c>
      <c r="AJ229" s="38" t="s">
        <v>16</v>
      </c>
      <c r="AK229" s="50">
        <v>1442</v>
      </c>
      <c r="AL229" s="51">
        <v>41799</v>
      </c>
      <c r="AM229" s="50">
        <v>3.0099999999999998E-2</v>
      </c>
      <c r="AN229" s="52">
        <v>2.5000000000000001E-3</v>
      </c>
      <c r="AO229" s="59">
        <f t="shared" si="29"/>
        <v>7.6653396187392414E-3</v>
      </c>
      <c r="AP229" s="42"/>
      <c r="AQ229" s="42"/>
    </row>
    <row r="230" spans="1:43" x14ac:dyDescent="0.25">
      <c r="A230" s="45" t="s">
        <v>11</v>
      </c>
      <c r="B230" s="36">
        <v>357</v>
      </c>
      <c r="C230" s="44">
        <v>40714</v>
      </c>
      <c r="D230" s="37">
        <v>-55.893203591168557</v>
      </c>
      <c r="F230" s="38" t="s">
        <v>11</v>
      </c>
      <c r="G230" s="38">
        <v>588</v>
      </c>
      <c r="H230" s="41">
        <v>40945</v>
      </c>
      <c r="I230" s="57">
        <v>5.0000000000000001E-4</v>
      </c>
      <c r="J230" s="57">
        <v>1.0200000000000001E-2</v>
      </c>
      <c r="K230" s="57">
        <f t="shared" si="26"/>
        <v>3.1274585644456107E-2</v>
      </c>
      <c r="P230" s="38" t="s">
        <v>11</v>
      </c>
      <c r="Q230" s="38">
        <v>897</v>
      </c>
      <c r="R230" s="41">
        <v>41254</v>
      </c>
      <c r="S230" s="57">
        <v>4.1599999999999998E-2</v>
      </c>
      <c r="T230" s="57">
        <v>2.5000000000000001E-3</v>
      </c>
      <c r="U230" s="57">
        <f t="shared" si="27"/>
        <v>7.6653396187392414E-3</v>
      </c>
      <c r="V230" s="42"/>
      <c r="W230" s="42"/>
      <c r="Z230" s="38" t="s">
        <v>11</v>
      </c>
      <c r="AA230" s="38">
        <v>933</v>
      </c>
      <c r="AB230" s="41">
        <v>41290</v>
      </c>
      <c r="AC230" s="57">
        <v>7.1800000000000003E-2</v>
      </c>
      <c r="AD230" s="57">
        <v>7.3200000000000001E-2</v>
      </c>
      <c r="AE230" s="57">
        <f t="shared" si="28"/>
        <v>0.22444114403668497</v>
      </c>
      <c r="AJ230" s="38" t="s">
        <v>16</v>
      </c>
      <c r="AK230" s="50">
        <v>1449</v>
      </c>
      <c r="AL230" s="51">
        <v>41806</v>
      </c>
      <c r="AM230" s="50">
        <v>1.9900000000000001E-2</v>
      </c>
      <c r="AN230" s="52">
        <v>2.5000000000000001E-3</v>
      </c>
      <c r="AO230" s="59">
        <f t="shared" si="29"/>
        <v>7.6653396187392414E-3</v>
      </c>
      <c r="AP230" s="42"/>
      <c r="AQ230" s="42"/>
    </row>
    <row r="231" spans="1:43" x14ac:dyDescent="0.25">
      <c r="A231" s="45" t="s">
        <v>11</v>
      </c>
      <c r="B231" s="36">
        <v>358</v>
      </c>
      <c r="C231" s="44">
        <v>40715</v>
      </c>
      <c r="D231" s="37">
        <v>-56.05570879108582</v>
      </c>
      <c r="F231" s="38" t="s">
        <v>11</v>
      </c>
      <c r="G231" s="38">
        <v>590</v>
      </c>
      <c r="H231" s="41">
        <v>40947</v>
      </c>
      <c r="I231" s="57">
        <v>5.0000000000000001E-4</v>
      </c>
      <c r="J231" s="57">
        <v>1.3899999999999999E-2</v>
      </c>
      <c r="K231" s="57">
        <f t="shared" si="26"/>
        <v>4.2619288280190175E-2</v>
      </c>
      <c r="P231" s="38" t="s">
        <v>11</v>
      </c>
      <c r="Q231" s="38">
        <v>899</v>
      </c>
      <c r="R231" s="41">
        <v>41256</v>
      </c>
      <c r="S231" s="57">
        <v>4.07E-2</v>
      </c>
      <c r="T231" s="57">
        <v>2.8799999999999999E-2</v>
      </c>
      <c r="U231" s="57">
        <f t="shared" si="27"/>
        <v>8.8304712407876046E-2</v>
      </c>
      <c r="Z231" s="38" t="s">
        <v>11</v>
      </c>
      <c r="AA231" s="38">
        <v>935</v>
      </c>
      <c r="AB231" s="41">
        <v>41292</v>
      </c>
      <c r="AC231" s="57">
        <v>4.7199999999999999E-2</v>
      </c>
      <c r="AD231" s="57">
        <v>2.5000000000000001E-3</v>
      </c>
      <c r="AE231" s="57">
        <f t="shared" si="28"/>
        <v>7.6653396187392414E-3</v>
      </c>
      <c r="AF231" s="42"/>
      <c r="AG231" s="42"/>
      <c r="AJ231" s="38" t="s">
        <v>16</v>
      </c>
      <c r="AK231" s="50">
        <v>1463</v>
      </c>
      <c r="AL231" s="51">
        <v>41820</v>
      </c>
      <c r="AM231" s="50">
        <v>4.2999999999999997E-2</v>
      </c>
      <c r="AN231" s="52">
        <v>8.8999999999999999E-3</v>
      </c>
      <c r="AO231" s="59">
        <f t="shared" si="29"/>
        <v>2.7288609042711697E-2</v>
      </c>
      <c r="AP231" s="42"/>
      <c r="AQ231" s="42"/>
    </row>
    <row r="232" spans="1:43" x14ac:dyDescent="0.25">
      <c r="A232" s="45" t="s">
        <v>11</v>
      </c>
      <c r="B232" s="36">
        <v>359</v>
      </c>
      <c r="C232" s="44">
        <v>40716</v>
      </c>
      <c r="D232" s="37">
        <v>-55.893203591168557</v>
      </c>
      <c r="F232" s="38" t="s">
        <v>11</v>
      </c>
      <c r="G232" s="38">
        <v>592</v>
      </c>
      <c r="H232" s="41">
        <v>40949</v>
      </c>
      <c r="I232" s="57">
        <v>5.0000000000000001E-4</v>
      </c>
      <c r="J232" s="57">
        <v>2.5000000000000001E-3</v>
      </c>
      <c r="K232" s="57">
        <f t="shared" si="26"/>
        <v>7.6653396187392414E-3</v>
      </c>
      <c r="P232" s="38" t="s">
        <v>11</v>
      </c>
      <c r="Q232" s="38">
        <v>904</v>
      </c>
      <c r="R232" s="41">
        <v>41261</v>
      </c>
      <c r="S232" s="57">
        <v>3.6700000000000003E-2</v>
      </c>
      <c r="T232" s="57">
        <v>5.1000000000000004E-3</v>
      </c>
      <c r="U232" s="57">
        <f t="shared" si="27"/>
        <v>1.5637292822228054E-2</v>
      </c>
      <c r="V232" s="42"/>
      <c r="W232" s="42"/>
      <c r="Z232" s="38" t="s">
        <v>11</v>
      </c>
      <c r="AA232" s="38">
        <v>942</v>
      </c>
      <c r="AB232" s="41">
        <v>41299</v>
      </c>
      <c r="AC232" s="57">
        <v>3.9100000000000003E-2</v>
      </c>
      <c r="AD232" s="57">
        <v>5.8999999999999999E-3</v>
      </c>
      <c r="AE232" s="57">
        <f t="shared" si="28"/>
        <v>1.8090201500224608E-2</v>
      </c>
      <c r="AF232" s="42"/>
      <c r="AG232" s="42"/>
      <c r="AJ232" s="38" t="s">
        <v>16</v>
      </c>
      <c r="AK232" s="50">
        <v>1470</v>
      </c>
      <c r="AL232" s="51">
        <v>41827</v>
      </c>
      <c r="AM232" s="50">
        <v>4.3299999999999998E-2</v>
      </c>
      <c r="AN232" s="52">
        <v>5.3E-3</v>
      </c>
      <c r="AO232" s="59">
        <f t="shared" si="29"/>
        <v>1.6250519991727191E-2</v>
      </c>
      <c r="AP232" s="42"/>
      <c r="AQ232" s="42"/>
    </row>
    <row r="233" spans="1:43" x14ac:dyDescent="0.25">
      <c r="A233" s="45" t="s">
        <v>11</v>
      </c>
      <c r="B233" s="36">
        <v>360</v>
      </c>
      <c r="C233" s="44">
        <v>40717</v>
      </c>
      <c r="D233" s="37">
        <v>-56.279536707953007</v>
      </c>
      <c r="F233" s="38" t="s">
        <v>11</v>
      </c>
      <c r="G233" s="38">
        <v>595</v>
      </c>
      <c r="H233" s="41">
        <v>40952</v>
      </c>
      <c r="I233" s="57">
        <v>5.0000000000000001E-4</v>
      </c>
      <c r="J233" s="57">
        <v>2.5000000000000001E-3</v>
      </c>
      <c r="K233" s="57">
        <f t="shared" si="26"/>
        <v>7.6653396187392414E-3</v>
      </c>
      <c r="P233" s="38" t="s">
        <v>11</v>
      </c>
      <c r="Q233" s="38">
        <v>906</v>
      </c>
      <c r="R233" s="41">
        <v>41263</v>
      </c>
      <c r="S233" s="57">
        <v>5.6399999999999999E-2</v>
      </c>
      <c r="T233" s="57">
        <v>6.1999999999999998E-3</v>
      </c>
      <c r="U233" s="57">
        <f t="shared" si="27"/>
        <v>1.9010042254473315E-2</v>
      </c>
      <c r="V233" s="42"/>
      <c r="W233" s="42"/>
      <c r="Z233" s="38" t="s">
        <v>11</v>
      </c>
      <c r="AA233" s="38">
        <v>947</v>
      </c>
      <c r="AB233" s="41">
        <v>41304</v>
      </c>
      <c r="AC233" s="57">
        <v>6.0900000000000003E-2</v>
      </c>
      <c r="AD233" s="57">
        <v>5.7999999999999996E-3</v>
      </c>
      <c r="AE233" s="57">
        <f t="shared" si="28"/>
        <v>1.7783587915475036E-2</v>
      </c>
      <c r="AF233" s="42"/>
      <c r="AG233" s="42"/>
      <c r="AJ233" s="38" t="s">
        <v>16</v>
      </c>
      <c r="AK233" s="50">
        <v>1477</v>
      </c>
      <c r="AL233" s="51">
        <v>41834</v>
      </c>
      <c r="AM233" s="50">
        <v>5.1700000000000003E-2</v>
      </c>
      <c r="AN233" s="52">
        <v>7.3000000000000001E-3</v>
      </c>
      <c r="AO233" s="59">
        <f t="shared" si="29"/>
        <v>2.2382791686718584E-2</v>
      </c>
      <c r="AP233" s="42"/>
      <c r="AQ233" s="42"/>
    </row>
    <row r="234" spans="1:43" x14ac:dyDescent="0.25">
      <c r="A234" s="45" t="s">
        <v>11</v>
      </c>
      <c r="B234" s="36">
        <v>361</v>
      </c>
      <c r="C234" s="44">
        <v>40718</v>
      </c>
      <c r="D234" s="37">
        <v>-56.049576519390833</v>
      </c>
      <c r="F234" s="38" t="s">
        <v>11</v>
      </c>
      <c r="G234" s="38">
        <v>597</v>
      </c>
      <c r="H234" s="41">
        <v>40954</v>
      </c>
      <c r="I234" s="57">
        <v>5.0000000000000001E-4</v>
      </c>
      <c r="J234" s="57">
        <v>2.5000000000000001E-3</v>
      </c>
      <c r="K234" s="57">
        <f t="shared" si="26"/>
        <v>7.6653396187392414E-3</v>
      </c>
      <c r="P234" s="38" t="s">
        <v>11</v>
      </c>
      <c r="Q234" s="38">
        <v>920</v>
      </c>
      <c r="R234" s="41">
        <v>41277</v>
      </c>
      <c r="S234" s="57">
        <v>8.4500000000000006E-2</v>
      </c>
      <c r="T234" s="57">
        <v>2.5000000000000001E-3</v>
      </c>
      <c r="U234" s="57">
        <f t="shared" si="27"/>
        <v>7.6653396187392414E-3</v>
      </c>
      <c r="V234" s="42"/>
      <c r="W234" s="42"/>
      <c r="Z234" s="38" t="s">
        <v>11</v>
      </c>
      <c r="AA234" s="38">
        <v>949</v>
      </c>
      <c r="AB234" s="41">
        <v>41306</v>
      </c>
      <c r="AC234" s="57">
        <v>3.3799999999999997E-2</v>
      </c>
      <c r="AD234" s="57">
        <v>2.5000000000000001E-3</v>
      </c>
      <c r="AE234" s="57">
        <f t="shared" si="28"/>
        <v>7.6653396187392414E-3</v>
      </c>
      <c r="AF234" s="42"/>
      <c r="AG234" s="42"/>
      <c r="AJ234" s="38" t="s">
        <v>16</v>
      </c>
      <c r="AK234" s="50">
        <v>1484</v>
      </c>
      <c r="AL234" s="51">
        <v>41841</v>
      </c>
      <c r="AM234" s="50">
        <v>3.7900000000000003E-2</v>
      </c>
      <c r="AN234" s="52">
        <v>5.7999999999999996E-3</v>
      </c>
      <c r="AO234" s="59">
        <f t="shared" si="29"/>
        <v>1.7783587915475036E-2</v>
      </c>
      <c r="AP234" s="42"/>
      <c r="AQ234" s="42"/>
    </row>
    <row r="235" spans="1:43" x14ac:dyDescent="0.25">
      <c r="A235" s="45" t="s">
        <v>11</v>
      </c>
      <c r="B235" s="36">
        <v>364</v>
      </c>
      <c r="C235" s="44">
        <v>40721</v>
      </c>
      <c r="D235" s="37">
        <v>-56.331661017360432</v>
      </c>
      <c r="F235" s="38" t="s">
        <v>11</v>
      </c>
      <c r="G235" s="38">
        <v>599</v>
      </c>
      <c r="H235" s="41">
        <v>40956</v>
      </c>
      <c r="I235" s="57">
        <v>5.0000000000000001E-4</v>
      </c>
      <c r="J235" s="57">
        <v>9.1999999999999998E-3</v>
      </c>
      <c r="K235" s="57">
        <f t="shared" si="26"/>
        <v>2.8208449796960407E-2</v>
      </c>
      <c r="P235" s="38" t="s">
        <v>11</v>
      </c>
      <c r="Q235" s="38">
        <v>925</v>
      </c>
      <c r="R235" s="41">
        <v>41282</v>
      </c>
      <c r="S235" s="57">
        <v>3.9899999999999998E-2</v>
      </c>
      <c r="T235" s="57">
        <v>8.6999999999999994E-3</v>
      </c>
      <c r="U235" s="57">
        <f t="shared" si="27"/>
        <v>2.6675381873212556E-2</v>
      </c>
      <c r="V235" s="42"/>
      <c r="W235" s="42"/>
      <c r="Z235" s="38" t="s">
        <v>11</v>
      </c>
      <c r="AA235" s="38">
        <v>954</v>
      </c>
      <c r="AB235" s="41">
        <v>41311</v>
      </c>
      <c r="AC235" s="57">
        <v>3.0300000000000001E-2</v>
      </c>
      <c r="AD235" s="57">
        <v>2.5000000000000001E-3</v>
      </c>
      <c r="AE235" s="57">
        <f t="shared" si="28"/>
        <v>7.6653396187392414E-3</v>
      </c>
      <c r="AF235" s="42"/>
      <c r="AG235" s="42"/>
      <c r="AJ235" s="38" t="s">
        <v>16</v>
      </c>
      <c r="AK235" s="50">
        <v>1491</v>
      </c>
      <c r="AL235" s="51">
        <v>41848</v>
      </c>
      <c r="AM235" s="50">
        <v>3.0599999999999999E-2</v>
      </c>
      <c r="AN235" s="52">
        <v>6.3E-3</v>
      </c>
      <c r="AO235" s="59">
        <f t="shared" si="29"/>
        <v>1.9316655839222888E-2</v>
      </c>
      <c r="AP235" s="42"/>
      <c r="AQ235" s="42"/>
    </row>
    <row r="236" spans="1:43" x14ac:dyDescent="0.25">
      <c r="A236" s="45" t="s">
        <v>11</v>
      </c>
      <c r="B236" s="36">
        <v>365</v>
      </c>
      <c r="C236" s="44">
        <v>40722</v>
      </c>
      <c r="D236" s="37">
        <v>-56.423645092785307</v>
      </c>
      <c r="F236" s="38" t="s">
        <v>11</v>
      </c>
      <c r="G236" s="38">
        <v>604</v>
      </c>
      <c r="H236" s="41">
        <v>40961</v>
      </c>
      <c r="I236" s="57">
        <v>5.0000000000000001E-4</v>
      </c>
      <c r="J236" s="57">
        <v>6.1999999999999998E-3</v>
      </c>
      <c r="K236" s="57">
        <f t="shared" si="26"/>
        <v>1.9010042254473315E-2</v>
      </c>
      <c r="P236" s="38" t="s">
        <v>11</v>
      </c>
      <c r="Q236" s="38">
        <v>927</v>
      </c>
      <c r="R236" s="41">
        <v>41284</v>
      </c>
      <c r="S236" s="57">
        <v>5.8599999999999999E-2</v>
      </c>
      <c r="T236" s="57">
        <v>0.47770000000000001</v>
      </c>
      <c r="U236" s="57">
        <f t="shared" si="27"/>
        <v>1.4646930943486942</v>
      </c>
      <c r="Z236" s="38" t="s">
        <v>11</v>
      </c>
      <c r="AA236" s="38">
        <v>956</v>
      </c>
      <c r="AB236" s="41">
        <v>41313</v>
      </c>
      <c r="AC236" s="57">
        <v>3.2800000000000003E-2</v>
      </c>
      <c r="AD236" s="57">
        <v>2.5000000000000001E-3</v>
      </c>
      <c r="AE236" s="57">
        <f t="shared" si="28"/>
        <v>7.6653396187392414E-3</v>
      </c>
      <c r="AF236" s="42"/>
      <c r="AG236" s="42"/>
      <c r="AJ236" s="38" t="s">
        <v>16</v>
      </c>
      <c r="AK236" s="50">
        <v>1498</v>
      </c>
      <c r="AL236" s="51">
        <v>41855</v>
      </c>
      <c r="AM236" s="50">
        <v>3.2800000000000003E-2</v>
      </c>
      <c r="AN236" s="52">
        <v>7.4999999999999997E-3</v>
      </c>
      <c r="AO236" s="59">
        <f t="shared" si="29"/>
        <v>2.2996018856217722E-2</v>
      </c>
      <c r="AP236" s="42"/>
      <c r="AQ236" s="42"/>
    </row>
    <row r="237" spans="1:43" x14ac:dyDescent="0.25">
      <c r="A237" s="45" t="s">
        <v>11</v>
      </c>
      <c r="B237" s="36">
        <v>366</v>
      </c>
      <c r="C237" s="44">
        <v>40723</v>
      </c>
      <c r="D237" s="37">
        <v>-56.668935960584967</v>
      </c>
      <c r="F237" s="38" t="s">
        <v>11</v>
      </c>
      <c r="G237" s="38">
        <v>606</v>
      </c>
      <c r="H237" s="41">
        <v>40963</v>
      </c>
      <c r="I237" s="57">
        <v>5.0000000000000001E-4</v>
      </c>
      <c r="J237" s="57">
        <v>2.5000000000000001E-3</v>
      </c>
      <c r="K237" s="57">
        <f t="shared" si="26"/>
        <v>7.6653396187392414E-3</v>
      </c>
      <c r="P237" s="38" t="s">
        <v>11</v>
      </c>
      <c r="Q237" s="38">
        <v>932</v>
      </c>
      <c r="R237" s="41">
        <v>41289</v>
      </c>
      <c r="S237" s="57">
        <v>7.9100000000000004E-2</v>
      </c>
      <c r="T237" s="57">
        <v>7.0099999999999996E-2</v>
      </c>
      <c r="U237" s="57">
        <f t="shared" si="27"/>
        <v>0.2149361229094483</v>
      </c>
      <c r="Z237" s="38" t="s">
        <v>11</v>
      </c>
      <c r="AA237" s="38">
        <v>961</v>
      </c>
      <c r="AB237" s="41">
        <v>41318</v>
      </c>
      <c r="AC237" s="57">
        <v>3.0200000000000001E-2</v>
      </c>
      <c r="AD237" s="57">
        <v>5.7000000000000002E-3</v>
      </c>
      <c r="AE237" s="57">
        <f t="shared" si="28"/>
        <v>1.7476974330725471E-2</v>
      </c>
      <c r="AF237" s="42"/>
      <c r="AG237" s="42"/>
      <c r="AJ237" s="38" t="s">
        <v>16</v>
      </c>
      <c r="AK237" s="50">
        <v>1505</v>
      </c>
      <c r="AL237" s="51">
        <v>41862</v>
      </c>
      <c r="AM237" s="50">
        <v>9.1700000000000004E-2</v>
      </c>
      <c r="AN237" s="52">
        <v>2.5000000000000001E-3</v>
      </c>
      <c r="AO237" s="59">
        <f t="shared" si="29"/>
        <v>7.6653396187392414E-3</v>
      </c>
      <c r="AP237" s="42"/>
      <c r="AQ237" s="42"/>
    </row>
    <row r="238" spans="1:43" x14ac:dyDescent="0.25">
      <c r="A238" s="45" t="s">
        <v>11</v>
      </c>
      <c r="B238" s="36">
        <v>367</v>
      </c>
      <c r="C238" s="44">
        <v>40724</v>
      </c>
      <c r="D238" s="37">
        <v>-56.668935960584967</v>
      </c>
      <c r="F238" s="38" t="s">
        <v>11</v>
      </c>
      <c r="G238" s="38">
        <v>609</v>
      </c>
      <c r="H238" s="41">
        <v>40966</v>
      </c>
      <c r="I238" s="57">
        <v>5.0000000000000001E-4</v>
      </c>
      <c r="J238" s="57">
        <v>2.5000000000000001E-3</v>
      </c>
      <c r="K238" s="57">
        <f t="shared" si="26"/>
        <v>7.6653396187392414E-3</v>
      </c>
      <c r="P238" s="38" t="s">
        <v>11</v>
      </c>
      <c r="Q238" s="38">
        <v>934</v>
      </c>
      <c r="R238" s="41">
        <v>41291</v>
      </c>
      <c r="S238" s="57">
        <v>5.1999999999999998E-2</v>
      </c>
      <c r="T238" s="57">
        <v>5.0000000000000001E-3</v>
      </c>
      <c r="U238" s="57">
        <f t="shared" si="27"/>
        <v>1.5330679237478483E-2</v>
      </c>
      <c r="V238" s="42"/>
      <c r="W238" s="42"/>
      <c r="Z238" s="38" t="s">
        <v>11</v>
      </c>
      <c r="AA238" s="38">
        <v>963</v>
      </c>
      <c r="AB238" s="41">
        <v>41320</v>
      </c>
      <c r="AC238" s="57">
        <v>3.1099999999999999E-2</v>
      </c>
      <c r="AD238" s="57">
        <v>5.8999999999999999E-3</v>
      </c>
      <c r="AE238" s="57">
        <f t="shared" si="28"/>
        <v>1.8090201500224608E-2</v>
      </c>
      <c r="AF238" s="42"/>
      <c r="AG238" s="42"/>
      <c r="AJ238" s="38" t="s">
        <v>16</v>
      </c>
      <c r="AK238" s="50">
        <v>1512</v>
      </c>
      <c r="AL238" s="51">
        <v>41869</v>
      </c>
      <c r="AM238" s="50">
        <v>4.2200000000000001E-2</v>
      </c>
      <c r="AN238" s="52">
        <v>2.5000000000000001E-3</v>
      </c>
      <c r="AO238" s="59">
        <f t="shared" si="29"/>
        <v>7.6653396187392414E-3</v>
      </c>
      <c r="AP238" s="42"/>
      <c r="AQ238" s="42"/>
    </row>
    <row r="239" spans="1:43" x14ac:dyDescent="0.25">
      <c r="A239" s="45" t="s">
        <v>11</v>
      </c>
      <c r="B239" s="36">
        <v>368</v>
      </c>
      <c r="C239" s="44">
        <v>40725</v>
      </c>
      <c r="D239" s="37">
        <v>-56.917292964232118</v>
      </c>
      <c r="F239" s="38" t="s">
        <v>11</v>
      </c>
      <c r="G239" s="38">
        <v>611</v>
      </c>
      <c r="H239" s="41">
        <v>40968</v>
      </c>
      <c r="I239" s="57">
        <v>5.0000000000000001E-4</v>
      </c>
      <c r="J239" s="57">
        <v>2.5000000000000001E-3</v>
      </c>
      <c r="K239" s="57">
        <f t="shared" si="26"/>
        <v>7.6653396187392414E-3</v>
      </c>
      <c r="P239" s="38" t="s">
        <v>11</v>
      </c>
      <c r="Q239" s="38">
        <v>941</v>
      </c>
      <c r="R239" s="41">
        <v>41298</v>
      </c>
      <c r="S239" s="57">
        <v>3.3799999999999997E-2</v>
      </c>
      <c r="T239" s="57">
        <v>2.5000000000000001E-3</v>
      </c>
      <c r="U239" s="57">
        <f t="shared" si="27"/>
        <v>7.6653396187392414E-3</v>
      </c>
      <c r="V239" s="42"/>
      <c r="W239" s="42"/>
      <c r="Z239" s="38" t="s">
        <v>11</v>
      </c>
      <c r="AA239" s="38">
        <v>970</v>
      </c>
      <c r="AB239" s="41">
        <v>41327</v>
      </c>
      <c r="AC239" s="57">
        <v>3.4000000000000002E-2</v>
      </c>
      <c r="AD239" s="57">
        <v>7.0000000000000001E-3</v>
      </c>
      <c r="AE239" s="57">
        <f t="shared" si="28"/>
        <v>2.1462950932469874E-2</v>
      </c>
      <c r="AF239" s="42"/>
      <c r="AG239" s="42"/>
      <c r="AJ239" s="38" t="s">
        <v>16</v>
      </c>
      <c r="AK239" s="50">
        <v>1519</v>
      </c>
      <c r="AL239" s="51">
        <v>41876</v>
      </c>
      <c r="AM239" s="50">
        <v>3.5400000000000001E-2</v>
      </c>
      <c r="AN239" s="52">
        <v>5.4999999999999997E-3</v>
      </c>
      <c r="AO239" s="59">
        <f t="shared" si="29"/>
        <v>1.6863747161226329E-2</v>
      </c>
      <c r="AP239" s="42"/>
      <c r="AQ239" s="42"/>
    </row>
    <row r="240" spans="1:43" x14ac:dyDescent="0.25">
      <c r="A240" s="45" t="s">
        <v>11</v>
      </c>
      <c r="B240" s="36">
        <v>372</v>
      </c>
      <c r="C240" s="44">
        <v>40729</v>
      </c>
      <c r="D240" s="37">
        <v>-56.708795726602403</v>
      </c>
      <c r="F240" s="38" t="s">
        <v>11</v>
      </c>
      <c r="G240" s="38">
        <v>613</v>
      </c>
      <c r="H240" s="41">
        <v>40970</v>
      </c>
      <c r="I240" s="57">
        <v>5.0000000000000001E-4</v>
      </c>
      <c r="J240" s="57">
        <v>2.5000000000000001E-3</v>
      </c>
      <c r="K240" s="57">
        <f t="shared" si="26"/>
        <v>7.6653396187392414E-3</v>
      </c>
      <c r="P240" s="38" t="s">
        <v>11</v>
      </c>
      <c r="Q240" s="38">
        <v>946</v>
      </c>
      <c r="R240" s="41">
        <v>41303</v>
      </c>
      <c r="S240" s="57">
        <v>5.0700000000000002E-2</v>
      </c>
      <c r="T240" s="57">
        <v>2.58E-2</v>
      </c>
      <c r="U240" s="57">
        <f t="shared" si="27"/>
        <v>7.9106304865388971E-2</v>
      </c>
      <c r="Z240" s="38" t="s">
        <v>11</v>
      </c>
      <c r="AA240" s="38">
        <v>975</v>
      </c>
      <c r="AB240" s="41">
        <v>41332</v>
      </c>
      <c r="AC240" s="57">
        <v>4.5999999999999999E-2</v>
      </c>
      <c r="AD240" s="57">
        <v>8.8000000000000005E-3</v>
      </c>
      <c r="AE240" s="57">
        <f t="shared" si="28"/>
        <v>2.6981995457962128E-2</v>
      </c>
      <c r="AF240" s="42"/>
      <c r="AG240" s="42"/>
      <c r="AJ240" s="38" t="s">
        <v>16</v>
      </c>
      <c r="AK240" s="50">
        <v>1527</v>
      </c>
      <c r="AL240" s="51">
        <v>41884</v>
      </c>
      <c r="AM240" s="50">
        <v>4.4699999999999997E-2</v>
      </c>
      <c r="AN240" s="52">
        <v>5.3E-3</v>
      </c>
      <c r="AO240" s="59">
        <f t="shared" si="29"/>
        <v>1.6250519991727191E-2</v>
      </c>
      <c r="AP240" s="42"/>
      <c r="AQ240" s="42"/>
    </row>
    <row r="241" spans="1:45" x14ac:dyDescent="0.25">
      <c r="A241" s="45" t="s">
        <v>11</v>
      </c>
      <c r="B241" s="36">
        <v>373</v>
      </c>
      <c r="C241" s="44">
        <v>40730</v>
      </c>
      <c r="D241" s="37">
        <v>-56.813044345417254</v>
      </c>
      <c r="F241" s="38" t="s">
        <v>11</v>
      </c>
      <c r="G241" s="38">
        <v>616</v>
      </c>
      <c r="H241" s="41">
        <v>40973</v>
      </c>
      <c r="I241" s="57">
        <v>5.0000000000000001E-4</v>
      </c>
      <c r="J241" s="57">
        <v>2.5000000000000001E-3</v>
      </c>
      <c r="K241" s="57">
        <f t="shared" si="26"/>
        <v>7.6653396187392414E-3</v>
      </c>
      <c r="P241" s="38" t="s">
        <v>11</v>
      </c>
      <c r="Q241" s="38">
        <v>948</v>
      </c>
      <c r="R241" s="41">
        <v>41305</v>
      </c>
      <c r="S241" s="57">
        <v>3.78E-2</v>
      </c>
      <c r="T241" s="57">
        <v>2.5000000000000001E-3</v>
      </c>
      <c r="U241" s="57">
        <f t="shared" si="27"/>
        <v>7.6653396187392414E-3</v>
      </c>
      <c r="V241" s="42"/>
      <c r="W241" s="42"/>
      <c r="Z241" s="38" t="s">
        <v>11</v>
      </c>
      <c r="AA241" s="38">
        <v>977</v>
      </c>
      <c r="AB241" s="41">
        <v>41334</v>
      </c>
      <c r="AC241" s="57">
        <v>3.3799999999999997E-2</v>
      </c>
      <c r="AD241" s="57">
        <v>6.4000000000000003E-3</v>
      </c>
      <c r="AE241" s="57">
        <f t="shared" si="28"/>
        <v>1.9623269423972457E-2</v>
      </c>
      <c r="AF241" s="42"/>
      <c r="AG241" s="42"/>
      <c r="AJ241" s="38" t="s">
        <v>16</v>
      </c>
      <c r="AK241" s="50">
        <v>1528</v>
      </c>
      <c r="AL241" s="51">
        <v>41885</v>
      </c>
      <c r="AM241" s="50">
        <v>3.8399999999999997E-2</v>
      </c>
      <c r="AN241" s="52">
        <v>2.5000000000000001E-3</v>
      </c>
      <c r="AO241" s="59">
        <f t="shared" si="29"/>
        <v>7.6653396187392414E-3</v>
      </c>
      <c r="AP241" s="42"/>
      <c r="AQ241" s="42"/>
    </row>
    <row r="242" spans="1:45" x14ac:dyDescent="0.25">
      <c r="A242" s="45" t="s">
        <v>11</v>
      </c>
      <c r="B242" s="36">
        <v>374</v>
      </c>
      <c r="C242" s="44">
        <v>40731</v>
      </c>
      <c r="D242" s="37">
        <v>-56.813044345417254</v>
      </c>
      <c r="F242" s="38" t="s">
        <v>11</v>
      </c>
      <c r="G242" s="38">
        <v>618</v>
      </c>
      <c r="H242" s="41">
        <v>40975</v>
      </c>
      <c r="I242" s="57">
        <v>5.0000000000000001E-4</v>
      </c>
      <c r="J242" s="57">
        <v>2.5000000000000001E-3</v>
      </c>
      <c r="K242" s="57">
        <f t="shared" si="26"/>
        <v>7.6653396187392414E-3</v>
      </c>
      <c r="P242" s="38" t="s">
        <v>11</v>
      </c>
      <c r="Q242" s="38">
        <v>953</v>
      </c>
      <c r="R242" s="41">
        <v>41310</v>
      </c>
      <c r="S242" s="57">
        <v>2.9100000000000001E-2</v>
      </c>
      <c r="T242" s="57">
        <v>5.7000000000000002E-3</v>
      </c>
      <c r="U242" s="57">
        <f t="shared" si="27"/>
        <v>1.7476974330725471E-2</v>
      </c>
      <c r="V242" s="42"/>
      <c r="W242" s="42"/>
      <c r="Z242" s="38" t="s">
        <v>11</v>
      </c>
      <c r="AA242" s="38">
        <v>982</v>
      </c>
      <c r="AB242" s="41">
        <v>41339</v>
      </c>
      <c r="AC242" s="57">
        <v>2.7400000000000001E-2</v>
      </c>
      <c r="AD242" s="57">
        <v>7.1000000000000004E-3</v>
      </c>
      <c r="AE242" s="57">
        <f t="shared" si="28"/>
        <v>2.1769564517219446E-2</v>
      </c>
      <c r="AF242" s="42"/>
      <c r="AG242" s="42"/>
      <c r="AJ242" s="38" t="s">
        <v>16</v>
      </c>
      <c r="AK242" s="50">
        <v>1533</v>
      </c>
      <c r="AL242" s="51">
        <v>41890</v>
      </c>
      <c r="AM242" s="50">
        <v>4.3999999999999997E-2</v>
      </c>
      <c r="AN242" s="52">
        <v>2.5000000000000001E-3</v>
      </c>
      <c r="AO242" s="59">
        <f t="shared" si="29"/>
        <v>7.6653396187392414E-3</v>
      </c>
      <c r="AP242" s="42"/>
      <c r="AQ242" s="42"/>
    </row>
    <row r="243" spans="1:45" ht="15.75" x14ac:dyDescent="0.3">
      <c r="A243" s="45" t="s">
        <v>11</v>
      </c>
      <c r="B243" s="36">
        <v>375</v>
      </c>
      <c r="C243" s="44">
        <v>40732</v>
      </c>
      <c r="D243" s="37">
        <v>-57.260700179151627</v>
      </c>
      <c r="F243" s="38" t="s">
        <v>11</v>
      </c>
      <c r="G243" s="38">
        <v>620</v>
      </c>
      <c r="H243" s="41">
        <v>40977</v>
      </c>
      <c r="I243" s="57">
        <v>5.0000000000000001E-4</v>
      </c>
      <c r="J243" s="57">
        <v>2.5000000000000001E-3</v>
      </c>
      <c r="K243" s="57">
        <f t="shared" si="26"/>
        <v>7.6653396187392414E-3</v>
      </c>
      <c r="P243" s="38" t="s">
        <v>11</v>
      </c>
      <c r="Q243" s="38">
        <v>955</v>
      </c>
      <c r="R243" s="41">
        <v>41312</v>
      </c>
      <c r="S243" s="57">
        <v>2.8799999999999999E-2</v>
      </c>
      <c r="T243" s="57">
        <v>2.5000000000000001E-3</v>
      </c>
      <c r="U243" s="57">
        <f t="shared" si="27"/>
        <v>7.6653396187392414E-3</v>
      </c>
      <c r="V243" s="42"/>
      <c r="W243" s="42"/>
      <c r="Z243" s="38" t="s">
        <v>11</v>
      </c>
      <c r="AA243" s="38">
        <v>984</v>
      </c>
      <c r="AB243" s="41">
        <v>41341</v>
      </c>
      <c r="AC243" s="57">
        <v>3.5299999999999998E-2</v>
      </c>
      <c r="AD243" s="57">
        <v>6.1000000000000004E-3</v>
      </c>
      <c r="AE243" s="57">
        <f t="shared" si="28"/>
        <v>1.870342866972375E-2</v>
      </c>
      <c r="AF243" s="42"/>
      <c r="AG243" s="42"/>
      <c r="AJ243" s="48" t="s">
        <v>16</v>
      </c>
      <c r="AK243" s="50">
        <v>1540</v>
      </c>
      <c r="AL243" s="51">
        <v>41897</v>
      </c>
      <c r="AM243" s="50">
        <v>3.9100000000000003E-2</v>
      </c>
      <c r="AN243" s="52">
        <v>2.5000000000000001E-3</v>
      </c>
      <c r="AO243" s="59">
        <f t="shared" si="29"/>
        <v>7.6653396187392414E-3</v>
      </c>
      <c r="AP243" s="38" t="s">
        <v>60</v>
      </c>
      <c r="AQ243" s="38" t="s">
        <v>93</v>
      </c>
      <c r="AR243" s="38" t="s">
        <v>94</v>
      </c>
      <c r="AS243" s="38" t="s">
        <v>179</v>
      </c>
    </row>
    <row r="244" spans="1:45" x14ac:dyDescent="0.25">
      <c r="A244" s="45" t="s">
        <v>11</v>
      </c>
      <c r="B244" s="36">
        <v>378</v>
      </c>
      <c r="C244" s="44">
        <v>40735</v>
      </c>
      <c r="D244" s="37">
        <v>-57.487594231866318</v>
      </c>
      <c r="F244" s="38" t="s">
        <v>11</v>
      </c>
      <c r="G244" s="38">
        <v>623</v>
      </c>
      <c r="H244" s="41">
        <v>40980</v>
      </c>
      <c r="I244" s="57">
        <v>1E-3</v>
      </c>
      <c r="J244" s="57">
        <v>2.5000000000000001E-3</v>
      </c>
      <c r="K244" s="57">
        <f t="shared" si="26"/>
        <v>7.6653396187392414E-3</v>
      </c>
      <c r="P244" s="38" t="s">
        <v>11</v>
      </c>
      <c r="Q244" s="38">
        <v>960</v>
      </c>
      <c r="R244" s="41">
        <v>41317</v>
      </c>
      <c r="S244" s="57">
        <v>3.61E-2</v>
      </c>
      <c r="T244" s="57">
        <v>6.7999999999999996E-3</v>
      </c>
      <c r="U244" s="57">
        <f t="shared" si="27"/>
        <v>2.0849723762970732E-2</v>
      </c>
      <c r="V244" s="42"/>
      <c r="W244" s="42"/>
      <c r="Z244" s="38" t="s">
        <v>11</v>
      </c>
      <c r="AA244" s="38">
        <v>989</v>
      </c>
      <c r="AB244" s="41">
        <v>41346</v>
      </c>
      <c r="AC244" s="57">
        <v>2.3400000000000001E-2</v>
      </c>
      <c r="AD244" s="57">
        <v>5.7000000000000002E-3</v>
      </c>
      <c r="AE244" s="57">
        <f t="shared" si="28"/>
        <v>1.7476974330725471E-2</v>
      </c>
      <c r="AF244" s="42"/>
      <c r="AG244" s="42"/>
      <c r="AJ244" s="38" t="s">
        <v>18</v>
      </c>
      <c r="AK244" s="50">
        <v>1547</v>
      </c>
      <c r="AL244" s="51">
        <v>41904</v>
      </c>
      <c r="AM244" s="50">
        <v>1.3100000000000001E-2</v>
      </c>
      <c r="AN244" s="52">
        <v>2.5000000000000001E-3</v>
      </c>
      <c r="AO244" s="59">
        <f t="shared" si="29"/>
        <v>7.6653396187392414E-3</v>
      </c>
      <c r="AP244" s="38" t="s">
        <v>46</v>
      </c>
      <c r="AQ244" s="57">
        <f>MAX(AM244:AM263)</f>
        <v>0.05</v>
      </c>
      <c r="AR244" s="57">
        <f>MAX(AN244:AN263)</f>
        <v>2.5000000000000001E-3</v>
      </c>
      <c r="AS244" s="57">
        <f>(30.973762+15.999*4)/30.973762*AR244</f>
        <v>7.6653396187392414E-3</v>
      </c>
    </row>
    <row r="245" spans="1:45" x14ac:dyDescent="0.25">
      <c r="A245" s="45" t="s">
        <v>11</v>
      </c>
      <c r="B245" s="36">
        <v>379</v>
      </c>
      <c r="C245" s="44">
        <v>40736</v>
      </c>
      <c r="D245" s="37">
        <v>-57.996572782550601</v>
      </c>
      <c r="F245" s="38" t="s">
        <v>11</v>
      </c>
      <c r="G245" s="38">
        <v>625</v>
      </c>
      <c r="H245" s="41">
        <v>40982</v>
      </c>
      <c r="I245" s="57">
        <v>5.0000000000000001E-4</v>
      </c>
      <c r="J245" s="57">
        <v>2.5000000000000001E-3</v>
      </c>
      <c r="K245" s="57">
        <f t="shared" si="26"/>
        <v>7.6653396187392414E-3</v>
      </c>
      <c r="P245" s="38" t="s">
        <v>11</v>
      </c>
      <c r="Q245" s="38">
        <v>962</v>
      </c>
      <c r="R245" s="41">
        <v>41319</v>
      </c>
      <c r="S245" s="57">
        <v>3.2000000000000001E-2</v>
      </c>
      <c r="T245" s="57">
        <v>2.5000000000000001E-3</v>
      </c>
      <c r="U245" s="57">
        <f t="shared" si="27"/>
        <v>7.6653396187392414E-3</v>
      </c>
      <c r="V245" s="42"/>
      <c r="W245" s="42"/>
      <c r="Z245" s="38" t="s">
        <v>11</v>
      </c>
      <c r="AA245" s="38">
        <v>991</v>
      </c>
      <c r="AB245" s="41">
        <v>41348</v>
      </c>
      <c r="AC245" s="57">
        <v>2.3800000000000002E-2</v>
      </c>
      <c r="AD245" s="57">
        <v>6.4000000000000003E-3</v>
      </c>
      <c r="AE245" s="57">
        <f t="shared" si="28"/>
        <v>1.9623269423972457E-2</v>
      </c>
      <c r="AF245" s="42"/>
      <c r="AG245" s="42"/>
      <c r="AJ245" s="38" t="s">
        <v>18</v>
      </c>
      <c r="AK245" s="50">
        <v>1554</v>
      </c>
      <c r="AL245" s="51">
        <v>41911</v>
      </c>
      <c r="AM245" s="50">
        <v>2.4299999999999999E-2</v>
      </c>
      <c r="AN245" s="52">
        <v>2.5000000000000001E-3</v>
      </c>
      <c r="AO245" s="59">
        <f t="shared" si="29"/>
        <v>7.6653396187392414E-3</v>
      </c>
      <c r="AP245" s="38" t="s">
        <v>47</v>
      </c>
      <c r="AQ245" s="57">
        <f>MIN(AM244:AM263)</f>
        <v>7.4999999999999997E-3</v>
      </c>
      <c r="AR245" s="57">
        <f>MIN(AN244:AN263)</f>
        <v>2.5000000000000001E-3</v>
      </c>
      <c r="AS245" s="57">
        <f t="shared" ref="AS245:AS248" si="30">(30.973762+15.999*4)/30.973762*AR245</f>
        <v>7.6653396187392414E-3</v>
      </c>
    </row>
    <row r="246" spans="1:45" x14ac:dyDescent="0.25">
      <c r="A246" s="45" t="s">
        <v>11</v>
      </c>
      <c r="B246" s="36">
        <v>380</v>
      </c>
      <c r="C246" s="44">
        <v>40737</v>
      </c>
      <c r="D246" s="37">
        <v>-57.855530533565791</v>
      </c>
      <c r="F246" s="38" t="s">
        <v>11</v>
      </c>
      <c r="G246" s="38">
        <v>627</v>
      </c>
      <c r="H246" s="41">
        <v>40984</v>
      </c>
      <c r="I246" s="57">
        <v>5.0000000000000001E-4</v>
      </c>
      <c r="J246" s="57">
        <v>2.5000000000000001E-3</v>
      </c>
      <c r="K246" s="57">
        <f t="shared" si="26"/>
        <v>7.6653396187392414E-3</v>
      </c>
      <c r="P246" s="38" t="s">
        <v>11</v>
      </c>
      <c r="Q246" s="38">
        <v>969</v>
      </c>
      <c r="R246" s="41">
        <v>41326</v>
      </c>
      <c r="S246" s="57">
        <v>3.9800000000000002E-2</v>
      </c>
      <c r="T246" s="57">
        <v>5.7999999999999996E-3</v>
      </c>
      <c r="U246" s="57">
        <f t="shared" si="27"/>
        <v>1.7783587915475036E-2</v>
      </c>
      <c r="V246" s="42"/>
      <c r="W246" s="42"/>
      <c r="Z246" s="38" t="s">
        <v>11</v>
      </c>
      <c r="AA246" s="38">
        <v>996</v>
      </c>
      <c r="AB246" s="41">
        <v>41353</v>
      </c>
      <c r="AC246" s="57">
        <v>1.5100000000000001E-2</v>
      </c>
      <c r="AD246" s="57">
        <v>6.6E-3</v>
      </c>
      <c r="AE246" s="57">
        <f t="shared" si="28"/>
        <v>2.0236496593471594E-2</v>
      </c>
      <c r="AF246" s="42"/>
      <c r="AG246" s="42"/>
      <c r="AJ246" s="38" t="s">
        <v>18</v>
      </c>
      <c r="AK246" s="50">
        <v>1561</v>
      </c>
      <c r="AL246" s="51">
        <v>41918</v>
      </c>
      <c r="AM246" s="50">
        <v>2.6599999999999999E-2</v>
      </c>
      <c r="AN246" s="52">
        <v>2.5000000000000001E-3</v>
      </c>
      <c r="AO246" s="59">
        <f t="shared" si="29"/>
        <v>7.6653396187392414E-3</v>
      </c>
      <c r="AP246" s="38" t="s">
        <v>48</v>
      </c>
      <c r="AQ246" s="57">
        <f>MEDIAN(AM244:AM263)</f>
        <v>2.2800000000000001E-2</v>
      </c>
      <c r="AR246" s="57">
        <f>MEDIAN(AN244:AN263)</f>
        <v>2.5000000000000001E-3</v>
      </c>
      <c r="AS246" s="57">
        <f t="shared" si="30"/>
        <v>7.6653396187392414E-3</v>
      </c>
    </row>
    <row r="247" spans="1:45" x14ac:dyDescent="0.25">
      <c r="A247" s="45" t="s">
        <v>11</v>
      </c>
      <c r="B247" s="36">
        <v>381</v>
      </c>
      <c r="C247" s="44">
        <v>40738</v>
      </c>
      <c r="D247" s="37">
        <v>-57.797273952463378</v>
      </c>
      <c r="F247" s="38" t="s">
        <v>11</v>
      </c>
      <c r="G247" s="38">
        <v>630</v>
      </c>
      <c r="H247" s="41">
        <v>40987</v>
      </c>
      <c r="I247" s="57">
        <v>5.0000000000000001E-4</v>
      </c>
      <c r="J247" s="57">
        <v>2.5000000000000001E-3</v>
      </c>
      <c r="K247" s="57">
        <f t="shared" si="26"/>
        <v>7.6653396187392414E-3</v>
      </c>
      <c r="P247" s="38" t="s">
        <v>11</v>
      </c>
      <c r="Q247" s="38">
        <v>974</v>
      </c>
      <c r="R247" s="41">
        <v>41331</v>
      </c>
      <c r="S247" s="57">
        <v>4.6100000000000002E-2</v>
      </c>
      <c r="T247" s="57">
        <v>6.1999999999999998E-3</v>
      </c>
      <c r="U247" s="57">
        <f t="shared" si="27"/>
        <v>1.9010042254473315E-2</v>
      </c>
      <c r="V247" s="42"/>
      <c r="W247" s="42"/>
      <c r="Z247" s="38" t="s">
        <v>11</v>
      </c>
      <c r="AA247" s="38">
        <v>998</v>
      </c>
      <c r="AB247" s="41">
        <v>41355</v>
      </c>
      <c r="AC247" s="57">
        <v>1.55E-2</v>
      </c>
      <c r="AD247" s="57">
        <v>5.5999999999999999E-3</v>
      </c>
      <c r="AE247" s="57">
        <f t="shared" si="28"/>
        <v>1.7170360745975898E-2</v>
      </c>
      <c r="AF247" s="42"/>
      <c r="AG247" s="42"/>
      <c r="AJ247" s="38" t="s">
        <v>18</v>
      </c>
      <c r="AK247" s="50">
        <v>1569</v>
      </c>
      <c r="AL247" s="51">
        <v>41926</v>
      </c>
      <c r="AM247" s="50">
        <v>2.5499999999999998E-2</v>
      </c>
      <c r="AN247" s="52">
        <v>2.5000000000000001E-3</v>
      </c>
      <c r="AO247" s="59">
        <f t="shared" si="29"/>
        <v>7.6653396187392414E-3</v>
      </c>
      <c r="AP247" s="38" t="s">
        <v>49</v>
      </c>
      <c r="AQ247" s="57">
        <f>AVERAGE(AM244:AM263)</f>
        <v>2.0984999999999997E-2</v>
      </c>
      <c r="AR247" s="57">
        <f>AVERAGE(AN244:AN263)</f>
        <v>2.5000000000000005E-3</v>
      </c>
      <c r="AS247" s="57">
        <f t="shared" si="30"/>
        <v>7.6653396187392423E-3</v>
      </c>
    </row>
    <row r="248" spans="1:45" x14ac:dyDescent="0.25">
      <c r="A248" s="45" t="s">
        <v>11</v>
      </c>
      <c r="B248" s="36">
        <v>382</v>
      </c>
      <c r="C248" s="44">
        <v>40739</v>
      </c>
      <c r="D248" s="37">
        <v>-57.873927348650767</v>
      </c>
      <c r="F248" s="38" t="s">
        <v>11</v>
      </c>
      <c r="G248" s="38">
        <v>632</v>
      </c>
      <c r="H248" s="41">
        <v>40989</v>
      </c>
      <c r="I248" s="57">
        <v>5.0000000000000001E-4</v>
      </c>
      <c r="J248" s="57">
        <v>2.5000000000000001E-3</v>
      </c>
      <c r="K248" s="57">
        <f t="shared" si="26"/>
        <v>7.6653396187392414E-3</v>
      </c>
      <c r="P248" s="38" t="s">
        <v>11</v>
      </c>
      <c r="Q248" s="38">
        <v>976</v>
      </c>
      <c r="R248" s="41">
        <v>41333</v>
      </c>
      <c r="S248" s="57">
        <v>3.3000000000000002E-2</v>
      </c>
      <c r="T248" s="57">
        <v>7.4999999999999997E-3</v>
      </c>
      <c r="U248" s="57">
        <f t="shared" si="27"/>
        <v>2.2996018856217722E-2</v>
      </c>
      <c r="V248" s="42"/>
      <c r="W248" s="42"/>
      <c r="Z248" s="38" t="s">
        <v>11</v>
      </c>
      <c r="AA248" s="38">
        <v>1003</v>
      </c>
      <c r="AB248" s="41">
        <v>41360</v>
      </c>
      <c r="AC248" s="57">
        <v>0.44779999999999998</v>
      </c>
      <c r="AD248" s="57">
        <v>6.0000000000000001E-3</v>
      </c>
      <c r="AE248" s="57">
        <f t="shared" si="28"/>
        <v>1.8396815084974177E-2</v>
      </c>
      <c r="AF248" s="42"/>
      <c r="AG248" s="42"/>
      <c r="AJ248" s="38" t="s">
        <v>18</v>
      </c>
      <c r="AK248" s="50">
        <v>1570</v>
      </c>
      <c r="AL248" s="51">
        <v>41927</v>
      </c>
      <c r="AM248" s="52">
        <v>8.8000000000000005E-3</v>
      </c>
      <c r="AN248" s="52">
        <v>2.5000000000000001E-3</v>
      </c>
      <c r="AO248" s="59">
        <f t="shared" si="29"/>
        <v>7.6653396187392414E-3</v>
      </c>
      <c r="AP248" s="38" t="s">
        <v>50</v>
      </c>
      <c r="AQ248" s="57">
        <f>STDEV(AM244:AM263)</f>
        <v>9.6363497675263574E-3</v>
      </c>
      <c r="AR248" s="57">
        <f>STDEV(AN244:AN263)</f>
        <v>4.4494718330152868E-19</v>
      </c>
      <c r="AS248" s="57">
        <f t="shared" si="30"/>
        <v>1.3642685089630556E-18</v>
      </c>
    </row>
    <row r="249" spans="1:45" x14ac:dyDescent="0.25">
      <c r="A249" s="45" t="s">
        <v>11</v>
      </c>
      <c r="B249" s="36">
        <v>385</v>
      </c>
      <c r="C249" s="44">
        <v>40742</v>
      </c>
      <c r="D249" s="37">
        <v>-57.619438073308629</v>
      </c>
      <c r="F249" s="38" t="s">
        <v>11</v>
      </c>
      <c r="G249" s="38">
        <v>634</v>
      </c>
      <c r="H249" s="41">
        <v>40991</v>
      </c>
      <c r="I249" s="57">
        <v>4.4999999999999997E-3</v>
      </c>
      <c r="J249" s="57">
        <v>2.5000000000000001E-3</v>
      </c>
      <c r="K249" s="57">
        <f t="shared" si="26"/>
        <v>7.6653396187392414E-3</v>
      </c>
      <c r="P249" s="38" t="s">
        <v>11</v>
      </c>
      <c r="Q249" s="38">
        <v>981</v>
      </c>
      <c r="R249" s="41">
        <v>41338</v>
      </c>
      <c r="S249" s="57">
        <v>2.81E-2</v>
      </c>
      <c r="T249" s="57">
        <v>6.4999999999999997E-3</v>
      </c>
      <c r="U249" s="57">
        <f t="shared" si="27"/>
        <v>1.9929883008722026E-2</v>
      </c>
      <c r="V249" s="42"/>
      <c r="W249" s="42"/>
      <c r="Z249" s="38" t="s">
        <v>11</v>
      </c>
      <c r="AA249" s="38">
        <v>1005</v>
      </c>
      <c r="AB249" s="41">
        <v>41362</v>
      </c>
      <c r="AC249" s="57">
        <v>0.14449999999999999</v>
      </c>
      <c r="AD249" s="57">
        <v>5.8999999999999999E-3</v>
      </c>
      <c r="AE249" s="57">
        <f t="shared" si="28"/>
        <v>1.8090201500224608E-2</v>
      </c>
      <c r="AF249" s="42"/>
      <c r="AG249" s="42"/>
      <c r="AJ249" s="38" t="s">
        <v>18</v>
      </c>
      <c r="AK249" s="50">
        <v>1575</v>
      </c>
      <c r="AL249" s="51">
        <v>41932</v>
      </c>
      <c r="AM249" s="50">
        <v>1.29E-2</v>
      </c>
      <c r="AN249" s="52">
        <v>2.5000000000000001E-3</v>
      </c>
      <c r="AO249" s="59">
        <f t="shared" si="29"/>
        <v>7.6653396187392414E-3</v>
      </c>
      <c r="AP249" s="42"/>
      <c r="AQ249" s="42"/>
    </row>
    <row r="250" spans="1:45" x14ac:dyDescent="0.25">
      <c r="A250" s="45" t="s">
        <v>11</v>
      </c>
      <c r="B250" s="36">
        <v>386</v>
      </c>
      <c r="C250" s="44">
        <v>40743</v>
      </c>
      <c r="D250" s="37">
        <v>-58.361442948402591</v>
      </c>
      <c r="F250" s="38" t="s">
        <v>11</v>
      </c>
      <c r="G250" s="38">
        <v>637</v>
      </c>
      <c r="H250" s="41">
        <v>40994</v>
      </c>
      <c r="I250" s="57">
        <v>1.8E-3</v>
      </c>
      <c r="J250" s="57">
        <v>2.5000000000000001E-3</v>
      </c>
      <c r="K250" s="57">
        <f t="shared" si="26"/>
        <v>7.6653396187392414E-3</v>
      </c>
      <c r="P250" s="38" t="s">
        <v>11</v>
      </c>
      <c r="Q250" s="38">
        <v>983</v>
      </c>
      <c r="R250" s="41">
        <v>41340</v>
      </c>
      <c r="S250" s="57">
        <v>2.23E-2</v>
      </c>
      <c r="T250" s="57">
        <v>7.1999999999999998E-3</v>
      </c>
      <c r="U250" s="57">
        <f t="shared" si="27"/>
        <v>2.2076178101969011E-2</v>
      </c>
      <c r="V250" s="42"/>
      <c r="W250" s="42"/>
      <c r="Z250" s="38" t="s">
        <v>11</v>
      </c>
      <c r="AA250" s="38">
        <v>1010</v>
      </c>
      <c r="AB250" s="41">
        <v>41367</v>
      </c>
      <c r="AC250" s="57">
        <v>9.9400000000000002E-2</v>
      </c>
      <c r="AD250" s="57">
        <v>5.7000000000000002E-3</v>
      </c>
      <c r="AE250" s="57">
        <f t="shared" si="28"/>
        <v>1.7476974330725471E-2</v>
      </c>
      <c r="AF250" s="42"/>
      <c r="AG250" s="42"/>
      <c r="AJ250" s="38" t="s">
        <v>18</v>
      </c>
      <c r="AK250" s="50">
        <v>1582</v>
      </c>
      <c r="AL250" s="51">
        <v>41939</v>
      </c>
      <c r="AM250" s="50">
        <v>2.52E-2</v>
      </c>
      <c r="AN250" s="52">
        <v>2.5000000000000001E-3</v>
      </c>
      <c r="AO250" s="59">
        <f t="shared" si="29"/>
        <v>7.6653396187392414E-3</v>
      </c>
      <c r="AP250" s="42"/>
      <c r="AQ250" s="42"/>
    </row>
    <row r="251" spans="1:45" x14ac:dyDescent="0.25">
      <c r="A251" s="45" t="s">
        <v>11</v>
      </c>
      <c r="B251" s="36">
        <v>387</v>
      </c>
      <c r="C251" s="44">
        <v>40744</v>
      </c>
      <c r="D251" s="37">
        <v>-58.152945710772876</v>
      </c>
      <c r="F251" s="38" t="s">
        <v>11</v>
      </c>
      <c r="G251" s="38">
        <v>639</v>
      </c>
      <c r="H251" s="41">
        <v>40996</v>
      </c>
      <c r="I251" s="57">
        <v>5.0000000000000001E-4</v>
      </c>
      <c r="J251" s="57">
        <v>2.5000000000000001E-3</v>
      </c>
      <c r="K251" s="57">
        <f t="shared" si="26"/>
        <v>7.6653396187392414E-3</v>
      </c>
      <c r="P251" s="38" t="s">
        <v>11</v>
      </c>
      <c r="Q251" s="38">
        <v>988</v>
      </c>
      <c r="R251" s="41">
        <v>41345</v>
      </c>
      <c r="S251" s="57">
        <v>2.93E-2</v>
      </c>
      <c r="T251" s="57">
        <v>5.0000000000000001E-3</v>
      </c>
      <c r="U251" s="57">
        <f t="shared" si="27"/>
        <v>1.5330679237478483E-2</v>
      </c>
      <c r="V251" s="42"/>
      <c r="W251" s="42"/>
      <c r="Z251" s="38" t="s">
        <v>11</v>
      </c>
      <c r="AA251" s="38">
        <v>1012</v>
      </c>
      <c r="AB251" s="41">
        <v>41369</v>
      </c>
      <c r="AC251" s="57">
        <v>6.5000000000000002E-2</v>
      </c>
      <c r="AD251" s="57">
        <v>5.3E-3</v>
      </c>
      <c r="AE251" s="57">
        <f t="shared" si="28"/>
        <v>1.6250519991727191E-2</v>
      </c>
      <c r="AF251" s="42"/>
      <c r="AG251" s="42"/>
      <c r="AJ251" s="38" t="s">
        <v>18</v>
      </c>
      <c r="AK251" s="50">
        <v>1589</v>
      </c>
      <c r="AL251" s="51">
        <v>41946</v>
      </c>
      <c r="AM251" s="50">
        <v>2.2700000000000001E-2</v>
      </c>
      <c r="AN251" s="52">
        <v>2.5000000000000001E-3</v>
      </c>
      <c r="AO251" s="59">
        <f t="shared" si="29"/>
        <v>7.6653396187392414E-3</v>
      </c>
      <c r="AP251" s="42"/>
      <c r="AQ251" s="42"/>
    </row>
    <row r="252" spans="1:45" x14ac:dyDescent="0.25">
      <c r="A252" s="45" t="s">
        <v>11</v>
      </c>
      <c r="B252" s="36">
        <v>388</v>
      </c>
      <c r="C252" s="44">
        <v>40745</v>
      </c>
      <c r="D252" s="37">
        <v>-57.846332126023306</v>
      </c>
      <c r="F252" s="38" t="s">
        <v>11</v>
      </c>
      <c r="G252" s="38">
        <v>641</v>
      </c>
      <c r="H252" s="41">
        <v>40998</v>
      </c>
      <c r="I252" s="57">
        <v>5.0000000000000001E-4</v>
      </c>
      <c r="J252" s="57">
        <v>2.5000000000000001E-3</v>
      </c>
      <c r="K252" s="57">
        <f t="shared" si="26"/>
        <v>7.6653396187392414E-3</v>
      </c>
      <c r="P252" s="38" t="s">
        <v>11</v>
      </c>
      <c r="Q252" s="38">
        <v>990</v>
      </c>
      <c r="R252" s="41">
        <v>41347</v>
      </c>
      <c r="S252" s="57">
        <v>2.8000000000000001E-2</v>
      </c>
      <c r="T252" s="57">
        <v>7.0000000000000001E-3</v>
      </c>
      <c r="U252" s="57">
        <f t="shared" si="27"/>
        <v>2.1462950932469874E-2</v>
      </c>
      <c r="V252" s="42"/>
      <c r="W252" s="42"/>
      <c r="Z252" s="38" t="s">
        <v>11</v>
      </c>
      <c r="AA252" s="38">
        <v>1017</v>
      </c>
      <c r="AB252" s="41">
        <v>41374</v>
      </c>
      <c r="AC252" s="57">
        <v>5.2600000000000001E-2</v>
      </c>
      <c r="AD252" s="57">
        <v>5.1999999999999998E-3</v>
      </c>
      <c r="AE252" s="57">
        <f t="shared" si="28"/>
        <v>1.5943906406977619E-2</v>
      </c>
      <c r="AF252" s="42"/>
      <c r="AG252" s="42"/>
      <c r="AJ252" s="38" t="s">
        <v>18</v>
      </c>
      <c r="AK252" s="50">
        <v>1596</v>
      </c>
      <c r="AL252" s="51">
        <v>41953</v>
      </c>
      <c r="AM252" s="52">
        <v>7.4999999999999997E-3</v>
      </c>
      <c r="AN252" s="52">
        <v>2.5000000000000001E-3</v>
      </c>
      <c r="AO252" s="59">
        <f t="shared" si="29"/>
        <v>7.6653396187392414E-3</v>
      </c>
      <c r="AP252" s="42"/>
      <c r="AQ252" s="42"/>
    </row>
    <row r="253" spans="1:45" x14ac:dyDescent="0.25">
      <c r="A253" s="45" t="s">
        <v>11</v>
      </c>
      <c r="B253" s="36">
        <v>389</v>
      </c>
      <c r="C253" s="44">
        <v>40746</v>
      </c>
      <c r="D253" s="37">
        <v>-57.423205379068904</v>
      </c>
      <c r="F253" s="38" t="s">
        <v>11</v>
      </c>
      <c r="G253" s="38">
        <v>644</v>
      </c>
      <c r="H253" s="41">
        <v>41001</v>
      </c>
      <c r="I253" s="57">
        <v>5.0000000000000001E-4</v>
      </c>
      <c r="J253" s="57">
        <v>2.5000000000000001E-3</v>
      </c>
      <c r="K253" s="57">
        <f t="shared" si="26"/>
        <v>7.6653396187392414E-3</v>
      </c>
      <c r="P253" s="38" t="s">
        <v>11</v>
      </c>
      <c r="Q253" s="38">
        <v>995</v>
      </c>
      <c r="R253" s="41">
        <v>41352</v>
      </c>
      <c r="S253" s="57">
        <v>2.8000000000000001E-2</v>
      </c>
      <c r="T253" s="57">
        <v>0.2286</v>
      </c>
      <c r="U253" s="57">
        <f t="shared" si="27"/>
        <v>0.70091865473751613</v>
      </c>
      <c r="Z253" s="38" t="s">
        <v>11</v>
      </c>
      <c r="AA253" s="38">
        <v>1024</v>
      </c>
      <c r="AB253" s="41">
        <v>41381</v>
      </c>
      <c r="AC253" s="57">
        <v>5.4899999999999997E-2</v>
      </c>
      <c r="AD253" s="57">
        <v>5.8999999999999999E-3</v>
      </c>
      <c r="AE253" s="57">
        <f t="shared" si="28"/>
        <v>1.8090201500224608E-2</v>
      </c>
      <c r="AF253" s="42"/>
      <c r="AG253" s="42"/>
      <c r="AJ253" s="38" t="s">
        <v>18</v>
      </c>
      <c r="AK253" s="50">
        <v>1603</v>
      </c>
      <c r="AL253" s="51">
        <v>41960</v>
      </c>
      <c r="AM253" s="50">
        <v>2.3699999999999999E-2</v>
      </c>
      <c r="AN253" s="52">
        <v>2.5000000000000001E-3</v>
      </c>
      <c r="AO253" s="59">
        <f t="shared" si="29"/>
        <v>7.6653396187392414E-3</v>
      </c>
      <c r="AP253" s="42"/>
      <c r="AQ253" s="42"/>
    </row>
    <row r="254" spans="1:45" x14ac:dyDescent="0.25">
      <c r="A254" s="45" t="s">
        <v>11</v>
      </c>
      <c r="B254" s="36">
        <v>392</v>
      </c>
      <c r="C254" s="44">
        <v>40749</v>
      </c>
      <c r="D254" s="37">
        <v>-57.512123318646282</v>
      </c>
      <c r="F254" s="38" t="s">
        <v>11</v>
      </c>
      <c r="G254" s="38">
        <v>646</v>
      </c>
      <c r="H254" s="41">
        <v>41003</v>
      </c>
      <c r="I254" s="57">
        <v>2.3E-3</v>
      </c>
      <c r="J254" s="57">
        <v>2.5000000000000001E-3</v>
      </c>
      <c r="K254" s="57">
        <f t="shared" si="26"/>
        <v>7.6653396187392414E-3</v>
      </c>
      <c r="P254" s="38" t="s">
        <v>11</v>
      </c>
      <c r="Q254" s="38">
        <v>997</v>
      </c>
      <c r="R254" s="41">
        <v>41354</v>
      </c>
      <c r="S254" s="57">
        <v>1.6500000000000001E-2</v>
      </c>
      <c r="T254" s="57">
        <v>5.3E-3</v>
      </c>
      <c r="U254" s="57">
        <f t="shared" si="27"/>
        <v>1.6250519991727191E-2</v>
      </c>
      <c r="V254" s="42"/>
      <c r="W254" s="42"/>
      <c r="Z254" s="38" t="s">
        <v>11</v>
      </c>
      <c r="AA254" s="38">
        <v>1026</v>
      </c>
      <c r="AB254" s="41">
        <v>41383</v>
      </c>
      <c r="AC254" s="57">
        <v>4.0599999999999997E-2</v>
      </c>
      <c r="AD254" s="57">
        <v>6.7999999999999996E-3</v>
      </c>
      <c r="AE254" s="57">
        <f t="shared" si="28"/>
        <v>2.0849723762970732E-2</v>
      </c>
      <c r="AF254" s="42"/>
      <c r="AG254" s="42"/>
      <c r="AJ254" s="38" t="s">
        <v>18</v>
      </c>
      <c r="AK254" s="50">
        <v>1610</v>
      </c>
      <c r="AL254" s="51">
        <v>41967</v>
      </c>
      <c r="AM254" s="50">
        <v>1.37E-2</v>
      </c>
      <c r="AN254" s="52">
        <v>2.5000000000000001E-3</v>
      </c>
      <c r="AO254" s="59">
        <f t="shared" si="29"/>
        <v>7.6653396187392414E-3</v>
      </c>
      <c r="AP254" s="42"/>
      <c r="AQ254" s="42"/>
    </row>
    <row r="255" spans="1:45" x14ac:dyDescent="0.25">
      <c r="A255" s="45" t="s">
        <v>11</v>
      </c>
      <c r="B255" s="36">
        <v>393</v>
      </c>
      <c r="C255" s="44">
        <v>40750</v>
      </c>
      <c r="D255" s="37">
        <v>-57.950580744838163</v>
      </c>
      <c r="F255" s="38" t="s">
        <v>11</v>
      </c>
      <c r="G255" s="38">
        <v>648</v>
      </c>
      <c r="H255" s="41">
        <v>41005</v>
      </c>
      <c r="I255" s="57">
        <v>4.0000000000000001E-3</v>
      </c>
      <c r="J255" s="57">
        <v>2.5000000000000001E-3</v>
      </c>
      <c r="K255" s="57">
        <f t="shared" si="26"/>
        <v>7.6653396187392414E-3</v>
      </c>
      <c r="P255" s="38" t="s">
        <v>11</v>
      </c>
      <c r="Q255" s="38">
        <v>1002</v>
      </c>
      <c r="R255" s="41">
        <v>41359</v>
      </c>
      <c r="S255" s="57">
        <v>0.90210000000000001</v>
      </c>
      <c r="T255" s="57">
        <v>6.3E-3</v>
      </c>
      <c r="U255" s="57">
        <f t="shared" si="27"/>
        <v>1.9316655839222888E-2</v>
      </c>
      <c r="V255" s="42"/>
      <c r="W255" s="42"/>
      <c r="Z255" s="38" t="s">
        <v>11</v>
      </c>
      <c r="AA255" s="38">
        <v>1031</v>
      </c>
      <c r="AB255" s="41">
        <v>41388</v>
      </c>
      <c r="AC255" s="57">
        <v>3.2099999999999997E-2</v>
      </c>
      <c r="AD255" s="57">
        <v>5.1000000000000004E-3</v>
      </c>
      <c r="AE255" s="57">
        <f t="shared" si="28"/>
        <v>1.5637292822228054E-2</v>
      </c>
      <c r="AF255" s="42"/>
      <c r="AG255" s="42"/>
      <c r="AJ255" s="38" t="s">
        <v>18</v>
      </c>
      <c r="AK255" s="50">
        <v>1617</v>
      </c>
      <c r="AL255" s="51">
        <v>41974</v>
      </c>
      <c r="AM255" s="50">
        <v>1.0500000000000001E-2</v>
      </c>
      <c r="AN255" s="52">
        <v>2.5000000000000001E-3</v>
      </c>
      <c r="AO255" s="59">
        <f t="shared" si="29"/>
        <v>7.6653396187392414E-3</v>
      </c>
      <c r="AP255" s="42"/>
      <c r="AQ255" s="42"/>
    </row>
    <row r="256" spans="1:45" x14ac:dyDescent="0.25">
      <c r="A256" s="45" t="s">
        <v>11</v>
      </c>
      <c r="B256" s="36">
        <v>394</v>
      </c>
      <c r="C256" s="44">
        <v>40751</v>
      </c>
      <c r="D256" s="37">
        <v>-57.119657930166831</v>
      </c>
      <c r="F256" s="38" t="s">
        <v>11</v>
      </c>
      <c r="G256" s="38">
        <v>651</v>
      </c>
      <c r="H256" s="41">
        <v>41008</v>
      </c>
      <c r="I256" s="57">
        <v>5.0000000000000001E-4</v>
      </c>
      <c r="J256" s="57">
        <v>2.5000000000000001E-3</v>
      </c>
      <c r="K256" s="57">
        <f t="shared" si="26"/>
        <v>7.6653396187392414E-3</v>
      </c>
      <c r="P256" s="38" t="s">
        <v>11</v>
      </c>
      <c r="Q256" s="38">
        <v>1004</v>
      </c>
      <c r="R256" s="41">
        <v>41361</v>
      </c>
      <c r="S256" s="57">
        <v>0.27929999999999999</v>
      </c>
      <c r="T256" s="57">
        <v>2.5000000000000001E-3</v>
      </c>
      <c r="U256" s="57">
        <f t="shared" si="27"/>
        <v>7.6653396187392414E-3</v>
      </c>
      <c r="V256" s="42"/>
      <c r="W256" s="42"/>
      <c r="Z256" s="38" t="s">
        <v>11</v>
      </c>
      <c r="AA256" s="38">
        <v>1033</v>
      </c>
      <c r="AB256" s="41">
        <v>41390</v>
      </c>
      <c r="AC256" s="57">
        <v>6.1400000000000003E-2</v>
      </c>
      <c r="AD256" s="57">
        <v>5.7999999999999996E-3</v>
      </c>
      <c r="AE256" s="57">
        <f t="shared" si="28"/>
        <v>1.7783587915475036E-2</v>
      </c>
      <c r="AF256" s="42"/>
      <c r="AG256" s="42"/>
      <c r="AJ256" s="38" t="s">
        <v>18</v>
      </c>
      <c r="AK256" s="50">
        <v>1624</v>
      </c>
      <c r="AL256" s="51">
        <v>41981</v>
      </c>
      <c r="AM256" s="50">
        <v>1.54E-2</v>
      </c>
      <c r="AN256" s="52">
        <v>2.5000000000000001E-3</v>
      </c>
      <c r="AO256" s="59">
        <f t="shared" si="29"/>
        <v>7.6653396187392414E-3</v>
      </c>
      <c r="AP256" s="42"/>
      <c r="AQ256" s="42"/>
    </row>
    <row r="257" spans="1:45" x14ac:dyDescent="0.25">
      <c r="A257" s="45" t="s">
        <v>11</v>
      </c>
      <c r="B257" s="45">
        <v>395</v>
      </c>
      <c r="C257" s="46">
        <v>40752</v>
      </c>
      <c r="D257" s="37">
        <v>-57.628636480851114</v>
      </c>
      <c r="F257" s="38" t="s">
        <v>11</v>
      </c>
      <c r="G257" s="38">
        <v>653</v>
      </c>
      <c r="H257" s="41">
        <v>41010</v>
      </c>
      <c r="I257" s="57">
        <v>5.0000000000000001E-4</v>
      </c>
      <c r="J257" s="57">
        <v>2.5000000000000001E-3</v>
      </c>
      <c r="K257" s="57">
        <f t="shared" si="26"/>
        <v>7.6653396187392414E-3</v>
      </c>
      <c r="P257" s="38" t="s">
        <v>11</v>
      </c>
      <c r="Q257" s="38">
        <v>1009</v>
      </c>
      <c r="R257" s="41">
        <v>41366</v>
      </c>
      <c r="S257" s="57">
        <v>0.1363</v>
      </c>
      <c r="T257" s="57">
        <v>7.0000000000000001E-3</v>
      </c>
      <c r="U257" s="57">
        <f t="shared" si="27"/>
        <v>2.1462950932469874E-2</v>
      </c>
      <c r="V257" s="42"/>
      <c r="W257" s="42"/>
      <c r="Z257" s="38" t="s">
        <v>11</v>
      </c>
      <c r="AA257" s="38">
        <v>1038</v>
      </c>
      <c r="AB257" s="41">
        <v>41395</v>
      </c>
      <c r="AC257" s="57">
        <v>3.3599999999999998E-2</v>
      </c>
      <c r="AD257" s="57">
        <v>6.6E-3</v>
      </c>
      <c r="AE257" s="57">
        <f t="shared" si="28"/>
        <v>2.0236496593471594E-2</v>
      </c>
      <c r="AF257" s="42"/>
      <c r="AG257" s="42"/>
      <c r="AJ257" s="38" t="s">
        <v>18</v>
      </c>
      <c r="AK257" s="50">
        <v>1638</v>
      </c>
      <c r="AL257" s="51">
        <v>41995</v>
      </c>
      <c r="AM257" s="50">
        <v>0.05</v>
      </c>
      <c r="AN257" s="52">
        <v>2.5000000000000001E-3</v>
      </c>
      <c r="AO257" s="59">
        <f t="shared" si="29"/>
        <v>7.6653396187392414E-3</v>
      </c>
      <c r="AP257" s="42"/>
      <c r="AQ257" s="42"/>
    </row>
    <row r="258" spans="1:45" x14ac:dyDescent="0.25">
      <c r="A258" s="45" t="s">
        <v>11</v>
      </c>
      <c r="B258" s="36">
        <v>396</v>
      </c>
      <c r="C258" s="44">
        <v>40753</v>
      </c>
      <c r="D258" s="37">
        <v>-57.613305801613642</v>
      </c>
      <c r="F258" s="38" t="s">
        <v>11</v>
      </c>
      <c r="G258" s="38">
        <v>655</v>
      </c>
      <c r="H258" s="41">
        <v>41012</v>
      </c>
      <c r="I258" s="57">
        <v>1.1999999999999899E-3</v>
      </c>
      <c r="J258" s="57">
        <v>2.5000000000000001E-3</v>
      </c>
      <c r="K258" s="57">
        <f t="shared" si="26"/>
        <v>7.6653396187392414E-3</v>
      </c>
      <c r="P258" s="38" t="s">
        <v>11</v>
      </c>
      <c r="Q258" s="38">
        <v>1011</v>
      </c>
      <c r="R258" s="41">
        <v>41368</v>
      </c>
      <c r="S258" s="57">
        <v>9.2499999999999999E-2</v>
      </c>
      <c r="T258" s="57">
        <v>5.4000000000000003E-3</v>
      </c>
      <c r="U258" s="57">
        <f t="shared" si="27"/>
        <v>1.655713357647676E-2</v>
      </c>
      <c r="V258" s="42"/>
      <c r="W258" s="42"/>
      <c r="Z258" s="38" t="s">
        <v>11</v>
      </c>
      <c r="AA258" s="38">
        <v>1040</v>
      </c>
      <c r="AB258" s="41">
        <v>41397</v>
      </c>
      <c r="AC258" s="57">
        <v>2.5399999999999999E-2</v>
      </c>
      <c r="AD258" s="57">
        <v>2.5000000000000001E-3</v>
      </c>
      <c r="AE258" s="57">
        <f t="shared" si="28"/>
        <v>7.6653396187392414E-3</v>
      </c>
      <c r="AF258" s="42"/>
      <c r="AG258" s="42"/>
      <c r="AJ258" s="38" t="s">
        <v>18</v>
      </c>
      <c r="AK258" s="50">
        <v>1645</v>
      </c>
      <c r="AL258" s="51">
        <v>42002</v>
      </c>
      <c r="AM258" s="50">
        <v>2.93E-2</v>
      </c>
      <c r="AN258" s="52">
        <v>2.5000000000000001E-3</v>
      </c>
      <c r="AO258" s="59">
        <f t="shared" si="29"/>
        <v>7.6653396187392414E-3</v>
      </c>
      <c r="AP258" s="42"/>
      <c r="AQ258" s="42"/>
    </row>
    <row r="259" spans="1:45" x14ac:dyDescent="0.25">
      <c r="A259" s="45" t="s">
        <v>11</v>
      </c>
      <c r="B259" s="36">
        <v>399</v>
      </c>
      <c r="C259" s="44">
        <v>40756</v>
      </c>
      <c r="D259" s="37">
        <v>-57.662363975173569</v>
      </c>
      <c r="F259" s="38" t="s">
        <v>11</v>
      </c>
      <c r="G259" s="38">
        <v>658</v>
      </c>
      <c r="H259" s="41">
        <v>41015</v>
      </c>
      <c r="I259" s="57">
        <v>2.8E-3</v>
      </c>
      <c r="J259" s="57">
        <v>2.5000000000000001E-3</v>
      </c>
      <c r="K259" s="57">
        <f t="shared" ref="K259:K322" si="31">(30.973762+15.999*4)/30.973762*J259</f>
        <v>7.6653396187392414E-3</v>
      </c>
      <c r="P259" s="38" t="s">
        <v>11</v>
      </c>
      <c r="Q259" s="38">
        <v>1016</v>
      </c>
      <c r="R259" s="41">
        <v>41373</v>
      </c>
      <c r="S259" s="57">
        <v>5.8900000000000001E-2</v>
      </c>
      <c r="T259" s="57">
        <v>2.5000000000000001E-3</v>
      </c>
      <c r="U259" s="57">
        <f t="shared" ref="U259:U322" si="32">(30.973762+15.999*4)/30.973762*T259</f>
        <v>7.6653396187392414E-3</v>
      </c>
      <c r="V259" s="42"/>
      <c r="W259" s="42"/>
      <c r="Z259" s="38" t="s">
        <v>11</v>
      </c>
      <c r="AA259" s="38">
        <v>1045</v>
      </c>
      <c r="AB259" s="41">
        <v>41402</v>
      </c>
      <c r="AC259" s="57">
        <v>3.56E-2</v>
      </c>
      <c r="AD259" s="57">
        <v>5.5999999999999999E-3</v>
      </c>
      <c r="AE259" s="57">
        <f t="shared" ref="AE259:AE322" si="33">(30.973762+15.999*4)/30.973762*AD259</f>
        <v>1.7170360745975898E-2</v>
      </c>
      <c r="AF259" s="42"/>
      <c r="AG259" s="42"/>
      <c r="AJ259" s="38" t="s">
        <v>18</v>
      </c>
      <c r="AK259" s="50">
        <v>1652</v>
      </c>
      <c r="AL259" s="51">
        <v>42009</v>
      </c>
      <c r="AM259" s="50">
        <v>2.8299999999999999E-2</v>
      </c>
      <c r="AN259" s="52">
        <v>2.5000000000000001E-3</v>
      </c>
      <c r="AO259" s="59">
        <f t="shared" ref="AO259:AO322" si="34">(30.973762+15.999*4)/30.973762*AN259</f>
        <v>7.6653396187392414E-3</v>
      </c>
      <c r="AP259" s="42"/>
      <c r="AQ259" s="42"/>
    </row>
    <row r="260" spans="1:45" x14ac:dyDescent="0.25">
      <c r="A260" s="45" t="s">
        <v>11</v>
      </c>
      <c r="B260" s="36">
        <v>400</v>
      </c>
      <c r="C260" s="44">
        <v>40757</v>
      </c>
      <c r="D260" s="37">
        <v>-57.662363975173569</v>
      </c>
      <c r="F260" s="38" t="s">
        <v>11</v>
      </c>
      <c r="G260" s="38">
        <v>660</v>
      </c>
      <c r="H260" s="41">
        <v>41017</v>
      </c>
      <c r="I260" s="57">
        <v>5.0000000000000001E-4</v>
      </c>
      <c r="J260" s="57">
        <v>2.5000000000000001E-3</v>
      </c>
      <c r="K260" s="57">
        <f t="shared" si="31"/>
        <v>7.6653396187392414E-3</v>
      </c>
      <c r="P260" s="38" t="s">
        <v>11</v>
      </c>
      <c r="Q260" s="38">
        <v>1023</v>
      </c>
      <c r="R260" s="41">
        <v>41380</v>
      </c>
      <c r="S260" s="57">
        <v>6.9400000000000003E-2</v>
      </c>
      <c r="T260" s="57">
        <v>6.7999999999999996E-3</v>
      </c>
      <c r="U260" s="57">
        <f t="shared" si="32"/>
        <v>2.0849723762970732E-2</v>
      </c>
      <c r="V260" s="42"/>
      <c r="W260" s="42"/>
      <c r="Z260" s="38" t="s">
        <v>11</v>
      </c>
      <c r="AA260" s="38">
        <v>1047</v>
      </c>
      <c r="AB260" s="41">
        <v>41404</v>
      </c>
      <c r="AC260" s="57">
        <v>3.1099999999999999E-2</v>
      </c>
      <c r="AD260" s="57">
        <v>5.1999999999999998E-3</v>
      </c>
      <c r="AE260" s="57">
        <f t="shared" si="33"/>
        <v>1.5943906406977619E-2</v>
      </c>
      <c r="AF260" s="42"/>
      <c r="AG260" s="42"/>
      <c r="AJ260" s="38" t="s">
        <v>18</v>
      </c>
      <c r="AK260" s="50">
        <v>1659</v>
      </c>
      <c r="AL260" s="51">
        <v>42016</v>
      </c>
      <c r="AM260" s="50">
        <v>1.44E-2</v>
      </c>
      <c r="AN260" s="52">
        <v>2.5000000000000001E-3</v>
      </c>
      <c r="AO260" s="59">
        <f t="shared" si="34"/>
        <v>7.6653396187392414E-3</v>
      </c>
      <c r="AP260" s="42"/>
      <c r="AQ260" s="42"/>
    </row>
    <row r="261" spans="1:45" x14ac:dyDescent="0.25">
      <c r="A261" s="45" t="s">
        <v>11</v>
      </c>
      <c r="B261" s="36">
        <v>401</v>
      </c>
      <c r="C261" s="44">
        <v>40758</v>
      </c>
      <c r="D261" s="37">
        <v>-57.453866737543855</v>
      </c>
      <c r="F261" s="38" t="s">
        <v>11</v>
      </c>
      <c r="G261" s="38">
        <v>662</v>
      </c>
      <c r="H261" s="41">
        <v>41019</v>
      </c>
      <c r="I261" s="57">
        <v>5.0000000000000001E-4</v>
      </c>
      <c r="J261" s="57">
        <v>2.5000000000000001E-3</v>
      </c>
      <c r="K261" s="57">
        <f t="shared" si="31"/>
        <v>7.6653396187392414E-3</v>
      </c>
      <c r="P261" s="38" t="s">
        <v>11</v>
      </c>
      <c r="Q261" s="38">
        <v>1025</v>
      </c>
      <c r="R261" s="41">
        <v>41382</v>
      </c>
      <c r="S261" s="57">
        <v>4.6899999999999997E-2</v>
      </c>
      <c r="T261" s="57">
        <v>6.1999999999999998E-3</v>
      </c>
      <c r="U261" s="57">
        <f t="shared" si="32"/>
        <v>1.9010042254473315E-2</v>
      </c>
      <c r="V261" s="42"/>
      <c r="W261" s="42"/>
      <c r="Z261" s="38" t="s">
        <v>11</v>
      </c>
      <c r="AA261" s="38">
        <v>1052</v>
      </c>
      <c r="AB261" s="41">
        <v>41409</v>
      </c>
      <c r="AC261" s="57">
        <v>5.8299999999999998E-2</v>
      </c>
      <c r="AD261" s="57">
        <v>6.0000000000000001E-3</v>
      </c>
      <c r="AE261" s="57">
        <f t="shared" si="33"/>
        <v>1.8396815084974177E-2</v>
      </c>
      <c r="AF261" s="42"/>
      <c r="AG261" s="42"/>
      <c r="AJ261" s="38" t="s">
        <v>18</v>
      </c>
      <c r="AK261" s="50">
        <v>1667</v>
      </c>
      <c r="AL261" s="51">
        <v>42024</v>
      </c>
      <c r="AM261" s="50">
        <v>2.29E-2</v>
      </c>
      <c r="AN261" s="52">
        <v>2.5000000000000001E-3</v>
      </c>
      <c r="AO261" s="59">
        <f t="shared" si="34"/>
        <v>7.6653396187392414E-3</v>
      </c>
      <c r="AP261" s="42"/>
      <c r="AQ261" s="42"/>
    </row>
    <row r="262" spans="1:45" ht="15.75" x14ac:dyDescent="0.3">
      <c r="A262" s="45" t="s">
        <v>11</v>
      </c>
      <c r="B262" s="36">
        <v>402</v>
      </c>
      <c r="C262" s="44">
        <v>40759</v>
      </c>
      <c r="D262" s="37">
        <v>-57.561181492206202</v>
      </c>
      <c r="F262" s="38" t="s">
        <v>11</v>
      </c>
      <c r="G262" s="38">
        <v>665</v>
      </c>
      <c r="H262" s="41">
        <v>41022</v>
      </c>
      <c r="I262" s="57">
        <v>5.0000000000000001E-4</v>
      </c>
      <c r="J262" s="57">
        <v>2.5000000000000001E-3</v>
      </c>
      <c r="K262" s="57">
        <f t="shared" si="31"/>
        <v>7.6653396187392414E-3</v>
      </c>
      <c r="P262" s="38" t="s">
        <v>11</v>
      </c>
      <c r="Q262" s="38">
        <v>1030</v>
      </c>
      <c r="R262" s="41">
        <v>41387</v>
      </c>
      <c r="S262" s="57">
        <v>2.9700000000000001E-2</v>
      </c>
      <c r="T262" s="57">
        <v>5.5999999999999999E-3</v>
      </c>
      <c r="U262" s="57">
        <f t="shared" si="32"/>
        <v>1.7170360745975898E-2</v>
      </c>
      <c r="V262" s="42"/>
      <c r="W262" s="42"/>
      <c r="Z262" s="38" t="s">
        <v>11</v>
      </c>
      <c r="AA262" s="38">
        <v>1054</v>
      </c>
      <c r="AB262" s="41">
        <v>41411</v>
      </c>
      <c r="AC262" s="57">
        <v>5.3699999999999998E-2</v>
      </c>
      <c r="AD262" s="57">
        <v>5.4000000000000003E-3</v>
      </c>
      <c r="AE262" s="57">
        <f t="shared" si="33"/>
        <v>1.655713357647676E-2</v>
      </c>
      <c r="AF262" s="42"/>
      <c r="AG262" s="42"/>
      <c r="AJ262" s="38" t="s">
        <v>18</v>
      </c>
      <c r="AK262" s="50">
        <v>1668</v>
      </c>
      <c r="AL262" s="51">
        <v>42025</v>
      </c>
      <c r="AM262" s="50">
        <v>2.0799999999999999E-2</v>
      </c>
      <c r="AN262" s="52">
        <v>2.5000000000000001E-3</v>
      </c>
      <c r="AO262" s="59">
        <f t="shared" si="34"/>
        <v>7.6653396187392414E-3</v>
      </c>
      <c r="AP262" s="38" t="s">
        <v>105</v>
      </c>
      <c r="AQ262" s="38" t="s">
        <v>93</v>
      </c>
      <c r="AR262" s="38" t="s">
        <v>94</v>
      </c>
      <c r="AS262" s="38" t="s">
        <v>179</v>
      </c>
    </row>
    <row r="263" spans="1:45" x14ac:dyDescent="0.25">
      <c r="A263" s="45" t="s">
        <v>11</v>
      </c>
      <c r="B263" s="36">
        <v>403</v>
      </c>
      <c r="C263" s="44">
        <v>40760</v>
      </c>
      <c r="D263" s="37">
        <v>-57.453866737543855</v>
      </c>
      <c r="F263" s="38" t="s">
        <v>11</v>
      </c>
      <c r="G263" s="38">
        <v>667</v>
      </c>
      <c r="H263" s="41">
        <v>41024</v>
      </c>
      <c r="I263" s="57">
        <v>5.0000000000000001E-4</v>
      </c>
      <c r="J263" s="57">
        <v>2.5000000000000001E-3</v>
      </c>
      <c r="K263" s="57">
        <f t="shared" si="31"/>
        <v>7.6653396187392414E-3</v>
      </c>
      <c r="P263" s="38" t="s">
        <v>11</v>
      </c>
      <c r="Q263" s="38">
        <v>1032</v>
      </c>
      <c r="R263" s="41">
        <v>41389</v>
      </c>
      <c r="S263" s="57">
        <v>8.09E-2</v>
      </c>
      <c r="T263" s="57">
        <v>6.7000000000000002E-3</v>
      </c>
      <c r="U263" s="57">
        <f t="shared" si="32"/>
        <v>2.0543110178221167E-2</v>
      </c>
      <c r="V263" s="42"/>
      <c r="W263" s="42"/>
      <c r="Z263" s="38" t="s">
        <v>11</v>
      </c>
      <c r="AA263" s="38">
        <v>1059</v>
      </c>
      <c r="AB263" s="41">
        <v>41416</v>
      </c>
      <c r="AC263" s="57">
        <v>6.1100000000000002E-2</v>
      </c>
      <c r="AD263" s="57">
        <v>2.5000000000000001E-3</v>
      </c>
      <c r="AE263" s="57">
        <f t="shared" si="33"/>
        <v>7.6653396187392414E-3</v>
      </c>
      <c r="AF263" s="42"/>
      <c r="AG263" s="42"/>
      <c r="AJ263" s="48" t="s">
        <v>18</v>
      </c>
      <c r="AK263" s="50">
        <v>1673</v>
      </c>
      <c r="AL263" s="51">
        <v>42030</v>
      </c>
      <c r="AM263" s="50">
        <v>2.41E-2</v>
      </c>
      <c r="AN263" s="52">
        <v>2.5000000000000001E-3</v>
      </c>
      <c r="AO263" s="59">
        <f t="shared" si="34"/>
        <v>7.6653396187392414E-3</v>
      </c>
      <c r="AP263" s="38" t="s">
        <v>46</v>
      </c>
      <c r="AQ263" s="57">
        <f>MAX(AM264:AM300)</f>
        <v>0.1113</v>
      </c>
      <c r="AR263" s="57">
        <f>MAX(AN264:AN300)</f>
        <v>4.2900000000000001E-2</v>
      </c>
      <c r="AS263" s="57">
        <f>(30.973762+15.999*4)/30.973762*AR263</f>
        <v>0.13153722785756539</v>
      </c>
    </row>
    <row r="264" spans="1:45" x14ac:dyDescent="0.25">
      <c r="A264" s="45" t="s">
        <v>11</v>
      </c>
      <c r="B264" s="36">
        <v>406</v>
      </c>
      <c r="C264" s="44">
        <v>40763</v>
      </c>
      <c r="D264" s="37">
        <v>-57.708356012886</v>
      </c>
      <c r="F264" s="38" t="s">
        <v>11</v>
      </c>
      <c r="G264" s="38">
        <v>669</v>
      </c>
      <c r="H264" s="41">
        <v>41026</v>
      </c>
      <c r="I264" s="57">
        <v>5.0000000000000001E-4</v>
      </c>
      <c r="J264" s="57">
        <v>2.5000000000000001E-3</v>
      </c>
      <c r="K264" s="57">
        <f t="shared" si="31"/>
        <v>7.6653396187392414E-3</v>
      </c>
      <c r="P264" s="38" t="s">
        <v>11</v>
      </c>
      <c r="Q264" s="38">
        <v>1037</v>
      </c>
      <c r="R264" s="41">
        <v>41394</v>
      </c>
      <c r="S264" s="57">
        <v>4.02E-2</v>
      </c>
      <c r="T264" s="57">
        <v>5.5999999999999999E-3</v>
      </c>
      <c r="U264" s="57">
        <f t="shared" si="32"/>
        <v>1.7170360745975898E-2</v>
      </c>
      <c r="V264" s="42"/>
      <c r="W264" s="42"/>
      <c r="Z264" s="38" t="s">
        <v>11</v>
      </c>
      <c r="AA264" s="38">
        <v>1068</v>
      </c>
      <c r="AB264" s="41">
        <v>41425</v>
      </c>
      <c r="AC264" s="57">
        <v>7.0000000000000007E-2</v>
      </c>
      <c r="AD264" s="57">
        <v>2.5000000000000001E-3</v>
      </c>
      <c r="AE264" s="57">
        <f t="shared" si="33"/>
        <v>7.6653396187392414E-3</v>
      </c>
      <c r="AF264" s="42"/>
      <c r="AG264" s="42"/>
      <c r="AJ264" s="38" t="s">
        <v>20</v>
      </c>
      <c r="AK264" s="50">
        <v>1680</v>
      </c>
      <c r="AL264" s="51">
        <v>42037</v>
      </c>
      <c r="AM264" s="50">
        <v>3.2500000000000001E-2</v>
      </c>
      <c r="AN264" s="52">
        <v>2.5000000000000001E-3</v>
      </c>
      <c r="AO264" s="59">
        <f t="shared" si="34"/>
        <v>7.6653396187392414E-3</v>
      </c>
      <c r="AP264" s="38" t="s">
        <v>47</v>
      </c>
      <c r="AQ264" s="57">
        <f>MIN(AM264:AM300)</f>
        <v>6.0000000000000001E-3</v>
      </c>
      <c r="AR264" s="57">
        <f>MIN(AN264:AN300)</f>
        <v>2.5000000000000001E-3</v>
      </c>
      <c r="AS264" s="57">
        <f t="shared" ref="AS264:AS267" si="35">(30.973762+15.999*4)/30.973762*AR264</f>
        <v>7.6653396187392414E-3</v>
      </c>
    </row>
    <row r="265" spans="1:45" x14ac:dyDescent="0.25">
      <c r="A265" s="45" t="s">
        <v>11</v>
      </c>
      <c r="B265" s="36">
        <v>407</v>
      </c>
      <c r="C265" s="44">
        <v>40764</v>
      </c>
      <c r="D265" s="37">
        <v>-57.778877137378402</v>
      </c>
      <c r="F265" s="38" t="s">
        <v>11</v>
      </c>
      <c r="G265" s="38">
        <v>672</v>
      </c>
      <c r="H265" s="41">
        <v>41029</v>
      </c>
      <c r="I265" s="57">
        <v>5.0000000000000001E-4</v>
      </c>
      <c r="J265" s="57">
        <v>2.5000000000000001E-3</v>
      </c>
      <c r="K265" s="57">
        <f t="shared" si="31"/>
        <v>7.6653396187392414E-3</v>
      </c>
      <c r="P265" s="38" t="s">
        <v>11</v>
      </c>
      <c r="Q265" s="38">
        <v>1039</v>
      </c>
      <c r="R265" s="41">
        <v>41396</v>
      </c>
      <c r="S265" s="57">
        <v>2.8199999999999999E-2</v>
      </c>
      <c r="T265" s="57">
        <v>5.4000000000000003E-3</v>
      </c>
      <c r="U265" s="57">
        <f t="shared" si="32"/>
        <v>1.655713357647676E-2</v>
      </c>
      <c r="V265" s="42"/>
      <c r="W265" s="42"/>
      <c r="Z265" s="38" t="s">
        <v>11</v>
      </c>
      <c r="AA265" s="38">
        <v>1073</v>
      </c>
      <c r="AB265" s="41">
        <v>41430</v>
      </c>
      <c r="AC265" s="57">
        <v>7.3099999999999998E-2</v>
      </c>
      <c r="AD265" s="57">
        <v>5.1000000000000004E-3</v>
      </c>
      <c r="AE265" s="57">
        <f t="shared" si="33"/>
        <v>1.5637292822228054E-2</v>
      </c>
      <c r="AF265" s="42"/>
      <c r="AG265" s="42"/>
      <c r="AJ265" s="38" t="s">
        <v>20</v>
      </c>
      <c r="AK265" s="50">
        <v>1687</v>
      </c>
      <c r="AL265" s="51">
        <v>42044</v>
      </c>
      <c r="AM265" s="50">
        <v>2.1700000000000001E-2</v>
      </c>
      <c r="AN265" s="52">
        <v>2.5000000000000001E-3</v>
      </c>
      <c r="AO265" s="59">
        <f t="shared" si="34"/>
        <v>7.6653396187392414E-3</v>
      </c>
      <c r="AP265" s="38" t="s">
        <v>48</v>
      </c>
      <c r="AQ265" s="57">
        <f>MEDIAN(AM264:AM300)</f>
        <v>2.4899999999999999E-2</v>
      </c>
      <c r="AR265" s="57">
        <f>MEDIAN(AN264:AN300)</f>
        <v>2.5000000000000001E-3</v>
      </c>
      <c r="AS265" s="57">
        <f t="shared" si="35"/>
        <v>7.6653396187392414E-3</v>
      </c>
    </row>
    <row r="266" spans="1:45" x14ac:dyDescent="0.25">
      <c r="A266" s="45" t="s">
        <v>11</v>
      </c>
      <c r="B266" s="36">
        <v>408</v>
      </c>
      <c r="C266" s="44">
        <v>40765</v>
      </c>
      <c r="D266" s="37">
        <v>-57.371081069661479</v>
      </c>
      <c r="F266" s="38" t="s">
        <v>11</v>
      </c>
      <c r="G266" s="38">
        <v>674</v>
      </c>
      <c r="H266" s="41">
        <v>41031</v>
      </c>
      <c r="I266" s="57">
        <v>5.0000000000000001E-4</v>
      </c>
      <c r="J266" s="57">
        <v>2.5000000000000001E-3</v>
      </c>
      <c r="K266" s="57">
        <f t="shared" si="31"/>
        <v>7.6653396187392414E-3</v>
      </c>
      <c r="P266" s="38" t="s">
        <v>11</v>
      </c>
      <c r="Q266" s="38">
        <v>1044</v>
      </c>
      <c r="R266" s="41">
        <v>41401</v>
      </c>
      <c r="S266" s="57">
        <v>3.2599999999999997E-2</v>
      </c>
      <c r="T266" s="57">
        <v>2.5000000000000001E-3</v>
      </c>
      <c r="U266" s="57">
        <f t="shared" si="32"/>
        <v>7.6653396187392414E-3</v>
      </c>
      <c r="V266" s="42"/>
      <c r="W266" s="42"/>
      <c r="Z266" s="38" t="s">
        <v>11</v>
      </c>
      <c r="AA266" s="38">
        <v>1075</v>
      </c>
      <c r="AB266" s="41">
        <v>41432</v>
      </c>
      <c r="AC266" s="57">
        <v>6.4799999999999996E-2</v>
      </c>
      <c r="AD266" s="57">
        <v>6.7000000000000002E-3</v>
      </c>
      <c r="AE266" s="57">
        <f t="shared" si="33"/>
        <v>2.0543110178221167E-2</v>
      </c>
      <c r="AF266" s="42"/>
      <c r="AG266" s="42"/>
      <c r="AJ266" s="38" t="s">
        <v>20</v>
      </c>
      <c r="AK266" s="50">
        <v>1695</v>
      </c>
      <c r="AL266" s="51">
        <v>42052</v>
      </c>
      <c r="AM266" s="50">
        <v>2.98E-2</v>
      </c>
      <c r="AN266" s="52">
        <v>2.5000000000000001E-3</v>
      </c>
      <c r="AO266" s="59">
        <f t="shared" si="34"/>
        <v>7.6653396187392414E-3</v>
      </c>
      <c r="AP266" s="38" t="s">
        <v>49</v>
      </c>
      <c r="AQ266" s="57">
        <f>AVERAGE(AM264:AM300)</f>
        <v>2.8864864864864861E-2</v>
      </c>
      <c r="AR266" s="57">
        <f>AVERAGE(AN264:AN300)</f>
        <v>3.7702702702702715E-3</v>
      </c>
      <c r="AS266" s="57">
        <f t="shared" si="35"/>
        <v>1.1560160830422966E-2</v>
      </c>
    </row>
    <row r="267" spans="1:45" x14ac:dyDescent="0.25">
      <c r="A267" s="45" t="s">
        <v>11</v>
      </c>
      <c r="B267" s="36">
        <v>409</v>
      </c>
      <c r="C267" s="44">
        <v>40766</v>
      </c>
      <c r="D267" s="37">
        <v>-57.276030858389106</v>
      </c>
      <c r="F267" s="38" t="s">
        <v>11</v>
      </c>
      <c r="G267" s="38">
        <v>676</v>
      </c>
      <c r="H267" s="41">
        <v>41033</v>
      </c>
      <c r="I267" s="57">
        <v>5.0000000000000001E-4</v>
      </c>
      <c r="J267" s="57">
        <v>2.5000000000000001E-3</v>
      </c>
      <c r="K267" s="57">
        <f t="shared" si="31"/>
        <v>7.6653396187392414E-3</v>
      </c>
      <c r="P267" s="38" t="s">
        <v>11</v>
      </c>
      <c r="Q267" s="38">
        <v>1046</v>
      </c>
      <c r="R267" s="41">
        <v>41403</v>
      </c>
      <c r="S267" s="57">
        <v>3.3000000000000002E-2</v>
      </c>
      <c r="T267" s="57">
        <v>2.5000000000000001E-3</v>
      </c>
      <c r="U267" s="57">
        <f t="shared" si="32"/>
        <v>7.6653396187392414E-3</v>
      </c>
      <c r="V267" s="42"/>
      <c r="W267" s="42"/>
      <c r="Z267" s="38" t="s">
        <v>11</v>
      </c>
      <c r="AA267" s="38">
        <v>1080</v>
      </c>
      <c r="AB267" s="41">
        <v>41437</v>
      </c>
      <c r="AC267" s="57">
        <v>4.2700000000000002E-2</v>
      </c>
      <c r="AD267" s="57">
        <v>5.1999999999999998E-3</v>
      </c>
      <c r="AE267" s="57">
        <f t="shared" si="33"/>
        <v>1.5943906406977619E-2</v>
      </c>
      <c r="AF267" s="42"/>
      <c r="AG267" s="42"/>
      <c r="AJ267" s="38" t="s">
        <v>20</v>
      </c>
      <c r="AK267" s="50">
        <v>1701</v>
      </c>
      <c r="AL267" s="51">
        <v>42058</v>
      </c>
      <c r="AM267" s="50">
        <v>2.4899999999999999E-2</v>
      </c>
      <c r="AN267" s="52">
        <v>2.5000000000000001E-3</v>
      </c>
      <c r="AO267" s="59">
        <f t="shared" si="34"/>
        <v>7.6653396187392414E-3</v>
      </c>
      <c r="AP267" s="38" t="s">
        <v>50</v>
      </c>
      <c r="AQ267" s="57">
        <f>STDEV(AM264:AM300)</f>
        <v>2.2480512748899971E-2</v>
      </c>
      <c r="AR267" s="57">
        <f>STDEV(AN264:AN300)</f>
        <v>6.6566952455097165E-3</v>
      </c>
      <c r="AS267" s="57">
        <f t="shared" si="35"/>
        <v>2.0410331918111507E-2</v>
      </c>
    </row>
    <row r="268" spans="1:45" x14ac:dyDescent="0.25">
      <c r="A268" s="45" t="s">
        <v>11</v>
      </c>
      <c r="B268" s="36">
        <v>410</v>
      </c>
      <c r="C268" s="44">
        <v>40767</v>
      </c>
      <c r="D268" s="37">
        <v>-57.318956760254054</v>
      </c>
      <c r="F268" s="38" t="s">
        <v>11</v>
      </c>
      <c r="G268" s="38">
        <v>679</v>
      </c>
      <c r="H268" s="41">
        <v>41036</v>
      </c>
      <c r="I268" s="57">
        <v>5.0000000000000001E-4</v>
      </c>
      <c r="J268" s="57">
        <v>2.5000000000000001E-3</v>
      </c>
      <c r="K268" s="57">
        <f t="shared" si="31"/>
        <v>7.6653396187392414E-3</v>
      </c>
      <c r="P268" s="38" t="s">
        <v>11</v>
      </c>
      <c r="Q268" s="38">
        <v>1053</v>
      </c>
      <c r="R268" s="41">
        <v>41410</v>
      </c>
      <c r="S268" s="57">
        <v>5.0700000000000002E-2</v>
      </c>
      <c r="T268" s="57">
        <v>5.3E-3</v>
      </c>
      <c r="U268" s="57">
        <f t="shared" si="32"/>
        <v>1.6250519991727191E-2</v>
      </c>
      <c r="V268" s="42"/>
      <c r="W268" s="42"/>
      <c r="Z268" s="38" t="s">
        <v>11</v>
      </c>
      <c r="AA268" s="38">
        <v>1082</v>
      </c>
      <c r="AB268" s="41">
        <v>41439</v>
      </c>
      <c r="AC268" s="57">
        <v>3.7999999999999999E-2</v>
      </c>
      <c r="AD268" s="57">
        <v>5.3E-3</v>
      </c>
      <c r="AE268" s="57">
        <f t="shared" si="33"/>
        <v>1.6250519991727191E-2</v>
      </c>
      <c r="AF268" s="42"/>
      <c r="AG268" s="42"/>
      <c r="AJ268" s="38" t="s">
        <v>20</v>
      </c>
      <c r="AK268" s="50">
        <v>1708</v>
      </c>
      <c r="AL268" s="51">
        <v>42065</v>
      </c>
      <c r="AM268" s="50">
        <v>2.4299999999999999E-2</v>
      </c>
      <c r="AN268" s="52">
        <v>2.5000000000000001E-3</v>
      </c>
      <c r="AO268" s="59">
        <f t="shared" si="34"/>
        <v>7.6653396187392414E-3</v>
      </c>
      <c r="AP268" s="42"/>
      <c r="AQ268" s="42"/>
    </row>
    <row r="269" spans="1:45" x14ac:dyDescent="0.25">
      <c r="A269" s="45" t="s">
        <v>11</v>
      </c>
      <c r="B269" s="45">
        <v>413</v>
      </c>
      <c r="C269" s="46">
        <v>40770</v>
      </c>
      <c r="D269" s="37">
        <v>-57.512123318646282</v>
      </c>
      <c r="F269" s="38" t="s">
        <v>11</v>
      </c>
      <c r="G269" s="38">
        <v>681</v>
      </c>
      <c r="H269" s="41">
        <v>41038</v>
      </c>
      <c r="I269" s="57">
        <v>5.0000000000000001E-4</v>
      </c>
      <c r="J269" s="57">
        <v>2.5000000000000001E-3</v>
      </c>
      <c r="K269" s="57">
        <f t="shared" si="31"/>
        <v>7.6653396187392414E-3</v>
      </c>
      <c r="P269" s="38" t="s">
        <v>11</v>
      </c>
      <c r="Q269" s="38">
        <v>1058</v>
      </c>
      <c r="R269" s="41">
        <v>41415</v>
      </c>
      <c r="S269" s="57">
        <v>5.8200000000000002E-2</v>
      </c>
      <c r="T269" s="57">
        <v>5.1999999999999998E-3</v>
      </c>
      <c r="U269" s="57">
        <f t="shared" si="32"/>
        <v>1.5943906406977619E-2</v>
      </c>
      <c r="V269" s="42"/>
      <c r="W269" s="42"/>
      <c r="Z269" s="38" t="s">
        <v>11</v>
      </c>
      <c r="AA269" s="38">
        <v>1087</v>
      </c>
      <c r="AB269" s="41">
        <v>41444</v>
      </c>
      <c r="AC269" s="57">
        <v>7.5600000000000001E-2</v>
      </c>
      <c r="AD269" s="57">
        <v>2.5000000000000001E-3</v>
      </c>
      <c r="AE269" s="57">
        <f t="shared" si="33"/>
        <v>7.6653396187392414E-3</v>
      </c>
      <c r="AF269" s="42"/>
      <c r="AG269" s="42"/>
      <c r="AJ269" s="38" t="s">
        <v>20</v>
      </c>
      <c r="AK269" s="50">
        <v>1715</v>
      </c>
      <c r="AL269" s="51">
        <v>42072</v>
      </c>
      <c r="AM269" s="50">
        <v>5.8500000000000003E-2</v>
      </c>
      <c r="AN269" s="52">
        <v>2.5000000000000001E-3</v>
      </c>
      <c r="AO269" s="59">
        <f t="shared" si="34"/>
        <v>7.6653396187392414E-3</v>
      </c>
      <c r="AP269" s="42"/>
      <c r="AQ269" s="42"/>
    </row>
    <row r="270" spans="1:45" x14ac:dyDescent="0.25">
      <c r="A270" s="45" t="s">
        <v>11</v>
      </c>
      <c r="B270" s="36">
        <v>414</v>
      </c>
      <c r="C270" s="44">
        <v>40771</v>
      </c>
      <c r="D270" s="37">
        <v>-57.76661259398842</v>
      </c>
      <c r="F270" s="38" t="s">
        <v>11</v>
      </c>
      <c r="G270" s="38">
        <v>683</v>
      </c>
      <c r="H270" s="41">
        <v>41040</v>
      </c>
      <c r="I270" s="57">
        <v>5.0000000000000001E-4</v>
      </c>
      <c r="J270" s="57">
        <v>2.5000000000000001E-3</v>
      </c>
      <c r="K270" s="57">
        <f t="shared" si="31"/>
        <v>7.6653396187392414E-3</v>
      </c>
      <c r="P270" s="38" t="s">
        <v>11</v>
      </c>
      <c r="Q270" s="38">
        <v>1060</v>
      </c>
      <c r="R270" s="41">
        <v>41417</v>
      </c>
      <c r="S270" s="57">
        <v>6.0199999999999997E-2</v>
      </c>
      <c r="T270" s="57">
        <v>2.5000000000000001E-3</v>
      </c>
      <c r="U270" s="57">
        <f t="shared" si="32"/>
        <v>7.6653396187392414E-3</v>
      </c>
      <c r="V270" s="42"/>
      <c r="W270" s="42"/>
      <c r="Z270" s="38" t="s">
        <v>11</v>
      </c>
      <c r="AA270" s="38">
        <v>1089</v>
      </c>
      <c r="AB270" s="41">
        <v>41446</v>
      </c>
      <c r="AC270" s="57">
        <v>3.3399999999999999E-2</v>
      </c>
      <c r="AD270" s="57">
        <v>2.5000000000000001E-3</v>
      </c>
      <c r="AE270" s="57">
        <f t="shared" si="33"/>
        <v>7.6653396187392414E-3</v>
      </c>
      <c r="AF270" s="42"/>
      <c r="AG270" s="42"/>
      <c r="AJ270" s="38" t="s">
        <v>20</v>
      </c>
      <c r="AK270" s="50">
        <v>1722</v>
      </c>
      <c r="AL270" s="51">
        <v>42079</v>
      </c>
      <c r="AM270" s="50">
        <v>1.6199999999999999E-2</v>
      </c>
      <c r="AN270" s="52">
        <v>2.5000000000000001E-3</v>
      </c>
      <c r="AO270" s="59">
        <f t="shared" si="34"/>
        <v>7.6653396187392414E-3</v>
      </c>
      <c r="AP270" s="42"/>
      <c r="AQ270" s="42"/>
    </row>
    <row r="271" spans="1:45" x14ac:dyDescent="0.25">
      <c r="A271" s="45" t="s">
        <v>11</v>
      </c>
      <c r="B271" s="36">
        <v>415</v>
      </c>
      <c r="C271" s="44">
        <v>40772</v>
      </c>
      <c r="D271" s="37">
        <v>-57.65009943178358</v>
      </c>
      <c r="F271" s="38" t="s">
        <v>11</v>
      </c>
      <c r="G271" s="38">
        <v>686</v>
      </c>
      <c r="H271" s="41">
        <v>41043</v>
      </c>
      <c r="I271" s="57">
        <v>5.0000000000000001E-4</v>
      </c>
      <c r="J271" s="57">
        <v>2.5000000000000001E-3</v>
      </c>
      <c r="K271" s="57">
        <f t="shared" si="31"/>
        <v>7.6653396187392414E-3</v>
      </c>
      <c r="P271" s="38" t="s">
        <v>11</v>
      </c>
      <c r="Q271" s="38">
        <v>1067</v>
      </c>
      <c r="R271" s="41">
        <v>41424</v>
      </c>
      <c r="S271" s="57">
        <v>7.6799999999999993E-2</v>
      </c>
      <c r="T271" s="57">
        <v>5.4999999999999997E-3</v>
      </c>
      <c r="U271" s="57">
        <f t="shared" si="32"/>
        <v>1.6863747161226329E-2</v>
      </c>
      <c r="V271" s="42"/>
      <c r="W271" s="42"/>
      <c r="Z271" s="38" t="s">
        <v>11</v>
      </c>
      <c r="AA271" s="38">
        <v>1094</v>
      </c>
      <c r="AB271" s="41">
        <v>41451</v>
      </c>
      <c r="AC271" s="57">
        <v>3.0599999999999999E-2</v>
      </c>
      <c r="AD271" s="57">
        <v>5.1999999999999998E-3</v>
      </c>
      <c r="AE271" s="57">
        <f t="shared" si="33"/>
        <v>1.5943906406977619E-2</v>
      </c>
      <c r="AF271" s="42"/>
      <c r="AG271" s="42"/>
      <c r="AJ271" s="38" t="s">
        <v>20</v>
      </c>
      <c r="AK271" s="50">
        <v>1729</v>
      </c>
      <c r="AL271" s="51">
        <v>42086</v>
      </c>
      <c r="AM271" s="50">
        <v>2.1299999999999999E-2</v>
      </c>
      <c r="AN271" s="52">
        <v>2.5000000000000001E-3</v>
      </c>
      <c r="AO271" s="59">
        <f t="shared" si="34"/>
        <v>7.6653396187392414E-3</v>
      </c>
      <c r="AP271" s="42"/>
      <c r="AQ271" s="42"/>
    </row>
    <row r="272" spans="1:45" x14ac:dyDescent="0.25">
      <c r="A272" s="45" t="s">
        <v>11</v>
      </c>
      <c r="B272" s="36">
        <v>416</v>
      </c>
      <c r="C272" s="44">
        <v>40773</v>
      </c>
      <c r="D272" s="37">
        <v>-57.65009943178358</v>
      </c>
      <c r="F272" s="38" t="s">
        <v>11</v>
      </c>
      <c r="G272" s="38">
        <v>688</v>
      </c>
      <c r="H272" s="41">
        <v>41045</v>
      </c>
      <c r="I272" s="57">
        <v>5.0000000000000001E-4</v>
      </c>
      <c r="J272" s="57">
        <v>2.5000000000000001E-3</v>
      </c>
      <c r="K272" s="57">
        <f t="shared" si="31"/>
        <v>7.6653396187392414E-3</v>
      </c>
      <c r="P272" s="38" t="s">
        <v>11</v>
      </c>
      <c r="Q272" s="38">
        <v>1072</v>
      </c>
      <c r="R272" s="41">
        <v>41429</v>
      </c>
      <c r="S272" s="57">
        <v>9.4700000000000006E-2</v>
      </c>
      <c r="T272" s="57">
        <v>6.7000000000000002E-3</v>
      </c>
      <c r="U272" s="57">
        <f t="shared" si="32"/>
        <v>2.0543110178221167E-2</v>
      </c>
      <c r="V272" s="42"/>
      <c r="W272" s="42"/>
      <c r="Z272" s="38" t="s">
        <v>11</v>
      </c>
      <c r="AA272" s="38">
        <v>1096</v>
      </c>
      <c r="AB272" s="41">
        <v>41453</v>
      </c>
      <c r="AC272" s="57">
        <v>0.04</v>
      </c>
      <c r="AD272" s="57">
        <v>2.5000000000000001E-3</v>
      </c>
      <c r="AE272" s="57">
        <f t="shared" si="33"/>
        <v>7.6653396187392414E-3</v>
      </c>
      <c r="AF272" s="42"/>
      <c r="AG272" s="42"/>
      <c r="AJ272" s="38" t="s">
        <v>20</v>
      </c>
      <c r="AK272" s="50">
        <v>1736</v>
      </c>
      <c r="AL272" s="51">
        <v>42093</v>
      </c>
      <c r="AM272" s="50">
        <v>3.3000000000000002E-2</v>
      </c>
      <c r="AN272" s="52">
        <v>2.5000000000000001E-3</v>
      </c>
      <c r="AO272" s="59">
        <f t="shared" si="34"/>
        <v>7.6653396187392414E-3</v>
      </c>
      <c r="AP272" s="42"/>
      <c r="AQ272" s="42"/>
    </row>
    <row r="273" spans="1:43" x14ac:dyDescent="0.25">
      <c r="A273" s="45" t="s">
        <v>11</v>
      </c>
      <c r="B273" s="36">
        <v>417</v>
      </c>
      <c r="C273" s="44">
        <v>40774</v>
      </c>
      <c r="D273" s="37">
        <v>-57.65009943178358</v>
      </c>
      <c r="F273" s="38" t="s">
        <v>11</v>
      </c>
      <c r="G273" s="38">
        <v>690</v>
      </c>
      <c r="H273" s="41">
        <v>41047</v>
      </c>
      <c r="I273" s="57">
        <v>5.0000000000000001E-4</v>
      </c>
      <c r="J273" s="57">
        <v>2.5000000000000001E-3</v>
      </c>
      <c r="K273" s="57">
        <f t="shared" si="31"/>
        <v>7.6653396187392414E-3</v>
      </c>
      <c r="P273" s="38" t="s">
        <v>11</v>
      </c>
      <c r="Q273" s="38">
        <v>1074</v>
      </c>
      <c r="R273" s="41">
        <v>41431</v>
      </c>
      <c r="S273" s="57">
        <v>6.54E-2</v>
      </c>
      <c r="T273" s="57">
        <v>6.1999999999999998E-3</v>
      </c>
      <c r="U273" s="57">
        <f t="shared" si="32"/>
        <v>1.9010042254473315E-2</v>
      </c>
      <c r="V273" s="42"/>
      <c r="W273" s="42"/>
      <c r="Z273" s="38" t="s">
        <v>11</v>
      </c>
      <c r="AA273" s="38">
        <v>1101</v>
      </c>
      <c r="AB273" s="41">
        <v>41458</v>
      </c>
      <c r="AC273" s="57">
        <v>3.1199999999999999E-2</v>
      </c>
      <c r="AD273" s="57">
        <v>2.5000000000000001E-3</v>
      </c>
      <c r="AE273" s="57">
        <f t="shared" si="33"/>
        <v>7.6653396187392414E-3</v>
      </c>
      <c r="AF273" s="42"/>
      <c r="AG273" s="42"/>
      <c r="AJ273" s="38" t="s">
        <v>20</v>
      </c>
      <c r="AK273" s="50">
        <v>1743</v>
      </c>
      <c r="AL273" s="51">
        <v>42100</v>
      </c>
      <c r="AM273" s="50">
        <v>2.6499999999999999E-2</v>
      </c>
      <c r="AN273" s="52">
        <v>2.5000000000000001E-3</v>
      </c>
      <c r="AO273" s="59">
        <f t="shared" si="34"/>
        <v>7.6653396187392414E-3</v>
      </c>
      <c r="AP273" s="42"/>
      <c r="AQ273" s="42"/>
    </row>
    <row r="274" spans="1:43" x14ac:dyDescent="0.25">
      <c r="A274" s="45" t="s">
        <v>11</v>
      </c>
      <c r="B274" s="36">
        <v>420</v>
      </c>
      <c r="C274" s="44">
        <v>40777</v>
      </c>
      <c r="D274" s="37">
        <v>-57.739017371360951</v>
      </c>
      <c r="F274" s="38" t="s">
        <v>11</v>
      </c>
      <c r="G274" s="38">
        <v>693</v>
      </c>
      <c r="H274" s="41">
        <v>41050</v>
      </c>
      <c r="I274" s="57">
        <v>5.0000000000000001E-4</v>
      </c>
      <c r="J274" s="57">
        <v>2.5000000000000001E-3</v>
      </c>
      <c r="K274" s="57">
        <f t="shared" si="31"/>
        <v>7.6653396187392414E-3</v>
      </c>
      <c r="P274" s="38" t="s">
        <v>11</v>
      </c>
      <c r="Q274" s="38">
        <v>1079</v>
      </c>
      <c r="R274" s="41">
        <v>41436</v>
      </c>
      <c r="S274" s="57">
        <v>4.6300000000000001E-2</v>
      </c>
      <c r="T274" s="57">
        <v>5.1000000000000004E-3</v>
      </c>
      <c r="U274" s="57">
        <f t="shared" si="32"/>
        <v>1.5637292822228054E-2</v>
      </c>
      <c r="V274" s="42"/>
      <c r="W274" s="42"/>
      <c r="Z274" s="38" t="s">
        <v>11</v>
      </c>
      <c r="AA274" s="38">
        <v>1108</v>
      </c>
      <c r="AB274" s="41">
        <v>41465</v>
      </c>
      <c r="AC274" s="57">
        <v>3.2199999999999999E-2</v>
      </c>
      <c r="AD274" s="57">
        <v>2.5000000000000001E-3</v>
      </c>
      <c r="AE274" s="57">
        <f t="shared" si="33"/>
        <v>7.6653396187392414E-3</v>
      </c>
      <c r="AF274" s="42"/>
      <c r="AG274" s="42"/>
      <c r="AJ274" s="38" t="s">
        <v>20</v>
      </c>
      <c r="AK274" s="50">
        <v>1750</v>
      </c>
      <c r="AL274" s="51">
        <v>42107</v>
      </c>
      <c r="AM274" s="50">
        <v>3.1600000000000003E-2</v>
      </c>
      <c r="AN274" s="52">
        <v>2.5000000000000001E-3</v>
      </c>
      <c r="AO274" s="59">
        <f t="shared" si="34"/>
        <v>7.6653396187392414E-3</v>
      </c>
      <c r="AP274" s="42"/>
      <c r="AQ274" s="42"/>
    </row>
    <row r="275" spans="1:43" x14ac:dyDescent="0.25">
      <c r="A275" s="45" t="s">
        <v>11</v>
      </c>
      <c r="B275" s="36">
        <v>421</v>
      </c>
      <c r="C275" s="44">
        <v>40778</v>
      </c>
      <c r="D275" s="37">
        <v>-57.739017371360951</v>
      </c>
      <c r="F275" s="38" t="s">
        <v>11</v>
      </c>
      <c r="G275" s="38">
        <v>695</v>
      </c>
      <c r="H275" s="41">
        <v>41052</v>
      </c>
      <c r="I275" s="57">
        <v>5.0000000000000001E-4</v>
      </c>
      <c r="J275" s="57">
        <v>2.5000000000000001E-3</v>
      </c>
      <c r="K275" s="57">
        <f t="shared" si="31"/>
        <v>7.6653396187392414E-3</v>
      </c>
      <c r="P275" s="38" t="s">
        <v>11</v>
      </c>
      <c r="Q275" s="38">
        <v>1081</v>
      </c>
      <c r="R275" s="41">
        <v>41438</v>
      </c>
      <c r="S275" s="57">
        <v>4.3799999999999999E-2</v>
      </c>
      <c r="T275" s="57">
        <v>6.4000000000000003E-3</v>
      </c>
      <c r="U275" s="57">
        <f t="shared" si="32"/>
        <v>1.9623269423972457E-2</v>
      </c>
      <c r="V275" s="42"/>
      <c r="W275" s="42"/>
      <c r="Z275" s="38" t="s">
        <v>11</v>
      </c>
      <c r="AA275" s="38">
        <v>1110</v>
      </c>
      <c r="AB275" s="41">
        <v>41467</v>
      </c>
      <c r="AC275" s="57">
        <v>4.0399999999999998E-2</v>
      </c>
      <c r="AD275" s="57">
        <v>2.5000000000000001E-3</v>
      </c>
      <c r="AE275" s="57">
        <f t="shared" si="33"/>
        <v>7.6653396187392414E-3</v>
      </c>
      <c r="AF275" s="42"/>
      <c r="AG275" s="42"/>
      <c r="AJ275" s="38" t="s">
        <v>20</v>
      </c>
      <c r="AK275" s="50">
        <v>1757</v>
      </c>
      <c r="AL275" s="51">
        <v>42114</v>
      </c>
      <c r="AM275" s="50">
        <v>8.6599999999999996E-2</v>
      </c>
      <c r="AN275" s="52">
        <v>2.5000000000000001E-3</v>
      </c>
      <c r="AO275" s="59">
        <f t="shared" si="34"/>
        <v>7.6653396187392414E-3</v>
      </c>
      <c r="AP275" s="42"/>
      <c r="AQ275" s="42"/>
    </row>
    <row r="276" spans="1:43" x14ac:dyDescent="0.25">
      <c r="A276" s="45" t="s">
        <v>11</v>
      </c>
      <c r="B276" s="36">
        <v>422</v>
      </c>
      <c r="C276" s="44">
        <v>40779</v>
      </c>
      <c r="D276" s="37">
        <v>-57.739017371360951</v>
      </c>
      <c r="F276" s="38" t="s">
        <v>11</v>
      </c>
      <c r="G276" s="38">
        <v>702</v>
      </c>
      <c r="H276" s="41">
        <v>41059</v>
      </c>
      <c r="I276" s="57">
        <v>5.0000000000000001E-4</v>
      </c>
      <c r="J276" s="57">
        <v>2.5000000000000001E-3</v>
      </c>
      <c r="K276" s="57">
        <f t="shared" si="31"/>
        <v>7.6653396187392414E-3</v>
      </c>
      <c r="P276" s="38" t="s">
        <v>11</v>
      </c>
      <c r="Q276" s="38">
        <v>1086</v>
      </c>
      <c r="R276" s="41">
        <v>41443</v>
      </c>
      <c r="S276" s="57">
        <v>9.8400000000000001E-2</v>
      </c>
      <c r="T276" s="57">
        <v>2.5000000000000001E-3</v>
      </c>
      <c r="U276" s="57">
        <f t="shared" si="32"/>
        <v>7.6653396187392414E-3</v>
      </c>
      <c r="V276" s="42"/>
      <c r="W276" s="42"/>
      <c r="Z276" s="38" t="s">
        <v>11</v>
      </c>
      <c r="AA276" s="38">
        <v>1115</v>
      </c>
      <c r="AB276" s="41">
        <v>41472</v>
      </c>
      <c r="AC276" s="57">
        <v>3.5799999999999998E-2</v>
      </c>
      <c r="AD276" s="57">
        <v>2.5000000000000001E-3</v>
      </c>
      <c r="AE276" s="57">
        <f t="shared" si="33"/>
        <v>7.6653396187392414E-3</v>
      </c>
      <c r="AF276" s="42"/>
      <c r="AG276" s="42"/>
      <c r="AJ276" s="38" t="s">
        <v>20</v>
      </c>
      <c r="AK276" s="50">
        <v>1764</v>
      </c>
      <c r="AL276" s="51">
        <v>42121</v>
      </c>
      <c r="AM276" s="50">
        <v>5.5300000000000002E-2</v>
      </c>
      <c r="AN276" s="52">
        <v>2.5000000000000001E-3</v>
      </c>
      <c r="AO276" s="59">
        <f t="shared" si="34"/>
        <v>7.6653396187392414E-3</v>
      </c>
      <c r="AP276" s="42"/>
      <c r="AQ276" s="42"/>
    </row>
    <row r="277" spans="1:43" ht="15.75" x14ac:dyDescent="0.3">
      <c r="A277" s="45" t="s">
        <v>11</v>
      </c>
      <c r="B277" s="36">
        <v>423</v>
      </c>
      <c r="C277" s="44">
        <v>40780</v>
      </c>
      <c r="D277" s="37">
        <v>-57.640901024241089</v>
      </c>
      <c r="F277" s="38" t="s">
        <v>11</v>
      </c>
      <c r="G277" s="38">
        <v>704</v>
      </c>
      <c r="H277" s="41">
        <v>41061</v>
      </c>
      <c r="I277" s="57">
        <v>5.0000000000000001E-4</v>
      </c>
      <c r="J277" s="57">
        <v>2.5000000000000001E-3</v>
      </c>
      <c r="K277" s="57">
        <f t="shared" si="31"/>
        <v>7.6653396187392414E-3</v>
      </c>
      <c r="P277" s="38" t="s">
        <v>11</v>
      </c>
      <c r="Q277" s="38">
        <v>1088</v>
      </c>
      <c r="R277" s="41">
        <v>41445</v>
      </c>
      <c r="S277" s="57">
        <v>5.6899999999999999E-2</v>
      </c>
      <c r="T277" s="57">
        <v>2.5000000000000001E-3</v>
      </c>
      <c r="U277" s="57">
        <f t="shared" si="32"/>
        <v>7.6653396187392414E-3</v>
      </c>
      <c r="V277" s="42"/>
      <c r="W277" s="42"/>
      <c r="Z277" s="38" t="s">
        <v>11</v>
      </c>
      <c r="AA277" s="50">
        <v>1117</v>
      </c>
      <c r="AB277" s="51">
        <v>41474</v>
      </c>
      <c r="AC277" s="59">
        <v>4.1000000000000002E-2</v>
      </c>
      <c r="AD277" s="59">
        <v>2.5000000000000001E-3</v>
      </c>
      <c r="AE277" s="57">
        <f t="shared" si="33"/>
        <v>7.6653396187392414E-3</v>
      </c>
      <c r="AF277" s="38" t="s">
        <v>62</v>
      </c>
      <c r="AG277" s="38" t="s">
        <v>93</v>
      </c>
      <c r="AH277" s="38" t="s">
        <v>94</v>
      </c>
      <c r="AI277" s="38" t="s">
        <v>179</v>
      </c>
      <c r="AJ277" s="38" t="s">
        <v>20</v>
      </c>
      <c r="AK277" s="50">
        <v>1771</v>
      </c>
      <c r="AL277" s="51">
        <v>42128</v>
      </c>
      <c r="AM277" s="50">
        <v>3.8600000000000002E-2</v>
      </c>
      <c r="AN277" s="52">
        <v>2.5000000000000001E-3</v>
      </c>
      <c r="AO277" s="59">
        <f t="shared" si="34"/>
        <v>7.6653396187392414E-3</v>
      </c>
      <c r="AP277" s="42"/>
      <c r="AQ277" s="42"/>
    </row>
    <row r="278" spans="1:43" x14ac:dyDescent="0.25">
      <c r="A278" s="45" t="s">
        <v>11</v>
      </c>
      <c r="B278" s="36">
        <v>424</v>
      </c>
      <c r="C278" s="44">
        <v>40781</v>
      </c>
      <c r="D278" s="37">
        <v>-57.837133718480814</v>
      </c>
      <c r="F278" s="38" t="s">
        <v>11</v>
      </c>
      <c r="G278" s="38">
        <v>707</v>
      </c>
      <c r="H278" s="41">
        <v>41064</v>
      </c>
      <c r="I278" s="57">
        <v>5.0000000000000001E-4</v>
      </c>
      <c r="J278" s="57">
        <v>2.5000000000000001E-3</v>
      </c>
      <c r="K278" s="57">
        <f t="shared" si="31"/>
        <v>7.6653396187392414E-3</v>
      </c>
      <c r="P278" s="38" t="s">
        <v>11</v>
      </c>
      <c r="Q278" s="38">
        <v>1093</v>
      </c>
      <c r="R278" s="41">
        <v>41450</v>
      </c>
      <c r="S278" s="57">
        <v>2.7799999999999998E-2</v>
      </c>
      <c r="T278" s="57">
        <v>2.5000000000000001E-3</v>
      </c>
      <c r="U278" s="57">
        <f t="shared" si="32"/>
        <v>7.6653396187392414E-3</v>
      </c>
      <c r="V278" s="42"/>
      <c r="W278" s="42"/>
      <c r="Z278" s="48" t="s">
        <v>11</v>
      </c>
      <c r="AA278" s="48">
        <v>1122</v>
      </c>
      <c r="AB278" s="49">
        <v>41479</v>
      </c>
      <c r="AC278" s="58">
        <v>4.02E-2</v>
      </c>
      <c r="AD278" s="58">
        <v>5.7999999999999996E-3</v>
      </c>
      <c r="AE278" s="57">
        <f t="shared" si="33"/>
        <v>1.7783587915475036E-2</v>
      </c>
      <c r="AF278" s="38" t="s">
        <v>46</v>
      </c>
      <c r="AG278" s="42">
        <f>MAX(AC279:AC287)</f>
        <v>0.1472</v>
      </c>
      <c r="AH278" s="42">
        <f>MAX(AD279:AD287)</f>
        <v>0.89780000000000004</v>
      </c>
      <c r="AI278" s="57">
        <f>(30.973762+15.999*4)/30.973762*AH278</f>
        <v>2.7527767638816365</v>
      </c>
      <c r="AJ278" s="38" t="s">
        <v>20</v>
      </c>
      <c r="AK278" s="50">
        <v>1782</v>
      </c>
      <c r="AL278" s="51">
        <v>42139</v>
      </c>
      <c r="AM278" s="50">
        <v>3.3599999999999998E-2</v>
      </c>
      <c r="AN278" s="52">
        <v>2.5000000000000001E-3</v>
      </c>
      <c r="AO278" s="59">
        <f t="shared" si="34"/>
        <v>7.6653396187392414E-3</v>
      </c>
      <c r="AP278" s="42"/>
      <c r="AQ278" s="42"/>
    </row>
    <row r="279" spans="1:43" x14ac:dyDescent="0.25">
      <c r="A279" s="45" t="s">
        <v>11</v>
      </c>
      <c r="B279" s="36">
        <v>427</v>
      </c>
      <c r="C279" s="44">
        <v>40784</v>
      </c>
      <c r="D279" s="37">
        <v>-57.984308239160619</v>
      </c>
      <c r="F279" s="38" t="s">
        <v>11</v>
      </c>
      <c r="G279" s="38">
        <v>709</v>
      </c>
      <c r="H279" s="41">
        <v>41066</v>
      </c>
      <c r="I279" s="57">
        <v>5.0000000000000001E-4</v>
      </c>
      <c r="J279" s="57">
        <v>2.5000000000000001E-3</v>
      </c>
      <c r="K279" s="57">
        <f t="shared" si="31"/>
        <v>7.6653396187392414E-3</v>
      </c>
      <c r="P279" s="38" t="s">
        <v>11</v>
      </c>
      <c r="Q279" s="38">
        <v>1095</v>
      </c>
      <c r="R279" s="41">
        <v>41452</v>
      </c>
      <c r="S279" s="57">
        <v>3.44E-2</v>
      </c>
      <c r="T279" s="57">
        <v>5.4000000000000003E-3</v>
      </c>
      <c r="U279" s="57">
        <f t="shared" si="32"/>
        <v>1.655713357647676E-2</v>
      </c>
      <c r="V279" s="42"/>
      <c r="W279" s="42"/>
      <c r="Z279" s="38" t="s">
        <v>14</v>
      </c>
      <c r="AA279" s="38">
        <v>1124</v>
      </c>
      <c r="AB279" s="41">
        <v>41481</v>
      </c>
      <c r="AC279" s="57">
        <v>5.0900000000000001E-2</v>
      </c>
      <c r="AD279" s="57">
        <v>0.48780000000000001</v>
      </c>
      <c r="AE279" s="57">
        <f t="shared" si="33"/>
        <v>1.4956610664084007</v>
      </c>
      <c r="AF279" s="38" t="s">
        <v>47</v>
      </c>
      <c r="AG279" s="38">
        <f>MIN(AC279:AC287)</f>
        <v>3.9199999999999999E-2</v>
      </c>
      <c r="AH279" s="38">
        <f>MIN(AD279:AD287)</f>
        <v>0.48780000000000001</v>
      </c>
      <c r="AI279" s="57">
        <f t="shared" ref="AI279:AI282" si="36">(30.973762+15.999*4)/30.973762*AH279</f>
        <v>1.4956610664084007</v>
      </c>
      <c r="AJ279" s="38" t="s">
        <v>20</v>
      </c>
      <c r="AK279" s="50">
        <v>1785</v>
      </c>
      <c r="AL279" s="51">
        <v>42142</v>
      </c>
      <c r="AM279" s="50">
        <v>0.1113</v>
      </c>
      <c r="AN279" s="52">
        <v>2.5000000000000001E-3</v>
      </c>
      <c r="AO279" s="59">
        <f t="shared" si="34"/>
        <v>7.6653396187392414E-3</v>
      </c>
      <c r="AP279" s="42"/>
      <c r="AQ279" s="42"/>
    </row>
    <row r="280" spans="1:43" x14ac:dyDescent="0.25">
      <c r="A280" s="45" t="s">
        <v>11</v>
      </c>
      <c r="B280" s="36">
        <v>428</v>
      </c>
      <c r="C280" s="44">
        <v>40785</v>
      </c>
      <c r="D280" s="37">
        <v>-58.257194329587726</v>
      </c>
      <c r="F280" s="38" t="s">
        <v>11</v>
      </c>
      <c r="G280" s="38">
        <v>711</v>
      </c>
      <c r="H280" s="41">
        <v>41068</v>
      </c>
      <c r="I280" s="57">
        <v>5.0000000000000001E-4</v>
      </c>
      <c r="J280" s="57">
        <v>2.5000000000000001E-3</v>
      </c>
      <c r="K280" s="57">
        <f t="shared" si="31"/>
        <v>7.6653396187392414E-3</v>
      </c>
      <c r="P280" s="38" t="s">
        <v>11</v>
      </c>
      <c r="Q280" s="38">
        <v>1100</v>
      </c>
      <c r="R280" s="41">
        <v>41457</v>
      </c>
      <c r="S280" s="57">
        <v>3.1699999999999999E-2</v>
      </c>
      <c r="T280" s="57">
        <v>2.5000000000000001E-3</v>
      </c>
      <c r="U280" s="57">
        <f t="shared" si="32"/>
        <v>7.6653396187392414E-3</v>
      </c>
      <c r="V280" s="42"/>
      <c r="W280" s="42"/>
      <c r="Z280" s="38" t="s">
        <v>14</v>
      </c>
      <c r="AA280" s="38">
        <v>1129</v>
      </c>
      <c r="AB280" s="41">
        <v>41486</v>
      </c>
      <c r="AC280" s="57">
        <v>6.4399999999999999E-2</v>
      </c>
      <c r="AD280" s="57">
        <v>0.78069999999999995</v>
      </c>
      <c r="AE280" s="57">
        <f t="shared" si="33"/>
        <v>2.3937322561398902</v>
      </c>
      <c r="AF280" s="38" t="s">
        <v>48</v>
      </c>
      <c r="AG280" s="38">
        <f>MEDIAN(AC279:AC287)</f>
        <v>5.4300000000000001E-2</v>
      </c>
      <c r="AH280" s="38">
        <f>MEDIAN(AD279:AD287)</f>
        <v>0.82899999999999996</v>
      </c>
      <c r="AI280" s="57">
        <f t="shared" si="36"/>
        <v>2.5418266175739324</v>
      </c>
      <c r="AJ280" s="38" t="s">
        <v>20</v>
      </c>
      <c r="AK280" s="50">
        <v>1793</v>
      </c>
      <c r="AL280" s="51">
        <v>42150</v>
      </c>
      <c r="AM280" s="50">
        <v>3.6200000000000003E-2</v>
      </c>
      <c r="AN280" s="52">
        <v>2.5000000000000001E-3</v>
      </c>
      <c r="AO280" s="59">
        <f t="shared" si="34"/>
        <v>7.6653396187392414E-3</v>
      </c>
      <c r="AP280" s="42"/>
      <c r="AQ280" s="42"/>
    </row>
    <row r="281" spans="1:43" x14ac:dyDescent="0.25">
      <c r="A281" s="45" t="s">
        <v>11</v>
      </c>
      <c r="B281" s="36">
        <v>429</v>
      </c>
      <c r="C281" s="44">
        <v>40786</v>
      </c>
      <c r="D281" s="37">
        <v>-58.300120231452674</v>
      </c>
      <c r="F281" s="38" t="s">
        <v>11</v>
      </c>
      <c r="G281" s="38">
        <v>714</v>
      </c>
      <c r="H281" s="41">
        <v>41071</v>
      </c>
      <c r="I281" s="57">
        <v>5.0000000000000001E-4</v>
      </c>
      <c r="J281" s="57">
        <v>2.5000000000000001E-3</v>
      </c>
      <c r="K281" s="57">
        <f t="shared" si="31"/>
        <v>7.6653396187392414E-3</v>
      </c>
      <c r="P281" s="38" t="s">
        <v>11</v>
      </c>
      <c r="Q281" s="38">
        <v>1107</v>
      </c>
      <c r="R281" s="41">
        <v>41464</v>
      </c>
      <c r="S281" s="57">
        <v>3.8800000000000001E-2</v>
      </c>
      <c r="T281" s="57">
        <v>2.5000000000000001E-3</v>
      </c>
      <c r="U281" s="57">
        <f t="shared" si="32"/>
        <v>7.6653396187392414E-3</v>
      </c>
      <c r="V281" s="42"/>
      <c r="W281" s="42"/>
      <c r="Z281" s="38" t="s">
        <v>14</v>
      </c>
      <c r="AA281" s="38">
        <v>1131</v>
      </c>
      <c r="AB281" s="41">
        <v>41488</v>
      </c>
      <c r="AC281" s="57">
        <v>4.6800000000000001E-2</v>
      </c>
      <c r="AD281" s="57">
        <v>0.80469999999999997</v>
      </c>
      <c r="AE281" s="57">
        <f t="shared" si="33"/>
        <v>2.4673195164797868</v>
      </c>
      <c r="AF281" s="38" t="s">
        <v>49</v>
      </c>
      <c r="AG281" s="43">
        <f>AVERAGE(AC279:AC287)</f>
        <v>7.2800000000000004E-2</v>
      </c>
      <c r="AH281" s="43">
        <f>AVERAGE(AD279:AD287)</f>
        <v>0.80973333333333342</v>
      </c>
      <c r="AI281" s="57">
        <f t="shared" si="36"/>
        <v>2.4827524002455155</v>
      </c>
      <c r="AJ281" s="38" t="s">
        <v>20</v>
      </c>
      <c r="AK281" s="50">
        <v>1794</v>
      </c>
      <c r="AL281" s="51">
        <v>42151</v>
      </c>
      <c r="AM281" s="50">
        <v>2.6200000000000001E-2</v>
      </c>
      <c r="AN281" s="52">
        <v>2.5000000000000001E-3</v>
      </c>
      <c r="AO281" s="59">
        <f t="shared" si="34"/>
        <v>7.6653396187392414E-3</v>
      </c>
      <c r="AP281" s="42"/>
      <c r="AQ281" s="42"/>
    </row>
    <row r="282" spans="1:43" x14ac:dyDescent="0.25">
      <c r="A282" s="45" t="s">
        <v>11</v>
      </c>
      <c r="B282" s="36">
        <v>430</v>
      </c>
      <c r="C282" s="44">
        <v>40787</v>
      </c>
      <c r="D282" s="37">
        <v>-58.367575220097578</v>
      </c>
      <c r="F282" s="38" t="s">
        <v>11</v>
      </c>
      <c r="G282" s="38">
        <v>716</v>
      </c>
      <c r="H282" s="41">
        <v>41073</v>
      </c>
      <c r="I282" s="57">
        <v>1.2999999999999999E-3</v>
      </c>
      <c r="J282" s="57">
        <v>2.5000000000000001E-3</v>
      </c>
      <c r="K282" s="57">
        <f t="shared" si="31"/>
        <v>7.6653396187392414E-3</v>
      </c>
      <c r="P282" s="38" t="s">
        <v>11</v>
      </c>
      <c r="Q282" s="38">
        <v>1109</v>
      </c>
      <c r="R282" s="41">
        <v>41466</v>
      </c>
      <c r="S282" s="57">
        <v>3.9100000000000003E-2</v>
      </c>
      <c r="T282" s="57">
        <v>2.5000000000000001E-3</v>
      </c>
      <c r="U282" s="57">
        <f t="shared" si="32"/>
        <v>7.6653396187392414E-3</v>
      </c>
      <c r="V282" s="42"/>
      <c r="W282" s="42"/>
      <c r="Z282" s="38" t="s">
        <v>14</v>
      </c>
      <c r="AA282" s="38">
        <v>1136</v>
      </c>
      <c r="AB282" s="41">
        <v>41493</v>
      </c>
      <c r="AC282" s="57">
        <v>3.9199999999999999E-2</v>
      </c>
      <c r="AD282" s="57">
        <v>0.80900000000000005</v>
      </c>
      <c r="AE282" s="57">
        <f t="shared" si="33"/>
        <v>2.4805039006240186</v>
      </c>
      <c r="AF282" s="38" t="s">
        <v>50</v>
      </c>
      <c r="AG282" s="43">
        <f>STDEV(AC279:AC287)</f>
        <v>4.1976005050504743E-2</v>
      </c>
      <c r="AH282" s="43">
        <f>STDEV(AD279:AD287)</f>
        <v>0.12912097041147064</v>
      </c>
      <c r="AI282" s="57">
        <f t="shared" si="36"/>
        <v>0.39590243604204123</v>
      </c>
      <c r="AJ282" s="38" t="s">
        <v>20</v>
      </c>
      <c r="AK282" s="50">
        <v>1799</v>
      </c>
      <c r="AL282" s="51">
        <v>42156</v>
      </c>
      <c r="AM282" s="50">
        <v>2.9499999999999998E-2</v>
      </c>
      <c r="AN282" s="50">
        <v>4.2900000000000001E-2</v>
      </c>
      <c r="AO282" s="59">
        <f t="shared" si="34"/>
        <v>0.13153722785756539</v>
      </c>
    </row>
    <row r="283" spans="1:43" x14ac:dyDescent="0.25">
      <c r="A283" s="45" t="s">
        <v>11</v>
      </c>
      <c r="B283" s="36">
        <v>431</v>
      </c>
      <c r="C283" s="44">
        <v>40788</v>
      </c>
      <c r="D283" s="37">
        <v>-58.398236578572536</v>
      </c>
      <c r="F283" s="38" t="s">
        <v>11</v>
      </c>
      <c r="G283" s="38">
        <v>718</v>
      </c>
      <c r="H283" s="41">
        <v>41075</v>
      </c>
      <c r="I283" s="57">
        <v>5.0000000000000001E-4</v>
      </c>
      <c r="J283" s="57">
        <v>2.5000000000000001E-3</v>
      </c>
      <c r="K283" s="57">
        <f t="shared" si="31"/>
        <v>7.6653396187392414E-3</v>
      </c>
      <c r="P283" s="38" t="s">
        <v>11</v>
      </c>
      <c r="Q283" s="38">
        <v>1114</v>
      </c>
      <c r="R283" s="41">
        <v>41471</v>
      </c>
      <c r="S283" s="57">
        <v>3.4500000000000003E-2</v>
      </c>
      <c r="T283" s="57">
        <v>2.5000000000000001E-3</v>
      </c>
      <c r="U283" s="57">
        <f t="shared" si="32"/>
        <v>7.6653396187392414E-3</v>
      </c>
      <c r="V283" s="42"/>
      <c r="W283" s="42"/>
      <c r="Z283" s="38" t="s">
        <v>14</v>
      </c>
      <c r="AA283" s="38">
        <v>1138</v>
      </c>
      <c r="AB283" s="41">
        <v>41495</v>
      </c>
      <c r="AC283" s="57">
        <v>4.3200000000000002E-2</v>
      </c>
      <c r="AD283" s="57">
        <v>0.82899999999999996</v>
      </c>
      <c r="AE283" s="57">
        <f t="shared" si="33"/>
        <v>2.5418266175739324</v>
      </c>
      <c r="AJ283" s="38" t="s">
        <v>20</v>
      </c>
      <c r="AK283" s="50">
        <v>1806</v>
      </c>
      <c r="AL283" s="51">
        <v>42163</v>
      </c>
      <c r="AM283" s="50">
        <v>7.0000000000000007E-2</v>
      </c>
      <c r="AN283" s="52">
        <v>2.5000000000000001E-3</v>
      </c>
      <c r="AO283" s="59">
        <f t="shared" si="34"/>
        <v>7.6653396187392414E-3</v>
      </c>
      <c r="AP283" s="42"/>
      <c r="AQ283" s="42"/>
    </row>
    <row r="284" spans="1:43" x14ac:dyDescent="0.25">
      <c r="A284" s="45" t="s">
        <v>11</v>
      </c>
      <c r="B284" s="36">
        <v>435</v>
      </c>
      <c r="C284" s="44">
        <v>40792</v>
      </c>
      <c r="D284" s="37">
        <v>-58.523948148319853</v>
      </c>
      <c r="F284" s="38" t="s">
        <v>11</v>
      </c>
      <c r="G284" s="38">
        <v>721</v>
      </c>
      <c r="H284" s="41">
        <v>41078</v>
      </c>
      <c r="I284" s="57">
        <v>5.0000000000000001E-4</v>
      </c>
      <c r="J284" s="57">
        <v>2.5000000000000001E-3</v>
      </c>
      <c r="K284" s="57">
        <f t="shared" si="31"/>
        <v>7.6653396187392414E-3</v>
      </c>
      <c r="P284" s="38" t="s">
        <v>11</v>
      </c>
      <c r="Q284" s="38">
        <v>1116</v>
      </c>
      <c r="R284" s="41">
        <v>41473</v>
      </c>
      <c r="S284" s="57">
        <v>6.4000000000000001E-2</v>
      </c>
      <c r="T284" s="57">
        <v>2.5000000000000001E-3</v>
      </c>
      <c r="U284" s="57">
        <f t="shared" si="32"/>
        <v>7.6653396187392414E-3</v>
      </c>
      <c r="V284" s="42"/>
      <c r="W284" s="42"/>
      <c r="Z284" s="38" t="s">
        <v>14</v>
      </c>
      <c r="AA284" s="38">
        <v>1143</v>
      </c>
      <c r="AB284" s="41">
        <v>41500</v>
      </c>
      <c r="AC284" s="57">
        <v>5.4300000000000001E-2</v>
      </c>
      <c r="AD284" s="57">
        <v>0.89190000000000003</v>
      </c>
      <c r="AE284" s="57">
        <f t="shared" si="33"/>
        <v>2.7346865623814116</v>
      </c>
      <c r="AJ284" s="38" t="s">
        <v>20</v>
      </c>
      <c r="AK284" s="50">
        <v>1820</v>
      </c>
      <c r="AL284" s="51">
        <v>42177</v>
      </c>
      <c r="AM284" s="50">
        <v>3.3099999999999997E-2</v>
      </c>
      <c r="AN284" s="52">
        <v>2.5000000000000001E-3</v>
      </c>
      <c r="AO284" s="59">
        <f t="shared" si="34"/>
        <v>7.6653396187392414E-3</v>
      </c>
      <c r="AP284" s="42"/>
      <c r="AQ284" s="42"/>
    </row>
    <row r="285" spans="1:43" ht="15.75" x14ac:dyDescent="0.3">
      <c r="A285" s="45" t="s">
        <v>11</v>
      </c>
      <c r="B285" s="36">
        <v>436</v>
      </c>
      <c r="C285" s="44">
        <v>40793</v>
      </c>
      <c r="D285" s="37">
        <v>-58.398236578572536</v>
      </c>
      <c r="F285" s="38" t="s">
        <v>11</v>
      </c>
      <c r="G285" s="38">
        <v>723</v>
      </c>
      <c r="H285" s="41">
        <v>41080</v>
      </c>
      <c r="I285" s="57">
        <v>1.1000000000000001E-3</v>
      </c>
      <c r="J285" s="57">
        <v>2.5000000000000001E-3</v>
      </c>
      <c r="K285" s="57">
        <f t="shared" si="31"/>
        <v>7.6653396187392414E-3</v>
      </c>
      <c r="P285" s="48" t="s">
        <v>11</v>
      </c>
      <c r="Q285" s="48">
        <v>1121</v>
      </c>
      <c r="R285" s="49">
        <v>41478</v>
      </c>
      <c r="S285" s="58">
        <v>4.4999999999999998E-2</v>
      </c>
      <c r="T285" s="58">
        <v>2.5000000000000001E-3</v>
      </c>
      <c r="U285" s="57">
        <f t="shared" si="32"/>
        <v>7.6653396187392414E-3</v>
      </c>
      <c r="V285" s="38" t="s">
        <v>62</v>
      </c>
      <c r="W285" s="38" t="s">
        <v>93</v>
      </c>
      <c r="X285" s="38" t="s">
        <v>94</v>
      </c>
      <c r="Y285" s="38" t="s">
        <v>179</v>
      </c>
      <c r="Z285" s="38" t="s">
        <v>14</v>
      </c>
      <c r="AA285" s="38">
        <v>1145</v>
      </c>
      <c r="AB285" s="41">
        <v>41502</v>
      </c>
      <c r="AC285" s="57">
        <v>0.1472</v>
      </c>
      <c r="AD285" s="57">
        <v>0.89159999999999995</v>
      </c>
      <c r="AE285" s="57">
        <f t="shared" si="33"/>
        <v>2.7337667216271626</v>
      </c>
      <c r="AJ285" s="38" t="s">
        <v>20</v>
      </c>
      <c r="AK285" s="50">
        <v>1827</v>
      </c>
      <c r="AL285" s="51">
        <v>42184</v>
      </c>
      <c r="AM285" s="50">
        <v>3.2899999999999999E-2</v>
      </c>
      <c r="AN285" s="52">
        <v>5.1000000000000004E-3</v>
      </c>
      <c r="AO285" s="59">
        <f t="shared" si="34"/>
        <v>1.5637292822228054E-2</v>
      </c>
      <c r="AP285" s="42"/>
      <c r="AQ285" s="42"/>
    </row>
    <row r="286" spans="1:43" x14ac:dyDescent="0.25">
      <c r="A286" s="45" t="s">
        <v>11</v>
      </c>
      <c r="B286" s="36">
        <v>437</v>
      </c>
      <c r="C286" s="44">
        <v>40794</v>
      </c>
      <c r="D286" s="37">
        <v>-58.729379250102063</v>
      </c>
      <c r="F286" s="38" t="s">
        <v>11</v>
      </c>
      <c r="G286" s="38">
        <v>725</v>
      </c>
      <c r="H286" s="41">
        <v>41082</v>
      </c>
      <c r="I286" s="57">
        <v>5.4999999999999997E-3</v>
      </c>
      <c r="J286" s="57">
        <v>2.5000000000000001E-3</v>
      </c>
      <c r="K286" s="57">
        <f t="shared" si="31"/>
        <v>7.6653396187392414E-3</v>
      </c>
      <c r="P286" s="38" t="s">
        <v>14</v>
      </c>
      <c r="Q286" s="38">
        <v>1123</v>
      </c>
      <c r="R286" s="41">
        <v>41480</v>
      </c>
      <c r="S286" s="57">
        <v>5.4399999999999997E-2</v>
      </c>
      <c r="T286" s="57">
        <v>0.61299999999999999</v>
      </c>
      <c r="U286" s="57">
        <f t="shared" si="32"/>
        <v>1.8795412745148619</v>
      </c>
      <c r="V286" s="38" t="s">
        <v>46</v>
      </c>
      <c r="W286" s="43">
        <f>MAX(S286:S294)</f>
        <v>0.215</v>
      </c>
      <c r="X286" s="43">
        <f>MAX(T286:T294)</f>
        <v>1.0229999999999999</v>
      </c>
      <c r="Y286" s="57">
        <f>(30.973762+15.999*4)/30.973762*X286</f>
        <v>3.136656971988097</v>
      </c>
      <c r="Z286" s="38" t="s">
        <v>14</v>
      </c>
      <c r="AA286" s="38">
        <v>1150</v>
      </c>
      <c r="AB286" s="41">
        <v>41507</v>
      </c>
      <c r="AC286" s="57">
        <v>0.1431</v>
      </c>
      <c r="AD286" s="57">
        <v>0.89780000000000004</v>
      </c>
      <c r="AE286" s="57">
        <f t="shared" si="33"/>
        <v>2.7527767638816365</v>
      </c>
      <c r="AJ286" s="38" t="s">
        <v>20</v>
      </c>
      <c r="AK286" s="50">
        <v>1834</v>
      </c>
      <c r="AL286" s="51">
        <v>42191</v>
      </c>
      <c r="AM286" s="50">
        <v>1.6500000000000001E-2</v>
      </c>
      <c r="AN286" s="52">
        <v>2.5000000000000001E-3</v>
      </c>
      <c r="AO286" s="59">
        <f t="shared" si="34"/>
        <v>7.6653396187392414E-3</v>
      </c>
      <c r="AP286" s="42"/>
      <c r="AQ286" s="42"/>
    </row>
    <row r="287" spans="1:43" ht="15.75" x14ac:dyDescent="0.3">
      <c r="A287" s="45" t="s">
        <v>11</v>
      </c>
      <c r="B287" s="36">
        <v>438</v>
      </c>
      <c r="C287" s="44">
        <v>40795</v>
      </c>
      <c r="D287" s="37">
        <v>-58.698717891627112</v>
      </c>
      <c r="F287" s="38" t="s">
        <v>11</v>
      </c>
      <c r="G287" s="38">
        <v>728</v>
      </c>
      <c r="H287" s="41">
        <v>41085</v>
      </c>
      <c r="I287" s="57">
        <v>1.2999999999999999E-3</v>
      </c>
      <c r="J287" s="57">
        <v>2.5000000000000001E-3</v>
      </c>
      <c r="K287" s="57">
        <f t="shared" si="31"/>
        <v>7.6653396187392414E-3</v>
      </c>
      <c r="P287" s="38" t="s">
        <v>14</v>
      </c>
      <c r="Q287" s="38">
        <v>1128</v>
      </c>
      <c r="R287" s="41">
        <v>41485</v>
      </c>
      <c r="S287" s="57">
        <v>5.1200000000000002E-2</v>
      </c>
      <c r="T287" s="57">
        <v>0.87619999999999998</v>
      </c>
      <c r="U287" s="57">
        <f t="shared" si="32"/>
        <v>2.6865482295757293</v>
      </c>
      <c r="V287" s="38" t="s">
        <v>47</v>
      </c>
      <c r="W287" s="43">
        <f>MIN(S286:S294)</f>
        <v>3.2300000000000002E-2</v>
      </c>
      <c r="X287" s="43">
        <f>MIN(T286:T294)</f>
        <v>0.61299999999999999</v>
      </c>
      <c r="Y287" s="57">
        <f t="shared" ref="Y287:Y290" si="37">(30.973762+15.999*4)/30.973762*X287</f>
        <v>1.8795412745148619</v>
      </c>
      <c r="Z287" s="48" t="s">
        <v>14</v>
      </c>
      <c r="AA287" s="48">
        <v>1152</v>
      </c>
      <c r="AB287" s="49">
        <v>41509</v>
      </c>
      <c r="AC287" s="58">
        <v>6.6100000000000006E-2</v>
      </c>
      <c r="AD287" s="58">
        <v>0.89510000000000001</v>
      </c>
      <c r="AE287" s="57">
        <f t="shared" si="33"/>
        <v>2.7444981970933977</v>
      </c>
      <c r="AF287" s="38" t="s">
        <v>106</v>
      </c>
      <c r="AG287" s="38" t="s">
        <v>93</v>
      </c>
      <c r="AH287" s="38" t="s">
        <v>94</v>
      </c>
      <c r="AI287" s="38" t="s">
        <v>179</v>
      </c>
      <c r="AJ287" s="38" t="s">
        <v>20</v>
      </c>
      <c r="AK287" s="50">
        <v>1841</v>
      </c>
      <c r="AL287" s="51">
        <v>42198</v>
      </c>
      <c r="AM287" s="50">
        <v>1.5599999999999999E-2</v>
      </c>
      <c r="AN287" s="52">
        <v>2.5000000000000001E-3</v>
      </c>
      <c r="AO287" s="59">
        <f t="shared" si="34"/>
        <v>7.6653396187392414E-3</v>
      </c>
      <c r="AP287" s="42"/>
      <c r="AQ287" s="42"/>
    </row>
    <row r="288" spans="1:43" x14ac:dyDescent="0.25">
      <c r="A288" s="45" t="s">
        <v>11</v>
      </c>
      <c r="B288" s="36">
        <v>441</v>
      </c>
      <c r="C288" s="44">
        <v>40798</v>
      </c>
      <c r="D288" s="37">
        <v>-58.698717891627112</v>
      </c>
      <c r="F288" s="38" t="s">
        <v>11</v>
      </c>
      <c r="G288" s="38">
        <v>730</v>
      </c>
      <c r="H288" s="41">
        <v>41087</v>
      </c>
      <c r="I288" s="57">
        <v>5.0000000000000001E-4</v>
      </c>
      <c r="J288" s="57">
        <v>2.5000000000000001E-3</v>
      </c>
      <c r="K288" s="57">
        <f t="shared" si="31"/>
        <v>7.6653396187392414E-3</v>
      </c>
      <c r="P288" s="38" t="s">
        <v>14</v>
      </c>
      <c r="Q288" s="38">
        <v>1130</v>
      </c>
      <c r="R288" s="41">
        <v>41487</v>
      </c>
      <c r="S288" s="57">
        <v>4.02E-2</v>
      </c>
      <c r="T288" s="57">
        <v>0.91490000000000005</v>
      </c>
      <c r="U288" s="57">
        <f t="shared" si="32"/>
        <v>2.8052076868738127</v>
      </c>
      <c r="V288" s="38" t="s">
        <v>48</v>
      </c>
      <c r="W288" s="43">
        <f>MEDIAN(S286:S294)</f>
        <v>5.1200000000000002E-2</v>
      </c>
      <c r="X288" s="43">
        <f>MEDIAN(T286:T294)</f>
        <v>0.90769999999999995</v>
      </c>
      <c r="Y288" s="57">
        <f t="shared" si="37"/>
        <v>2.7831315087718433</v>
      </c>
      <c r="Z288" s="38" t="s">
        <v>16</v>
      </c>
      <c r="AA288" s="38">
        <v>1157</v>
      </c>
      <c r="AB288" s="41">
        <v>41514</v>
      </c>
      <c r="AC288" s="57">
        <v>5.7299999999999997E-2</v>
      </c>
      <c r="AD288" s="57">
        <v>0.2462</v>
      </c>
      <c r="AE288" s="57">
        <f t="shared" si="33"/>
        <v>0.75488264565344043</v>
      </c>
      <c r="AF288" s="38" t="s">
        <v>46</v>
      </c>
      <c r="AG288" s="42">
        <f>MAX(AC288:AC378)</f>
        <v>30</v>
      </c>
      <c r="AH288" s="42">
        <f>MAX(AD288:AD378)</f>
        <v>0.2462</v>
      </c>
      <c r="AI288" s="57">
        <f>(30.973762+15.999*4)/30.973762*AH288</f>
        <v>0.75488264565344043</v>
      </c>
      <c r="AJ288" s="38" t="s">
        <v>20</v>
      </c>
      <c r="AK288" s="50">
        <v>1848</v>
      </c>
      <c r="AL288" s="51">
        <v>42205</v>
      </c>
      <c r="AM288" s="50">
        <v>1.15E-2</v>
      </c>
      <c r="AN288" s="52">
        <v>2.5000000000000001E-3</v>
      </c>
      <c r="AO288" s="59">
        <f t="shared" si="34"/>
        <v>7.6653396187392414E-3</v>
      </c>
      <c r="AP288" s="42"/>
      <c r="AQ288" s="42"/>
    </row>
    <row r="289" spans="1:45" x14ac:dyDescent="0.25">
      <c r="A289" s="45" t="s">
        <v>11</v>
      </c>
      <c r="B289" s="36">
        <v>442</v>
      </c>
      <c r="C289" s="44">
        <v>40799</v>
      </c>
      <c r="D289" s="37">
        <v>-58.698717891627112</v>
      </c>
      <c r="F289" s="38" t="s">
        <v>11</v>
      </c>
      <c r="G289" s="38">
        <v>732</v>
      </c>
      <c r="H289" s="41">
        <v>41089</v>
      </c>
      <c r="I289" s="57">
        <v>5.0000000000000001E-4</v>
      </c>
      <c r="J289" s="57">
        <v>2.5000000000000001E-3</v>
      </c>
      <c r="K289" s="57">
        <f t="shared" si="31"/>
        <v>7.6653396187392414E-3</v>
      </c>
      <c r="P289" s="38" t="s">
        <v>14</v>
      </c>
      <c r="Q289" s="38">
        <v>1135</v>
      </c>
      <c r="R289" s="41">
        <v>41492</v>
      </c>
      <c r="S289" s="57">
        <v>3.2599999999999997E-2</v>
      </c>
      <c r="T289" s="57">
        <v>0.90629999999999999</v>
      </c>
      <c r="U289" s="57">
        <f t="shared" si="32"/>
        <v>2.7788389185853495</v>
      </c>
      <c r="V289" s="38" t="s">
        <v>49</v>
      </c>
      <c r="W289" s="43">
        <f>AVERAGE(S286:S294)</f>
        <v>7.4877777777777765E-2</v>
      </c>
      <c r="X289" s="43">
        <f>AVERAGE(T286:T294)</f>
        <v>0.89074444444444445</v>
      </c>
      <c r="Y289" s="57">
        <f t="shared" si="37"/>
        <v>2.7311434720687497</v>
      </c>
      <c r="Z289" s="38" t="s">
        <v>16</v>
      </c>
      <c r="AA289" s="38">
        <v>1159</v>
      </c>
      <c r="AB289" s="41">
        <v>41516</v>
      </c>
      <c r="AC289" s="57">
        <v>3.5999999999999997E-2</v>
      </c>
      <c r="AD289" s="57">
        <v>0.1202</v>
      </c>
      <c r="AE289" s="57">
        <f t="shared" si="33"/>
        <v>0.36854952886898268</v>
      </c>
      <c r="AF289" s="38" t="s">
        <v>47</v>
      </c>
      <c r="AG289" s="38">
        <f>MIN(AC288:AC378)</f>
        <v>5.0000000000000001E-4</v>
      </c>
      <c r="AH289" s="38">
        <f>MIN(AD288:AD378)</f>
        <v>2.5000000000000001E-3</v>
      </c>
      <c r="AI289" s="57">
        <f t="shared" ref="AI289:AI292" si="38">(30.973762+15.999*4)/30.973762*AH289</f>
        <v>7.6653396187392414E-3</v>
      </c>
      <c r="AJ289" s="38" t="s">
        <v>20</v>
      </c>
      <c r="AK289" s="50">
        <v>1855</v>
      </c>
      <c r="AL289" s="51">
        <v>42212</v>
      </c>
      <c r="AM289" s="50">
        <v>1.09E-2</v>
      </c>
      <c r="AN289" s="52">
        <v>2.5000000000000001E-3</v>
      </c>
      <c r="AO289" s="59">
        <f t="shared" si="34"/>
        <v>7.6653396187392414E-3</v>
      </c>
      <c r="AP289" s="42"/>
      <c r="AQ289" s="42"/>
    </row>
    <row r="290" spans="1:45" x14ac:dyDescent="0.25">
      <c r="A290" s="45" t="s">
        <v>11</v>
      </c>
      <c r="B290" s="36">
        <v>443</v>
      </c>
      <c r="C290" s="44">
        <v>40800</v>
      </c>
      <c r="D290" s="37">
        <v>-58.888818314171843</v>
      </c>
      <c r="F290" s="38" t="s">
        <v>11</v>
      </c>
      <c r="G290" s="38">
        <v>735</v>
      </c>
      <c r="H290" s="41">
        <v>41092</v>
      </c>
      <c r="I290" s="57">
        <v>5.0000000000000001E-4</v>
      </c>
      <c r="J290" s="57">
        <v>2.5000000000000001E-3</v>
      </c>
      <c r="K290" s="57">
        <f t="shared" si="31"/>
        <v>7.6653396187392414E-3</v>
      </c>
      <c r="P290" s="38" t="s">
        <v>14</v>
      </c>
      <c r="Q290" s="38">
        <v>1137</v>
      </c>
      <c r="R290" s="41">
        <v>41494</v>
      </c>
      <c r="S290" s="57">
        <v>3.2300000000000002E-2</v>
      </c>
      <c r="T290" s="57">
        <v>0.90769999999999995</v>
      </c>
      <c r="U290" s="57">
        <f t="shared" si="32"/>
        <v>2.7831315087718433</v>
      </c>
      <c r="V290" s="38" t="s">
        <v>50</v>
      </c>
      <c r="W290" s="43">
        <f>STDEV(S286:S294)</f>
        <v>6.3234025211467024E-2</v>
      </c>
      <c r="X290" s="43">
        <f>STDEV(T286:T294)</f>
        <v>0.11227028893602109</v>
      </c>
      <c r="Y290" s="57">
        <f t="shared" si="37"/>
        <v>0.34423595751543373</v>
      </c>
      <c r="Z290" s="38" t="s">
        <v>16</v>
      </c>
      <c r="AA290" s="38">
        <v>1166</v>
      </c>
      <c r="AB290" s="41">
        <v>41523</v>
      </c>
      <c r="AC290" s="57">
        <v>2.8299999999999999E-2</v>
      </c>
      <c r="AD290" s="57">
        <v>7.0300000000000001E-2</v>
      </c>
      <c r="AE290" s="57">
        <f t="shared" si="33"/>
        <v>0.21554935007894746</v>
      </c>
      <c r="AF290" s="38" t="s">
        <v>48</v>
      </c>
      <c r="AG290" s="38">
        <f>MEDIAN(AC288:AC378)</f>
        <v>3.4500000000000003E-2</v>
      </c>
      <c r="AH290" s="38">
        <f>MEDIAN(AD288:AD378)</f>
        <v>7.4999999999999997E-3</v>
      </c>
      <c r="AI290" s="57">
        <f t="shared" si="38"/>
        <v>2.2996018856217722E-2</v>
      </c>
      <c r="AJ290" s="38" t="s">
        <v>20</v>
      </c>
      <c r="AK290" s="50">
        <v>1862</v>
      </c>
      <c r="AL290" s="51">
        <v>42219</v>
      </c>
      <c r="AM290" s="50">
        <v>1.3100000000000001E-2</v>
      </c>
      <c r="AN290" s="52">
        <v>6.4999999999999997E-3</v>
      </c>
      <c r="AO290" s="59">
        <f t="shared" si="34"/>
        <v>1.9929883008722026E-2</v>
      </c>
      <c r="AP290" s="42"/>
      <c r="AQ290" s="42"/>
    </row>
    <row r="291" spans="1:45" x14ac:dyDescent="0.25">
      <c r="A291" s="45" t="s">
        <v>11</v>
      </c>
      <c r="B291" s="36">
        <v>444</v>
      </c>
      <c r="C291" s="44">
        <v>40801</v>
      </c>
      <c r="D291" s="37">
        <v>-59.164770540446462</v>
      </c>
      <c r="F291" s="38" t="s">
        <v>11</v>
      </c>
      <c r="G291" s="38">
        <v>739</v>
      </c>
      <c r="H291" s="41">
        <v>41096</v>
      </c>
      <c r="I291" s="57">
        <v>5.0000000000000001E-4</v>
      </c>
      <c r="J291" s="57">
        <v>2.5000000000000001E-3</v>
      </c>
      <c r="K291" s="57">
        <f t="shared" si="31"/>
        <v>7.6653396187392414E-3</v>
      </c>
      <c r="P291" s="38" t="s">
        <v>14</v>
      </c>
      <c r="Q291" s="38">
        <v>1142</v>
      </c>
      <c r="R291" s="41">
        <v>41499</v>
      </c>
      <c r="S291" s="57">
        <v>4.0399999999999998E-2</v>
      </c>
      <c r="T291" s="57">
        <v>0.89590000000000003</v>
      </c>
      <c r="U291" s="57">
        <f t="shared" si="32"/>
        <v>2.7469511057713945</v>
      </c>
      <c r="Z291" s="38" t="s">
        <v>16</v>
      </c>
      <c r="AA291" s="38">
        <v>1171</v>
      </c>
      <c r="AB291" s="41">
        <v>41528</v>
      </c>
      <c r="AC291" s="57">
        <v>2.1600000000000001E-2</v>
      </c>
      <c r="AD291" s="57">
        <v>4.2999999999999997E-2</v>
      </c>
      <c r="AE291" s="57">
        <f t="shared" si="33"/>
        <v>0.13184384144231492</v>
      </c>
      <c r="AF291" s="38" t="s">
        <v>49</v>
      </c>
      <c r="AG291" s="56">
        <f>AVERAGE(AC288:AC378)</f>
        <v>0.37474065934065942</v>
      </c>
      <c r="AH291" s="56">
        <f>AVERAGE(AD288:AD378)</f>
        <v>1.8986813186813167E-2</v>
      </c>
      <c r="AI291" s="57">
        <f t="shared" si="38"/>
        <v>5.8216148541791857E-2</v>
      </c>
      <c r="AJ291" s="38" t="s">
        <v>20</v>
      </c>
      <c r="AK291" s="50">
        <v>1869</v>
      </c>
      <c r="AL291" s="51">
        <v>42226</v>
      </c>
      <c r="AM291" s="50">
        <v>1.1299999999999999E-2</v>
      </c>
      <c r="AN291" s="52">
        <v>2.5000000000000001E-3</v>
      </c>
      <c r="AO291" s="59">
        <f t="shared" si="34"/>
        <v>7.6653396187392414E-3</v>
      </c>
      <c r="AP291" s="42"/>
      <c r="AQ291" s="42"/>
    </row>
    <row r="292" spans="1:45" x14ac:dyDescent="0.25">
      <c r="A292" s="45" t="s">
        <v>11</v>
      </c>
      <c r="B292" s="36">
        <v>445</v>
      </c>
      <c r="C292" s="44">
        <v>40802</v>
      </c>
      <c r="D292" s="37">
        <v>-59.069720329174089</v>
      </c>
      <c r="F292" s="38" t="s">
        <v>11</v>
      </c>
      <c r="G292" s="38">
        <v>742</v>
      </c>
      <c r="H292" s="41">
        <v>41099</v>
      </c>
      <c r="I292" s="57">
        <v>5.0000000000000001E-4</v>
      </c>
      <c r="J292" s="57">
        <v>2.5000000000000001E-3</v>
      </c>
      <c r="K292" s="57">
        <f t="shared" si="31"/>
        <v>7.6653396187392414E-3</v>
      </c>
      <c r="P292" s="38" t="s">
        <v>14</v>
      </c>
      <c r="Q292" s="38">
        <v>1144</v>
      </c>
      <c r="R292" s="41">
        <v>41501</v>
      </c>
      <c r="S292" s="57">
        <v>0.215</v>
      </c>
      <c r="T292" s="57">
        <v>0.94369999999999998</v>
      </c>
      <c r="U292" s="57">
        <f t="shared" si="32"/>
        <v>2.8935123992816885</v>
      </c>
      <c r="Z292" s="38" t="s">
        <v>16</v>
      </c>
      <c r="AA292" s="38">
        <v>1173</v>
      </c>
      <c r="AB292" s="41">
        <v>41530</v>
      </c>
      <c r="AC292" s="57">
        <v>2.5000000000000001E-2</v>
      </c>
      <c r="AD292" s="57">
        <v>3.9600000000000003E-2</v>
      </c>
      <c r="AE292" s="57">
        <f t="shared" si="33"/>
        <v>0.12141897956082959</v>
      </c>
      <c r="AF292" s="38" t="s">
        <v>50</v>
      </c>
      <c r="AG292" s="56">
        <f>STDEV(AC288:AC378)</f>
        <v>3.1404279158518804</v>
      </c>
      <c r="AH292" s="56">
        <f>STDEV(AD288:AD378)</f>
        <v>3.8806492036459937E-2</v>
      </c>
      <c r="AI292" s="57">
        <f t="shared" si="38"/>
        <v>0.11898597634854607</v>
      </c>
      <c r="AJ292" s="38" t="s">
        <v>20</v>
      </c>
      <c r="AK292" s="50">
        <v>1876</v>
      </c>
      <c r="AL292" s="51">
        <v>42233</v>
      </c>
      <c r="AM292" s="50">
        <v>2.6599999999999999E-2</v>
      </c>
      <c r="AN292" s="52">
        <v>2.5000000000000001E-3</v>
      </c>
      <c r="AO292" s="59">
        <f t="shared" si="34"/>
        <v>7.6653396187392414E-3</v>
      </c>
      <c r="AP292" s="42"/>
      <c r="AQ292" s="42"/>
    </row>
    <row r="293" spans="1:45" x14ac:dyDescent="0.25">
      <c r="A293" s="45" t="s">
        <v>11</v>
      </c>
      <c r="B293" s="36">
        <v>448</v>
      </c>
      <c r="C293" s="44">
        <v>40805</v>
      </c>
      <c r="D293" s="37">
        <v>-59.069720329174089</v>
      </c>
      <c r="F293" s="38" t="s">
        <v>11</v>
      </c>
      <c r="G293" s="38">
        <v>744</v>
      </c>
      <c r="H293" s="41">
        <v>41101</v>
      </c>
      <c r="I293" s="57">
        <v>5.0000000000000001E-4</v>
      </c>
      <c r="J293" s="57">
        <v>2.5000000000000001E-3</v>
      </c>
      <c r="K293" s="57">
        <f t="shared" si="31"/>
        <v>7.6653396187392414E-3</v>
      </c>
      <c r="P293" s="38" t="s">
        <v>14</v>
      </c>
      <c r="Q293" s="38">
        <v>1149</v>
      </c>
      <c r="R293" s="41">
        <v>41506</v>
      </c>
      <c r="S293" s="57">
        <v>0.1469</v>
      </c>
      <c r="T293" s="57">
        <v>1.0229999999999999</v>
      </c>
      <c r="U293" s="57">
        <f t="shared" si="32"/>
        <v>3.136656971988097</v>
      </c>
      <c r="Z293" s="38" t="s">
        <v>16</v>
      </c>
      <c r="AA293" s="38">
        <v>1178</v>
      </c>
      <c r="AB293" s="41">
        <v>41535</v>
      </c>
      <c r="AC293" s="57">
        <v>2.1700000000000001E-2</v>
      </c>
      <c r="AD293" s="57">
        <v>2.9700000000000001E-2</v>
      </c>
      <c r="AE293" s="57">
        <f t="shared" si="33"/>
        <v>9.1064234670622177E-2</v>
      </c>
      <c r="AJ293" s="38" t="s">
        <v>20</v>
      </c>
      <c r="AK293" s="50">
        <v>1883</v>
      </c>
      <c r="AL293" s="51">
        <v>42240</v>
      </c>
      <c r="AM293" s="52">
        <v>8.3000000000000001E-3</v>
      </c>
      <c r="AN293" s="52">
        <v>2.5000000000000001E-3</v>
      </c>
      <c r="AO293" s="59">
        <f t="shared" si="34"/>
        <v>7.6653396187392414E-3</v>
      </c>
      <c r="AP293" s="42"/>
      <c r="AQ293" s="42"/>
    </row>
    <row r="294" spans="1:45" ht="15.75" x14ac:dyDescent="0.3">
      <c r="A294" s="45" t="s">
        <v>11</v>
      </c>
      <c r="B294" s="36">
        <v>449</v>
      </c>
      <c r="C294" s="44">
        <v>40806</v>
      </c>
      <c r="D294" s="37">
        <v>-58.937876487731778</v>
      </c>
      <c r="F294" s="38" t="s">
        <v>11</v>
      </c>
      <c r="G294" s="38">
        <v>746</v>
      </c>
      <c r="H294" s="41">
        <v>41103</v>
      </c>
      <c r="I294" s="57">
        <v>1.1000000000000001E-3</v>
      </c>
      <c r="J294" s="57">
        <v>2.5000000000000001E-3</v>
      </c>
      <c r="K294" s="57">
        <f t="shared" si="31"/>
        <v>7.6653396187392414E-3</v>
      </c>
      <c r="P294" s="48" t="s">
        <v>14</v>
      </c>
      <c r="Q294" s="48">
        <v>1151</v>
      </c>
      <c r="R294" s="49">
        <v>41508</v>
      </c>
      <c r="S294" s="58">
        <v>6.0900000000000003E-2</v>
      </c>
      <c r="T294" s="58">
        <v>0.93600000000000005</v>
      </c>
      <c r="U294" s="57">
        <f t="shared" si="32"/>
        <v>2.8699031532559718</v>
      </c>
      <c r="V294" s="38" t="s">
        <v>107</v>
      </c>
      <c r="W294" s="38" t="s">
        <v>93</v>
      </c>
      <c r="X294" s="38" t="s">
        <v>94</v>
      </c>
      <c r="Y294" s="38" t="s">
        <v>179</v>
      </c>
      <c r="Z294" s="38" t="s">
        <v>16</v>
      </c>
      <c r="AA294" s="38">
        <v>1180</v>
      </c>
      <c r="AB294" s="41">
        <v>41537</v>
      </c>
      <c r="AC294" s="57">
        <v>1.78E-2</v>
      </c>
      <c r="AD294" s="57">
        <v>2.9100000000000001E-2</v>
      </c>
      <c r="AE294" s="57">
        <f t="shared" si="33"/>
        <v>8.922455316212477E-2</v>
      </c>
      <c r="AJ294" s="38" t="s">
        <v>20</v>
      </c>
      <c r="AK294" s="50">
        <v>1890</v>
      </c>
      <c r="AL294" s="51">
        <v>42247</v>
      </c>
      <c r="AM294" s="50">
        <v>1.66E-2</v>
      </c>
      <c r="AN294" s="52">
        <v>2.5000000000000001E-3</v>
      </c>
      <c r="AO294" s="59">
        <f t="shared" si="34"/>
        <v>7.6653396187392414E-3</v>
      </c>
      <c r="AP294" s="42"/>
      <c r="AQ294" s="42"/>
    </row>
    <row r="295" spans="1:45" x14ac:dyDescent="0.25">
      <c r="A295" s="45" t="s">
        <v>11</v>
      </c>
      <c r="B295" s="36">
        <v>450</v>
      </c>
      <c r="C295" s="44">
        <v>40807</v>
      </c>
      <c r="D295" s="37">
        <v>-58.937876487731778</v>
      </c>
      <c r="F295" s="38" t="s">
        <v>11</v>
      </c>
      <c r="G295" s="38">
        <v>749</v>
      </c>
      <c r="H295" s="41">
        <v>41106</v>
      </c>
      <c r="I295" s="57">
        <v>5.0000000000000001E-4</v>
      </c>
      <c r="J295" s="57">
        <v>2.5000000000000001E-3</v>
      </c>
      <c r="K295" s="57">
        <f t="shared" si="31"/>
        <v>7.6653396187392414E-3</v>
      </c>
      <c r="P295" s="38" t="s">
        <v>16</v>
      </c>
      <c r="Q295" s="38">
        <v>1156</v>
      </c>
      <c r="R295" s="41">
        <v>41513</v>
      </c>
      <c r="S295" s="57">
        <v>6.93E-2</v>
      </c>
      <c r="T295" s="57">
        <v>0.22950000000000001</v>
      </c>
      <c r="U295" s="57">
        <f t="shared" si="32"/>
        <v>0.70367817700026236</v>
      </c>
      <c r="V295" s="38" t="s">
        <v>46</v>
      </c>
      <c r="W295" s="56">
        <f>MAX(S295:S390)</f>
        <v>0.68469999999999998</v>
      </c>
      <c r="X295" s="56">
        <f>MAX(T295:T390)</f>
        <v>0.22950000000000001</v>
      </c>
      <c r="Y295" s="57">
        <f>(30.973762+15.999*4)/30.973762*X295</f>
        <v>0.70367817700026236</v>
      </c>
      <c r="Z295" s="38" t="s">
        <v>16</v>
      </c>
      <c r="AA295" s="38">
        <v>1185</v>
      </c>
      <c r="AB295" s="41">
        <v>41542</v>
      </c>
      <c r="AC295" s="57">
        <v>2.3699999999999999E-2</v>
      </c>
      <c r="AD295" s="57">
        <v>2.8299999999999999E-2</v>
      </c>
      <c r="AE295" s="57">
        <f t="shared" si="33"/>
        <v>8.6771644484128205E-2</v>
      </c>
      <c r="AJ295" s="38" t="s">
        <v>20</v>
      </c>
      <c r="AK295" s="50">
        <v>1898</v>
      </c>
      <c r="AL295" s="51">
        <v>42255</v>
      </c>
      <c r="AM295" s="50">
        <v>2.12E-2</v>
      </c>
      <c r="AN295" s="52">
        <v>2.5000000000000001E-3</v>
      </c>
      <c r="AO295" s="59">
        <f t="shared" si="34"/>
        <v>7.6653396187392414E-3</v>
      </c>
      <c r="AP295" s="42"/>
      <c r="AQ295" s="42"/>
    </row>
    <row r="296" spans="1:45" x14ac:dyDescent="0.25">
      <c r="A296" s="45" t="s">
        <v>11</v>
      </c>
      <c r="B296" s="36">
        <v>451</v>
      </c>
      <c r="C296" s="44">
        <v>40808</v>
      </c>
      <c r="D296" s="37">
        <v>-58.937876487731778</v>
      </c>
      <c r="F296" s="38" t="s">
        <v>11</v>
      </c>
      <c r="G296" s="38">
        <v>753</v>
      </c>
      <c r="H296" s="41">
        <v>41110</v>
      </c>
      <c r="I296" s="57">
        <v>5.0000000000000001E-4</v>
      </c>
      <c r="J296" s="57">
        <v>2.5000000000000001E-3</v>
      </c>
      <c r="K296" s="57">
        <f t="shared" si="31"/>
        <v>7.6653396187392414E-3</v>
      </c>
      <c r="P296" s="38" t="s">
        <v>16</v>
      </c>
      <c r="Q296" s="38">
        <v>1158</v>
      </c>
      <c r="R296" s="41">
        <v>41515</v>
      </c>
      <c r="S296" s="57">
        <v>3.04E-2</v>
      </c>
      <c r="T296" s="57">
        <v>0.1143</v>
      </c>
      <c r="U296" s="57">
        <f t="shared" si="32"/>
        <v>0.35045932736875807</v>
      </c>
      <c r="V296" s="38" t="s">
        <v>47</v>
      </c>
      <c r="W296" s="56">
        <f>MIN(S295:S390)</f>
        <v>2.5000000000000001E-4</v>
      </c>
      <c r="X296" s="56">
        <f>MIN(T295:T390)</f>
        <v>2.5000000000000001E-3</v>
      </c>
      <c r="Y296" s="57">
        <f t="shared" ref="Y296:Y298" si="39">(30.973762+15.999*4)/30.973762*X296</f>
        <v>7.6653396187392414E-3</v>
      </c>
      <c r="Z296" s="38" t="s">
        <v>16</v>
      </c>
      <c r="AA296" s="38">
        <v>1187</v>
      </c>
      <c r="AB296" s="41">
        <v>41544</v>
      </c>
      <c r="AC296" s="57">
        <v>2.1700000000000001E-2</v>
      </c>
      <c r="AD296" s="57">
        <v>2.2100000000000002E-2</v>
      </c>
      <c r="AE296" s="57">
        <f t="shared" si="33"/>
        <v>6.7761602229654896E-2</v>
      </c>
      <c r="AJ296" s="38" t="s">
        <v>20</v>
      </c>
      <c r="AK296" s="50">
        <v>1899</v>
      </c>
      <c r="AL296" s="51">
        <v>42256</v>
      </c>
      <c r="AM296" s="50">
        <v>1.18E-2</v>
      </c>
      <c r="AN296" s="52">
        <v>2.5000000000000001E-3</v>
      </c>
      <c r="AO296" s="59">
        <f t="shared" si="34"/>
        <v>7.6653396187392414E-3</v>
      </c>
      <c r="AP296" s="42"/>
      <c r="AQ296" s="42"/>
    </row>
    <row r="297" spans="1:45" x14ac:dyDescent="0.25">
      <c r="A297" s="45" t="s">
        <v>11</v>
      </c>
      <c r="B297" s="36">
        <v>452</v>
      </c>
      <c r="C297" s="44">
        <v>40809</v>
      </c>
      <c r="D297" s="37">
        <v>-59.060521921631604</v>
      </c>
      <c r="F297" s="38" t="s">
        <v>11</v>
      </c>
      <c r="G297" s="38">
        <v>756</v>
      </c>
      <c r="H297" s="41">
        <v>41113</v>
      </c>
      <c r="I297" s="57">
        <v>5.0000000000000001E-4</v>
      </c>
      <c r="J297" s="57">
        <v>2.5000000000000001E-3</v>
      </c>
      <c r="K297" s="57">
        <f t="shared" si="31"/>
        <v>7.6653396187392414E-3</v>
      </c>
      <c r="P297" s="38" t="s">
        <v>16</v>
      </c>
      <c r="Q297" s="38">
        <v>1165</v>
      </c>
      <c r="R297" s="41">
        <v>41522</v>
      </c>
      <c r="S297" s="57">
        <v>2.4E-2</v>
      </c>
      <c r="T297" s="57">
        <v>6.13E-2</v>
      </c>
      <c r="U297" s="57">
        <f t="shared" si="32"/>
        <v>0.18795412745148618</v>
      </c>
      <c r="V297" s="38" t="s">
        <v>48</v>
      </c>
      <c r="W297" s="56">
        <f>MEDIAN(S295:S390)</f>
        <v>3.295E-2</v>
      </c>
      <c r="X297" s="56">
        <f>MEDIAN(T295:T390)</f>
        <v>7.6E-3</v>
      </c>
      <c r="Y297" s="57">
        <f t="shared" si="39"/>
        <v>2.3302632440967291E-2</v>
      </c>
      <c r="Z297" s="38" t="s">
        <v>16</v>
      </c>
      <c r="AA297" s="38">
        <v>1213</v>
      </c>
      <c r="AB297" s="41">
        <v>41570</v>
      </c>
      <c r="AC297" s="57">
        <v>2.8000000000000001E-2</v>
      </c>
      <c r="AD297" s="57">
        <v>2.0400000000000001E-2</v>
      </c>
      <c r="AE297" s="57">
        <f t="shared" si="33"/>
        <v>6.2549171288912214E-2</v>
      </c>
      <c r="AJ297" s="38" t="s">
        <v>20</v>
      </c>
      <c r="AK297" s="50">
        <v>1904</v>
      </c>
      <c r="AL297" s="51">
        <v>42261</v>
      </c>
      <c r="AM297" s="50">
        <v>1.0200000000000001E-2</v>
      </c>
      <c r="AN297" s="52">
        <v>2.5000000000000001E-3</v>
      </c>
      <c r="AO297" s="59">
        <f t="shared" si="34"/>
        <v>7.6653396187392414E-3</v>
      </c>
      <c r="AP297" s="42"/>
      <c r="AQ297" s="42"/>
    </row>
    <row r="298" spans="1:45" x14ac:dyDescent="0.25">
      <c r="A298" s="45" t="s">
        <v>11</v>
      </c>
      <c r="B298" s="36">
        <v>455</v>
      </c>
      <c r="C298" s="44">
        <v>40812</v>
      </c>
      <c r="D298" s="37">
        <v>-59.244490072481348</v>
      </c>
      <c r="F298" s="38" t="s">
        <v>11</v>
      </c>
      <c r="G298" s="38">
        <v>758</v>
      </c>
      <c r="H298" s="41">
        <v>41115</v>
      </c>
      <c r="I298" s="57">
        <v>8.8000000000000005E-3</v>
      </c>
      <c r="J298" s="57">
        <v>2.5000000000000001E-3</v>
      </c>
      <c r="K298" s="57">
        <f t="shared" si="31"/>
        <v>7.6653396187392414E-3</v>
      </c>
      <c r="P298" s="38" t="s">
        <v>16</v>
      </c>
      <c r="Q298" s="38">
        <v>1170</v>
      </c>
      <c r="R298" s="41">
        <v>41527</v>
      </c>
      <c r="S298" s="57">
        <v>2.0799999999999999E-2</v>
      </c>
      <c r="T298" s="57">
        <v>4.3099999999999999E-2</v>
      </c>
      <c r="U298" s="57">
        <f t="shared" si="32"/>
        <v>0.13215045502706452</v>
      </c>
      <c r="V298" s="38" t="s">
        <v>49</v>
      </c>
      <c r="W298" s="56">
        <f>AVERAGE(S295:S390)</f>
        <v>5.5583854166666676E-2</v>
      </c>
      <c r="X298" s="56">
        <f>AVERAGE(T295:T390)</f>
        <v>1.6043750000000002E-2</v>
      </c>
      <c r="Y298" s="57">
        <f t="shared" si="39"/>
        <v>4.9192317003259087E-2</v>
      </c>
      <c r="Z298" s="38" t="s">
        <v>16</v>
      </c>
      <c r="AA298" s="38">
        <v>1215</v>
      </c>
      <c r="AB298" s="41">
        <v>41572</v>
      </c>
      <c r="AC298" s="57">
        <v>2.29E-2</v>
      </c>
      <c r="AD298" s="57">
        <v>1.7500000000000002E-2</v>
      </c>
      <c r="AE298" s="57">
        <f t="shared" si="33"/>
        <v>5.3657377331174691E-2</v>
      </c>
      <c r="AJ298" s="38" t="s">
        <v>20</v>
      </c>
      <c r="AK298" s="50">
        <v>1911</v>
      </c>
      <c r="AL298" s="51">
        <v>42268</v>
      </c>
      <c r="AM298" s="52">
        <v>8.3000000000000001E-3</v>
      </c>
      <c r="AN298" s="52">
        <v>2.5000000000000001E-3</v>
      </c>
      <c r="AO298" s="59">
        <f t="shared" si="34"/>
        <v>7.6653396187392414E-3</v>
      </c>
      <c r="AP298" s="42"/>
      <c r="AQ298" s="42"/>
    </row>
    <row r="299" spans="1:45" ht="15.75" x14ac:dyDescent="0.3">
      <c r="A299" s="45" t="s">
        <v>11</v>
      </c>
      <c r="B299" s="36">
        <v>456</v>
      </c>
      <c r="C299" s="44">
        <v>40813</v>
      </c>
      <c r="D299" s="37">
        <v>-59.244490072481348</v>
      </c>
      <c r="F299" s="38" t="s">
        <v>11</v>
      </c>
      <c r="G299" s="38">
        <v>760</v>
      </c>
      <c r="H299" s="41">
        <v>41117</v>
      </c>
      <c r="I299" s="57">
        <v>5.0000000000000001E-4</v>
      </c>
      <c r="J299" s="57">
        <v>2.5000000000000001E-3</v>
      </c>
      <c r="K299" s="57">
        <f t="shared" si="31"/>
        <v>7.6653396187392414E-3</v>
      </c>
      <c r="P299" s="38" t="s">
        <v>16</v>
      </c>
      <c r="Q299" s="38">
        <v>1172</v>
      </c>
      <c r="R299" s="41">
        <v>41529</v>
      </c>
      <c r="S299" s="57">
        <v>2.5399999999999999E-2</v>
      </c>
      <c r="T299" s="57">
        <v>3.73E-2</v>
      </c>
      <c r="U299" s="57">
        <f t="shared" si="32"/>
        <v>0.11436686711158947</v>
      </c>
      <c r="V299" s="38" t="s">
        <v>50</v>
      </c>
      <c r="W299" s="56">
        <f>STDEV(S295:S390)</f>
        <v>8.4662491382514207E-2</v>
      </c>
      <c r="X299" s="56">
        <f>STDEV(T295:T390)</f>
        <v>3.0451458568472024E-2</v>
      </c>
      <c r="Y299" s="57">
        <f>(30.973762+15.999*4)/30.973762*X299</f>
        <v>9.336830872532205E-2</v>
      </c>
      <c r="Z299" s="38" t="s">
        <v>16</v>
      </c>
      <c r="AA299" s="38">
        <v>1220</v>
      </c>
      <c r="AB299" s="41">
        <v>41577</v>
      </c>
      <c r="AC299" s="57">
        <v>8.3699999999999997E-2</v>
      </c>
      <c r="AD299" s="57">
        <v>0.22170000000000001</v>
      </c>
      <c r="AE299" s="57">
        <f t="shared" si="33"/>
        <v>0.67976231738979587</v>
      </c>
      <c r="AJ299" s="38" t="s">
        <v>20</v>
      </c>
      <c r="AK299" s="50">
        <v>1914</v>
      </c>
      <c r="AL299" s="51">
        <v>42271</v>
      </c>
      <c r="AM299" s="52">
        <v>6.0000000000000001E-3</v>
      </c>
      <c r="AN299" s="52">
        <v>2.5000000000000001E-3</v>
      </c>
      <c r="AO299" s="59">
        <f t="shared" si="34"/>
        <v>7.6653396187392414E-3</v>
      </c>
      <c r="AP299" s="38" t="s">
        <v>108</v>
      </c>
      <c r="AQ299" s="38" t="s">
        <v>93</v>
      </c>
      <c r="AR299" s="38" t="s">
        <v>94</v>
      </c>
      <c r="AS299" s="38" t="s">
        <v>179</v>
      </c>
    </row>
    <row r="300" spans="1:45" x14ac:dyDescent="0.25">
      <c r="A300" s="45" t="s">
        <v>11</v>
      </c>
      <c r="B300" s="36">
        <v>457</v>
      </c>
      <c r="C300" s="44">
        <v>40814</v>
      </c>
      <c r="D300" s="37">
        <v>-59.244490072481348</v>
      </c>
      <c r="F300" s="38" t="s">
        <v>11</v>
      </c>
      <c r="G300" s="38">
        <v>763</v>
      </c>
      <c r="H300" s="41">
        <v>41120</v>
      </c>
      <c r="I300" s="57">
        <v>5.0000000000000001E-4</v>
      </c>
      <c r="J300" s="57">
        <v>2.5000000000000001E-3</v>
      </c>
      <c r="K300" s="57">
        <f t="shared" si="31"/>
        <v>7.6653396187392414E-3</v>
      </c>
      <c r="P300" s="38" t="s">
        <v>16</v>
      </c>
      <c r="Q300" s="38">
        <v>1177</v>
      </c>
      <c r="R300" s="41">
        <v>41534</v>
      </c>
      <c r="S300" s="57">
        <v>2.1999999999999999E-2</v>
      </c>
      <c r="T300" s="57">
        <v>2.8799999999999999E-2</v>
      </c>
      <c r="U300" s="57">
        <f t="shared" si="32"/>
        <v>8.8304712407876046E-2</v>
      </c>
      <c r="Z300" s="38" t="s">
        <v>16</v>
      </c>
      <c r="AA300" s="38">
        <v>1222</v>
      </c>
      <c r="AB300" s="41">
        <v>41579</v>
      </c>
      <c r="AC300" s="57">
        <v>3.7199999999999997E-2</v>
      </c>
      <c r="AD300" s="57">
        <v>1.66E-2</v>
      </c>
      <c r="AE300" s="57">
        <f t="shared" si="33"/>
        <v>5.089785506842856E-2</v>
      </c>
      <c r="AJ300" s="48" t="s">
        <v>20</v>
      </c>
      <c r="AK300" s="50">
        <v>1919</v>
      </c>
      <c r="AL300" s="51">
        <v>42276</v>
      </c>
      <c r="AM300" s="52">
        <v>6.4999999999999997E-3</v>
      </c>
      <c r="AN300" s="52">
        <v>2.5000000000000001E-3</v>
      </c>
      <c r="AO300" s="59">
        <f t="shared" si="34"/>
        <v>7.6653396187392414E-3</v>
      </c>
      <c r="AP300" s="38" t="s">
        <v>46</v>
      </c>
      <c r="AQ300" s="57">
        <f>MAX(AM301:AM366)</f>
        <v>0.36209999999999998</v>
      </c>
      <c r="AR300" s="57">
        <f>MAX(AN301:AN366)</f>
        <v>8.8000000000000005E-3</v>
      </c>
      <c r="AS300" s="57">
        <f>(30.973762+15.999*4)/30.973762*AR300</f>
        <v>2.6981995457962128E-2</v>
      </c>
    </row>
    <row r="301" spans="1:45" x14ac:dyDescent="0.25">
      <c r="A301" s="45" t="s">
        <v>11</v>
      </c>
      <c r="B301" s="36">
        <v>458</v>
      </c>
      <c r="C301" s="44">
        <v>40815</v>
      </c>
      <c r="D301" s="37">
        <v>-59.330341876211229</v>
      </c>
      <c r="F301" s="38" t="s">
        <v>11</v>
      </c>
      <c r="G301" s="38">
        <v>765</v>
      </c>
      <c r="H301" s="41">
        <v>41122</v>
      </c>
      <c r="I301" s="57">
        <v>1.4E-3</v>
      </c>
      <c r="J301" s="57">
        <v>2.5000000000000001E-3</v>
      </c>
      <c r="K301" s="57">
        <f t="shared" si="31"/>
        <v>7.6653396187392414E-3</v>
      </c>
      <c r="P301" s="38" t="s">
        <v>16</v>
      </c>
      <c r="Q301" s="38">
        <v>1179</v>
      </c>
      <c r="R301" s="41">
        <v>41536</v>
      </c>
      <c r="S301" s="57">
        <v>2.1299999999999999E-2</v>
      </c>
      <c r="T301" s="57">
        <v>2.8899999999999999E-2</v>
      </c>
      <c r="U301" s="57">
        <f t="shared" si="32"/>
        <v>8.8611325992625625E-2</v>
      </c>
      <c r="Z301" s="38" t="s">
        <v>16</v>
      </c>
      <c r="AA301" s="38">
        <v>1236</v>
      </c>
      <c r="AB301" s="41">
        <v>41593</v>
      </c>
      <c r="AC301" s="57">
        <v>2.2700000000000001E-2</v>
      </c>
      <c r="AD301" s="57">
        <v>7.1599999999999997E-2</v>
      </c>
      <c r="AE301" s="57">
        <f t="shared" si="33"/>
        <v>0.21953532668069184</v>
      </c>
      <c r="AJ301" s="38" t="s">
        <v>22</v>
      </c>
      <c r="AK301" s="50">
        <v>1922</v>
      </c>
      <c r="AL301" s="51">
        <v>42279</v>
      </c>
      <c r="AM301" s="50">
        <v>1.01E-2</v>
      </c>
      <c r="AN301" s="52">
        <v>2.5000000000000001E-3</v>
      </c>
      <c r="AO301" s="59">
        <f>(30.973762+15.999*4)/30.973762*AN301</f>
        <v>7.6653396187392414E-3</v>
      </c>
      <c r="AP301" s="38" t="s">
        <v>47</v>
      </c>
      <c r="AQ301" s="57">
        <f>MIN(AM301:AM366)</f>
        <v>6.4000000000000003E-3</v>
      </c>
      <c r="AR301" s="57">
        <f>MIN(AN301:AN366)</f>
        <v>2.5000000000000001E-3</v>
      </c>
      <c r="AS301" s="57">
        <f t="shared" ref="AS301:AS304" si="40">(30.973762+15.999*4)/30.973762*AR301</f>
        <v>7.6653396187392414E-3</v>
      </c>
    </row>
    <row r="302" spans="1:45" x14ac:dyDescent="0.25">
      <c r="A302" s="45" t="s">
        <v>11</v>
      </c>
      <c r="B302" s="36">
        <v>459</v>
      </c>
      <c r="C302" s="44">
        <v>40816</v>
      </c>
      <c r="D302" s="37">
        <v>-59.471384125196025</v>
      </c>
      <c r="F302" s="38" t="s">
        <v>11</v>
      </c>
      <c r="G302" s="38">
        <v>770</v>
      </c>
      <c r="H302" s="41">
        <v>41127</v>
      </c>
      <c r="I302" s="57">
        <v>1.4E-3</v>
      </c>
      <c r="J302" s="57">
        <v>2.5000000000000001E-3</v>
      </c>
      <c r="K302" s="57">
        <f t="shared" si="31"/>
        <v>7.6653396187392414E-3</v>
      </c>
      <c r="P302" s="38" t="s">
        <v>16</v>
      </c>
      <c r="Q302" s="38">
        <v>1184</v>
      </c>
      <c r="R302" s="41">
        <v>41541</v>
      </c>
      <c r="S302" s="57">
        <v>3.3099999999999997E-2</v>
      </c>
      <c r="T302" s="57">
        <v>2.8000000000000001E-2</v>
      </c>
      <c r="U302" s="57">
        <f t="shared" si="32"/>
        <v>8.5851803729879494E-2</v>
      </c>
      <c r="Z302" s="38" t="s">
        <v>16</v>
      </c>
      <c r="AA302" s="38">
        <v>1241</v>
      </c>
      <c r="AB302" s="41">
        <v>41598</v>
      </c>
      <c r="AC302" s="57">
        <v>1.7500000000000002E-2</v>
      </c>
      <c r="AD302" s="57">
        <v>3.7100000000000001E-2</v>
      </c>
      <c r="AE302" s="57">
        <f t="shared" si="33"/>
        <v>0.11375363994209034</v>
      </c>
      <c r="AJ302" s="38" t="s">
        <v>22</v>
      </c>
      <c r="AK302" s="50">
        <v>1925</v>
      </c>
      <c r="AL302" s="51">
        <v>42282</v>
      </c>
      <c r="AM302" s="52">
        <v>9.4999999999999998E-3</v>
      </c>
      <c r="AN302" s="52">
        <v>2.5000000000000001E-3</v>
      </c>
      <c r="AO302" s="59">
        <f t="shared" si="34"/>
        <v>7.6653396187392414E-3</v>
      </c>
      <c r="AP302" s="38" t="s">
        <v>48</v>
      </c>
      <c r="AQ302" s="57">
        <f>MEDIAN(AM301:AM366)</f>
        <v>1.7049999999999999E-2</v>
      </c>
      <c r="AR302" s="57">
        <f>MEDIAN(AN301:AN366)</f>
        <v>2.5000000000000001E-3</v>
      </c>
      <c r="AS302" s="57">
        <f t="shared" si="40"/>
        <v>7.6653396187392414E-3</v>
      </c>
    </row>
    <row r="303" spans="1:45" x14ac:dyDescent="0.25">
      <c r="A303" s="45" t="s">
        <v>11</v>
      </c>
      <c r="B303" s="36">
        <v>462</v>
      </c>
      <c r="C303" s="44">
        <v>40819</v>
      </c>
      <c r="D303" s="37">
        <v>-59.759600894860625</v>
      </c>
      <c r="F303" s="38" t="s">
        <v>11</v>
      </c>
      <c r="G303" s="38">
        <v>772</v>
      </c>
      <c r="H303" s="41">
        <v>41129</v>
      </c>
      <c r="I303" s="57">
        <v>1.5E-3</v>
      </c>
      <c r="J303" s="57">
        <v>2.5000000000000001E-3</v>
      </c>
      <c r="K303" s="57">
        <f t="shared" si="31"/>
        <v>7.6653396187392414E-3</v>
      </c>
      <c r="P303" s="38" t="s">
        <v>16</v>
      </c>
      <c r="Q303" s="38">
        <v>1186</v>
      </c>
      <c r="R303" s="41">
        <v>41543</v>
      </c>
      <c r="S303" s="57">
        <v>2.35E-2</v>
      </c>
      <c r="T303" s="57">
        <v>2.53E-2</v>
      </c>
      <c r="U303" s="57">
        <f t="shared" si="32"/>
        <v>7.7573236941641116E-2</v>
      </c>
      <c r="Z303" s="38" t="s">
        <v>16</v>
      </c>
      <c r="AA303" s="38">
        <v>1243</v>
      </c>
      <c r="AB303" s="41">
        <v>41600</v>
      </c>
      <c r="AC303" s="57">
        <v>1.89E-2</v>
      </c>
      <c r="AD303" s="57">
        <v>2.87E-2</v>
      </c>
      <c r="AE303" s="57">
        <f t="shared" si="33"/>
        <v>8.799809882312648E-2</v>
      </c>
      <c r="AJ303" s="38" t="s">
        <v>22</v>
      </c>
      <c r="AK303" s="50">
        <v>1933</v>
      </c>
      <c r="AL303" s="51">
        <v>42290</v>
      </c>
      <c r="AM303" s="50">
        <v>1.6899999999999998E-2</v>
      </c>
      <c r="AN303" s="52">
        <v>2.5000000000000001E-3</v>
      </c>
      <c r="AO303" s="59">
        <f t="shared" si="34"/>
        <v>7.6653396187392414E-3</v>
      </c>
      <c r="AP303" s="38" t="s">
        <v>49</v>
      </c>
      <c r="AQ303" s="57">
        <f>AVERAGE(AM301:AM366)</f>
        <v>3.1551515151515157E-2</v>
      </c>
      <c r="AR303" s="57">
        <f>AVERAGE(AN301:AN366)</f>
        <v>3.2924242424242438E-3</v>
      </c>
      <c r="AS303" s="57">
        <f t="shared" si="40"/>
        <v>1.0095019994860835E-2</v>
      </c>
    </row>
    <row r="304" spans="1:45" x14ac:dyDescent="0.25">
      <c r="A304" s="45" t="s">
        <v>11</v>
      </c>
      <c r="B304" s="36">
        <v>463</v>
      </c>
      <c r="C304" s="44">
        <v>40820</v>
      </c>
      <c r="D304" s="37">
        <v>-60.026354713592752</v>
      </c>
      <c r="F304" s="38" t="s">
        <v>11</v>
      </c>
      <c r="G304" s="38">
        <v>774</v>
      </c>
      <c r="H304" s="41">
        <v>41131</v>
      </c>
      <c r="I304" s="57">
        <v>5.0000000000000001E-4</v>
      </c>
      <c r="J304" s="57">
        <v>2.5000000000000001E-3</v>
      </c>
      <c r="K304" s="57">
        <f t="shared" si="31"/>
        <v>7.6653396187392414E-3</v>
      </c>
      <c r="P304" s="38" t="s">
        <v>16</v>
      </c>
      <c r="Q304" s="38">
        <v>1208</v>
      </c>
      <c r="R304" s="41">
        <v>41565</v>
      </c>
      <c r="S304" s="57">
        <v>4.24E-2</v>
      </c>
      <c r="T304" s="57">
        <v>2.35E-2</v>
      </c>
      <c r="U304" s="57">
        <f t="shared" si="32"/>
        <v>7.2054192416148868E-2</v>
      </c>
      <c r="Z304" s="38" t="s">
        <v>16</v>
      </c>
      <c r="AA304" s="38">
        <v>1248</v>
      </c>
      <c r="AB304" s="41">
        <v>41605</v>
      </c>
      <c r="AC304" s="57">
        <v>2.12E-2</v>
      </c>
      <c r="AD304" s="57">
        <v>2.0799999999999999E-2</v>
      </c>
      <c r="AE304" s="57">
        <f t="shared" si="33"/>
        <v>6.3775625627910476E-2</v>
      </c>
      <c r="AJ304" s="38" t="s">
        <v>22</v>
      </c>
      <c r="AK304" s="50">
        <v>1934</v>
      </c>
      <c r="AL304" s="51">
        <v>42291</v>
      </c>
      <c r="AM304" s="50">
        <v>1.49E-2</v>
      </c>
      <c r="AN304" s="52">
        <v>2.5000000000000001E-3</v>
      </c>
      <c r="AO304" s="59">
        <f t="shared" si="34"/>
        <v>7.6653396187392414E-3</v>
      </c>
      <c r="AP304" s="38" t="s">
        <v>50</v>
      </c>
      <c r="AQ304" s="57">
        <f>STDEV(AM301:AM366)</f>
        <v>5.03610479588655E-2</v>
      </c>
      <c r="AR304" s="57">
        <f>STDEV(AN301:AN366)</f>
        <v>1.6902717675032753E-3</v>
      </c>
      <c r="AS304" s="57">
        <f t="shared" si="40"/>
        <v>5.1826028583517036E-3</v>
      </c>
    </row>
    <row r="305" spans="1:43" x14ac:dyDescent="0.25">
      <c r="A305" s="45" t="s">
        <v>11</v>
      </c>
      <c r="B305" s="36">
        <v>464</v>
      </c>
      <c r="C305" s="44">
        <v>40821</v>
      </c>
      <c r="D305" s="37">
        <v>-60.152066283340076</v>
      </c>
      <c r="F305" s="38" t="s">
        <v>11</v>
      </c>
      <c r="G305" s="38">
        <v>777</v>
      </c>
      <c r="H305" s="41">
        <v>41134</v>
      </c>
      <c r="I305" s="57">
        <v>5.0000000000000001E-4</v>
      </c>
      <c r="J305" s="57">
        <v>2.5000000000000001E-3</v>
      </c>
      <c r="K305" s="57">
        <f t="shared" si="31"/>
        <v>7.6653396187392414E-3</v>
      </c>
      <c r="P305" s="38" t="s">
        <v>16</v>
      </c>
      <c r="Q305" s="38">
        <v>1212</v>
      </c>
      <c r="R305" s="41">
        <v>41569</v>
      </c>
      <c r="S305" s="57">
        <v>2.3800000000000002E-2</v>
      </c>
      <c r="T305" s="57">
        <v>2.0199999999999999E-2</v>
      </c>
      <c r="U305" s="57">
        <f t="shared" si="32"/>
        <v>6.1935944119413062E-2</v>
      </c>
      <c r="Z305" s="38" t="s">
        <v>16</v>
      </c>
      <c r="AA305" s="38">
        <v>1255</v>
      </c>
      <c r="AB305" s="41">
        <v>41612</v>
      </c>
      <c r="AC305" s="57">
        <v>3.1800000000000002E-2</v>
      </c>
      <c r="AD305" s="57">
        <v>1.7899999999999999E-2</v>
      </c>
      <c r="AE305" s="57">
        <f t="shared" si="33"/>
        <v>5.488383167017296E-2</v>
      </c>
      <c r="AJ305" s="38" t="s">
        <v>22</v>
      </c>
      <c r="AK305" s="50">
        <v>1939</v>
      </c>
      <c r="AL305" s="51">
        <v>42296</v>
      </c>
      <c r="AM305" s="50">
        <v>1.2800000000000001E-2</v>
      </c>
      <c r="AN305" s="52">
        <v>2.5000000000000001E-3</v>
      </c>
      <c r="AO305" s="59">
        <f t="shared" si="34"/>
        <v>7.6653396187392414E-3</v>
      </c>
      <c r="AP305" s="42"/>
      <c r="AQ305" s="42"/>
    </row>
    <row r="306" spans="1:43" x14ac:dyDescent="0.25">
      <c r="A306" s="45" t="s">
        <v>11</v>
      </c>
      <c r="B306" s="36">
        <v>465</v>
      </c>
      <c r="C306" s="44">
        <v>40822</v>
      </c>
      <c r="D306" s="37">
        <v>-60.369761928512261</v>
      </c>
      <c r="F306" s="38" t="s">
        <v>11</v>
      </c>
      <c r="G306" s="38">
        <v>779</v>
      </c>
      <c r="H306" s="41">
        <v>41136</v>
      </c>
      <c r="I306" s="57">
        <v>5.0000000000000001E-4</v>
      </c>
      <c r="J306" s="57">
        <v>2.5000000000000001E-3</v>
      </c>
      <c r="K306" s="57">
        <f t="shared" si="31"/>
        <v>7.6653396187392414E-3</v>
      </c>
      <c r="P306" s="38" t="s">
        <v>16</v>
      </c>
      <c r="Q306" s="38">
        <v>1214</v>
      </c>
      <c r="R306" s="41">
        <v>41571</v>
      </c>
      <c r="S306" s="57">
        <v>2.2599999999999999E-2</v>
      </c>
      <c r="T306" s="57">
        <v>1.5299999999999999E-2</v>
      </c>
      <c r="U306" s="57">
        <f t="shared" si="32"/>
        <v>4.6911878466684154E-2</v>
      </c>
      <c r="Z306" s="38" t="s">
        <v>16</v>
      </c>
      <c r="AA306" s="38">
        <v>1257</v>
      </c>
      <c r="AB306" s="41">
        <v>41614</v>
      </c>
      <c r="AC306" s="57">
        <v>2.3800000000000002E-2</v>
      </c>
      <c r="AD306" s="57">
        <v>1.6299999999999999E-2</v>
      </c>
      <c r="AE306" s="57">
        <f t="shared" si="33"/>
        <v>4.9978014314179843E-2</v>
      </c>
      <c r="AJ306" s="38" t="s">
        <v>22</v>
      </c>
      <c r="AK306" s="50">
        <v>1946</v>
      </c>
      <c r="AL306" s="51">
        <v>42303</v>
      </c>
      <c r="AM306" s="50">
        <v>1.2500000000000001E-2</v>
      </c>
      <c r="AN306" s="52">
        <v>2.5000000000000001E-3</v>
      </c>
      <c r="AO306" s="59">
        <f t="shared" si="34"/>
        <v>7.6653396187392414E-3</v>
      </c>
      <c r="AP306" s="42"/>
      <c r="AQ306" s="42"/>
    </row>
    <row r="307" spans="1:43" x14ac:dyDescent="0.25">
      <c r="A307" s="45" t="s">
        <v>11</v>
      </c>
      <c r="B307" s="36">
        <v>466</v>
      </c>
      <c r="C307" s="44">
        <v>40823</v>
      </c>
      <c r="D307" s="37">
        <v>-60.783690267924186</v>
      </c>
      <c r="F307" s="38" t="s">
        <v>11</v>
      </c>
      <c r="G307" s="38">
        <v>781</v>
      </c>
      <c r="H307" s="41">
        <v>41138</v>
      </c>
      <c r="I307" s="57">
        <v>5.0000000000000001E-4</v>
      </c>
      <c r="J307" s="57">
        <v>2.5000000000000001E-3</v>
      </c>
      <c r="K307" s="57">
        <f t="shared" si="31"/>
        <v>7.6653396187392414E-3</v>
      </c>
      <c r="P307" s="38" t="s">
        <v>16</v>
      </c>
      <c r="Q307" s="38">
        <v>1219</v>
      </c>
      <c r="R307" s="41">
        <v>41576</v>
      </c>
      <c r="S307" s="57">
        <v>1.26E-2</v>
      </c>
      <c r="T307" s="57">
        <v>1.7299999999999999E-2</v>
      </c>
      <c r="U307" s="57">
        <f t="shared" si="32"/>
        <v>5.3044150161675546E-2</v>
      </c>
      <c r="Z307" s="38" t="s">
        <v>16</v>
      </c>
      <c r="AA307" s="38">
        <v>1262</v>
      </c>
      <c r="AB307" s="41">
        <v>41619</v>
      </c>
      <c r="AC307" s="57">
        <v>3.78E-2</v>
      </c>
      <c r="AD307" s="57">
        <v>1.5699999999999999E-2</v>
      </c>
      <c r="AE307" s="57">
        <f t="shared" si="33"/>
        <v>4.8138332805682429E-2</v>
      </c>
      <c r="AJ307" s="38" t="s">
        <v>22</v>
      </c>
      <c r="AK307" s="50">
        <v>1953</v>
      </c>
      <c r="AL307" s="51">
        <v>42310</v>
      </c>
      <c r="AM307" s="50">
        <v>1.0999999999999999E-2</v>
      </c>
      <c r="AN307" s="52">
        <v>2.5000000000000001E-3</v>
      </c>
      <c r="AO307" s="59">
        <f t="shared" si="34"/>
        <v>7.6653396187392414E-3</v>
      </c>
      <c r="AP307" s="42"/>
      <c r="AQ307" s="42"/>
    </row>
    <row r="308" spans="1:43" x14ac:dyDescent="0.25">
      <c r="A308" s="45" t="s">
        <v>11</v>
      </c>
      <c r="B308" s="36">
        <v>470</v>
      </c>
      <c r="C308" s="44">
        <v>40827</v>
      </c>
      <c r="D308" s="37">
        <v>-60.326836026647328</v>
      </c>
      <c r="F308" s="38" t="s">
        <v>11</v>
      </c>
      <c r="G308" s="38">
        <v>784</v>
      </c>
      <c r="H308" s="41">
        <v>41141</v>
      </c>
      <c r="I308" s="57">
        <v>5.0000000000000001E-4</v>
      </c>
      <c r="J308" s="57">
        <v>2.5000000000000001E-3</v>
      </c>
      <c r="K308" s="57">
        <f t="shared" si="31"/>
        <v>7.6653396187392414E-3</v>
      </c>
      <c r="P308" s="38" t="s">
        <v>16</v>
      </c>
      <c r="Q308" s="38">
        <v>1221</v>
      </c>
      <c r="R308" s="41">
        <v>41578</v>
      </c>
      <c r="S308" s="57">
        <v>1.9E-2</v>
      </c>
      <c r="T308" s="57">
        <v>1.5699999999999999E-2</v>
      </c>
      <c r="U308" s="57">
        <f t="shared" si="32"/>
        <v>4.8138332805682429E-2</v>
      </c>
      <c r="Z308" s="38" t="s">
        <v>16</v>
      </c>
      <c r="AA308" s="38">
        <v>1264</v>
      </c>
      <c r="AB308" s="41">
        <v>41621</v>
      </c>
      <c r="AC308" s="57">
        <v>5.0000000000000001E-4</v>
      </c>
      <c r="AD308" s="57">
        <v>1.54E-2</v>
      </c>
      <c r="AE308" s="57">
        <f t="shared" si="33"/>
        <v>4.7218492051433726E-2</v>
      </c>
      <c r="AJ308" s="38" t="s">
        <v>22</v>
      </c>
      <c r="AK308" s="50">
        <v>1960</v>
      </c>
      <c r="AL308" s="51">
        <v>42317</v>
      </c>
      <c r="AM308" s="52">
        <v>9.7999999999999997E-3</v>
      </c>
      <c r="AN308" s="52">
        <v>2.5000000000000001E-3</v>
      </c>
      <c r="AO308" s="59">
        <f t="shared" si="34"/>
        <v>7.6653396187392414E-3</v>
      </c>
      <c r="AP308" s="42"/>
      <c r="AQ308" s="42"/>
    </row>
    <row r="309" spans="1:43" x14ac:dyDescent="0.25">
      <c r="A309" s="45" t="s">
        <v>11</v>
      </c>
      <c r="B309" s="36">
        <v>471</v>
      </c>
      <c r="C309" s="44">
        <v>40828</v>
      </c>
      <c r="D309" s="37">
        <v>-60.357497385122286</v>
      </c>
      <c r="F309" s="38" t="s">
        <v>11</v>
      </c>
      <c r="G309" s="38">
        <v>786</v>
      </c>
      <c r="H309" s="41">
        <v>41143</v>
      </c>
      <c r="I309" s="57">
        <v>5.0000000000000001E-4</v>
      </c>
      <c r="J309" s="57">
        <v>2.5000000000000001E-3</v>
      </c>
      <c r="K309" s="57">
        <f t="shared" si="31"/>
        <v>7.6653396187392414E-3</v>
      </c>
      <c r="P309" s="38" t="s">
        <v>16</v>
      </c>
      <c r="Q309" s="38">
        <v>1226</v>
      </c>
      <c r="R309" s="41">
        <v>41583</v>
      </c>
      <c r="S309" s="57">
        <v>2.07E-2</v>
      </c>
      <c r="T309" s="57">
        <v>1.2699999999999999E-2</v>
      </c>
      <c r="U309" s="57">
        <f t="shared" si="32"/>
        <v>3.8939925263195341E-2</v>
      </c>
      <c r="Z309" s="38" t="s">
        <v>16</v>
      </c>
      <c r="AA309" s="38">
        <v>1269</v>
      </c>
      <c r="AB309" s="41">
        <v>41626</v>
      </c>
      <c r="AC309" s="57">
        <v>7.7999999999999996E-3</v>
      </c>
      <c r="AD309" s="57">
        <v>1.2500000000000001E-2</v>
      </c>
      <c r="AE309" s="57">
        <f t="shared" si="33"/>
        <v>3.832669809369621E-2</v>
      </c>
      <c r="AJ309" s="38" t="s">
        <v>22</v>
      </c>
      <c r="AK309" s="50">
        <v>1963</v>
      </c>
      <c r="AL309" s="51">
        <v>42320</v>
      </c>
      <c r="AM309" s="52">
        <v>8.0999999999999996E-3</v>
      </c>
      <c r="AN309" s="52">
        <v>2.5000000000000001E-3</v>
      </c>
      <c r="AO309" s="59">
        <f t="shared" si="34"/>
        <v>7.6653396187392414E-3</v>
      </c>
      <c r="AP309" s="42"/>
      <c r="AQ309" s="42"/>
    </row>
    <row r="310" spans="1:43" x14ac:dyDescent="0.25">
      <c r="A310" s="45" t="s">
        <v>11</v>
      </c>
      <c r="B310" s="36">
        <v>472</v>
      </c>
      <c r="C310" s="44">
        <v>40829</v>
      </c>
      <c r="D310" s="37">
        <v>-60.461746003937137</v>
      </c>
      <c r="F310" s="38" t="s">
        <v>11</v>
      </c>
      <c r="G310" s="38">
        <v>788</v>
      </c>
      <c r="H310" s="41">
        <v>41145</v>
      </c>
      <c r="I310" s="57">
        <v>5.0000000000000001E-4</v>
      </c>
      <c r="J310" s="57">
        <v>2.5000000000000001E-3</v>
      </c>
      <c r="K310" s="57">
        <f t="shared" si="31"/>
        <v>7.6653396187392414E-3</v>
      </c>
      <c r="P310" s="38" t="s">
        <v>16</v>
      </c>
      <c r="Q310" s="38">
        <v>1235</v>
      </c>
      <c r="R310" s="41">
        <v>41592</v>
      </c>
      <c r="S310" s="57">
        <v>1.7899999999999999E-2</v>
      </c>
      <c r="T310" s="57">
        <v>6.6900000000000001E-2</v>
      </c>
      <c r="U310" s="57">
        <f t="shared" si="32"/>
        <v>0.2051244881974621</v>
      </c>
      <c r="Z310" s="38" t="s">
        <v>16</v>
      </c>
      <c r="AA310" s="38">
        <v>1271</v>
      </c>
      <c r="AB310" s="41">
        <v>41628</v>
      </c>
      <c r="AC310" s="57">
        <v>2.6700000000000002E-2</v>
      </c>
      <c r="AD310" s="57">
        <v>1.5100000000000001E-2</v>
      </c>
      <c r="AE310" s="57">
        <f t="shared" si="33"/>
        <v>4.6298651297185016E-2</v>
      </c>
      <c r="AJ310" s="38" t="s">
        <v>22</v>
      </c>
      <c r="AK310" s="50">
        <v>1964</v>
      </c>
      <c r="AL310" s="51">
        <v>42321</v>
      </c>
      <c r="AM310" s="52">
        <v>7.3000000000000001E-3</v>
      </c>
      <c r="AN310" s="52">
        <v>2.5000000000000001E-3</v>
      </c>
      <c r="AO310" s="59">
        <f t="shared" si="34"/>
        <v>7.6653396187392414E-3</v>
      </c>
      <c r="AP310" s="42"/>
      <c r="AQ310" s="42"/>
    </row>
    <row r="311" spans="1:43" x14ac:dyDescent="0.25">
      <c r="A311" s="45" t="s">
        <v>11</v>
      </c>
      <c r="B311" s="36">
        <v>473</v>
      </c>
      <c r="C311" s="44">
        <v>40830</v>
      </c>
      <c r="D311" s="37">
        <v>-60.636515747244388</v>
      </c>
      <c r="F311" s="38" t="s">
        <v>11</v>
      </c>
      <c r="G311" s="38">
        <v>791</v>
      </c>
      <c r="H311" s="41">
        <v>41148</v>
      </c>
      <c r="I311" s="57">
        <v>5.0000000000000001E-4</v>
      </c>
      <c r="J311" s="57">
        <v>2.5000000000000001E-3</v>
      </c>
      <c r="K311" s="57">
        <f t="shared" si="31"/>
        <v>7.6653396187392414E-3</v>
      </c>
      <c r="P311" s="38" t="s">
        <v>16</v>
      </c>
      <c r="Q311" s="38">
        <v>1240</v>
      </c>
      <c r="R311" s="41">
        <v>41597</v>
      </c>
      <c r="S311" s="57">
        <v>1.41E-2</v>
      </c>
      <c r="T311" s="57">
        <v>3.5299999999999998E-2</v>
      </c>
      <c r="U311" s="57">
        <f t="shared" si="32"/>
        <v>0.10823459541659808</v>
      </c>
      <c r="Z311" s="38" t="s">
        <v>16</v>
      </c>
      <c r="AA311" s="38">
        <v>1292</v>
      </c>
      <c r="AB311" s="41">
        <v>41649</v>
      </c>
      <c r="AC311" s="57">
        <v>1.3599999999999999E-2</v>
      </c>
      <c r="AD311" s="57">
        <v>1.5100000000000001E-2</v>
      </c>
      <c r="AE311" s="57">
        <f t="shared" si="33"/>
        <v>4.6298651297185016E-2</v>
      </c>
      <c r="AJ311" s="38" t="s">
        <v>22</v>
      </c>
      <c r="AK311" s="50">
        <v>1967</v>
      </c>
      <c r="AL311" s="51">
        <v>42324</v>
      </c>
      <c r="AM311" s="50">
        <v>1.01E-2</v>
      </c>
      <c r="AN311" s="52">
        <v>2.5000000000000001E-3</v>
      </c>
      <c r="AO311" s="59">
        <f t="shared" si="34"/>
        <v>7.6653396187392414E-3</v>
      </c>
      <c r="AP311" s="42"/>
      <c r="AQ311" s="42"/>
    </row>
    <row r="312" spans="1:43" x14ac:dyDescent="0.25">
      <c r="A312" s="45" t="s">
        <v>11</v>
      </c>
      <c r="B312" s="36">
        <v>476</v>
      </c>
      <c r="C312" s="44">
        <v>40833</v>
      </c>
      <c r="D312" s="37">
        <v>-60.59972211707445</v>
      </c>
      <c r="F312" s="38" t="s">
        <v>11</v>
      </c>
      <c r="G312" s="38">
        <v>793</v>
      </c>
      <c r="H312" s="41">
        <v>41150</v>
      </c>
      <c r="I312" s="57">
        <v>5.0000000000000001E-4</v>
      </c>
      <c r="J312" s="57">
        <v>2.5000000000000001E-3</v>
      </c>
      <c r="K312" s="57">
        <f t="shared" si="31"/>
        <v>7.6653396187392414E-3</v>
      </c>
      <c r="P312" s="38" t="s">
        <v>16</v>
      </c>
      <c r="Q312" s="38">
        <v>1242</v>
      </c>
      <c r="R312" s="41">
        <v>41599</v>
      </c>
      <c r="S312" s="57">
        <v>1.06E-2</v>
      </c>
      <c r="T312" s="57">
        <v>2.7900000000000001E-2</v>
      </c>
      <c r="U312" s="57">
        <f t="shared" si="32"/>
        <v>8.5545190145129929E-2</v>
      </c>
      <c r="Z312" s="38" t="s">
        <v>16</v>
      </c>
      <c r="AA312" s="38">
        <v>1297</v>
      </c>
      <c r="AB312" s="41">
        <v>41654</v>
      </c>
      <c r="AC312" s="57">
        <v>5.1999999999999998E-2</v>
      </c>
      <c r="AD312" s="57">
        <v>1.0500000000000001E-2</v>
      </c>
      <c r="AE312" s="57">
        <f t="shared" si="33"/>
        <v>3.219442639870481E-2</v>
      </c>
      <c r="AJ312" s="38" t="s">
        <v>22</v>
      </c>
      <c r="AK312" s="50">
        <v>1974</v>
      </c>
      <c r="AL312" s="51">
        <v>42331</v>
      </c>
      <c r="AM312" s="50">
        <v>1.1599999999999999E-2</v>
      </c>
      <c r="AN312" s="52">
        <v>2.5000000000000001E-3</v>
      </c>
      <c r="AO312" s="59">
        <f t="shared" si="34"/>
        <v>7.6653396187392414E-3</v>
      </c>
      <c r="AP312" s="42"/>
      <c r="AQ312" s="42"/>
    </row>
    <row r="313" spans="1:43" x14ac:dyDescent="0.25">
      <c r="A313" s="45" t="s">
        <v>11</v>
      </c>
      <c r="B313" s="36">
        <v>477</v>
      </c>
      <c r="C313" s="44">
        <v>40834</v>
      </c>
      <c r="D313" s="37">
        <v>-60.234851951222453</v>
      </c>
      <c r="F313" s="38" t="s">
        <v>11</v>
      </c>
      <c r="G313" s="38">
        <v>795</v>
      </c>
      <c r="H313" s="41">
        <v>41152</v>
      </c>
      <c r="I313" s="57">
        <v>5.0000000000000001E-4</v>
      </c>
      <c r="J313" s="57">
        <v>2.5000000000000001E-3</v>
      </c>
      <c r="K313" s="57">
        <f t="shared" si="31"/>
        <v>7.6653396187392414E-3</v>
      </c>
      <c r="P313" s="38" t="s">
        <v>16</v>
      </c>
      <c r="Q313" s="38">
        <v>1247</v>
      </c>
      <c r="R313" s="41">
        <v>41604</v>
      </c>
      <c r="S313" s="57">
        <v>1.7999999999999999E-2</v>
      </c>
      <c r="T313" s="57">
        <v>2.1899999999999999E-2</v>
      </c>
      <c r="U313" s="57">
        <f t="shared" si="32"/>
        <v>6.7148375060155752E-2</v>
      </c>
      <c r="Z313" s="38" t="s">
        <v>16</v>
      </c>
      <c r="AA313" s="38">
        <v>1299</v>
      </c>
      <c r="AB313" s="41">
        <v>41656</v>
      </c>
      <c r="AC313" s="57">
        <v>2.3300000000000001E-2</v>
      </c>
      <c r="AD313" s="57">
        <v>7.3000000000000001E-3</v>
      </c>
      <c r="AE313" s="57">
        <f t="shared" si="33"/>
        <v>2.2382791686718584E-2</v>
      </c>
      <c r="AF313" s="42"/>
      <c r="AG313" s="42"/>
      <c r="AJ313" s="38" t="s">
        <v>22</v>
      </c>
      <c r="AK313" s="50">
        <v>1981</v>
      </c>
      <c r="AL313" s="51">
        <v>42338</v>
      </c>
      <c r="AM313" s="52">
        <v>7.6E-3</v>
      </c>
      <c r="AN313" s="52">
        <v>2.5000000000000001E-3</v>
      </c>
      <c r="AO313" s="59">
        <f t="shared" si="34"/>
        <v>7.6653396187392414E-3</v>
      </c>
      <c r="AP313" s="42"/>
      <c r="AQ313" s="42"/>
    </row>
    <row r="314" spans="1:43" x14ac:dyDescent="0.25">
      <c r="A314" s="45" t="s">
        <v>11</v>
      </c>
      <c r="B314" s="36">
        <v>478</v>
      </c>
      <c r="C314" s="44">
        <v>40835</v>
      </c>
      <c r="D314" s="37">
        <v>-60.283910124782388</v>
      </c>
      <c r="F314" s="38" t="s">
        <v>11</v>
      </c>
      <c r="G314" s="38">
        <v>800</v>
      </c>
      <c r="H314" s="41">
        <v>41157</v>
      </c>
      <c r="I314" s="57">
        <v>5.0000000000000001E-4</v>
      </c>
      <c r="J314" s="57">
        <v>2.5000000000000001E-3</v>
      </c>
      <c r="K314" s="57">
        <f t="shared" si="31"/>
        <v>7.6653396187392414E-3</v>
      </c>
      <c r="P314" s="38" t="s">
        <v>16</v>
      </c>
      <c r="Q314" s="38">
        <v>1254</v>
      </c>
      <c r="R314" s="41">
        <v>41611</v>
      </c>
      <c r="S314" s="57">
        <v>3.1399999999999997E-2</v>
      </c>
      <c r="T314" s="57">
        <v>1.9E-2</v>
      </c>
      <c r="U314" s="57">
        <f t="shared" si="32"/>
        <v>5.8256581102418228E-2</v>
      </c>
      <c r="Z314" s="38" t="s">
        <v>16</v>
      </c>
      <c r="AA314" s="38">
        <v>1306</v>
      </c>
      <c r="AB314" s="41">
        <v>41663</v>
      </c>
      <c r="AC314" s="57">
        <v>0.24079999999999999</v>
      </c>
      <c r="AD314" s="57">
        <v>9.4000000000000004E-3</v>
      </c>
      <c r="AE314" s="57">
        <f t="shared" si="33"/>
        <v>2.8821676966459545E-2</v>
      </c>
      <c r="AF314" s="42"/>
      <c r="AG314" s="42"/>
      <c r="AJ314" s="38" t="s">
        <v>22</v>
      </c>
      <c r="AK314" s="50">
        <v>1988</v>
      </c>
      <c r="AL314" s="51">
        <v>42345</v>
      </c>
      <c r="AM314" s="52">
        <v>9.7999999999999997E-3</v>
      </c>
      <c r="AN314" s="52">
        <v>2.5000000000000001E-3</v>
      </c>
      <c r="AO314" s="59">
        <f t="shared" si="34"/>
        <v>7.6653396187392414E-3</v>
      </c>
      <c r="AP314" s="42"/>
      <c r="AQ314" s="42"/>
    </row>
    <row r="315" spans="1:43" x14ac:dyDescent="0.25">
      <c r="A315" s="45" t="s">
        <v>11</v>
      </c>
      <c r="B315" s="36">
        <v>479</v>
      </c>
      <c r="C315" s="44">
        <v>40836</v>
      </c>
      <c r="D315" s="37">
        <v>-60.283910124782388</v>
      </c>
      <c r="F315" s="38" t="s">
        <v>11</v>
      </c>
      <c r="G315" s="38">
        <v>802</v>
      </c>
      <c r="H315" s="41">
        <v>41159</v>
      </c>
      <c r="I315" s="57">
        <v>3.3E-3</v>
      </c>
      <c r="J315" s="57">
        <v>2.5000000000000001E-3</v>
      </c>
      <c r="K315" s="57">
        <f t="shared" si="31"/>
        <v>7.6653396187392414E-3</v>
      </c>
      <c r="P315" s="38" t="s">
        <v>16</v>
      </c>
      <c r="Q315" s="38">
        <v>1256</v>
      </c>
      <c r="R315" s="41">
        <v>41613</v>
      </c>
      <c r="S315" s="57">
        <v>1.9300000000000001E-2</v>
      </c>
      <c r="T315" s="57">
        <v>1.6899999999999998E-2</v>
      </c>
      <c r="U315" s="57">
        <f t="shared" si="32"/>
        <v>5.1817695822677264E-2</v>
      </c>
      <c r="Z315" s="38" t="s">
        <v>16</v>
      </c>
      <c r="AA315" s="38">
        <v>1311</v>
      </c>
      <c r="AB315" s="41">
        <v>41668</v>
      </c>
      <c r="AC315" s="57">
        <v>2.5399999999999999E-2</v>
      </c>
      <c r="AD315" s="57">
        <v>1.04E-2</v>
      </c>
      <c r="AE315" s="57">
        <f t="shared" si="33"/>
        <v>3.1887812813955238E-2</v>
      </c>
      <c r="AJ315" s="38" t="s">
        <v>22</v>
      </c>
      <c r="AK315" s="50">
        <v>1995</v>
      </c>
      <c r="AL315" s="51">
        <v>42352</v>
      </c>
      <c r="AM315" s="50">
        <v>1.6199999999999999E-2</v>
      </c>
      <c r="AN315" s="52">
        <v>2.5000000000000001E-3</v>
      </c>
      <c r="AO315" s="59">
        <f t="shared" si="34"/>
        <v>7.6653396187392414E-3</v>
      </c>
      <c r="AP315" s="42"/>
      <c r="AQ315" s="42"/>
    </row>
    <row r="316" spans="1:43" x14ac:dyDescent="0.25">
      <c r="A316" s="45" t="s">
        <v>11</v>
      </c>
      <c r="B316" s="36">
        <v>480</v>
      </c>
      <c r="C316" s="44">
        <v>40837</v>
      </c>
      <c r="D316" s="37">
        <v>-60.559862351056999</v>
      </c>
      <c r="F316" s="38" t="s">
        <v>11</v>
      </c>
      <c r="G316" s="38">
        <v>805</v>
      </c>
      <c r="H316" s="41">
        <v>41162</v>
      </c>
      <c r="I316" s="57">
        <v>5.0000000000000001E-4</v>
      </c>
      <c r="J316" s="57">
        <v>2.5000000000000001E-3</v>
      </c>
      <c r="K316" s="57">
        <f t="shared" si="31"/>
        <v>7.6653396187392414E-3</v>
      </c>
      <c r="P316" s="38" t="s">
        <v>16</v>
      </c>
      <c r="Q316" s="38">
        <v>1261</v>
      </c>
      <c r="R316" s="41">
        <v>41618</v>
      </c>
      <c r="S316" s="57">
        <v>2.63E-2</v>
      </c>
      <c r="T316" s="57">
        <v>1.5699999999999999E-2</v>
      </c>
      <c r="U316" s="57">
        <f t="shared" si="32"/>
        <v>4.8138332805682429E-2</v>
      </c>
      <c r="Z316" s="38" t="s">
        <v>16</v>
      </c>
      <c r="AA316" s="38">
        <v>1313</v>
      </c>
      <c r="AB316" s="41">
        <v>41670</v>
      </c>
      <c r="AC316" s="57">
        <v>2.5499999999999998E-2</v>
      </c>
      <c r="AD316" s="57">
        <v>1.0500000000000001E-2</v>
      </c>
      <c r="AE316" s="57">
        <f t="shared" si="33"/>
        <v>3.219442639870481E-2</v>
      </c>
      <c r="AJ316" s="38" t="s">
        <v>22</v>
      </c>
      <c r="AK316" s="50">
        <v>2002</v>
      </c>
      <c r="AL316" s="51">
        <v>42359</v>
      </c>
      <c r="AM316" s="52">
        <v>9.7000000000000003E-3</v>
      </c>
      <c r="AN316" s="52">
        <v>2.5000000000000001E-3</v>
      </c>
      <c r="AO316" s="59">
        <f t="shared" si="34"/>
        <v>7.6653396187392414E-3</v>
      </c>
      <c r="AP316" s="42"/>
      <c r="AQ316" s="42"/>
    </row>
    <row r="317" spans="1:43" x14ac:dyDescent="0.25">
      <c r="A317" s="45" t="s">
        <v>11</v>
      </c>
      <c r="B317" s="36">
        <v>483</v>
      </c>
      <c r="C317" s="44">
        <v>40840</v>
      </c>
      <c r="D317" s="37">
        <v>-60.412687830377209</v>
      </c>
      <c r="F317" s="38" t="s">
        <v>11</v>
      </c>
      <c r="G317" s="38">
        <v>807</v>
      </c>
      <c r="H317" s="41">
        <v>41164</v>
      </c>
      <c r="I317" s="57">
        <v>5.0000000000000001E-4</v>
      </c>
      <c r="J317" s="57">
        <v>2.5000000000000001E-3</v>
      </c>
      <c r="K317" s="57">
        <f t="shared" si="31"/>
        <v>7.6653396187392414E-3</v>
      </c>
      <c r="P317" s="38" t="s">
        <v>16</v>
      </c>
      <c r="Q317" s="38">
        <v>1263</v>
      </c>
      <c r="R317" s="41">
        <v>41620</v>
      </c>
      <c r="S317" s="57">
        <v>4.5199999999999997E-2</v>
      </c>
      <c r="T317" s="57">
        <v>1.5699999999999999E-2</v>
      </c>
      <c r="U317" s="57">
        <f t="shared" si="32"/>
        <v>4.8138332805682429E-2</v>
      </c>
      <c r="Z317" s="38" t="s">
        <v>16</v>
      </c>
      <c r="AA317" s="38">
        <v>1318</v>
      </c>
      <c r="AB317" s="41">
        <v>41675</v>
      </c>
      <c r="AC317" s="57">
        <v>2.2800000000000001E-2</v>
      </c>
      <c r="AD317" s="57">
        <v>0.01</v>
      </c>
      <c r="AE317" s="57">
        <f t="shared" si="33"/>
        <v>3.0661358474956966E-2</v>
      </c>
      <c r="AJ317" s="38" t="s">
        <v>22</v>
      </c>
      <c r="AK317" s="50">
        <v>2010</v>
      </c>
      <c r="AL317" s="51">
        <v>42367</v>
      </c>
      <c r="AM317" s="52">
        <v>6.4000000000000003E-3</v>
      </c>
      <c r="AN317" s="52">
        <v>2.5000000000000001E-3</v>
      </c>
      <c r="AO317" s="59">
        <f t="shared" si="34"/>
        <v>7.6653396187392414E-3</v>
      </c>
      <c r="AP317" s="42"/>
      <c r="AQ317" s="42"/>
    </row>
    <row r="318" spans="1:43" x14ac:dyDescent="0.25">
      <c r="A318" s="45" t="s">
        <v>11</v>
      </c>
      <c r="B318" s="36">
        <v>484</v>
      </c>
      <c r="C318" s="44">
        <v>40841</v>
      </c>
      <c r="D318" s="37">
        <v>-60.391224879444735</v>
      </c>
      <c r="F318" s="38" t="s">
        <v>11</v>
      </c>
      <c r="G318" s="38">
        <v>809</v>
      </c>
      <c r="H318" s="41">
        <v>41166</v>
      </c>
      <c r="I318" s="57">
        <v>5.0000000000000001E-4</v>
      </c>
      <c r="J318" s="57">
        <v>2.5000000000000001E-3</v>
      </c>
      <c r="K318" s="57">
        <f t="shared" si="31"/>
        <v>7.6653396187392414E-3</v>
      </c>
      <c r="P318" s="38" t="s">
        <v>16</v>
      </c>
      <c r="Q318" s="38">
        <v>1268</v>
      </c>
      <c r="R318" s="41">
        <v>41625</v>
      </c>
      <c r="S318" s="57">
        <v>2.5000000000000001E-4</v>
      </c>
      <c r="T318" s="57">
        <v>1.3299999999999999E-2</v>
      </c>
      <c r="U318" s="57">
        <f t="shared" si="32"/>
        <v>4.0779606771692761E-2</v>
      </c>
      <c r="Z318" s="38" t="s">
        <v>16</v>
      </c>
      <c r="AA318" s="38">
        <v>1320</v>
      </c>
      <c r="AB318" s="41">
        <v>41677</v>
      </c>
      <c r="AC318" s="57">
        <v>1.7399999999999999E-2</v>
      </c>
      <c r="AD318" s="57">
        <v>6.7000000000000002E-3</v>
      </c>
      <c r="AE318" s="57">
        <f t="shared" si="33"/>
        <v>2.0543110178221167E-2</v>
      </c>
      <c r="AF318" s="42"/>
      <c r="AG318" s="42"/>
      <c r="AJ318" s="38" t="s">
        <v>22</v>
      </c>
      <c r="AK318" s="50">
        <v>2023</v>
      </c>
      <c r="AL318" s="51">
        <v>42380</v>
      </c>
      <c r="AM318" s="50">
        <v>0.01</v>
      </c>
      <c r="AN318" s="52">
        <v>2.5000000000000001E-3</v>
      </c>
      <c r="AO318" s="59">
        <f t="shared" si="34"/>
        <v>7.6653396187392414E-3</v>
      </c>
      <c r="AP318" s="42"/>
      <c r="AQ318" s="42"/>
    </row>
    <row r="319" spans="1:43" x14ac:dyDescent="0.25">
      <c r="A319" s="45" t="s">
        <v>11</v>
      </c>
      <c r="B319" s="36">
        <v>485</v>
      </c>
      <c r="C319" s="44">
        <v>40842</v>
      </c>
      <c r="D319" s="37">
        <v>-60.293108532324872</v>
      </c>
      <c r="F319" s="38" t="s">
        <v>11</v>
      </c>
      <c r="G319" s="38">
        <v>812</v>
      </c>
      <c r="H319" s="41">
        <v>41169</v>
      </c>
      <c r="I319" s="57">
        <v>5.0000000000000001E-4</v>
      </c>
      <c r="J319" s="57">
        <v>2.5000000000000001E-3</v>
      </c>
      <c r="K319" s="57">
        <f t="shared" si="31"/>
        <v>7.6653396187392414E-3</v>
      </c>
      <c r="P319" s="38" t="s">
        <v>16</v>
      </c>
      <c r="Q319" s="38">
        <v>1270</v>
      </c>
      <c r="R319" s="41">
        <v>41627</v>
      </c>
      <c r="S319" s="57">
        <v>1.2800000000000001E-2</v>
      </c>
      <c r="T319" s="57">
        <v>1.38E-2</v>
      </c>
      <c r="U319" s="57">
        <f t="shared" si="32"/>
        <v>4.2312674695440609E-2</v>
      </c>
      <c r="Z319" s="38" t="s">
        <v>16</v>
      </c>
      <c r="AA319" s="38">
        <v>1325</v>
      </c>
      <c r="AB319" s="41">
        <v>41682</v>
      </c>
      <c r="AC319" s="57">
        <v>3.4799999999999998E-2</v>
      </c>
      <c r="AD319" s="57">
        <v>6.4999999999999997E-3</v>
      </c>
      <c r="AE319" s="57">
        <f t="shared" si="33"/>
        <v>1.9929883008722026E-2</v>
      </c>
      <c r="AF319" s="42"/>
      <c r="AG319" s="42"/>
      <c r="AJ319" s="38" t="s">
        <v>22</v>
      </c>
      <c r="AK319" s="50">
        <v>2031</v>
      </c>
      <c r="AL319" s="51">
        <v>42388</v>
      </c>
      <c r="AM319" s="52">
        <v>9.5999999999999905E-3</v>
      </c>
      <c r="AN319" s="52">
        <v>2.5000000000000001E-3</v>
      </c>
      <c r="AO319" s="59">
        <f t="shared" si="34"/>
        <v>7.6653396187392414E-3</v>
      </c>
      <c r="AP319" s="42"/>
      <c r="AQ319" s="42"/>
    </row>
    <row r="320" spans="1:43" x14ac:dyDescent="0.25">
      <c r="A320" s="45" t="s">
        <v>11</v>
      </c>
      <c r="B320" s="36">
        <v>486</v>
      </c>
      <c r="C320" s="44">
        <v>40843</v>
      </c>
      <c r="D320" s="37">
        <v>-60.590523709531965</v>
      </c>
      <c r="F320" s="38" t="s">
        <v>11</v>
      </c>
      <c r="G320" s="38">
        <v>814</v>
      </c>
      <c r="H320" s="41">
        <v>41171</v>
      </c>
      <c r="I320" s="57">
        <v>5.0000000000000001E-4</v>
      </c>
      <c r="J320" s="57">
        <v>6.2899999999999998E-2</v>
      </c>
      <c r="K320" s="57">
        <f t="shared" si="31"/>
        <v>0.19285994480747928</v>
      </c>
      <c r="P320" s="38" t="s">
        <v>16</v>
      </c>
      <c r="Q320" s="38">
        <v>1275</v>
      </c>
      <c r="R320" s="41">
        <v>41632</v>
      </c>
      <c r="S320" s="57">
        <v>1.0999999999999999E-2</v>
      </c>
      <c r="T320" s="57">
        <v>1.55E-2</v>
      </c>
      <c r="U320" s="57">
        <f t="shared" si="32"/>
        <v>4.7525105636183292E-2</v>
      </c>
      <c r="Z320" s="38" t="s">
        <v>16</v>
      </c>
      <c r="AA320" s="38">
        <v>1327</v>
      </c>
      <c r="AB320" s="41">
        <v>41684</v>
      </c>
      <c r="AC320" s="57">
        <v>9.1999999999999998E-3</v>
      </c>
      <c r="AD320" s="57">
        <v>7.1000000000000004E-3</v>
      </c>
      <c r="AE320" s="57">
        <f t="shared" si="33"/>
        <v>2.1769564517219446E-2</v>
      </c>
      <c r="AF320" s="42"/>
      <c r="AG320" s="42"/>
      <c r="AJ320" s="38" t="s">
        <v>22</v>
      </c>
      <c r="AK320" s="50">
        <v>2034</v>
      </c>
      <c r="AL320" s="51">
        <v>42391</v>
      </c>
      <c r="AM320" s="50">
        <v>1.14E-2</v>
      </c>
      <c r="AN320" s="52">
        <v>2.5000000000000001E-3</v>
      </c>
      <c r="AO320" s="59">
        <f t="shared" si="34"/>
        <v>7.6653396187392414E-3</v>
      </c>
      <c r="AP320" s="42"/>
      <c r="AQ320" s="42"/>
    </row>
    <row r="321" spans="1:43" x14ac:dyDescent="0.25">
      <c r="A321" s="45" t="s">
        <v>11</v>
      </c>
      <c r="B321" s="36">
        <v>487</v>
      </c>
      <c r="C321" s="44">
        <v>40844</v>
      </c>
      <c r="D321" s="37">
        <v>-60.293108532324872</v>
      </c>
      <c r="F321" s="38" t="s">
        <v>11</v>
      </c>
      <c r="G321" s="38">
        <v>816</v>
      </c>
      <c r="H321" s="41">
        <v>41173</v>
      </c>
      <c r="I321" s="57">
        <v>4.1999999999999997E-3</v>
      </c>
      <c r="J321" s="57">
        <v>5.0599999999999999E-2</v>
      </c>
      <c r="K321" s="57">
        <f t="shared" si="31"/>
        <v>0.15514647388328223</v>
      </c>
      <c r="P321" s="38" t="s">
        <v>16</v>
      </c>
      <c r="Q321" s="38">
        <v>1282</v>
      </c>
      <c r="R321" s="41">
        <v>41639</v>
      </c>
      <c r="S321" s="57">
        <v>1.77E-2</v>
      </c>
      <c r="T321" s="57">
        <v>1.12E-2</v>
      </c>
      <c r="U321" s="57">
        <f t="shared" si="32"/>
        <v>3.4340721491951796E-2</v>
      </c>
      <c r="Z321" s="38" t="s">
        <v>16</v>
      </c>
      <c r="AA321" s="38">
        <v>1334</v>
      </c>
      <c r="AB321" s="41">
        <v>41691</v>
      </c>
      <c r="AC321" s="57">
        <v>3.4500000000000003E-2</v>
      </c>
      <c r="AD321" s="57">
        <v>8.6E-3</v>
      </c>
      <c r="AE321" s="57">
        <f t="shared" si="33"/>
        <v>2.6368768288462987E-2</v>
      </c>
      <c r="AF321" s="42"/>
      <c r="AG321" s="42"/>
      <c r="AJ321" s="38" t="s">
        <v>22</v>
      </c>
      <c r="AK321" s="50">
        <v>2037</v>
      </c>
      <c r="AL321" s="51">
        <v>42394</v>
      </c>
      <c r="AM321" s="50">
        <v>2.7300000000000001E-2</v>
      </c>
      <c r="AN321" s="52">
        <v>5.3E-3</v>
      </c>
      <c r="AO321" s="59">
        <f t="shared" si="34"/>
        <v>1.6250519991727191E-2</v>
      </c>
      <c r="AP321" s="42"/>
      <c r="AQ321" s="42"/>
    </row>
    <row r="322" spans="1:43" x14ac:dyDescent="0.25">
      <c r="A322" s="45" t="s">
        <v>11</v>
      </c>
      <c r="B322" s="36">
        <v>490</v>
      </c>
      <c r="C322" s="44">
        <v>40847</v>
      </c>
      <c r="D322" s="37">
        <v>-60.130603332407603</v>
      </c>
      <c r="F322" s="38" t="s">
        <v>11</v>
      </c>
      <c r="G322" s="38">
        <v>819</v>
      </c>
      <c r="H322" s="41">
        <v>41176</v>
      </c>
      <c r="I322" s="57">
        <v>5.0000000000000001E-4</v>
      </c>
      <c r="J322" s="57">
        <v>2.5000000000000001E-3</v>
      </c>
      <c r="K322" s="57">
        <f t="shared" si="31"/>
        <v>7.6653396187392414E-3</v>
      </c>
      <c r="P322" s="38" t="s">
        <v>16</v>
      </c>
      <c r="Q322" s="38">
        <v>1291</v>
      </c>
      <c r="R322" s="41">
        <v>41648</v>
      </c>
      <c r="S322" s="57">
        <v>1.1299999999999999E-2</v>
      </c>
      <c r="T322" s="57">
        <v>9.4000000000000004E-3</v>
      </c>
      <c r="U322" s="57">
        <f t="shared" si="32"/>
        <v>2.8821676966459545E-2</v>
      </c>
      <c r="V322" s="42"/>
      <c r="W322" s="42"/>
      <c r="Z322" s="38" t="s">
        <v>16</v>
      </c>
      <c r="AA322" s="38">
        <v>1339</v>
      </c>
      <c r="AB322" s="41">
        <v>41696</v>
      </c>
      <c r="AC322" s="57">
        <v>2.1399999999999999E-2</v>
      </c>
      <c r="AD322" s="57">
        <v>7.4999999999999997E-3</v>
      </c>
      <c r="AE322" s="57">
        <f t="shared" si="33"/>
        <v>2.2996018856217722E-2</v>
      </c>
      <c r="AF322" s="42"/>
      <c r="AG322" s="42"/>
      <c r="AJ322" s="38" t="s">
        <v>22</v>
      </c>
      <c r="AK322" s="50">
        <v>2044</v>
      </c>
      <c r="AL322" s="51">
        <v>42401</v>
      </c>
      <c r="AM322" s="50">
        <v>7.6899999999999996E-2</v>
      </c>
      <c r="AN322" s="52">
        <v>8.8000000000000005E-3</v>
      </c>
      <c r="AO322" s="59">
        <f t="shared" si="34"/>
        <v>2.6981995457962128E-2</v>
      </c>
      <c r="AP322" s="42"/>
      <c r="AQ322" s="42"/>
    </row>
    <row r="323" spans="1:43" x14ac:dyDescent="0.25">
      <c r="A323" s="45" t="s">
        <v>11</v>
      </c>
      <c r="B323" s="36">
        <v>491</v>
      </c>
      <c r="C323" s="44">
        <v>40848</v>
      </c>
      <c r="D323" s="37">
        <v>-60.256314902154926</v>
      </c>
      <c r="F323" s="38" t="s">
        <v>11</v>
      </c>
      <c r="G323" s="38">
        <v>821</v>
      </c>
      <c r="H323" s="41">
        <v>41178</v>
      </c>
      <c r="I323" s="57">
        <v>5.0000000000000001E-4</v>
      </c>
      <c r="J323" s="57">
        <v>2.5000000000000001E-3</v>
      </c>
      <c r="K323" s="57">
        <f t="shared" ref="K323:K386" si="41">(30.973762+15.999*4)/30.973762*J323</f>
        <v>7.6653396187392414E-3</v>
      </c>
      <c r="P323" s="38" t="s">
        <v>16</v>
      </c>
      <c r="Q323" s="38">
        <v>1296</v>
      </c>
      <c r="R323" s="41">
        <v>41653</v>
      </c>
      <c r="S323" s="57">
        <v>7.9100000000000004E-2</v>
      </c>
      <c r="T323" s="57">
        <v>1.03E-2</v>
      </c>
      <c r="U323" s="57">
        <f t="shared" ref="U323:U386" si="42">(30.973762+15.999*4)/30.973762*T323</f>
        <v>3.1581199229205673E-2</v>
      </c>
      <c r="Z323" s="38" t="s">
        <v>16</v>
      </c>
      <c r="AA323" s="38">
        <v>1341</v>
      </c>
      <c r="AB323" s="41">
        <v>41698</v>
      </c>
      <c r="AC323" s="57">
        <v>2.3300000000000001E-2</v>
      </c>
      <c r="AD323" s="57">
        <v>6.4000000000000003E-3</v>
      </c>
      <c r="AE323" s="57">
        <f t="shared" ref="AE323:AE386" si="43">(30.973762+15.999*4)/30.973762*AD323</f>
        <v>1.9623269423972457E-2</v>
      </c>
      <c r="AF323" s="42"/>
      <c r="AG323" s="42"/>
      <c r="AJ323" s="38" t="s">
        <v>22</v>
      </c>
      <c r="AK323" s="50">
        <v>2051</v>
      </c>
      <c r="AL323" s="51">
        <v>42408</v>
      </c>
      <c r="AM323" s="50">
        <v>4.2900000000000001E-2</v>
      </c>
      <c r="AN323" s="52">
        <v>7.1000000000000004E-3</v>
      </c>
      <c r="AO323" s="59">
        <f t="shared" ref="AO323:AO386" si="44">(30.973762+15.999*4)/30.973762*AN323</f>
        <v>2.1769564517219446E-2</v>
      </c>
      <c r="AP323" s="42"/>
      <c r="AQ323" s="42"/>
    </row>
    <row r="324" spans="1:43" x14ac:dyDescent="0.25">
      <c r="A324" s="45" t="s">
        <v>11</v>
      </c>
      <c r="B324" s="36">
        <v>492</v>
      </c>
      <c r="C324" s="44">
        <v>40849</v>
      </c>
      <c r="D324" s="37">
        <v>-60.434150781309675</v>
      </c>
      <c r="F324" s="38" t="s">
        <v>11</v>
      </c>
      <c r="G324" s="38">
        <v>823</v>
      </c>
      <c r="H324" s="41">
        <v>41180</v>
      </c>
      <c r="I324" s="57">
        <v>5.0000000000000001E-4</v>
      </c>
      <c r="J324" s="57">
        <v>2.5000000000000001E-3</v>
      </c>
      <c r="K324" s="57">
        <f t="shared" si="41"/>
        <v>7.6653396187392414E-3</v>
      </c>
      <c r="P324" s="38" t="s">
        <v>16</v>
      </c>
      <c r="Q324" s="38">
        <v>1298</v>
      </c>
      <c r="R324" s="41">
        <v>41655</v>
      </c>
      <c r="S324" s="57">
        <v>3.6499999999999998E-2</v>
      </c>
      <c r="T324" s="57">
        <v>7.1000000000000004E-3</v>
      </c>
      <c r="U324" s="57">
        <f t="shared" si="42"/>
        <v>2.1769564517219446E-2</v>
      </c>
      <c r="V324" s="42"/>
      <c r="W324" s="42"/>
      <c r="Z324" s="38" t="s">
        <v>16</v>
      </c>
      <c r="AA324" s="38">
        <v>1346</v>
      </c>
      <c r="AB324" s="41">
        <v>41703</v>
      </c>
      <c r="AC324" s="57">
        <v>2.1100000000000001E-2</v>
      </c>
      <c r="AD324" s="57">
        <v>8.0999999999999996E-3</v>
      </c>
      <c r="AE324" s="57">
        <f t="shared" si="43"/>
        <v>2.4835700364715139E-2</v>
      </c>
      <c r="AF324" s="42"/>
      <c r="AG324" s="42"/>
      <c r="AJ324" s="38" t="s">
        <v>22</v>
      </c>
      <c r="AK324" s="50">
        <v>2059</v>
      </c>
      <c r="AL324" s="51">
        <v>42416</v>
      </c>
      <c r="AM324" s="50">
        <v>3.0700000000000002E-2</v>
      </c>
      <c r="AN324" s="52">
        <v>2.5000000000000001E-3</v>
      </c>
      <c r="AO324" s="59">
        <f t="shared" si="44"/>
        <v>7.6653396187392414E-3</v>
      </c>
      <c r="AP324" s="42"/>
      <c r="AQ324" s="42"/>
    </row>
    <row r="325" spans="1:43" x14ac:dyDescent="0.25">
      <c r="A325" s="45" t="s">
        <v>11</v>
      </c>
      <c r="B325" s="36">
        <v>493</v>
      </c>
      <c r="C325" s="44">
        <v>40850</v>
      </c>
      <c r="D325" s="37">
        <v>-60.832748441484114</v>
      </c>
      <c r="F325" s="38" t="s">
        <v>11</v>
      </c>
      <c r="G325" s="38">
        <v>826</v>
      </c>
      <c r="H325" s="41">
        <v>41183</v>
      </c>
      <c r="I325" s="57">
        <v>5.0000000000000001E-4</v>
      </c>
      <c r="J325" s="57">
        <v>2.5000000000000001E-3</v>
      </c>
      <c r="K325" s="57">
        <f t="shared" si="41"/>
        <v>7.6653396187392414E-3</v>
      </c>
      <c r="P325" s="38" t="s">
        <v>16</v>
      </c>
      <c r="Q325" s="38">
        <v>1305</v>
      </c>
      <c r="R325" s="41">
        <v>41662</v>
      </c>
      <c r="S325" s="57">
        <v>0.20960000000000001</v>
      </c>
      <c r="T325" s="57">
        <v>1.1299999999999999E-2</v>
      </c>
      <c r="U325" s="57">
        <f t="shared" si="42"/>
        <v>3.4647335076701369E-2</v>
      </c>
      <c r="Z325" s="38" t="s">
        <v>16</v>
      </c>
      <c r="AA325" s="38">
        <v>1348</v>
      </c>
      <c r="AB325" s="41">
        <v>41705</v>
      </c>
      <c r="AC325" s="57">
        <v>30</v>
      </c>
      <c r="AD325" s="57">
        <v>2.4799999999999999E-2</v>
      </c>
      <c r="AE325" s="57">
        <f t="shared" si="43"/>
        <v>7.6040169017893261E-2</v>
      </c>
      <c r="AJ325" s="38" t="s">
        <v>22</v>
      </c>
      <c r="AK325" s="50">
        <v>2065</v>
      </c>
      <c r="AL325" s="51">
        <v>42422</v>
      </c>
      <c r="AM325" s="52">
        <v>8.8999999999999999E-3</v>
      </c>
      <c r="AN325" s="52">
        <v>2.5000000000000001E-3</v>
      </c>
      <c r="AO325" s="59">
        <f t="shared" si="44"/>
        <v>7.6653396187392414E-3</v>
      </c>
      <c r="AP325" s="42"/>
      <c r="AQ325" s="42"/>
    </row>
    <row r="326" spans="1:43" x14ac:dyDescent="0.25">
      <c r="A326" s="45" t="s">
        <v>11</v>
      </c>
      <c r="B326" s="36">
        <v>494</v>
      </c>
      <c r="C326" s="44">
        <v>40851</v>
      </c>
      <c r="D326" s="37">
        <v>-60.737698230211748</v>
      </c>
      <c r="F326" s="38" t="s">
        <v>11</v>
      </c>
      <c r="G326" s="38">
        <v>828</v>
      </c>
      <c r="H326" s="41">
        <v>41185</v>
      </c>
      <c r="I326" s="57">
        <v>5.0000000000000001E-4</v>
      </c>
      <c r="J326" s="57">
        <v>2.5000000000000001E-3</v>
      </c>
      <c r="K326" s="57">
        <f t="shared" si="41"/>
        <v>7.6653396187392414E-3</v>
      </c>
      <c r="P326" s="38" t="s">
        <v>16</v>
      </c>
      <c r="Q326" s="38">
        <v>1310</v>
      </c>
      <c r="R326" s="41">
        <v>41667</v>
      </c>
      <c r="S326" s="57">
        <v>3.0700000000000002E-2</v>
      </c>
      <c r="T326" s="57">
        <v>5.3E-3</v>
      </c>
      <c r="U326" s="57">
        <f t="shared" si="42"/>
        <v>1.6250519991727191E-2</v>
      </c>
      <c r="V326" s="42"/>
      <c r="W326" s="42"/>
      <c r="Z326" s="38" t="s">
        <v>16</v>
      </c>
      <c r="AA326" s="38">
        <v>1353</v>
      </c>
      <c r="AB326" s="41">
        <v>41710</v>
      </c>
      <c r="AC326" s="57">
        <v>0.24030000000000001</v>
      </c>
      <c r="AD326" s="57">
        <v>2.5000000000000001E-3</v>
      </c>
      <c r="AE326" s="57">
        <f t="shared" si="43"/>
        <v>7.6653396187392414E-3</v>
      </c>
      <c r="AF326" s="42"/>
      <c r="AG326" s="42"/>
      <c r="AJ326" s="38" t="s">
        <v>22</v>
      </c>
      <c r="AK326" s="50">
        <v>2079</v>
      </c>
      <c r="AL326" s="51">
        <v>42436</v>
      </c>
      <c r="AM326" s="50">
        <v>0.19620000000000001</v>
      </c>
      <c r="AN326" s="52">
        <v>2.5000000000000001E-3</v>
      </c>
      <c r="AO326" s="59">
        <f t="shared" si="44"/>
        <v>7.6653396187392414E-3</v>
      </c>
      <c r="AP326" s="42"/>
      <c r="AQ326" s="42"/>
    </row>
    <row r="327" spans="1:43" x14ac:dyDescent="0.25">
      <c r="A327" s="45" t="s">
        <v>11</v>
      </c>
      <c r="B327" s="36">
        <v>497</v>
      </c>
      <c r="C327" s="44">
        <v>40854</v>
      </c>
      <c r="D327" s="37">
        <v>-61.074973173436277</v>
      </c>
      <c r="F327" s="38" t="s">
        <v>11</v>
      </c>
      <c r="G327" s="38">
        <v>830</v>
      </c>
      <c r="H327" s="41">
        <v>41187</v>
      </c>
      <c r="I327" s="57">
        <v>5.0000000000000001E-4</v>
      </c>
      <c r="J327" s="57">
        <v>2.5000000000000001E-3</v>
      </c>
      <c r="K327" s="57">
        <f t="shared" si="41"/>
        <v>7.6653396187392414E-3</v>
      </c>
      <c r="P327" s="38" t="s">
        <v>16</v>
      </c>
      <c r="Q327" s="38">
        <v>1312</v>
      </c>
      <c r="R327" s="41">
        <v>41669</v>
      </c>
      <c r="S327" s="57">
        <v>2.7400000000000001E-2</v>
      </c>
      <c r="T327" s="57">
        <v>8.3000000000000001E-3</v>
      </c>
      <c r="U327" s="57">
        <f t="shared" si="42"/>
        <v>2.544892753421428E-2</v>
      </c>
      <c r="V327" s="42"/>
      <c r="W327" s="42"/>
      <c r="Z327" s="38" t="s">
        <v>16</v>
      </c>
      <c r="AA327" s="38">
        <v>1355</v>
      </c>
      <c r="AB327" s="41">
        <v>41712</v>
      </c>
      <c r="AC327" s="57">
        <v>0.3009</v>
      </c>
      <c r="AD327" s="57">
        <v>7.9000000000000008E-3</v>
      </c>
      <c r="AE327" s="57">
        <f t="shared" si="43"/>
        <v>2.4222473195216004E-2</v>
      </c>
      <c r="AF327" s="42"/>
      <c r="AG327" s="42"/>
      <c r="AJ327" s="38" t="s">
        <v>22</v>
      </c>
      <c r="AK327" s="50">
        <v>2086</v>
      </c>
      <c r="AL327" s="51">
        <v>42443</v>
      </c>
      <c r="AM327" s="50">
        <v>2.23E-2</v>
      </c>
      <c r="AN327" s="52">
        <v>5.1000000000000004E-3</v>
      </c>
      <c r="AO327" s="59">
        <f t="shared" si="44"/>
        <v>1.5637292822228054E-2</v>
      </c>
      <c r="AP327" s="42"/>
      <c r="AQ327" s="42"/>
    </row>
    <row r="328" spans="1:43" x14ac:dyDescent="0.25">
      <c r="A328" s="45" t="s">
        <v>11</v>
      </c>
      <c r="B328" s="36">
        <v>498</v>
      </c>
      <c r="C328" s="44">
        <v>40855</v>
      </c>
      <c r="D328" s="37">
        <v>-61.393851301575822</v>
      </c>
      <c r="F328" s="38" t="s">
        <v>11</v>
      </c>
      <c r="G328" s="38">
        <v>835</v>
      </c>
      <c r="H328" s="41">
        <v>41192</v>
      </c>
      <c r="I328" s="57">
        <v>5.0000000000000001E-4</v>
      </c>
      <c r="J328" s="57">
        <v>2.5000000000000001E-3</v>
      </c>
      <c r="K328" s="57">
        <f t="shared" si="41"/>
        <v>7.6653396187392414E-3</v>
      </c>
      <c r="P328" s="38" t="s">
        <v>16</v>
      </c>
      <c r="Q328" s="38">
        <v>1317</v>
      </c>
      <c r="R328" s="41">
        <v>41674</v>
      </c>
      <c r="S328" s="57">
        <v>2.63E-2</v>
      </c>
      <c r="T328" s="57">
        <v>7.4000000000000003E-3</v>
      </c>
      <c r="U328" s="57">
        <f t="shared" si="42"/>
        <v>2.2689405271468153E-2</v>
      </c>
      <c r="V328" s="42"/>
      <c r="W328" s="42"/>
      <c r="Z328" s="38" t="s">
        <v>16</v>
      </c>
      <c r="AA328" s="38">
        <v>1360</v>
      </c>
      <c r="AB328" s="41">
        <v>41717</v>
      </c>
      <c r="AC328" s="57">
        <v>0.1527</v>
      </c>
      <c r="AD328" s="57">
        <v>0.01</v>
      </c>
      <c r="AE328" s="57">
        <f t="shared" si="43"/>
        <v>3.0661358474956966E-2</v>
      </c>
      <c r="AJ328" s="38" t="s">
        <v>22</v>
      </c>
      <c r="AK328" s="50">
        <v>2093</v>
      </c>
      <c r="AL328" s="51">
        <v>42450</v>
      </c>
      <c r="AM328" s="50">
        <v>0.1142</v>
      </c>
      <c r="AN328" s="52">
        <v>2.5000000000000001E-3</v>
      </c>
      <c r="AO328" s="59">
        <f t="shared" si="44"/>
        <v>7.6653396187392414E-3</v>
      </c>
      <c r="AP328" s="42"/>
      <c r="AQ328" s="42"/>
    </row>
    <row r="329" spans="1:43" x14ac:dyDescent="0.25">
      <c r="A329" s="45" t="s">
        <v>11</v>
      </c>
      <c r="B329" s="36">
        <v>499</v>
      </c>
      <c r="C329" s="44">
        <v>40856</v>
      </c>
      <c r="D329" s="37">
        <v>-61.228279965811062</v>
      </c>
      <c r="F329" s="38" t="s">
        <v>11</v>
      </c>
      <c r="G329" s="38">
        <v>837</v>
      </c>
      <c r="H329" s="41">
        <v>41194</v>
      </c>
      <c r="I329" s="57">
        <v>1.1000000000000001E-3</v>
      </c>
      <c r="J329" s="57">
        <v>2.5000000000000001E-3</v>
      </c>
      <c r="K329" s="57">
        <f t="shared" si="41"/>
        <v>7.6653396187392414E-3</v>
      </c>
      <c r="P329" s="38" t="s">
        <v>16</v>
      </c>
      <c r="Q329" s="38">
        <v>1319</v>
      </c>
      <c r="R329" s="41">
        <v>41676</v>
      </c>
      <c r="S329" s="57">
        <v>2.18E-2</v>
      </c>
      <c r="T329" s="57">
        <v>6.1000000000000004E-3</v>
      </c>
      <c r="U329" s="57">
        <f t="shared" si="42"/>
        <v>1.870342866972375E-2</v>
      </c>
      <c r="V329" s="42"/>
      <c r="W329" s="42"/>
      <c r="Z329" s="38" t="s">
        <v>16</v>
      </c>
      <c r="AA329" s="38">
        <v>1362</v>
      </c>
      <c r="AB329" s="41">
        <v>41719</v>
      </c>
      <c r="AC329" s="57">
        <v>0.1008</v>
      </c>
      <c r="AD329" s="57">
        <v>1.03E-2</v>
      </c>
      <c r="AE329" s="57">
        <f t="shared" si="43"/>
        <v>3.1581199229205673E-2</v>
      </c>
      <c r="AJ329" s="38" t="s">
        <v>22</v>
      </c>
      <c r="AK329" s="50">
        <v>2100</v>
      </c>
      <c r="AL329" s="51">
        <v>42457</v>
      </c>
      <c r="AM329" s="50">
        <v>3.8399999999999997E-2</v>
      </c>
      <c r="AN329" s="52">
        <v>2.5000000000000001E-3</v>
      </c>
      <c r="AO329" s="59">
        <f t="shared" si="44"/>
        <v>7.6653396187392414E-3</v>
      </c>
      <c r="AP329" s="42"/>
      <c r="AQ329" s="42"/>
    </row>
    <row r="330" spans="1:43" x14ac:dyDescent="0.25">
      <c r="A330" s="45" t="s">
        <v>11</v>
      </c>
      <c r="B330" s="36">
        <v>500</v>
      </c>
      <c r="C330" s="44">
        <v>40857</v>
      </c>
      <c r="D330" s="37">
        <v>-61.228279965811062</v>
      </c>
      <c r="F330" s="38" t="s">
        <v>11</v>
      </c>
      <c r="G330" s="38">
        <v>840</v>
      </c>
      <c r="H330" s="41">
        <v>41197</v>
      </c>
      <c r="I330" s="57">
        <v>2.3999999999999898E-3</v>
      </c>
      <c r="J330" s="57">
        <v>2.5000000000000001E-3</v>
      </c>
      <c r="K330" s="57">
        <f t="shared" si="41"/>
        <v>7.6653396187392414E-3</v>
      </c>
      <c r="P330" s="38" t="s">
        <v>16</v>
      </c>
      <c r="Q330" s="38">
        <v>1324</v>
      </c>
      <c r="R330" s="41">
        <v>41681</v>
      </c>
      <c r="S330" s="57">
        <v>3.04E-2</v>
      </c>
      <c r="T330" s="57">
        <v>6.4999999999999997E-3</v>
      </c>
      <c r="U330" s="57">
        <f t="shared" si="42"/>
        <v>1.9929883008722026E-2</v>
      </c>
      <c r="V330" s="42"/>
      <c r="W330" s="42"/>
      <c r="Z330" s="38" t="s">
        <v>16</v>
      </c>
      <c r="AA330" s="38">
        <v>1367</v>
      </c>
      <c r="AB330" s="41">
        <v>41724</v>
      </c>
      <c r="AC330" s="57">
        <v>1.1900000000000001E-2</v>
      </c>
      <c r="AD330" s="57">
        <v>0.13730000000000001</v>
      </c>
      <c r="AE330" s="57">
        <f t="shared" si="43"/>
        <v>0.42098045186115912</v>
      </c>
      <c r="AJ330" s="38" t="s">
        <v>22</v>
      </c>
      <c r="AK330" s="50">
        <v>2107</v>
      </c>
      <c r="AL330" s="51">
        <v>42464</v>
      </c>
      <c r="AM330" s="50">
        <v>1.3299999999999999E-2</v>
      </c>
      <c r="AN330" s="52">
        <v>6.7000000000000002E-3</v>
      </c>
      <c r="AO330" s="59">
        <f t="shared" si="44"/>
        <v>2.0543110178221167E-2</v>
      </c>
      <c r="AP330" s="42"/>
      <c r="AQ330" s="42"/>
    </row>
    <row r="331" spans="1:43" x14ac:dyDescent="0.25">
      <c r="A331" s="45" t="s">
        <v>11</v>
      </c>
      <c r="B331" s="36">
        <v>504</v>
      </c>
      <c r="C331" s="44">
        <v>40861</v>
      </c>
      <c r="D331" s="37">
        <v>-61.375454486490852</v>
      </c>
      <c r="F331" s="38" t="s">
        <v>11</v>
      </c>
      <c r="G331" s="38">
        <v>842</v>
      </c>
      <c r="H331" s="41">
        <v>41199</v>
      </c>
      <c r="I331" s="57">
        <v>5.0000000000000001E-4</v>
      </c>
      <c r="J331" s="57">
        <v>2.5000000000000001E-3</v>
      </c>
      <c r="K331" s="57">
        <f t="shared" si="41"/>
        <v>7.6653396187392414E-3</v>
      </c>
      <c r="P331" s="38" t="s">
        <v>16</v>
      </c>
      <c r="Q331" s="38">
        <v>1326</v>
      </c>
      <c r="R331" s="41">
        <v>41683</v>
      </c>
      <c r="S331" s="57">
        <v>2.9499999999999998E-2</v>
      </c>
      <c r="T331" s="57">
        <v>6.7000000000000002E-3</v>
      </c>
      <c r="U331" s="57">
        <f t="shared" si="42"/>
        <v>2.0543110178221167E-2</v>
      </c>
      <c r="V331" s="42"/>
      <c r="W331" s="42"/>
      <c r="Z331" s="38" t="s">
        <v>16</v>
      </c>
      <c r="AA331" s="38">
        <v>1369</v>
      </c>
      <c r="AB331" s="41">
        <v>41726</v>
      </c>
      <c r="AC331" s="57">
        <v>0.1182</v>
      </c>
      <c r="AD331" s="57">
        <v>8.2000000000000007E-3</v>
      </c>
      <c r="AE331" s="57">
        <f t="shared" si="43"/>
        <v>2.5142313949464711E-2</v>
      </c>
      <c r="AF331" s="42"/>
      <c r="AG331" s="42"/>
      <c r="AJ331" s="38" t="s">
        <v>22</v>
      </c>
      <c r="AK331" s="50">
        <v>2114</v>
      </c>
      <c r="AL331" s="51">
        <v>42471</v>
      </c>
      <c r="AM331" s="50">
        <v>1.26E-2</v>
      </c>
      <c r="AN331" s="52">
        <v>5.4000000000000003E-3</v>
      </c>
      <c r="AO331" s="59">
        <f t="shared" si="44"/>
        <v>1.655713357647676E-2</v>
      </c>
      <c r="AP331" s="42"/>
      <c r="AQ331" s="42"/>
    </row>
    <row r="332" spans="1:43" x14ac:dyDescent="0.25">
      <c r="A332" s="45" t="s">
        <v>11</v>
      </c>
      <c r="B332" s="36">
        <v>505</v>
      </c>
      <c r="C332" s="44">
        <v>40862</v>
      </c>
      <c r="D332" s="37">
        <v>-61.820044184377736</v>
      </c>
      <c r="F332" s="38" t="s">
        <v>11</v>
      </c>
      <c r="G332" s="38">
        <v>844</v>
      </c>
      <c r="H332" s="41">
        <v>41201</v>
      </c>
      <c r="I332" s="57">
        <v>3.1600000000000003E-2</v>
      </c>
      <c r="J332" s="57">
        <v>2.5000000000000001E-3</v>
      </c>
      <c r="K332" s="57">
        <f t="shared" si="41"/>
        <v>7.6653396187392414E-3</v>
      </c>
      <c r="P332" s="38" t="s">
        <v>16</v>
      </c>
      <c r="Q332" s="38">
        <v>1333</v>
      </c>
      <c r="R332" s="41">
        <v>41690</v>
      </c>
      <c r="S332" s="57">
        <v>3.6299999999999999E-2</v>
      </c>
      <c r="T332" s="57">
        <v>9.1999999999999998E-3</v>
      </c>
      <c r="U332" s="57">
        <f t="shared" si="42"/>
        <v>2.8208449796960407E-2</v>
      </c>
      <c r="V332" s="42"/>
      <c r="W332" s="42"/>
      <c r="Z332" s="38" t="s">
        <v>16</v>
      </c>
      <c r="AA332" s="38">
        <v>1374</v>
      </c>
      <c r="AB332" s="41">
        <v>41731</v>
      </c>
      <c r="AC332" s="57">
        <v>9.9000000000000005E-2</v>
      </c>
      <c r="AD332" s="57">
        <v>6.1000000000000004E-3</v>
      </c>
      <c r="AE332" s="57">
        <f t="shared" si="43"/>
        <v>1.870342866972375E-2</v>
      </c>
      <c r="AF332" s="42"/>
      <c r="AG332" s="42"/>
      <c r="AJ332" s="38" t="s">
        <v>22</v>
      </c>
      <c r="AK332" s="50">
        <v>2121</v>
      </c>
      <c r="AL332" s="51">
        <v>42478</v>
      </c>
      <c r="AM332" s="52">
        <v>6.6E-3</v>
      </c>
      <c r="AN332" s="52">
        <v>2.5000000000000001E-3</v>
      </c>
      <c r="AO332" s="59">
        <f t="shared" si="44"/>
        <v>7.6653396187392414E-3</v>
      </c>
      <c r="AP332" s="42"/>
      <c r="AQ332" s="42"/>
    </row>
    <row r="333" spans="1:43" x14ac:dyDescent="0.25">
      <c r="A333" s="45" t="s">
        <v>11</v>
      </c>
      <c r="B333" s="36">
        <v>506</v>
      </c>
      <c r="C333" s="44">
        <v>40863</v>
      </c>
      <c r="D333" s="37">
        <v>-61.68513420708792</v>
      </c>
      <c r="F333" s="38" t="s">
        <v>11</v>
      </c>
      <c r="G333" s="38">
        <v>847</v>
      </c>
      <c r="H333" s="41">
        <v>41204</v>
      </c>
      <c r="I333" s="57">
        <v>5.0000000000000001E-4</v>
      </c>
      <c r="J333" s="57">
        <v>2.5000000000000001E-3</v>
      </c>
      <c r="K333" s="57">
        <f t="shared" si="41"/>
        <v>7.6653396187392414E-3</v>
      </c>
      <c r="P333" s="38" t="s">
        <v>16</v>
      </c>
      <c r="Q333" s="38">
        <v>1338</v>
      </c>
      <c r="R333" s="41">
        <v>41695</v>
      </c>
      <c r="S333" s="57">
        <v>1.9099999999999999E-2</v>
      </c>
      <c r="T333" s="57">
        <v>6.7000000000000002E-3</v>
      </c>
      <c r="U333" s="57">
        <f t="shared" si="42"/>
        <v>2.0543110178221167E-2</v>
      </c>
      <c r="V333" s="42"/>
      <c r="W333" s="42"/>
      <c r="Z333" s="38" t="s">
        <v>16</v>
      </c>
      <c r="AA333" s="38">
        <v>1376</v>
      </c>
      <c r="AB333" s="41">
        <v>41733</v>
      </c>
      <c r="AC333" s="57">
        <v>9.1499999999999998E-2</v>
      </c>
      <c r="AD333" s="57">
        <v>7.4999999999999997E-3</v>
      </c>
      <c r="AE333" s="57">
        <f t="shared" si="43"/>
        <v>2.2996018856217722E-2</v>
      </c>
      <c r="AF333" s="42"/>
      <c r="AG333" s="42"/>
      <c r="AJ333" s="38" t="s">
        <v>22</v>
      </c>
      <c r="AK333" s="50">
        <v>2128</v>
      </c>
      <c r="AL333" s="51">
        <v>42485</v>
      </c>
      <c r="AM333" s="50">
        <v>3.5099999999999999E-2</v>
      </c>
      <c r="AN333" s="52">
        <v>2.5000000000000001E-3</v>
      </c>
      <c r="AO333" s="59">
        <f t="shared" si="44"/>
        <v>7.6653396187392414E-3</v>
      </c>
      <c r="AP333" s="42"/>
      <c r="AQ333" s="42"/>
    </row>
    <row r="334" spans="1:43" x14ac:dyDescent="0.25">
      <c r="A334" s="45" t="s">
        <v>11</v>
      </c>
      <c r="B334" s="36">
        <v>507</v>
      </c>
      <c r="C334" s="44">
        <v>40864</v>
      </c>
      <c r="D334" s="37">
        <v>-61.645274441070477</v>
      </c>
      <c r="F334" s="38" t="s">
        <v>11</v>
      </c>
      <c r="G334" s="38">
        <v>849</v>
      </c>
      <c r="H334" s="41">
        <v>41206</v>
      </c>
      <c r="I334" s="57">
        <v>5.0000000000000001E-4</v>
      </c>
      <c r="J334" s="57">
        <v>2.5000000000000001E-3</v>
      </c>
      <c r="K334" s="57">
        <f t="shared" si="41"/>
        <v>7.6653396187392414E-3</v>
      </c>
      <c r="P334" s="38" t="s">
        <v>16</v>
      </c>
      <c r="Q334" s="38">
        <v>1340</v>
      </c>
      <c r="R334" s="41">
        <v>41697</v>
      </c>
      <c r="S334" s="57">
        <v>1.8499999999999999E-2</v>
      </c>
      <c r="T334" s="57">
        <v>6.1000000000000004E-3</v>
      </c>
      <c r="U334" s="57">
        <f t="shared" si="42"/>
        <v>1.870342866972375E-2</v>
      </c>
      <c r="V334" s="42"/>
      <c r="W334" s="42"/>
      <c r="Z334" s="38" t="s">
        <v>16</v>
      </c>
      <c r="AA334" s="38">
        <v>1378</v>
      </c>
      <c r="AB334" s="41">
        <v>41735</v>
      </c>
      <c r="AC334" s="57">
        <v>8.1000000000000003E-2</v>
      </c>
      <c r="AD334" s="57">
        <v>2.5000000000000001E-3</v>
      </c>
      <c r="AE334" s="57">
        <f t="shared" si="43"/>
        <v>7.6653396187392414E-3</v>
      </c>
      <c r="AF334" s="42"/>
      <c r="AG334" s="42"/>
      <c r="AJ334" s="38" t="s">
        <v>22</v>
      </c>
      <c r="AK334" s="50">
        <v>2135</v>
      </c>
      <c r="AL334" s="51">
        <v>42492</v>
      </c>
      <c r="AM334" s="50">
        <v>3.6200000000000003E-2</v>
      </c>
      <c r="AN334" s="52">
        <v>2.5000000000000001E-3</v>
      </c>
      <c r="AO334" s="59">
        <f t="shared" si="44"/>
        <v>7.6653396187392414E-3</v>
      </c>
      <c r="AP334" s="42"/>
      <c r="AQ334" s="42"/>
    </row>
    <row r="335" spans="1:43" x14ac:dyDescent="0.25">
      <c r="A335" s="45" t="s">
        <v>11</v>
      </c>
      <c r="B335" s="36">
        <v>508</v>
      </c>
      <c r="C335" s="44">
        <v>40865</v>
      </c>
      <c r="D335" s="37">
        <v>-61.620745354290513</v>
      </c>
      <c r="F335" s="38" t="s">
        <v>11</v>
      </c>
      <c r="G335" s="38">
        <v>851</v>
      </c>
      <c r="H335" s="41">
        <v>41208</v>
      </c>
      <c r="I335" s="57">
        <v>1.9300000000000001E-2</v>
      </c>
      <c r="J335" s="57">
        <v>2.5000000000000001E-3</v>
      </c>
      <c r="K335" s="57">
        <f t="shared" si="41"/>
        <v>7.6653396187392414E-3</v>
      </c>
      <c r="P335" s="38" t="s">
        <v>16</v>
      </c>
      <c r="Q335" s="38">
        <v>1345</v>
      </c>
      <c r="R335" s="41">
        <v>41702</v>
      </c>
      <c r="S335" s="57">
        <v>2.1399999999999999E-2</v>
      </c>
      <c r="T335" s="57">
        <v>2.5000000000000001E-3</v>
      </c>
      <c r="U335" s="57">
        <f t="shared" si="42"/>
        <v>7.6653396187392414E-3</v>
      </c>
      <c r="V335" s="42"/>
      <c r="W335" s="42"/>
      <c r="Z335" s="38" t="s">
        <v>16</v>
      </c>
      <c r="AA335" s="38">
        <v>1380</v>
      </c>
      <c r="AB335" s="41">
        <v>41737</v>
      </c>
      <c r="AC335" s="57">
        <v>6.7400000000000002E-2</v>
      </c>
      <c r="AD335" s="57">
        <v>5.8999999999999999E-3</v>
      </c>
      <c r="AE335" s="57">
        <f t="shared" si="43"/>
        <v>1.8090201500224608E-2</v>
      </c>
      <c r="AF335" s="42"/>
      <c r="AG335" s="42"/>
      <c r="AJ335" s="38" t="s">
        <v>22</v>
      </c>
      <c r="AK335" s="50">
        <v>2142</v>
      </c>
      <c r="AL335" s="51">
        <v>42499</v>
      </c>
      <c r="AM335" s="50">
        <v>2.5000000000000001E-2</v>
      </c>
      <c r="AN335" s="52">
        <v>2.5000000000000001E-3</v>
      </c>
      <c r="AO335" s="59">
        <f t="shared" si="44"/>
        <v>7.6653396187392414E-3</v>
      </c>
      <c r="AP335" s="42"/>
      <c r="AQ335" s="42"/>
    </row>
    <row r="336" spans="1:43" x14ac:dyDescent="0.25">
      <c r="A336" s="45" t="s">
        <v>11</v>
      </c>
      <c r="B336" s="36">
        <v>511</v>
      </c>
      <c r="C336" s="44">
        <v>40868</v>
      </c>
      <c r="D336" s="37">
        <v>-62.108260954042322</v>
      </c>
      <c r="F336" s="38" t="s">
        <v>11</v>
      </c>
      <c r="G336" s="38">
        <v>854</v>
      </c>
      <c r="H336" s="41">
        <v>41211</v>
      </c>
      <c r="I336" s="57">
        <v>6.1999999999999998E-3</v>
      </c>
      <c r="J336" s="57">
        <v>2.5000000000000001E-3</v>
      </c>
      <c r="K336" s="57">
        <f t="shared" si="41"/>
        <v>7.6653396187392414E-3</v>
      </c>
      <c r="P336" s="38" t="s">
        <v>16</v>
      </c>
      <c r="Q336" s="38">
        <v>1347</v>
      </c>
      <c r="R336" s="41">
        <v>41704</v>
      </c>
      <c r="S336" s="57">
        <v>9.4000000000000004E-3</v>
      </c>
      <c r="T336" s="57">
        <v>5.7999999999999996E-3</v>
      </c>
      <c r="U336" s="57">
        <f t="shared" si="42"/>
        <v>1.7783587915475036E-2</v>
      </c>
      <c r="V336" s="42"/>
      <c r="W336" s="42"/>
      <c r="Z336" s="38" t="s">
        <v>16</v>
      </c>
      <c r="AA336" s="38">
        <v>1383</v>
      </c>
      <c r="AB336" s="41">
        <v>41740</v>
      </c>
      <c r="AC336" s="57">
        <v>6.0600000000000001E-2</v>
      </c>
      <c r="AD336" s="57">
        <v>6.7000000000000002E-3</v>
      </c>
      <c r="AE336" s="57">
        <f t="shared" si="43"/>
        <v>2.0543110178221167E-2</v>
      </c>
      <c r="AF336" s="42"/>
      <c r="AG336" s="42"/>
      <c r="AJ336" s="38" t="s">
        <v>22</v>
      </c>
      <c r="AK336" s="50">
        <v>2149</v>
      </c>
      <c r="AL336" s="51">
        <v>42506</v>
      </c>
      <c r="AM336" s="50">
        <v>1.5800000000000002E-2</v>
      </c>
      <c r="AN336" s="52">
        <v>2.5000000000000001E-3</v>
      </c>
      <c r="AO336" s="59">
        <f t="shared" si="44"/>
        <v>7.6653396187392414E-3</v>
      </c>
      <c r="AP336" s="42"/>
      <c r="AQ336" s="42"/>
    </row>
    <row r="337" spans="1:43" x14ac:dyDescent="0.25">
      <c r="A337" s="45" t="s">
        <v>11</v>
      </c>
      <c r="B337" s="36">
        <v>512</v>
      </c>
      <c r="C337" s="44">
        <v>40869</v>
      </c>
      <c r="D337" s="37">
        <v>-62.276898425654586</v>
      </c>
      <c r="F337" s="38" t="s">
        <v>11</v>
      </c>
      <c r="G337" s="38">
        <v>856</v>
      </c>
      <c r="H337" s="41">
        <v>41213</v>
      </c>
      <c r="I337" s="57">
        <v>5.0000000000000001E-4</v>
      </c>
      <c r="J337" s="57">
        <v>2.5000000000000001E-3</v>
      </c>
      <c r="K337" s="57">
        <f t="shared" si="41"/>
        <v>7.6653396187392414E-3</v>
      </c>
      <c r="P337" s="38" t="s">
        <v>16</v>
      </c>
      <c r="Q337" s="38">
        <v>1352</v>
      </c>
      <c r="R337" s="41">
        <v>41709</v>
      </c>
      <c r="S337" s="57">
        <v>0.2102</v>
      </c>
      <c r="T337" s="57">
        <v>7.7999999999999996E-3</v>
      </c>
      <c r="U337" s="57">
        <f t="shared" si="42"/>
        <v>2.3915859610466432E-2</v>
      </c>
      <c r="V337" s="42"/>
      <c r="W337" s="42"/>
      <c r="Z337" s="38" t="s">
        <v>16</v>
      </c>
      <c r="AA337" s="38">
        <v>1388</v>
      </c>
      <c r="AB337" s="41">
        <v>41745</v>
      </c>
      <c r="AC337" s="57">
        <v>4.7100000000000003E-2</v>
      </c>
      <c r="AD337" s="57">
        <v>7.7999999999999996E-3</v>
      </c>
      <c r="AE337" s="57">
        <f t="shared" si="43"/>
        <v>2.3915859610466432E-2</v>
      </c>
      <c r="AF337" s="42"/>
      <c r="AG337" s="42"/>
      <c r="AJ337" s="38" t="s">
        <v>22</v>
      </c>
      <c r="AK337" s="50">
        <v>2156</v>
      </c>
      <c r="AL337" s="51">
        <v>42513</v>
      </c>
      <c r="AM337" s="50">
        <v>1.9199999999999998E-2</v>
      </c>
      <c r="AN337" s="52">
        <v>2.5000000000000001E-3</v>
      </c>
      <c r="AO337" s="59">
        <f t="shared" si="44"/>
        <v>7.6653396187392414E-3</v>
      </c>
      <c r="AP337" s="42"/>
      <c r="AQ337" s="42"/>
    </row>
    <row r="338" spans="1:43" x14ac:dyDescent="0.25">
      <c r="A338" s="45" t="s">
        <v>11</v>
      </c>
      <c r="B338" s="36">
        <v>513</v>
      </c>
      <c r="C338" s="44">
        <v>40870</v>
      </c>
      <c r="D338" s="37">
        <v>-62.148120720059772</v>
      </c>
      <c r="F338" s="38" t="s">
        <v>11</v>
      </c>
      <c r="G338" s="38">
        <v>858</v>
      </c>
      <c r="H338" s="41">
        <v>41215</v>
      </c>
      <c r="I338" s="57">
        <v>5.0000000000000001E-4</v>
      </c>
      <c r="J338" s="57">
        <v>2.5000000000000001E-3</v>
      </c>
      <c r="K338" s="57">
        <f t="shared" si="41"/>
        <v>7.6653396187392414E-3</v>
      </c>
      <c r="P338" s="38" t="s">
        <v>16</v>
      </c>
      <c r="Q338" s="38">
        <v>1354</v>
      </c>
      <c r="R338" s="41">
        <v>41711</v>
      </c>
      <c r="S338" s="57">
        <v>0.38650000000000001</v>
      </c>
      <c r="T338" s="57">
        <v>8.8000000000000005E-3</v>
      </c>
      <c r="U338" s="57">
        <f t="shared" si="42"/>
        <v>2.6981995457962128E-2</v>
      </c>
      <c r="V338" s="42"/>
      <c r="W338" s="42"/>
      <c r="Z338" s="38" t="s">
        <v>16</v>
      </c>
      <c r="AA338" s="38">
        <v>1390</v>
      </c>
      <c r="AB338" s="41">
        <v>41747</v>
      </c>
      <c r="AC338" s="57">
        <v>4.2900000000000001E-2</v>
      </c>
      <c r="AD338" s="57">
        <v>6.4000000000000003E-3</v>
      </c>
      <c r="AE338" s="57">
        <f t="shared" si="43"/>
        <v>1.9623269423972457E-2</v>
      </c>
      <c r="AF338" s="42"/>
      <c r="AG338" s="42"/>
      <c r="AJ338" s="38" t="s">
        <v>22</v>
      </c>
      <c r="AK338" s="50">
        <v>2164</v>
      </c>
      <c r="AL338" s="51">
        <v>42521</v>
      </c>
      <c r="AM338" s="50">
        <v>1.9699999999999999E-2</v>
      </c>
      <c r="AN338" s="52">
        <v>2.5000000000000001E-3</v>
      </c>
      <c r="AO338" s="59">
        <f t="shared" si="44"/>
        <v>7.6653396187392414E-3</v>
      </c>
      <c r="AP338" s="42"/>
      <c r="AQ338" s="42"/>
    </row>
    <row r="339" spans="1:43" x14ac:dyDescent="0.25">
      <c r="A339" s="45" t="s">
        <v>11</v>
      </c>
      <c r="B339" s="36">
        <v>518</v>
      </c>
      <c r="C339" s="44">
        <v>40875</v>
      </c>
      <c r="D339" s="37">
        <v>-62.601908825489133</v>
      </c>
      <c r="F339" s="38" t="s">
        <v>11</v>
      </c>
      <c r="G339" s="38">
        <v>861</v>
      </c>
      <c r="H339" s="41">
        <v>41218</v>
      </c>
      <c r="I339" s="57">
        <v>5.0000000000000001E-4</v>
      </c>
      <c r="J339" s="57">
        <v>2.5000000000000001E-3</v>
      </c>
      <c r="K339" s="57">
        <f t="shared" si="41"/>
        <v>7.6653396187392414E-3</v>
      </c>
      <c r="P339" s="38" t="s">
        <v>16</v>
      </c>
      <c r="Q339" s="38">
        <v>1359</v>
      </c>
      <c r="R339" s="41">
        <v>41716</v>
      </c>
      <c r="S339" s="57">
        <v>0.17119999999999999</v>
      </c>
      <c r="T339" s="57">
        <v>8.3000000000000001E-3</v>
      </c>
      <c r="U339" s="57">
        <f t="shared" si="42"/>
        <v>2.544892753421428E-2</v>
      </c>
      <c r="V339" s="42"/>
      <c r="W339" s="42"/>
      <c r="Z339" s="38" t="s">
        <v>16</v>
      </c>
      <c r="AA339" s="38">
        <v>1395</v>
      </c>
      <c r="AB339" s="41">
        <v>41752</v>
      </c>
      <c r="AC339" s="57">
        <v>4.7300000000000002E-2</v>
      </c>
      <c r="AD339" s="57">
        <v>6.7000000000000002E-3</v>
      </c>
      <c r="AE339" s="57">
        <f t="shared" si="43"/>
        <v>2.0543110178221167E-2</v>
      </c>
      <c r="AF339" s="42"/>
      <c r="AG339" s="42"/>
      <c r="AJ339" s="38" t="s">
        <v>22</v>
      </c>
      <c r="AK339" s="50">
        <v>2167</v>
      </c>
      <c r="AL339" s="51">
        <v>42524</v>
      </c>
      <c r="AM339" s="50">
        <v>2.18E-2</v>
      </c>
      <c r="AN339" s="52">
        <v>6.4000000000000003E-3</v>
      </c>
      <c r="AO339" s="59">
        <f t="shared" si="44"/>
        <v>1.9623269423972457E-2</v>
      </c>
      <c r="AP339" s="42"/>
      <c r="AQ339" s="42"/>
    </row>
    <row r="340" spans="1:43" x14ac:dyDescent="0.25">
      <c r="A340" s="45" t="s">
        <v>11</v>
      </c>
      <c r="B340" s="36">
        <v>519</v>
      </c>
      <c r="C340" s="44">
        <v>40876</v>
      </c>
      <c r="D340" s="37">
        <v>-62.482329527436796</v>
      </c>
      <c r="F340" s="38" t="s">
        <v>11</v>
      </c>
      <c r="G340" s="38">
        <v>863</v>
      </c>
      <c r="H340" s="41">
        <v>41220</v>
      </c>
      <c r="I340" s="57">
        <v>5.0000000000000001E-4</v>
      </c>
      <c r="J340" s="57">
        <v>2.5000000000000001E-3</v>
      </c>
      <c r="K340" s="57">
        <f t="shared" si="41"/>
        <v>7.6653396187392414E-3</v>
      </c>
      <c r="P340" s="38" t="s">
        <v>16</v>
      </c>
      <c r="Q340" s="38">
        <v>1361</v>
      </c>
      <c r="R340" s="41">
        <v>41718</v>
      </c>
      <c r="S340" s="57">
        <v>0.11840000000000001</v>
      </c>
      <c r="T340" s="57">
        <v>7.7999999999999996E-3</v>
      </c>
      <c r="U340" s="57">
        <f t="shared" si="42"/>
        <v>2.3915859610466432E-2</v>
      </c>
      <c r="V340" s="42"/>
      <c r="W340" s="42"/>
      <c r="Z340" s="38" t="s">
        <v>16</v>
      </c>
      <c r="AA340" s="38">
        <v>1397</v>
      </c>
      <c r="AB340" s="41">
        <v>41754</v>
      </c>
      <c r="AC340" s="57">
        <v>3.8899999999999997E-2</v>
      </c>
      <c r="AD340" s="57">
        <v>6.7999999999999996E-3</v>
      </c>
      <c r="AE340" s="57">
        <f t="shared" si="43"/>
        <v>2.0849723762970732E-2</v>
      </c>
      <c r="AF340" s="42"/>
      <c r="AG340" s="42"/>
      <c r="AJ340" s="38" t="s">
        <v>22</v>
      </c>
      <c r="AK340" s="50">
        <v>2170</v>
      </c>
      <c r="AL340" s="51">
        <v>42527</v>
      </c>
      <c r="AM340" s="50">
        <v>1.67E-2</v>
      </c>
      <c r="AN340" s="52">
        <v>6.4000000000000003E-3</v>
      </c>
      <c r="AO340" s="59">
        <f t="shared" si="44"/>
        <v>1.9623269423972457E-2</v>
      </c>
      <c r="AP340" s="42"/>
      <c r="AQ340" s="42"/>
    </row>
    <row r="341" spans="1:43" x14ac:dyDescent="0.25">
      <c r="A341" s="45" t="s">
        <v>11</v>
      </c>
      <c r="B341" s="36">
        <v>520</v>
      </c>
      <c r="C341" s="44">
        <v>40877</v>
      </c>
      <c r="D341" s="37">
        <v>-62.589644282099151</v>
      </c>
      <c r="F341" s="38" t="s">
        <v>11</v>
      </c>
      <c r="G341" s="38">
        <v>865</v>
      </c>
      <c r="H341" s="41">
        <v>41222</v>
      </c>
      <c r="I341" s="57">
        <v>5.0000000000000001E-4</v>
      </c>
      <c r="J341" s="57">
        <v>2.5000000000000001E-3</v>
      </c>
      <c r="K341" s="57">
        <f t="shared" si="41"/>
        <v>7.6653396187392414E-3</v>
      </c>
      <c r="P341" s="38" t="s">
        <v>16</v>
      </c>
      <c r="Q341" s="38">
        <v>1366</v>
      </c>
      <c r="R341" s="41">
        <v>41723</v>
      </c>
      <c r="S341" s="57">
        <v>0.158</v>
      </c>
      <c r="T341" s="57">
        <v>1.1599999999999999E-2</v>
      </c>
      <c r="U341" s="57">
        <f t="shared" si="42"/>
        <v>3.5567175830950072E-2</v>
      </c>
      <c r="Z341" s="38" t="s">
        <v>16</v>
      </c>
      <c r="AA341" s="38">
        <v>1402</v>
      </c>
      <c r="AB341" s="41">
        <v>41759</v>
      </c>
      <c r="AC341" s="57">
        <v>3.8899999999999997E-2</v>
      </c>
      <c r="AD341" s="57">
        <v>8.0000000000000002E-3</v>
      </c>
      <c r="AE341" s="57">
        <f t="shared" si="43"/>
        <v>2.452908677996557E-2</v>
      </c>
      <c r="AF341" s="42"/>
      <c r="AG341" s="42"/>
      <c r="AJ341" s="38" t="s">
        <v>22</v>
      </c>
      <c r="AK341" s="50">
        <v>2177</v>
      </c>
      <c r="AL341" s="51">
        <v>42534</v>
      </c>
      <c r="AM341" s="50">
        <v>1.0699999999999999E-2</v>
      </c>
      <c r="AN341" s="52">
        <v>2.5000000000000001E-3</v>
      </c>
      <c r="AO341" s="59">
        <f t="shared" si="44"/>
        <v>7.6653396187392414E-3</v>
      </c>
      <c r="AP341" s="42"/>
      <c r="AQ341" s="42"/>
    </row>
    <row r="342" spans="1:43" x14ac:dyDescent="0.25">
      <c r="A342" s="45" t="s">
        <v>11</v>
      </c>
      <c r="B342" s="36">
        <v>521</v>
      </c>
      <c r="C342" s="44">
        <v>40878</v>
      </c>
      <c r="D342" s="37">
        <v>-63.064895338460985</v>
      </c>
      <c r="F342" s="38" t="s">
        <v>11</v>
      </c>
      <c r="G342" s="38">
        <v>870</v>
      </c>
      <c r="H342" s="41">
        <v>41227</v>
      </c>
      <c r="I342" s="57">
        <v>5.0000000000000001E-4</v>
      </c>
      <c r="J342" s="57">
        <v>2.5000000000000001E-3</v>
      </c>
      <c r="K342" s="57">
        <f t="shared" si="41"/>
        <v>7.6653396187392414E-3</v>
      </c>
      <c r="P342" s="38" t="s">
        <v>16</v>
      </c>
      <c r="Q342" s="38">
        <v>1368</v>
      </c>
      <c r="R342" s="41">
        <v>41725</v>
      </c>
      <c r="S342" s="57">
        <v>0.1241</v>
      </c>
      <c r="T342" s="57">
        <v>0.01</v>
      </c>
      <c r="U342" s="57">
        <f t="shared" si="42"/>
        <v>3.0661358474956966E-2</v>
      </c>
      <c r="Z342" s="38" t="s">
        <v>16</v>
      </c>
      <c r="AA342" s="38">
        <v>1404</v>
      </c>
      <c r="AB342" s="41">
        <v>41761</v>
      </c>
      <c r="AC342" s="57">
        <v>2.3300000000000001E-2</v>
      </c>
      <c r="AD342" s="57">
        <v>5.4999999999999997E-3</v>
      </c>
      <c r="AE342" s="57">
        <f t="shared" si="43"/>
        <v>1.6863747161226329E-2</v>
      </c>
      <c r="AF342" s="42"/>
      <c r="AG342" s="42"/>
      <c r="AJ342" s="38" t="s">
        <v>22</v>
      </c>
      <c r="AK342" s="50">
        <v>2184</v>
      </c>
      <c r="AL342" s="51">
        <v>42541</v>
      </c>
      <c r="AM342" s="50">
        <v>1.47E-2</v>
      </c>
      <c r="AN342" s="52">
        <v>2.5000000000000001E-3</v>
      </c>
      <c r="AO342" s="59">
        <f t="shared" si="44"/>
        <v>7.6653396187392414E-3</v>
      </c>
      <c r="AP342" s="42"/>
      <c r="AQ342" s="42"/>
    </row>
    <row r="343" spans="1:43" x14ac:dyDescent="0.25">
      <c r="A343" s="45" t="s">
        <v>11</v>
      </c>
      <c r="B343" s="36">
        <v>522</v>
      </c>
      <c r="C343" s="44">
        <v>40879</v>
      </c>
      <c r="D343" s="37">
        <v>-62.926919225323672</v>
      </c>
      <c r="F343" s="38" t="s">
        <v>11</v>
      </c>
      <c r="G343" s="38">
        <v>872</v>
      </c>
      <c r="H343" s="41">
        <v>41229</v>
      </c>
      <c r="I343" s="57">
        <v>5.0000000000000001E-4</v>
      </c>
      <c r="J343" s="57">
        <v>2.5000000000000001E-3</v>
      </c>
      <c r="K343" s="57">
        <f t="shared" si="41"/>
        <v>7.6653396187392414E-3</v>
      </c>
      <c r="P343" s="38" t="s">
        <v>16</v>
      </c>
      <c r="Q343" s="38">
        <v>1373</v>
      </c>
      <c r="R343" s="41">
        <v>41730</v>
      </c>
      <c r="S343" s="57">
        <v>0.1071</v>
      </c>
      <c r="T343" s="57">
        <v>8.3000000000000001E-3</v>
      </c>
      <c r="U343" s="57">
        <f t="shared" si="42"/>
        <v>2.544892753421428E-2</v>
      </c>
      <c r="V343" s="42"/>
      <c r="W343" s="42"/>
      <c r="Z343" s="38" t="s">
        <v>16</v>
      </c>
      <c r="AA343" s="38">
        <v>1409</v>
      </c>
      <c r="AB343" s="41">
        <v>41766</v>
      </c>
      <c r="AC343" s="57">
        <v>3.4299999999999997E-2</v>
      </c>
      <c r="AD343" s="57">
        <v>5.7000000000000002E-3</v>
      </c>
      <c r="AE343" s="57">
        <f t="shared" si="43"/>
        <v>1.7476974330725471E-2</v>
      </c>
      <c r="AF343" s="42"/>
      <c r="AG343" s="42"/>
      <c r="AJ343" s="38" t="s">
        <v>22</v>
      </c>
      <c r="AK343" s="50">
        <v>2191</v>
      </c>
      <c r="AL343" s="51">
        <v>42548</v>
      </c>
      <c r="AM343" s="50">
        <v>1.1299999999999999E-2</v>
      </c>
      <c r="AN343" s="52">
        <v>2.5000000000000001E-3</v>
      </c>
      <c r="AO343" s="59">
        <f t="shared" si="44"/>
        <v>7.6653396187392414E-3</v>
      </c>
      <c r="AP343" s="42"/>
      <c r="AQ343" s="42"/>
    </row>
    <row r="344" spans="1:43" x14ac:dyDescent="0.25">
      <c r="A344" s="45" t="s">
        <v>11</v>
      </c>
      <c r="B344" s="36">
        <v>525</v>
      </c>
      <c r="C344" s="44">
        <v>40882</v>
      </c>
      <c r="D344" s="37">
        <v>-62.926919225323672</v>
      </c>
      <c r="F344" s="38" t="s">
        <v>11</v>
      </c>
      <c r="G344" s="38">
        <v>875</v>
      </c>
      <c r="H344" s="41">
        <v>41232</v>
      </c>
      <c r="I344" s="57">
        <v>5.0000000000000001E-4</v>
      </c>
      <c r="J344" s="57">
        <v>2.5000000000000001E-3</v>
      </c>
      <c r="K344" s="57">
        <f t="shared" si="41"/>
        <v>7.6653396187392414E-3</v>
      </c>
      <c r="P344" s="38" t="s">
        <v>16</v>
      </c>
      <c r="Q344" s="38">
        <v>1375</v>
      </c>
      <c r="R344" s="41">
        <v>41732</v>
      </c>
      <c r="S344" s="57">
        <v>0.1132</v>
      </c>
      <c r="T344" s="57">
        <v>5.1999999999999998E-3</v>
      </c>
      <c r="U344" s="57">
        <f t="shared" si="42"/>
        <v>1.5943906406977619E-2</v>
      </c>
      <c r="V344" s="42"/>
      <c r="W344" s="42"/>
      <c r="Z344" s="38" t="s">
        <v>16</v>
      </c>
      <c r="AA344" s="38">
        <v>1411</v>
      </c>
      <c r="AB344" s="41">
        <v>41768</v>
      </c>
      <c r="AC344" s="57">
        <v>2.8400000000000002E-2</v>
      </c>
      <c r="AD344" s="57">
        <v>2.5000000000000001E-3</v>
      </c>
      <c r="AE344" s="57">
        <f t="shared" si="43"/>
        <v>7.6653396187392414E-3</v>
      </c>
      <c r="AF344" s="42"/>
      <c r="AG344" s="42"/>
      <c r="AJ344" s="38" t="s">
        <v>22</v>
      </c>
      <c r="AK344" s="50">
        <v>2199</v>
      </c>
      <c r="AL344" s="51">
        <v>42556</v>
      </c>
      <c r="AM344" s="50">
        <v>2.64E-2</v>
      </c>
      <c r="AN344" s="52">
        <v>2.5000000000000001E-3</v>
      </c>
      <c r="AO344" s="59">
        <f t="shared" si="44"/>
        <v>7.6653396187392414E-3</v>
      </c>
      <c r="AP344" s="42"/>
      <c r="AQ344" s="42"/>
    </row>
    <row r="345" spans="1:43" x14ac:dyDescent="0.25">
      <c r="A345" s="45" t="s">
        <v>11</v>
      </c>
      <c r="B345" s="36">
        <v>526</v>
      </c>
      <c r="C345" s="44">
        <v>40883</v>
      </c>
      <c r="D345" s="37">
        <v>-63.01277102905356</v>
      </c>
      <c r="F345" s="38" t="s">
        <v>11</v>
      </c>
      <c r="G345" s="38">
        <v>877</v>
      </c>
      <c r="H345" s="41">
        <v>41234</v>
      </c>
      <c r="I345" s="57">
        <v>5.0000000000000001E-4</v>
      </c>
      <c r="J345" s="57">
        <v>2.5000000000000001E-3</v>
      </c>
      <c r="K345" s="57">
        <f t="shared" si="41"/>
        <v>7.6653396187392414E-3</v>
      </c>
      <c r="P345" s="38" t="s">
        <v>16</v>
      </c>
      <c r="Q345" s="38">
        <v>1379</v>
      </c>
      <c r="R345" s="41">
        <v>41736</v>
      </c>
      <c r="S345" s="57">
        <v>4.3299999999999998E-2</v>
      </c>
      <c r="T345" s="57">
        <v>2.5000000000000001E-3</v>
      </c>
      <c r="U345" s="57">
        <f t="shared" si="42"/>
        <v>7.6653396187392414E-3</v>
      </c>
      <c r="V345" s="42"/>
      <c r="W345" s="42"/>
      <c r="Z345" s="38" t="s">
        <v>16</v>
      </c>
      <c r="AA345" s="38">
        <v>1416</v>
      </c>
      <c r="AB345" s="41">
        <v>41773</v>
      </c>
      <c r="AC345" s="57">
        <v>3.8199999999999998E-2</v>
      </c>
      <c r="AD345" s="57">
        <v>2.5000000000000001E-3</v>
      </c>
      <c r="AE345" s="57">
        <f t="shared" si="43"/>
        <v>7.6653396187392414E-3</v>
      </c>
      <c r="AF345" s="42"/>
      <c r="AG345" s="42"/>
      <c r="AJ345" s="38" t="s">
        <v>22</v>
      </c>
      <c r="AK345" s="50">
        <v>2200</v>
      </c>
      <c r="AL345" s="51">
        <v>42557</v>
      </c>
      <c r="AM345" s="50">
        <v>2.0799999999999999E-2</v>
      </c>
      <c r="AN345" s="52">
        <v>2.5000000000000001E-3</v>
      </c>
      <c r="AO345" s="59">
        <f t="shared" si="44"/>
        <v>7.6653396187392414E-3</v>
      </c>
      <c r="AP345" s="42"/>
      <c r="AQ345" s="42"/>
    </row>
    <row r="346" spans="1:43" x14ac:dyDescent="0.25">
      <c r="A346" s="45" t="s">
        <v>11</v>
      </c>
      <c r="B346" s="36">
        <v>527</v>
      </c>
      <c r="C346" s="44">
        <v>40884</v>
      </c>
      <c r="D346" s="37">
        <v>-63.224334402530758</v>
      </c>
      <c r="F346" s="38" t="s">
        <v>11</v>
      </c>
      <c r="G346" s="38">
        <v>882</v>
      </c>
      <c r="H346" s="41">
        <v>41239</v>
      </c>
      <c r="I346" s="57">
        <v>5.0000000000000001E-4</v>
      </c>
      <c r="J346" s="57">
        <v>2.5000000000000001E-3</v>
      </c>
      <c r="K346" s="57">
        <f t="shared" si="41"/>
        <v>7.6653396187392414E-3</v>
      </c>
      <c r="P346" s="38" t="s">
        <v>16</v>
      </c>
      <c r="Q346" s="38">
        <v>1382</v>
      </c>
      <c r="R346" s="41">
        <v>41739</v>
      </c>
      <c r="S346" s="57">
        <v>6.5500000000000003E-2</v>
      </c>
      <c r="T346" s="57">
        <v>7.4000000000000003E-3</v>
      </c>
      <c r="U346" s="57">
        <f t="shared" si="42"/>
        <v>2.2689405271468153E-2</v>
      </c>
      <c r="V346" s="42"/>
      <c r="W346" s="42"/>
      <c r="Z346" s="38" t="s">
        <v>16</v>
      </c>
      <c r="AA346" s="38">
        <v>1418</v>
      </c>
      <c r="AB346" s="41">
        <v>41775</v>
      </c>
      <c r="AC346" s="57">
        <v>3.3700000000000001E-2</v>
      </c>
      <c r="AD346" s="57">
        <v>2.5000000000000001E-3</v>
      </c>
      <c r="AE346" s="57">
        <f t="shared" si="43"/>
        <v>7.6653396187392414E-3</v>
      </c>
      <c r="AF346" s="42"/>
      <c r="AG346" s="42"/>
      <c r="AJ346" s="38" t="s">
        <v>22</v>
      </c>
      <c r="AK346" s="50">
        <v>2205</v>
      </c>
      <c r="AL346" s="51">
        <v>42562</v>
      </c>
      <c r="AM346" s="50">
        <v>1.35E-2</v>
      </c>
      <c r="AN346" s="52">
        <v>2.5000000000000001E-3</v>
      </c>
      <c r="AO346" s="59">
        <f t="shared" si="44"/>
        <v>7.6653396187392414E-3</v>
      </c>
      <c r="AP346" s="42"/>
      <c r="AQ346" s="42"/>
    </row>
    <row r="347" spans="1:43" x14ac:dyDescent="0.25">
      <c r="A347" s="45" t="s">
        <v>11</v>
      </c>
      <c r="B347" s="36">
        <v>528</v>
      </c>
      <c r="C347" s="44">
        <v>40885</v>
      </c>
      <c r="D347" s="37">
        <v>-63.224334402530758</v>
      </c>
      <c r="F347" s="38" t="s">
        <v>11</v>
      </c>
      <c r="G347" s="38">
        <v>884</v>
      </c>
      <c r="H347" s="41">
        <v>41241</v>
      </c>
      <c r="I347" s="57">
        <v>5.0000000000000001E-4</v>
      </c>
      <c r="J347" s="57">
        <v>2.5000000000000001E-3</v>
      </c>
      <c r="K347" s="57">
        <f t="shared" si="41"/>
        <v>7.6653396187392414E-3</v>
      </c>
      <c r="P347" s="38" t="s">
        <v>16</v>
      </c>
      <c r="Q347" s="38">
        <v>1387</v>
      </c>
      <c r="R347" s="41">
        <v>41744</v>
      </c>
      <c r="S347" s="57">
        <v>5.1700000000000003E-2</v>
      </c>
      <c r="T347" s="57">
        <v>9.1000000000000004E-3</v>
      </c>
      <c r="U347" s="57">
        <f t="shared" si="42"/>
        <v>2.7901836212210838E-2</v>
      </c>
      <c r="V347" s="42"/>
      <c r="W347" s="42"/>
      <c r="Z347" s="38" t="s">
        <v>16</v>
      </c>
      <c r="AA347" s="38">
        <v>1423</v>
      </c>
      <c r="AB347" s="41">
        <v>41780</v>
      </c>
      <c r="AC347" s="57">
        <v>3.7400000000000003E-2</v>
      </c>
      <c r="AD347" s="57">
        <v>2.5000000000000001E-3</v>
      </c>
      <c r="AE347" s="57">
        <f t="shared" si="43"/>
        <v>7.6653396187392414E-3</v>
      </c>
      <c r="AF347" s="42"/>
      <c r="AG347" s="42"/>
      <c r="AJ347" s="38" t="s">
        <v>22</v>
      </c>
      <c r="AK347" s="50">
        <v>2208</v>
      </c>
      <c r="AL347" s="51">
        <v>42565</v>
      </c>
      <c r="AM347" s="50">
        <v>1.78E-2</v>
      </c>
      <c r="AN347" s="52">
        <v>7.9000000000000008E-3</v>
      </c>
      <c r="AO347" s="59">
        <f t="shared" si="44"/>
        <v>2.4222473195216004E-2</v>
      </c>
      <c r="AP347" s="42"/>
      <c r="AQ347" s="42"/>
    </row>
    <row r="348" spans="1:43" x14ac:dyDescent="0.25">
      <c r="A348" s="45" t="s">
        <v>11</v>
      </c>
      <c r="B348" s="36">
        <v>529</v>
      </c>
      <c r="C348" s="44">
        <v>40886</v>
      </c>
      <c r="D348" s="37">
        <v>-63.546278666517807</v>
      </c>
      <c r="F348" s="38" t="s">
        <v>11</v>
      </c>
      <c r="G348" s="38">
        <v>886</v>
      </c>
      <c r="H348" s="41">
        <v>41243</v>
      </c>
      <c r="I348" s="57">
        <v>5.0000000000000001E-4</v>
      </c>
      <c r="J348" s="57">
        <v>2.5000000000000001E-3</v>
      </c>
      <c r="K348" s="57">
        <f t="shared" si="41"/>
        <v>7.6653396187392414E-3</v>
      </c>
      <c r="P348" s="38" t="s">
        <v>16</v>
      </c>
      <c r="Q348" s="38">
        <v>1389</v>
      </c>
      <c r="R348" s="41">
        <v>41746</v>
      </c>
      <c r="S348" s="57">
        <v>4.5499999999999999E-2</v>
      </c>
      <c r="T348" s="57">
        <v>5.8999999999999999E-3</v>
      </c>
      <c r="U348" s="57">
        <f t="shared" si="42"/>
        <v>1.8090201500224608E-2</v>
      </c>
      <c r="V348" s="42"/>
      <c r="W348" s="42"/>
      <c r="Z348" s="38" t="s">
        <v>16</v>
      </c>
      <c r="AA348" s="38">
        <v>1425</v>
      </c>
      <c r="AB348" s="41">
        <v>41782</v>
      </c>
      <c r="AC348" s="57">
        <v>3.6200000000000003E-2</v>
      </c>
      <c r="AD348" s="57">
        <v>7.3000000000000001E-3</v>
      </c>
      <c r="AE348" s="57">
        <f t="shared" si="43"/>
        <v>2.2382791686718584E-2</v>
      </c>
      <c r="AF348" s="42"/>
      <c r="AG348" s="42"/>
      <c r="AJ348" s="38" t="s">
        <v>22</v>
      </c>
      <c r="AK348" s="50">
        <v>2209</v>
      </c>
      <c r="AL348" s="51">
        <v>42566</v>
      </c>
      <c r="AM348" s="50">
        <v>2.63E-2</v>
      </c>
      <c r="AN348" s="52">
        <v>2.5000000000000001E-3</v>
      </c>
      <c r="AO348" s="59">
        <f t="shared" si="44"/>
        <v>7.6653396187392414E-3</v>
      </c>
      <c r="AP348" s="42"/>
      <c r="AQ348" s="42"/>
    </row>
    <row r="349" spans="1:43" x14ac:dyDescent="0.25">
      <c r="A349" s="45" t="s">
        <v>11</v>
      </c>
      <c r="B349" s="36">
        <v>532</v>
      </c>
      <c r="C349" s="44">
        <v>40889</v>
      </c>
      <c r="D349" s="37">
        <v>-63.705717730587587</v>
      </c>
      <c r="F349" s="38" t="s">
        <v>11</v>
      </c>
      <c r="G349" s="38">
        <v>889</v>
      </c>
      <c r="H349" s="41">
        <v>41246</v>
      </c>
      <c r="I349" s="57">
        <v>5.0000000000000001E-4</v>
      </c>
      <c r="J349" s="57">
        <v>2.5000000000000001E-3</v>
      </c>
      <c r="K349" s="57">
        <f t="shared" si="41"/>
        <v>7.6653396187392414E-3</v>
      </c>
      <c r="P349" s="38" t="s">
        <v>16</v>
      </c>
      <c r="Q349" s="38">
        <v>1394</v>
      </c>
      <c r="R349" s="41">
        <v>41751</v>
      </c>
      <c r="S349" s="57">
        <v>4.8599999999999997E-2</v>
      </c>
      <c r="T349" s="57">
        <v>6.8999999999999999E-3</v>
      </c>
      <c r="U349" s="57">
        <f t="shared" si="42"/>
        <v>2.1156337347720305E-2</v>
      </c>
      <c r="V349" s="42"/>
      <c r="W349" s="42"/>
      <c r="Z349" s="38" t="s">
        <v>16</v>
      </c>
      <c r="AA349" s="38">
        <v>1430</v>
      </c>
      <c r="AB349" s="41">
        <v>41787</v>
      </c>
      <c r="AC349" s="57">
        <v>1.8599999999999998E-2</v>
      </c>
      <c r="AD349" s="57">
        <v>2.5000000000000001E-3</v>
      </c>
      <c r="AE349" s="57">
        <f t="shared" si="43"/>
        <v>7.6653396187392414E-3</v>
      </c>
      <c r="AF349" s="42"/>
      <c r="AG349" s="42"/>
      <c r="AJ349" s="38" t="s">
        <v>22</v>
      </c>
      <c r="AK349" s="50">
        <v>2212</v>
      </c>
      <c r="AL349" s="51">
        <v>42569</v>
      </c>
      <c r="AM349" s="50">
        <v>1.72E-2</v>
      </c>
      <c r="AN349" s="52">
        <v>2.5000000000000001E-3</v>
      </c>
      <c r="AO349" s="59">
        <f t="shared" si="44"/>
        <v>7.6653396187392414E-3</v>
      </c>
      <c r="AP349" s="42"/>
      <c r="AQ349" s="42"/>
    </row>
    <row r="350" spans="1:43" x14ac:dyDescent="0.25">
      <c r="A350" s="45" t="s">
        <v>11</v>
      </c>
      <c r="B350" s="36">
        <v>533</v>
      </c>
      <c r="C350" s="44">
        <v>40890</v>
      </c>
      <c r="D350" s="37">
        <v>-63.831429300334911</v>
      </c>
      <c r="F350" s="38" t="s">
        <v>11</v>
      </c>
      <c r="G350" s="38">
        <v>891</v>
      </c>
      <c r="H350" s="41">
        <v>41248</v>
      </c>
      <c r="I350" s="57">
        <v>5.0000000000000001E-4</v>
      </c>
      <c r="J350" s="57">
        <v>2.5000000000000001E-3</v>
      </c>
      <c r="K350" s="57">
        <f t="shared" si="41"/>
        <v>7.6653396187392414E-3</v>
      </c>
      <c r="P350" s="38" t="s">
        <v>16</v>
      </c>
      <c r="Q350" s="38">
        <v>1396</v>
      </c>
      <c r="R350" s="41">
        <v>41753</v>
      </c>
      <c r="S350" s="57">
        <v>4.1500000000000002E-2</v>
      </c>
      <c r="T350" s="57">
        <v>6.4999999999999997E-3</v>
      </c>
      <c r="U350" s="57">
        <f t="shared" si="42"/>
        <v>1.9929883008722026E-2</v>
      </c>
      <c r="V350" s="42"/>
      <c r="W350" s="42"/>
      <c r="Z350" s="38" t="s">
        <v>16</v>
      </c>
      <c r="AA350" s="38">
        <v>1432</v>
      </c>
      <c r="AB350" s="41">
        <v>41789</v>
      </c>
      <c r="AC350" s="57">
        <v>3.1800000000000002E-2</v>
      </c>
      <c r="AD350" s="57">
        <v>2.5000000000000001E-3</v>
      </c>
      <c r="AE350" s="57">
        <f t="shared" si="43"/>
        <v>7.6653396187392414E-3</v>
      </c>
      <c r="AF350" s="42"/>
      <c r="AG350" s="42"/>
      <c r="AJ350" s="38" t="s">
        <v>22</v>
      </c>
      <c r="AK350" s="50">
        <v>2215</v>
      </c>
      <c r="AL350" s="51">
        <v>42572</v>
      </c>
      <c r="AM350" s="50">
        <v>1.44E-2</v>
      </c>
      <c r="AN350" s="52">
        <v>2.5000000000000001E-3</v>
      </c>
      <c r="AO350" s="59">
        <f t="shared" si="44"/>
        <v>7.6653396187392414E-3</v>
      </c>
      <c r="AP350" s="42"/>
      <c r="AQ350" s="42"/>
    </row>
    <row r="351" spans="1:43" x14ac:dyDescent="0.25">
      <c r="A351" s="45" t="s">
        <v>11</v>
      </c>
      <c r="B351" s="36">
        <v>534</v>
      </c>
      <c r="C351" s="44">
        <v>40891</v>
      </c>
      <c r="D351" s="37">
        <v>-63.530947987280335</v>
      </c>
      <c r="F351" s="38" t="s">
        <v>11</v>
      </c>
      <c r="G351" s="38">
        <v>893</v>
      </c>
      <c r="H351" s="41">
        <v>41250</v>
      </c>
      <c r="I351" s="57">
        <v>5.0000000000000001E-4</v>
      </c>
      <c r="J351" s="57">
        <v>2.5000000000000001E-3</v>
      </c>
      <c r="K351" s="57">
        <f t="shared" si="41"/>
        <v>7.6653396187392414E-3</v>
      </c>
      <c r="P351" s="38" t="s">
        <v>16</v>
      </c>
      <c r="Q351" s="38">
        <v>1401</v>
      </c>
      <c r="R351" s="41">
        <v>41758</v>
      </c>
      <c r="S351" s="57">
        <v>3.5499999999999997E-2</v>
      </c>
      <c r="T351" s="57">
        <v>6.0000000000000001E-3</v>
      </c>
      <c r="U351" s="57">
        <f t="shared" si="42"/>
        <v>1.8396815084974177E-2</v>
      </c>
      <c r="V351" s="42"/>
      <c r="W351" s="42"/>
      <c r="Z351" s="38" t="s">
        <v>16</v>
      </c>
      <c r="AA351" s="38">
        <v>1437</v>
      </c>
      <c r="AB351" s="41">
        <v>41794</v>
      </c>
      <c r="AC351" s="57">
        <v>3.15E-2</v>
      </c>
      <c r="AD351" s="57">
        <v>2.5000000000000001E-3</v>
      </c>
      <c r="AE351" s="57">
        <f t="shared" si="43"/>
        <v>7.6653396187392414E-3</v>
      </c>
      <c r="AF351" s="42"/>
      <c r="AG351" s="42"/>
      <c r="AJ351" s="38" t="s">
        <v>22</v>
      </c>
      <c r="AK351" s="50">
        <v>2216</v>
      </c>
      <c r="AL351" s="51">
        <v>42573</v>
      </c>
      <c r="AM351" s="50">
        <v>1.5100000000000001E-2</v>
      </c>
      <c r="AN351" s="52">
        <v>2.5000000000000001E-3</v>
      </c>
      <c r="AO351" s="59">
        <f t="shared" si="44"/>
        <v>7.6653396187392414E-3</v>
      </c>
      <c r="AP351" s="42"/>
      <c r="AQ351" s="42"/>
    </row>
    <row r="352" spans="1:43" x14ac:dyDescent="0.25">
      <c r="A352" s="45" t="s">
        <v>11</v>
      </c>
      <c r="B352" s="36">
        <v>535</v>
      </c>
      <c r="C352" s="44">
        <v>40892</v>
      </c>
      <c r="D352" s="37">
        <v>-63.530947987280335</v>
      </c>
      <c r="F352" s="38" t="s">
        <v>11</v>
      </c>
      <c r="G352" s="38">
        <v>896</v>
      </c>
      <c r="H352" s="41">
        <v>41253</v>
      </c>
      <c r="I352" s="57">
        <v>7.4000000000000003E-3</v>
      </c>
      <c r="J352" s="57">
        <v>2.5000000000000001E-3</v>
      </c>
      <c r="K352" s="57">
        <f t="shared" si="41"/>
        <v>7.6653396187392414E-3</v>
      </c>
      <c r="P352" s="38" t="s">
        <v>16</v>
      </c>
      <c r="Q352" s="38">
        <v>1403</v>
      </c>
      <c r="R352" s="41">
        <v>41760</v>
      </c>
      <c r="S352" s="57">
        <v>1.44E-2</v>
      </c>
      <c r="T352" s="57">
        <v>0.15240000000000001</v>
      </c>
      <c r="U352" s="57">
        <f t="shared" si="42"/>
        <v>0.46727910315834414</v>
      </c>
      <c r="Z352" s="38" t="s">
        <v>16</v>
      </c>
      <c r="AA352" s="38">
        <v>1439</v>
      </c>
      <c r="AB352" s="41">
        <v>41796</v>
      </c>
      <c r="AC352" s="57">
        <v>6.0199999999999997E-2</v>
      </c>
      <c r="AD352" s="57">
        <v>2.5000000000000001E-3</v>
      </c>
      <c r="AE352" s="57">
        <f t="shared" si="43"/>
        <v>7.6653396187392414E-3</v>
      </c>
      <c r="AF352" s="42"/>
      <c r="AG352" s="42"/>
      <c r="AJ352" s="38" t="s">
        <v>22</v>
      </c>
      <c r="AK352" s="50">
        <v>2219</v>
      </c>
      <c r="AL352" s="51">
        <v>42576</v>
      </c>
      <c r="AM352" s="50">
        <v>1.6400000000000001E-2</v>
      </c>
      <c r="AN352" s="52">
        <v>2.5000000000000001E-3</v>
      </c>
      <c r="AO352" s="59">
        <f t="shared" si="44"/>
        <v>7.6653396187392414E-3</v>
      </c>
      <c r="AP352" s="42"/>
      <c r="AQ352" s="42"/>
    </row>
    <row r="353" spans="1:45" x14ac:dyDescent="0.25">
      <c r="A353" s="45" t="s">
        <v>11</v>
      </c>
      <c r="B353" s="36">
        <v>536</v>
      </c>
      <c r="C353" s="44">
        <v>40893</v>
      </c>
      <c r="D353" s="37">
        <v>-63.530947987280335</v>
      </c>
      <c r="F353" s="38" t="s">
        <v>11</v>
      </c>
      <c r="G353" s="38">
        <v>898</v>
      </c>
      <c r="H353" s="41">
        <v>41255</v>
      </c>
      <c r="I353" s="57">
        <v>5.0000000000000001E-4</v>
      </c>
      <c r="J353" s="57">
        <v>2.5000000000000001E-3</v>
      </c>
      <c r="K353" s="57">
        <f t="shared" si="41"/>
        <v>7.6653396187392414E-3</v>
      </c>
      <c r="P353" s="38" t="s">
        <v>16</v>
      </c>
      <c r="Q353" s="38">
        <v>1408</v>
      </c>
      <c r="R353" s="41">
        <v>41765</v>
      </c>
      <c r="S353" s="57">
        <v>3.1600000000000003E-2</v>
      </c>
      <c r="T353" s="57">
        <v>5.5999999999999999E-3</v>
      </c>
      <c r="U353" s="57">
        <f t="shared" si="42"/>
        <v>1.7170360745975898E-2</v>
      </c>
      <c r="V353" s="42"/>
      <c r="W353" s="42"/>
      <c r="Z353" s="38" t="s">
        <v>16</v>
      </c>
      <c r="AA353" s="38">
        <v>1444</v>
      </c>
      <c r="AB353" s="41">
        <v>41801</v>
      </c>
      <c r="AC353" s="57">
        <v>1.9900000000000001E-2</v>
      </c>
      <c r="AD353" s="57">
        <v>2.5000000000000001E-3</v>
      </c>
      <c r="AE353" s="57">
        <f t="shared" si="43"/>
        <v>7.6653396187392414E-3</v>
      </c>
      <c r="AF353" s="42"/>
      <c r="AG353" s="42"/>
      <c r="AJ353" s="38" t="s">
        <v>22</v>
      </c>
      <c r="AK353" s="50">
        <v>2226</v>
      </c>
      <c r="AL353" s="51">
        <v>42583</v>
      </c>
      <c r="AM353" s="50">
        <v>2.87E-2</v>
      </c>
      <c r="AN353" s="52">
        <v>2.5000000000000001E-3</v>
      </c>
      <c r="AO353" s="59">
        <f t="shared" si="44"/>
        <v>7.6653396187392414E-3</v>
      </c>
      <c r="AP353" s="42"/>
      <c r="AQ353" s="42"/>
    </row>
    <row r="354" spans="1:45" x14ac:dyDescent="0.25">
      <c r="A354" s="45" t="s">
        <v>11</v>
      </c>
      <c r="B354" s="36">
        <v>539</v>
      </c>
      <c r="C354" s="44">
        <v>40896</v>
      </c>
      <c r="D354" s="37">
        <v>-63.874355202199844</v>
      </c>
      <c r="F354" s="38" t="s">
        <v>11</v>
      </c>
      <c r="G354" s="38">
        <v>900</v>
      </c>
      <c r="H354" s="41">
        <v>41257</v>
      </c>
      <c r="I354" s="57">
        <v>5.0000000000000001E-4</v>
      </c>
      <c r="J354" s="57">
        <v>6.4000000000000003E-3</v>
      </c>
      <c r="K354" s="57">
        <f t="shared" si="41"/>
        <v>1.9623269423972457E-2</v>
      </c>
      <c r="P354" s="38" t="s">
        <v>16</v>
      </c>
      <c r="Q354" s="38">
        <v>1410</v>
      </c>
      <c r="R354" s="41">
        <v>41767</v>
      </c>
      <c r="S354" s="57">
        <v>2.8199999999999999E-2</v>
      </c>
      <c r="T354" s="57">
        <v>5.4000000000000003E-3</v>
      </c>
      <c r="U354" s="57">
        <f t="shared" si="42"/>
        <v>1.655713357647676E-2</v>
      </c>
      <c r="V354" s="42"/>
      <c r="W354" s="42"/>
      <c r="Z354" s="38" t="s">
        <v>16</v>
      </c>
      <c r="AA354" s="38">
        <v>1446</v>
      </c>
      <c r="AB354" s="41">
        <v>41803</v>
      </c>
      <c r="AC354" s="57">
        <v>1.8599999999999998E-2</v>
      </c>
      <c r="AD354" s="57">
        <v>2.5000000000000001E-3</v>
      </c>
      <c r="AE354" s="57">
        <f t="shared" si="43"/>
        <v>7.6653396187392414E-3</v>
      </c>
      <c r="AF354" s="42"/>
      <c r="AG354" s="42"/>
      <c r="AJ354" s="38" t="s">
        <v>22</v>
      </c>
      <c r="AK354" s="50">
        <v>2233</v>
      </c>
      <c r="AL354" s="51">
        <v>42590</v>
      </c>
      <c r="AM354" s="50">
        <v>3.7499999999999999E-2</v>
      </c>
      <c r="AN354" s="52">
        <v>2.5000000000000001E-3</v>
      </c>
      <c r="AO354" s="59">
        <f t="shared" si="44"/>
        <v>7.6653396187392414E-3</v>
      </c>
      <c r="AP354" s="42"/>
      <c r="AQ354" s="42"/>
    </row>
    <row r="355" spans="1:45" x14ac:dyDescent="0.25">
      <c r="A355" s="45" t="s">
        <v>11</v>
      </c>
      <c r="B355" s="36">
        <v>540</v>
      </c>
      <c r="C355" s="44">
        <v>40897</v>
      </c>
      <c r="D355" s="37">
        <v>-64.29748194915426</v>
      </c>
      <c r="F355" s="38" t="s">
        <v>11</v>
      </c>
      <c r="G355" s="38">
        <v>903</v>
      </c>
      <c r="H355" s="41">
        <v>41260</v>
      </c>
      <c r="I355" s="57">
        <v>5.0000000000000001E-4</v>
      </c>
      <c r="J355" s="57">
        <v>2.5000000000000001E-3</v>
      </c>
      <c r="K355" s="57">
        <f t="shared" si="41"/>
        <v>7.6653396187392414E-3</v>
      </c>
      <c r="P355" s="38" t="s">
        <v>16</v>
      </c>
      <c r="Q355" s="38">
        <v>1415</v>
      </c>
      <c r="R355" s="41">
        <v>41772</v>
      </c>
      <c r="S355" s="57">
        <v>3.4500000000000003E-2</v>
      </c>
      <c r="T355" s="57">
        <v>5.4000000000000003E-3</v>
      </c>
      <c r="U355" s="57">
        <f t="shared" si="42"/>
        <v>1.655713357647676E-2</v>
      </c>
      <c r="V355" s="42"/>
      <c r="W355" s="42"/>
      <c r="Z355" s="38" t="s">
        <v>16</v>
      </c>
      <c r="AA355" s="38">
        <v>1451</v>
      </c>
      <c r="AB355" s="41">
        <v>41808</v>
      </c>
      <c r="AC355" s="57">
        <v>1.44E-2</v>
      </c>
      <c r="AD355" s="57">
        <v>2.5000000000000001E-3</v>
      </c>
      <c r="AE355" s="57">
        <f t="shared" si="43"/>
        <v>7.6653396187392414E-3</v>
      </c>
      <c r="AF355" s="42"/>
      <c r="AG355" s="42"/>
      <c r="AJ355" s="38" t="s">
        <v>22</v>
      </c>
      <c r="AK355" s="50">
        <v>2240</v>
      </c>
      <c r="AL355" s="51">
        <v>42597</v>
      </c>
      <c r="AM355" s="50">
        <v>2.2800000000000001E-2</v>
      </c>
      <c r="AN355" s="52">
        <v>2.5000000000000001E-3</v>
      </c>
      <c r="AO355" s="59">
        <f t="shared" si="44"/>
        <v>7.6653396187392414E-3</v>
      </c>
      <c r="AP355" s="42"/>
      <c r="AQ355" s="42"/>
    </row>
    <row r="356" spans="1:45" x14ac:dyDescent="0.25">
      <c r="A356" s="45" t="s">
        <v>11</v>
      </c>
      <c r="B356" s="36">
        <v>541</v>
      </c>
      <c r="C356" s="44">
        <v>40898</v>
      </c>
      <c r="D356" s="37">
        <v>-64.073654032287067</v>
      </c>
      <c r="F356" s="38" t="s">
        <v>11</v>
      </c>
      <c r="G356" s="38">
        <v>905</v>
      </c>
      <c r="H356" s="41">
        <v>41262</v>
      </c>
      <c r="I356" s="57">
        <v>5.0000000000000001E-4</v>
      </c>
      <c r="J356" s="57">
        <v>2.5000000000000001E-3</v>
      </c>
      <c r="K356" s="57">
        <f t="shared" si="41"/>
        <v>7.6653396187392414E-3</v>
      </c>
      <c r="P356" s="38" t="s">
        <v>16</v>
      </c>
      <c r="Q356" s="38">
        <v>1417</v>
      </c>
      <c r="R356" s="41">
        <v>41774</v>
      </c>
      <c r="S356" s="57">
        <v>3.2899999999999999E-2</v>
      </c>
      <c r="T356" s="57">
        <v>2.5000000000000001E-3</v>
      </c>
      <c r="U356" s="57">
        <f t="shared" si="42"/>
        <v>7.6653396187392414E-3</v>
      </c>
      <c r="V356" s="42"/>
      <c r="W356" s="42"/>
      <c r="Z356" s="38" t="s">
        <v>16</v>
      </c>
      <c r="AA356" s="38">
        <v>1456</v>
      </c>
      <c r="AB356" s="41">
        <v>41813</v>
      </c>
      <c r="AC356" s="57">
        <v>1.52E-2</v>
      </c>
      <c r="AD356" s="57">
        <v>2.5000000000000001E-3</v>
      </c>
      <c r="AE356" s="57">
        <f t="shared" si="43"/>
        <v>7.6653396187392414E-3</v>
      </c>
      <c r="AF356" s="42"/>
      <c r="AG356" s="42"/>
      <c r="AJ356" s="38" t="s">
        <v>22</v>
      </c>
      <c r="AK356" s="50">
        <v>2247</v>
      </c>
      <c r="AL356" s="51">
        <v>42604</v>
      </c>
      <c r="AM356" s="50">
        <v>5.04E-2</v>
      </c>
      <c r="AN356" s="52">
        <v>8.2000000000000007E-3</v>
      </c>
      <c r="AO356" s="59">
        <f t="shared" si="44"/>
        <v>2.5142313949464711E-2</v>
      </c>
      <c r="AP356" s="42"/>
      <c r="AQ356" s="42"/>
    </row>
    <row r="357" spans="1:45" x14ac:dyDescent="0.25">
      <c r="A357" s="45" t="s">
        <v>11</v>
      </c>
      <c r="B357" s="36">
        <v>542</v>
      </c>
      <c r="C357" s="44">
        <v>40899</v>
      </c>
      <c r="D357" s="37">
        <v>-64.01539745118464</v>
      </c>
      <c r="F357" s="38" t="s">
        <v>11</v>
      </c>
      <c r="G357" s="38">
        <v>907</v>
      </c>
      <c r="H357" s="41">
        <v>41264</v>
      </c>
      <c r="I357" s="57">
        <v>5.0000000000000001E-4</v>
      </c>
      <c r="J357" s="57">
        <v>2.5000000000000001E-3</v>
      </c>
      <c r="K357" s="57">
        <f t="shared" si="41"/>
        <v>7.6653396187392414E-3</v>
      </c>
      <c r="P357" s="38" t="s">
        <v>16</v>
      </c>
      <c r="Q357" s="38">
        <v>1422</v>
      </c>
      <c r="R357" s="41">
        <v>41779</v>
      </c>
      <c r="S357" s="57">
        <v>3.6200000000000003E-2</v>
      </c>
      <c r="T357" s="57">
        <v>5.0000000000000001E-3</v>
      </c>
      <c r="U357" s="57">
        <f t="shared" si="42"/>
        <v>1.5330679237478483E-2</v>
      </c>
      <c r="V357" s="42"/>
      <c r="W357" s="42"/>
      <c r="Z357" s="38" t="s">
        <v>16</v>
      </c>
      <c r="AA357" s="38">
        <v>1460</v>
      </c>
      <c r="AB357" s="41">
        <v>41817</v>
      </c>
      <c r="AC357" s="57">
        <v>6.9199999999999998E-2</v>
      </c>
      <c r="AD357" s="57">
        <v>6.4000000000000003E-3</v>
      </c>
      <c r="AE357" s="57">
        <f t="shared" si="43"/>
        <v>1.9623269423972457E-2</v>
      </c>
      <c r="AF357" s="42"/>
      <c r="AG357" s="42"/>
      <c r="AJ357" s="38" t="s">
        <v>22</v>
      </c>
      <c r="AK357" s="50">
        <v>2251</v>
      </c>
      <c r="AL357" s="51">
        <v>42608</v>
      </c>
      <c r="AM357" s="50">
        <v>4.4699999999999997E-2</v>
      </c>
      <c r="AN357" s="52">
        <v>2.5000000000000001E-3</v>
      </c>
      <c r="AO357" s="59">
        <f t="shared" si="44"/>
        <v>7.6653396187392414E-3</v>
      </c>
      <c r="AP357" s="42"/>
      <c r="AQ357" s="42"/>
    </row>
    <row r="358" spans="1:45" x14ac:dyDescent="0.25">
      <c r="A358" s="45" t="s">
        <v>11</v>
      </c>
      <c r="B358" s="36">
        <v>543</v>
      </c>
      <c r="C358" s="44">
        <v>40900</v>
      </c>
      <c r="D358" s="37">
        <v>-64.29748194915426</v>
      </c>
      <c r="F358" s="38" t="s">
        <v>11</v>
      </c>
      <c r="G358" s="38">
        <v>910</v>
      </c>
      <c r="H358" s="41">
        <v>41267</v>
      </c>
      <c r="I358" s="57">
        <v>5.0000000000000001E-4</v>
      </c>
      <c r="J358" s="57">
        <v>2.5000000000000001E-3</v>
      </c>
      <c r="K358" s="57">
        <f t="shared" si="41"/>
        <v>7.6653396187392414E-3</v>
      </c>
      <c r="P358" s="38" t="s">
        <v>16</v>
      </c>
      <c r="Q358" s="38">
        <v>1424</v>
      </c>
      <c r="R358" s="41">
        <v>41781</v>
      </c>
      <c r="S358" s="57">
        <v>5.1999999999999998E-2</v>
      </c>
      <c r="T358" s="57">
        <v>2.5000000000000001E-3</v>
      </c>
      <c r="U358" s="57">
        <f t="shared" si="42"/>
        <v>7.6653396187392414E-3</v>
      </c>
      <c r="V358" s="42"/>
      <c r="W358" s="42"/>
      <c r="Z358" s="38" t="s">
        <v>16</v>
      </c>
      <c r="AA358" s="38">
        <v>1465</v>
      </c>
      <c r="AB358" s="41">
        <v>41822</v>
      </c>
      <c r="AC358" s="57">
        <v>4.58E-2</v>
      </c>
      <c r="AD358" s="57">
        <v>0.01</v>
      </c>
      <c r="AE358" s="57">
        <f t="shared" si="43"/>
        <v>3.0661358474956966E-2</v>
      </c>
      <c r="AJ358" s="38" t="s">
        <v>22</v>
      </c>
      <c r="AK358" s="50">
        <v>2254</v>
      </c>
      <c r="AL358" s="51">
        <v>42611</v>
      </c>
      <c r="AM358" s="50">
        <v>3.5099999999999999E-2</v>
      </c>
      <c r="AN358" s="52">
        <v>2.5000000000000001E-3</v>
      </c>
      <c r="AO358" s="59">
        <f t="shared" si="44"/>
        <v>7.6653396187392414E-3</v>
      </c>
      <c r="AP358" s="42"/>
      <c r="AQ358" s="42"/>
    </row>
    <row r="359" spans="1:45" x14ac:dyDescent="0.25">
      <c r="A359" s="45" t="s">
        <v>11</v>
      </c>
      <c r="B359" s="36">
        <v>547</v>
      </c>
      <c r="C359" s="44">
        <v>40904</v>
      </c>
      <c r="D359" s="37">
        <v>-63.656659557027659</v>
      </c>
      <c r="F359" s="38" t="s">
        <v>11</v>
      </c>
      <c r="G359" s="38">
        <v>914</v>
      </c>
      <c r="H359" s="41">
        <v>41271</v>
      </c>
      <c r="I359" s="57">
        <v>2.3999999999999898E-3</v>
      </c>
      <c r="J359" s="57">
        <v>2.5000000000000001E-3</v>
      </c>
      <c r="K359" s="57">
        <f t="shared" si="41"/>
        <v>7.6653396187392414E-3</v>
      </c>
      <c r="P359" s="38" t="s">
        <v>16</v>
      </c>
      <c r="Q359" s="38">
        <v>1429</v>
      </c>
      <c r="R359" s="41">
        <v>41786</v>
      </c>
      <c r="S359" s="57">
        <v>2.12E-2</v>
      </c>
      <c r="T359" s="57">
        <v>2.5000000000000001E-3</v>
      </c>
      <c r="U359" s="57">
        <f t="shared" si="42"/>
        <v>7.6653396187392414E-3</v>
      </c>
      <c r="V359" s="42"/>
      <c r="W359" s="42"/>
      <c r="Z359" s="38" t="s">
        <v>16</v>
      </c>
      <c r="AA359" s="38">
        <v>1472</v>
      </c>
      <c r="AB359" s="41">
        <v>41829</v>
      </c>
      <c r="AC359" s="57">
        <v>4.3299999999999998E-2</v>
      </c>
      <c r="AD359" s="57">
        <v>9.2999999999999992E-3</v>
      </c>
      <c r="AE359" s="57">
        <f t="shared" si="43"/>
        <v>2.8515063381709973E-2</v>
      </c>
      <c r="AF359" s="42"/>
      <c r="AG359" s="42"/>
      <c r="AJ359" s="38" t="s">
        <v>22</v>
      </c>
      <c r="AK359" s="50">
        <v>2262</v>
      </c>
      <c r="AL359" s="51">
        <v>42619</v>
      </c>
      <c r="AM359" s="50">
        <v>2.7400000000000001E-2</v>
      </c>
      <c r="AN359" s="52">
        <v>2.5000000000000001E-3</v>
      </c>
      <c r="AO359" s="59">
        <f t="shared" si="44"/>
        <v>7.6653396187392414E-3</v>
      </c>
      <c r="AP359" s="42"/>
      <c r="AQ359" s="42"/>
    </row>
    <row r="360" spans="1:45" x14ac:dyDescent="0.25">
      <c r="A360" s="45" t="s">
        <v>11</v>
      </c>
      <c r="B360" s="36">
        <v>548</v>
      </c>
      <c r="C360" s="44">
        <v>40905</v>
      </c>
      <c r="D360" s="37">
        <v>-63.736379089062545</v>
      </c>
      <c r="F360" s="38" t="s">
        <v>11</v>
      </c>
      <c r="G360" s="38">
        <v>919</v>
      </c>
      <c r="H360" s="41">
        <v>41276</v>
      </c>
      <c r="I360" s="57">
        <v>5.0000000000000001E-4</v>
      </c>
      <c r="J360" s="57">
        <v>2.5000000000000001E-3</v>
      </c>
      <c r="K360" s="57">
        <f t="shared" si="41"/>
        <v>7.6653396187392414E-3</v>
      </c>
      <c r="P360" s="38" t="s">
        <v>16</v>
      </c>
      <c r="Q360" s="38">
        <v>1431</v>
      </c>
      <c r="R360" s="41">
        <v>41788</v>
      </c>
      <c r="S360" s="57">
        <v>3.9899999999999998E-2</v>
      </c>
      <c r="T360" s="57">
        <v>5.3E-3</v>
      </c>
      <c r="U360" s="57">
        <f t="shared" si="42"/>
        <v>1.6250519991727191E-2</v>
      </c>
      <c r="V360" s="42"/>
      <c r="W360" s="42"/>
      <c r="Z360" s="38" t="s">
        <v>16</v>
      </c>
      <c r="AA360" s="38">
        <v>1474</v>
      </c>
      <c r="AB360" s="41">
        <v>41831</v>
      </c>
      <c r="AC360" s="57">
        <v>4.4699999999999997E-2</v>
      </c>
      <c r="AD360" s="57">
        <v>8.3999999999999995E-3</v>
      </c>
      <c r="AE360" s="57">
        <f t="shared" si="43"/>
        <v>2.5755541118963849E-2</v>
      </c>
      <c r="AF360" s="42"/>
      <c r="AG360" s="42"/>
      <c r="AJ360" s="38" t="s">
        <v>22</v>
      </c>
      <c r="AK360" s="50">
        <v>2263</v>
      </c>
      <c r="AL360" s="51">
        <v>42620</v>
      </c>
      <c r="AM360" s="50">
        <v>0.36209999999999998</v>
      </c>
      <c r="AN360" s="52">
        <v>5.7999999999999996E-3</v>
      </c>
      <c r="AO360" s="59">
        <f t="shared" si="44"/>
        <v>1.7783587915475036E-2</v>
      </c>
      <c r="AP360" s="42"/>
      <c r="AQ360" s="42"/>
    </row>
    <row r="361" spans="1:45" x14ac:dyDescent="0.25">
      <c r="A361" s="45" t="s">
        <v>11</v>
      </c>
      <c r="B361" s="36">
        <v>549</v>
      </c>
      <c r="C361" s="44">
        <v>40906</v>
      </c>
      <c r="D361" s="37">
        <v>-64.058323353049587</v>
      </c>
      <c r="F361" s="38" t="s">
        <v>11</v>
      </c>
      <c r="G361" s="38">
        <v>921</v>
      </c>
      <c r="H361" s="41">
        <v>41278</v>
      </c>
      <c r="I361" s="57">
        <v>5.0000000000000001E-4</v>
      </c>
      <c r="J361" s="57">
        <v>2.5000000000000001E-3</v>
      </c>
      <c r="K361" s="57">
        <f t="shared" si="41"/>
        <v>7.6653396187392414E-3</v>
      </c>
      <c r="P361" s="38" t="s">
        <v>16</v>
      </c>
      <c r="Q361" s="38">
        <v>1436</v>
      </c>
      <c r="R361" s="41">
        <v>41793</v>
      </c>
      <c r="S361" s="57">
        <v>3.2800000000000003E-2</v>
      </c>
      <c r="T361" s="57">
        <v>2.5000000000000001E-3</v>
      </c>
      <c r="U361" s="57">
        <f t="shared" si="42"/>
        <v>7.6653396187392414E-3</v>
      </c>
      <c r="V361" s="42"/>
      <c r="W361" s="42"/>
      <c r="Z361" s="38" t="s">
        <v>16</v>
      </c>
      <c r="AA361" s="38">
        <v>1479</v>
      </c>
      <c r="AB361" s="41">
        <v>41836</v>
      </c>
      <c r="AC361" s="57">
        <v>5.1900000000000002E-2</v>
      </c>
      <c r="AD361" s="57">
        <v>8.9999999999999993E-3</v>
      </c>
      <c r="AE361" s="57">
        <f t="shared" si="43"/>
        <v>2.7595222627461266E-2</v>
      </c>
      <c r="AF361" s="42"/>
      <c r="AG361" s="42"/>
      <c r="AJ361" s="38" t="s">
        <v>22</v>
      </c>
      <c r="AK361" s="50">
        <v>2268</v>
      </c>
      <c r="AL361" s="51">
        <v>42625</v>
      </c>
      <c r="AM361" s="50">
        <v>6.6000000000000003E-2</v>
      </c>
      <c r="AN361" s="52">
        <v>2.5000000000000001E-3</v>
      </c>
      <c r="AO361" s="59">
        <f t="shared" si="44"/>
        <v>7.6653396187392414E-3</v>
      </c>
      <c r="AP361" s="42"/>
      <c r="AQ361" s="42"/>
    </row>
    <row r="362" spans="1:45" x14ac:dyDescent="0.25">
      <c r="A362" s="45" t="s">
        <v>11</v>
      </c>
      <c r="B362" s="36">
        <v>550</v>
      </c>
      <c r="C362" s="44">
        <v>40907</v>
      </c>
      <c r="D362" s="37">
        <v>-64.193233330339396</v>
      </c>
      <c r="F362" s="38" t="s">
        <v>11</v>
      </c>
      <c r="G362" s="38">
        <v>924</v>
      </c>
      <c r="H362" s="41">
        <v>41281</v>
      </c>
      <c r="I362" s="57">
        <v>5.0000000000000001E-4</v>
      </c>
      <c r="J362" s="57">
        <v>2.5000000000000001E-3</v>
      </c>
      <c r="K362" s="57">
        <f t="shared" si="41"/>
        <v>7.6653396187392414E-3</v>
      </c>
      <c r="P362" s="38" t="s">
        <v>16</v>
      </c>
      <c r="Q362" s="38">
        <v>1438</v>
      </c>
      <c r="R362" s="41">
        <v>41795</v>
      </c>
      <c r="S362" s="57">
        <v>7.6799999999999993E-2</v>
      </c>
      <c r="T362" s="57">
        <v>2.5000000000000001E-3</v>
      </c>
      <c r="U362" s="57">
        <f t="shared" si="42"/>
        <v>7.6653396187392414E-3</v>
      </c>
      <c r="V362" s="42"/>
      <c r="W362" s="42"/>
      <c r="Z362" s="38" t="s">
        <v>16</v>
      </c>
      <c r="AA362" s="38">
        <v>1481</v>
      </c>
      <c r="AB362" s="41">
        <v>41838</v>
      </c>
      <c r="AC362" s="57">
        <v>4.3099999999999999E-2</v>
      </c>
      <c r="AD362" s="57">
        <v>6.8999999999999999E-3</v>
      </c>
      <c r="AE362" s="57">
        <f t="shared" si="43"/>
        <v>2.1156337347720305E-2</v>
      </c>
      <c r="AF362" s="42"/>
      <c r="AG362" s="42"/>
      <c r="AJ362" s="38" t="s">
        <v>22</v>
      </c>
      <c r="AK362" s="50">
        <v>2275</v>
      </c>
      <c r="AL362" s="51">
        <v>42632</v>
      </c>
      <c r="AM362" s="50">
        <v>4.8000000000000001E-2</v>
      </c>
      <c r="AN362" s="52">
        <v>2.5000000000000001E-3</v>
      </c>
      <c r="AO362" s="59">
        <f t="shared" si="44"/>
        <v>7.6653396187392414E-3</v>
      </c>
      <c r="AP362" s="42"/>
      <c r="AQ362" s="42"/>
    </row>
    <row r="363" spans="1:45" x14ac:dyDescent="0.25">
      <c r="A363" s="45" t="s">
        <v>11</v>
      </c>
      <c r="B363" s="36">
        <v>554</v>
      </c>
      <c r="C363" s="44">
        <v>40911</v>
      </c>
      <c r="D363" s="37">
        <v>-64.088984711524546</v>
      </c>
      <c r="F363" s="38" t="s">
        <v>11</v>
      </c>
      <c r="G363" s="38">
        <v>926</v>
      </c>
      <c r="H363" s="41">
        <v>41283</v>
      </c>
      <c r="I363" s="57">
        <v>5.0000000000000001E-4</v>
      </c>
      <c r="J363" s="57">
        <v>2.5000000000000001E-3</v>
      </c>
      <c r="K363" s="57">
        <f t="shared" si="41"/>
        <v>7.6653396187392414E-3</v>
      </c>
      <c r="P363" s="38" t="s">
        <v>16</v>
      </c>
      <c r="Q363" s="38">
        <v>1443</v>
      </c>
      <c r="R363" s="41">
        <v>41800</v>
      </c>
      <c r="S363" s="57">
        <v>2.2800000000000001E-2</v>
      </c>
      <c r="T363" s="57">
        <v>2.5000000000000001E-3</v>
      </c>
      <c r="U363" s="57">
        <f t="shared" si="42"/>
        <v>7.6653396187392414E-3</v>
      </c>
      <c r="V363" s="42"/>
      <c r="W363" s="42"/>
      <c r="Z363" s="38" t="s">
        <v>16</v>
      </c>
      <c r="AA363" s="38">
        <v>1486</v>
      </c>
      <c r="AB363" s="41">
        <v>41843</v>
      </c>
      <c r="AC363" s="57">
        <v>4.0599999999999997E-2</v>
      </c>
      <c r="AD363" s="57">
        <v>8.0000000000000002E-3</v>
      </c>
      <c r="AE363" s="57">
        <f t="shared" si="43"/>
        <v>2.452908677996557E-2</v>
      </c>
      <c r="AF363" s="42"/>
      <c r="AG363" s="42"/>
      <c r="AJ363" s="38" t="s">
        <v>22</v>
      </c>
      <c r="AK363" s="50">
        <v>2282</v>
      </c>
      <c r="AL363" s="51">
        <v>42639</v>
      </c>
      <c r="AM363" s="50">
        <v>8.2100000000000006E-2</v>
      </c>
      <c r="AN363" s="52">
        <v>5.4999999999999997E-3</v>
      </c>
      <c r="AO363" s="59">
        <f t="shared" si="44"/>
        <v>1.6863747161226329E-2</v>
      </c>
      <c r="AP363" s="42"/>
      <c r="AQ363" s="42"/>
    </row>
    <row r="364" spans="1:45" x14ac:dyDescent="0.25">
      <c r="A364" s="45" t="s">
        <v>11</v>
      </c>
      <c r="B364" s="36">
        <v>555</v>
      </c>
      <c r="C364" s="44">
        <v>40912</v>
      </c>
      <c r="D364" s="37">
        <v>-64.438524198139064</v>
      </c>
      <c r="F364" s="38" t="s">
        <v>11</v>
      </c>
      <c r="G364" s="38">
        <v>928</v>
      </c>
      <c r="H364" s="41">
        <v>41285</v>
      </c>
      <c r="I364" s="57">
        <v>2.7000000000000001E-3</v>
      </c>
      <c r="J364" s="57">
        <v>6.7000000000000004E-2</v>
      </c>
      <c r="K364" s="57">
        <f t="shared" si="41"/>
        <v>0.20543110178221166</v>
      </c>
      <c r="P364" s="38" t="s">
        <v>16</v>
      </c>
      <c r="Q364" s="38">
        <v>1445</v>
      </c>
      <c r="R364" s="41">
        <v>41802</v>
      </c>
      <c r="S364" s="57">
        <v>1.7999999999999999E-2</v>
      </c>
      <c r="T364" s="57">
        <v>2.5000000000000001E-3</v>
      </c>
      <c r="U364" s="57">
        <f t="shared" si="42"/>
        <v>7.6653396187392414E-3</v>
      </c>
      <c r="V364" s="42"/>
      <c r="W364" s="42"/>
      <c r="Z364" s="38" t="s">
        <v>16</v>
      </c>
      <c r="AA364" s="38">
        <v>1488</v>
      </c>
      <c r="AB364" s="41">
        <v>41845</v>
      </c>
      <c r="AC364" s="57">
        <v>3.5700000000000003E-2</v>
      </c>
      <c r="AD364" s="57">
        <v>6.3E-3</v>
      </c>
      <c r="AE364" s="57">
        <f t="shared" si="43"/>
        <v>1.9316655839222888E-2</v>
      </c>
      <c r="AF364" s="42"/>
      <c r="AG364" s="42"/>
      <c r="AJ364" s="38" t="s">
        <v>22</v>
      </c>
      <c r="AK364" s="50">
        <v>2289</v>
      </c>
      <c r="AL364" s="51">
        <v>42646</v>
      </c>
      <c r="AM364" s="50">
        <v>3.6499999999999998E-2</v>
      </c>
      <c r="AN364" s="52">
        <v>2.5000000000000001E-3</v>
      </c>
      <c r="AO364" s="59">
        <f t="shared" si="44"/>
        <v>7.6653396187392414E-3</v>
      </c>
      <c r="AP364" s="42"/>
      <c r="AQ364" s="42"/>
    </row>
    <row r="365" spans="1:45" ht="15.75" x14ac:dyDescent="0.3">
      <c r="A365" s="45" t="s">
        <v>11</v>
      </c>
      <c r="B365" s="36">
        <v>556</v>
      </c>
      <c r="C365" s="44">
        <v>40913</v>
      </c>
      <c r="D365" s="37">
        <v>-64.591830990513841</v>
      </c>
      <c r="F365" s="38" t="s">
        <v>11</v>
      </c>
      <c r="G365" s="38">
        <v>931</v>
      </c>
      <c r="H365" s="41">
        <v>41288</v>
      </c>
      <c r="I365" s="57">
        <v>2.5000000000000001E-3</v>
      </c>
      <c r="J365" s="57">
        <v>6.4199999999999993E-2</v>
      </c>
      <c r="K365" s="57">
        <f t="shared" si="41"/>
        <v>0.19684592140922369</v>
      </c>
      <c r="P365" s="38" t="s">
        <v>16</v>
      </c>
      <c r="Q365" s="38">
        <v>1450</v>
      </c>
      <c r="R365" s="41">
        <v>41807</v>
      </c>
      <c r="S365" s="57">
        <v>1.52E-2</v>
      </c>
      <c r="T365" s="57">
        <v>2.5000000000000001E-3</v>
      </c>
      <c r="U365" s="57">
        <f t="shared" si="42"/>
        <v>7.6653396187392414E-3</v>
      </c>
      <c r="V365" s="42"/>
      <c r="W365" s="42"/>
      <c r="Z365" s="38" t="s">
        <v>16</v>
      </c>
      <c r="AA365" s="38">
        <v>1493</v>
      </c>
      <c r="AB365" s="41">
        <v>41850</v>
      </c>
      <c r="AC365" s="57">
        <v>2.5499999999999998E-2</v>
      </c>
      <c r="AD365" s="57">
        <v>6.6E-3</v>
      </c>
      <c r="AE365" s="57">
        <f t="shared" si="43"/>
        <v>2.0236496593471594E-2</v>
      </c>
      <c r="AF365" s="42"/>
      <c r="AG365" s="42"/>
      <c r="AJ365" s="38" t="s">
        <v>22</v>
      </c>
      <c r="AK365" s="50">
        <v>2297</v>
      </c>
      <c r="AL365" s="51">
        <v>42654</v>
      </c>
      <c r="AM365" s="50">
        <v>2.12E-2</v>
      </c>
      <c r="AN365" s="52">
        <v>2.5000000000000001E-3</v>
      </c>
      <c r="AO365" s="59">
        <f t="shared" si="44"/>
        <v>7.6653396187392414E-3</v>
      </c>
      <c r="AP365" s="38" t="s">
        <v>66</v>
      </c>
      <c r="AQ365" s="38" t="s">
        <v>93</v>
      </c>
      <c r="AR365" s="38" t="s">
        <v>94</v>
      </c>
      <c r="AS365" s="38" t="s">
        <v>179</v>
      </c>
    </row>
    <row r="366" spans="1:45" x14ac:dyDescent="0.25">
      <c r="A366" s="45" t="s">
        <v>11</v>
      </c>
      <c r="B366" s="36">
        <v>557</v>
      </c>
      <c r="C366" s="44">
        <v>40914</v>
      </c>
      <c r="D366" s="37">
        <v>-64.31587876423923</v>
      </c>
      <c r="F366" s="38" t="s">
        <v>11</v>
      </c>
      <c r="G366" s="38">
        <v>933</v>
      </c>
      <c r="H366" s="41">
        <v>41290</v>
      </c>
      <c r="I366" s="57">
        <v>3.0000000000000001E-3</v>
      </c>
      <c r="J366" s="57">
        <v>6.7699999999999996E-2</v>
      </c>
      <c r="K366" s="57">
        <f t="shared" si="41"/>
        <v>0.20757739687545862</v>
      </c>
      <c r="P366" s="38" t="s">
        <v>16</v>
      </c>
      <c r="Q366" s="38">
        <v>1457</v>
      </c>
      <c r="R366" s="41">
        <v>41814</v>
      </c>
      <c r="S366" s="57">
        <v>0.68469999999999998</v>
      </c>
      <c r="T366" s="57">
        <v>9.5999999999999905E-3</v>
      </c>
      <c r="U366" s="57">
        <f t="shared" si="42"/>
        <v>2.9434904135958655E-2</v>
      </c>
      <c r="V366" s="42"/>
      <c r="W366" s="42"/>
      <c r="Z366" s="38" t="s">
        <v>16</v>
      </c>
      <c r="AA366" s="38">
        <v>1495</v>
      </c>
      <c r="AB366" s="41">
        <v>41852</v>
      </c>
      <c r="AC366" s="57">
        <v>5.0799999999999998E-2</v>
      </c>
      <c r="AD366" s="57">
        <v>7.7999999999999996E-3</v>
      </c>
      <c r="AE366" s="57">
        <f t="shared" si="43"/>
        <v>2.3915859610466432E-2</v>
      </c>
      <c r="AF366" s="42"/>
      <c r="AG366" s="42"/>
      <c r="AJ366" s="48" t="s">
        <v>22</v>
      </c>
      <c r="AK366" s="50">
        <v>2300</v>
      </c>
      <c r="AL366" s="51">
        <v>42657</v>
      </c>
      <c r="AM366" s="50">
        <v>2.0199999999999999E-2</v>
      </c>
      <c r="AN366" s="52">
        <v>6.1999999999999998E-3</v>
      </c>
      <c r="AO366" s="59">
        <f t="shared" si="44"/>
        <v>1.9010042254473315E-2</v>
      </c>
      <c r="AP366" s="38" t="s">
        <v>46</v>
      </c>
      <c r="AQ366" s="43">
        <f>MAX(AM367:AM376)</f>
        <v>7.9299999999999995E-2</v>
      </c>
      <c r="AR366" s="43">
        <f>MAX(AN367:AN376)</f>
        <v>0.90559999999999996</v>
      </c>
      <c r="AS366" s="57">
        <f>(30.973762+15.999*4)/30.973762*AR366</f>
        <v>2.7766926234921026</v>
      </c>
    </row>
    <row r="367" spans="1:45" x14ac:dyDescent="0.25">
      <c r="A367" s="45" t="s">
        <v>11</v>
      </c>
      <c r="B367" s="36">
        <v>560</v>
      </c>
      <c r="C367" s="44">
        <v>40917</v>
      </c>
      <c r="D367" s="37">
        <v>-64.31587876423923</v>
      </c>
      <c r="F367" s="38" t="s">
        <v>11</v>
      </c>
      <c r="G367" s="38">
        <v>935</v>
      </c>
      <c r="H367" s="41">
        <v>41292</v>
      </c>
      <c r="I367" s="57">
        <v>2.8E-3</v>
      </c>
      <c r="J367" s="57">
        <v>2.5000000000000001E-3</v>
      </c>
      <c r="K367" s="57">
        <f t="shared" si="41"/>
        <v>7.6653396187392414E-3</v>
      </c>
      <c r="P367" s="38" t="s">
        <v>16</v>
      </c>
      <c r="Q367" s="38">
        <v>1458</v>
      </c>
      <c r="R367" s="41">
        <v>41815</v>
      </c>
      <c r="S367" s="57">
        <v>0.2049</v>
      </c>
      <c r="T367" s="57">
        <v>7.4000000000000003E-3</v>
      </c>
      <c r="U367" s="57">
        <f t="shared" si="42"/>
        <v>2.2689405271468153E-2</v>
      </c>
      <c r="V367" s="42"/>
      <c r="W367" s="42"/>
      <c r="Z367" s="38" t="s">
        <v>16</v>
      </c>
      <c r="AA367" s="38">
        <v>1500</v>
      </c>
      <c r="AB367" s="41">
        <v>41857</v>
      </c>
      <c r="AC367" s="57">
        <v>5.3900000000000003E-2</v>
      </c>
      <c r="AD367" s="57">
        <v>7.0000000000000001E-3</v>
      </c>
      <c r="AE367" s="57">
        <f t="shared" si="43"/>
        <v>2.1462950932469874E-2</v>
      </c>
      <c r="AF367" s="42"/>
      <c r="AG367" s="42"/>
      <c r="AJ367" s="38" t="s">
        <v>24</v>
      </c>
      <c r="AK367" s="50">
        <v>2303</v>
      </c>
      <c r="AL367" s="51">
        <v>42660</v>
      </c>
      <c r="AM367" s="50">
        <v>4.9000000000000002E-2</v>
      </c>
      <c r="AN367" s="50">
        <v>0.47610000000000002</v>
      </c>
      <c r="AO367" s="59">
        <f t="shared" si="44"/>
        <v>1.4597872769927012</v>
      </c>
      <c r="AP367" s="38" t="s">
        <v>47</v>
      </c>
      <c r="AQ367" s="43">
        <f>MIN(AM367:AM376)</f>
        <v>5.0000000000000001E-4</v>
      </c>
      <c r="AR367" s="43">
        <f>MIN(AN367:AN376)</f>
        <v>0.21429999999999999</v>
      </c>
      <c r="AS367" s="57">
        <f t="shared" ref="AS367:AS370" si="45">(30.973762+15.999*4)/30.973762*AR367</f>
        <v>0.65707291211832775</v>
      </c>
    </row>
    <row r="368" spans="1:45" x14ac:dyDescent="0.25">
      <c r="A368" s="45" t="s">
        <v>11</v>
      </c>
      <c r="B368" s="36">
        <v>561</v>
      </c>
      <c r="C368" s="44">
        <v>40918</v>
      </c>
      <c r="D368" s="37">
        <v>-64.766600733821093</v>
      </c>
      <c r="F368" s="38" t="s">
        <v>11</v>
      </c>
      <c r="G368" s="38">
        <v>940</v>
      </c>
      <c r="H368" s="41">
        <v>41297</v>
      </c>
      <c r="I368" s="57">
        <v>5.0000000000000001E-4</v>
      </c>
      <c r="J368" s="57">
        <v>2.5000000000000001E-3</v>
      </c>
      <c r="K368" s="57">
        <f t="shared" si="41"/>
        <v>7.6653396187392414E-3</v>
      </c>
      <c r="P368" s="38" t="s">
        <v>16</v>
      </c>
      <c r="Q368" s="38">
        <v>1459</v>
      </c>
      <c r="R368" s="41">
        <v>41816</v>
      </c>
      <c r="S368" s="57">
        <v>0.1128</v>
      </c>
      <c r="T368" s="57">
        <v>6.8999999999999999E-3</v>
      </c>
      <c r="U368" s="57">
        <f t="shared" si="42"/>
        <v>2.1156337347720305E-2</v>
      </c>
      <c r="V368" s="42"/>
      <c r="W368" s="42"/>
      <c r="Z368" s="38" t="s">
        <v>16</v>
      </c>
      <c r="AA368" s="38">
        <v>1502</v>
      </c>
      <c r="AB368" s="41">
        <v>41859</v>
      </c>
      <c r="AC368" s="57">
        <v>3.1E-2</v>
      </c>
      <c r="AD368" s="57">
        <v>2.5000000000000001E-3</v>
      </c>
      <c r="AE368" s="57">
        <f t="shared" si="43"/>
        <v>7.6653396187392414E-3</v>
      </c>
      <c r="AF368" s="42"/>
      <c r="AG368" s="42"/>
      <c r="AJ368" s="38" t="s">
        <v>24</v>
      </c>
      <c r="AK368" s="50">
        <v>2306</v>
      </c>
      <c r="AL368" s="51">
        <v>42663</v>
      </c>
      <c r="AM368" s="50">
        <v>3.7900000000000003E-2</v>
      </c>
      <c r="AN368" s="50">
        <v>0.76359999999999995</v>
      </c>
      <c r="AO368" s="59">
        <f t="shared" si="44"/>
        <v>2.3413013331477135</v>
      </c>
      <c r="AP368" s="38" t="s">
        <v>48</v>
      </c>
      <c r="AQ368" s="43">
        <f>MEDIAN(AM367:AM376)</f>
        <v>4.4850000000000001E-2</v>
      </c>
      <c r="AR368" s="43">
        <f>MEDIAN(AN367:AN376)</f>
        <v>0.77279999999999993</v>
      </c>
      <c r="AS368" s="57">
        <f t="shared" si="45"/>
        <v>2.3695097829446738</v>
      </c>
    </row>
    <row r="369" spans="1:45" x14ac:dyDescent="0.25">
      <c r="A369" s="45" t="s">
        <v>11</v>
      </c>
      <c r="B369" s="36">
        <v>562</v>
      </c>
      <c r="C369" s="44">
        <v>40919</v>
      </c>
      <c r="D369" s="37">
        <v>-64.775799141363578</v>
      </c>
      <c r="F369" s="38" t="s">
        <v>11</v>
      </c>
      <c r="G369" s="38">
        <v>942</v>
      </c>
      <c r="H369" s="41">
        <v>41299</v>
      </c>
      <c r="I369" s="57">
        <v>5.0000000000000001E-4</v>
      </c>
      <c r="J369" s="57">
        <v>2.5000000000000001E-3</v>
      </c>
      <c r="K369" s="57">
        <f t="shared" si="41"/>
        <v>7.6653396187392414E-3</v>
      </c>
      <c r="P369" s="38" t="s">
        <v>16</v>
      </c>
      <c r="Q369" s="38">
        <v>1464</v>
      </c>
      <c r="R369" s="41">
        <v>41821</v>
      </c>
      <c r="S369" s="57">
        <v>6.08E-2</v>
      </c>
      <c r="T369" s="57">
        <v>9.1000000000000004E-3</v>
      </c>
      <c r="U369" s="57">
        <f t="shared" si="42"/>
        <v>2.7901836212210838E-2</v>
      </c>
      <c r="V369" s="42"/>
      <c r="W369" s="42"/>
      <c r="Z369" s="38" t="s">
        <v>16</v>
      </c>
      <c r="AA369" s="38">
        <v>1507</v>
      </c>
      <c r="AB369" s="41">
        <v>41864</v>
      </c>
      <c r="AC369" s="57">
        <v>4.8800000000000003E-2</v>
      </c>
      <c r="AD369" s="57">
        <v>6.0000000000000001E-3</v>
      </c>
      <c r="AE369" s="57">
        <f t="shared" si="43"/>
        <v>1.8396815084974177E-2</v>
      </c>
      <c r="AF369" s="42"/>
      <c r="AG369" s="42"/>
      <c r="AJ369" s="38" t="s">
        <v>24</v>
      </c>
      <c r="AK369" s="50">
        <v>2310</v>
      </c>
      <c r="AL369" s="51">
        <v>42667</v>
      </c>
      <c r="AM369" s="50">
        <v>4.1700000000000001E-2</v>
      </c>
      <c r="AN369" s="50">
        <v>0.70350000000000001</v>
      </c>
      <c r="AO369" s="59">
        <f t="shared" si="44"/>
        <v>2.1570265687132224</v>
      </c>
      <c r="AP369" s="38" t="s">
        <v>49</v>
      </c>
      <c r="AQ369" s="43">
        <f>AVERAGE(AM367:AM376)</f>
        <v>4.3969999999999995E-2</v>
      </c>
      <c r="AR369" s="43">
        <f>AVERAGE(AN367:AN376)</f>
        <v>0.71195999999999993</v>
      </c>
      <c r="AS369" s="57">
        <f t="shared" si="45"/>
        <v>2.1829660779830355</v>
      </c>
    </row>
    <row r="370" spans="1:45" x14ac:dyDescent="0.25">
      <c r="A370" s="45" t="s">
        <v>11</v>
      </c>
      <c r="B370" s="36">
        <v>563</v>
      </c>
      <c r="C370" s="44">
        <v>40920</v>
      </c>
      <c r="D370" s="37">
        <v>-64.855518673398464</v>
      </c>
      <c r="F370" s="38" t="s">
        <v>11</v>
      </c>
      <c r="G370" s="38">
        <v>945</v>
      </c>
      <c r="H370" s="41">
        <v>41302</v>
      </c>
      <c r="I370" s="57">
        <v>5.0000000000000001E-4</v>
      </c>
      <c r="J370" s="57">
        <v>2.5000000000000001E-3</v>
      </c>
      <c r="K370" s="57">
        <f t="shared" si="41"/>
        <v>7.6653396187392414E-3</v>
      </c>
      <c r="P370" s="38" t="s">
        <v>16</v>
      </c>
      <c r="Q370" s="38">
        <v>1466</v>
      </c>
      <c r="R370" s="41">
        <v>41823</v>
      </c>
      <c r="S370" s="57">
        <v>5.16E-2</v>
      </c>
      <c r="T370" s="57">
        <v>8.5000000000000006E-3</v>
      </c>
      <c r="U370" s="57">
        <f t="shared" si="42"/>
        <v>2.6062154703713421E-2</v>
      </c>
      <c r="V370" s="42"/>
      <c r="W370" s="42"/>
      <c r="Z370" s="38" t="s">
        <v>16</v>
      </c>
      <c r="AA370" s="38">
        <v>1509</v>
      </c>
      <c r="AB370" s="41">
        <v>41866</v>
      </c>
      <c r="AC370" s="57">
        <v>4.3999999999999997E-2</v>
      </c>
      <c r="AD370" s="57">
        <v>6.8999999999999999E-3</v>
      </c>
      <c r="AE370" s="57">
        <f t="shared" si="43"/>
        <v>2.1156337347720305E-2</v>
      </c>
      <c r="AF370" s="42"/>
      <c r="AG370" s="42"/>
      <c r="AJ370" s="38" t="s">
        <v>24</v>
      </c>
      <c r="AK370" s="50">
        <v>2317</v>
      </c>
      <c r="AL370" s="51">
        <v>42674</v>
      </c>
      <c r="AM370" s="50">
        <v>4.8000000000000001E-2</v>
      </c>
      <c r="AN370" s="50">
        <v>0.81940000000000002</v>
      </c>
      <c r="AO370" s="59">
        <f t="shared" si="44"/>
        <v>2.5123917134379736</v>
      </c>
      <c r="AP370" s="38" t="s">
        <v>50</v>
      </c>
      <c r="AQ370" s="43">
        <f>STDEV(AM367:AM376)</f>
        <v>2.0575122518873775E-2</v>
      </c>
      <c r="AR370" s="43">
        <f>STDEV(AN367:AN376)</f>
        <v>0.2134911510005878</v>
      </c>
      <c r="AS370" s="57">
        <f t="shared" si="45"/>
        <v>0.65459287120601894</v>
      </c>
    </row>
    <row r="371" spans="1:45" x14ac:dyDescent="0.25">
      <c r="A371" s="45" t="s">
        <v>11</v>
      </c>
      <c r="B371" s="36">
        <v>564</v>
      </c>
      <c r="C371" s="44">
        <v>40921</v>
      </c>
      <c r="D371" s="37">
        <v>-64.647021435768764</v>
      </c>
      <c r="F371" s="38" t="s">
        <v>11</v>
      </c>
      <c r="G371" s="38">
        <v>947</v>
      </c>
      <c r="H371" s="41">
        <v>41304</v>
      </c>
      <c r="I371" s="57">
        <v>5.0000000000000001E-4</v>
      </c>
      <c r="J371" s="57">
        <v>2.5000000000000001E-3</v>
      </c>
      <c r="K371" s="57">
        <f t="shared" si="41"/>
        <v>7.6653396187392414E-3</v>
      </c>
      <c r="P371" s="38" t="s">
        <v>16</v>
      </c>
      <c r="Q371" s="38">
        <v>1471</v>
      </c>
      <c r="R371" s="41">
        <v>41828</v>
      </c>
      <c r="S371" s="57">
        <v>4.8000000000000001E-2</v>
      </c>
      <c r="T371" s="57">
        <v>8.9999999999999993E-3</v>
      </c>
      <c r="U371" s="57">
        <f t="shared" si="42"/>
        <v>2.7595222627461266E-2</v>
      </c>
      <c r="V371" s="42"/>
      <c r="W371" s="42"/>
      <c r="Z371" s="38" t="s">
        <v>16</v>
      </c>
      <c r="AA371" s="38">
        <v>1514</v>
      </c>
      <c r="AB371" s="41">
        <v>41871</v>
      </c>
      <c r="AC371" s="57">
        <v>3.4799999999999998E-2</v>
      </c>
      <c r="AD371" s="57">
        <v>2.5000000000000001E-3</v>
      </c>
      <c r="AE371" s="57">
        <f t="shared" si="43"/>
        <v>7.6653396187392414E-3</v>
      </c>
      <c r="AF371" s="42"/>
      <c r="AG371" s="42"/>
      <c r="AJ371" s="38" t="s">
        <v>24</v>
      </c>
      <c r="AK371" s="50">
        <v>2324</v>
      </c>
      <c r="AL371" s="51">
        <v>42681</v>
      </c>
      <c r="AM371" s="50">
        <v>3.95E-2</v>
      </c>
      <c r="AN371" s="50">
        <v>0.78200000000000003</v>
      </c>
      <c r="AO371" s="59">
        <f t="shared" si="44"/>
        <v>2.3977182327416346</v>
      </c>
    </row>
    <row r="372" spans="1:45" x14ac:dyDescent="0.25">
      <c r="A372" s="45" t="s">
        <v>11</v>
      </c>
      <c r="B372" s="36">
        <v>568</v>
      </c>
      <c r="C372" s="44">
        <v>40925</v>
      </c>
      <c r="D372" s="37">
        <v>-64.377201481189147</v>
      </c>
      <c r="F372" s="38" t="s">
        <v>11</v>
      </c>
      <c r="G372" s="38">
        <v>949</v>
      </c>
      <c r="H372" s="41">
        <v>41306</v>
      </c>
      <c r="I372" s="57">
        <v>5.0000000000000001E-4</v>
      </c>
      <c r="J372" s="57">
        <v>2.5000000000000001E-3</v>
      </c>
      <c r="K372" s="57">
        <f t="shared" si="41"/>
        <v>7.6653396187392414E-3</v>
      </c>
      <c r="P372" s="38" t="s">
        <v>16</v>
      </c>
      <c r="Q372" s="38">
        <v>1473</v>
      </c>
      <c r="R372" s="41">
        <v>41830</v>
      </c>
      <c r="S372" s="57">
        <v>4.5600000000000002E-2</v>
      </c>
      <c r="T372" s="57">
        <v>8.3000000000000001E-3</v>
      </c>
      <c r="U372" s="57">
        <f t="shared" si="42"/>
        <v>2.544892753421428E-2</v>
      </c>
      <c r="V372" s="42"/>
      <c r="W372" s="42"/>
      <c r="Z372" s="38" t="s">
        <v>16</v>
      </c>
      <c r="AA372" s="38">
        <v>1516</v>
      </c>
      <c r="AB372" s="41">
        <v>41873</v>
      </c>
      <c r="AC372" s="57">
        <v>2.1700000000000001E-2</v>
      </c>
      <c r="AD372" s="57">
        <v>5.3E-3</v>
      </c>
      <c r="AE372" s="57">
        <f t="shared" si="43"/>
        <v>1.6250519991727191E-2</v>
      </c>
      <c r="AF372" s="42"/>
      <c r="AG372" s="42"/>
      <c r="AJ372" s="38" t="s">
        <v>24</v>
      </c>
      <c r="AK372" s="50">
        <v>2331</v>
      </c>
      <c r="AL372" s="51">
        <v>42688</v>
      </c>
      <c r="AM372" s="50">
        <v>7.9299999999999995E-2</v>
      </c>
      <c r="AN372" s="50">
        <v>0.71830000000000005</v>
      </c>
      <c r="AO372" s="59">
        <f t="shared" si="44"/>
        <v>2.2024053792561586</v>
      </c>
    </row>
    <row r="373" spans="1:45" x14ac:dyDescent="0.25">
      <c r="A373" s="45" t="s">
        <v>11</v>
      </c>
      <c r="B373" s="36">
        <v>569</v>
      </c>
      <c r="C373" s="44">
        <v>40926</v>
      </c>
      <c r="D373" s="37">
        <v>-64.377201481189147</v>
      </c>
      <c r="F373" s="38" t="s">
        <v>11</v>
      </c>
      <c r="G373" s="38">
        <v>952</v>
      </c>
      <c r="H373" s="41">
        <v>41309</v>
      </c>
      <c r="I373" s="57">
        <v>5.0000000000000001E-4</v>
      </c>
      <c r="J373" s="57">
        <v>2.5000000000000001E-3</v>
      </c>
      <c r="K373" s="57">
        <f t="shared" si="41"/>
        <v>7.6653396187392414E-3</v>
      </c>
      <c r="P373" s="38" t="s">
        <v>16</v>
      </c>
      <c r="Q373" s="38">
        <v>1478</v>
      </c>
      <c r="R373" s="41">
        <v>41835</v>
      </c>
      <c r="S373" s="57">
        <v>4.8000000000000001E-2</v>
      </c>
      <c r="T373" s="57">
        <v>8.0999999999999996E-3</v>
      </c>
      <c r="U373" s="57">
        <f t="shared" si="42"/>
        <v>2.4835700364715139E-2</v>
      </c>
      <c r="V373" s="42"/>
      <c r="W373" s="42"/>
      <c r="Z373" s="38" t="s">
        <v>16</v>
      </c>
      <c r="AA373" s="38">
        <v>1521</v>
      </c>
      <c r="AB373" s="41">
        <v>41878</v>
      </c>
      <c r="AC373" s="57">
        <v>4.4400000000000002E-2</v>
      </c>
      <c r="AD373" s="57">
        <v>5.7999999999999996E-3</v>
      </c>
      <c r="AE373" s="57">
        <f t="shared" si="43"/>
        <v>1.7783587915475036E-2</v>
      </c>
      <c r="AF373" s="42"/>
      <c r="AG373" s="42"/>
      <c r="AJ373" s="38" t="s">
        <v>24</v>
      </c>
      <c r="AK373" s="50">
        <v>2338</v>
      </c>
      <c r="AL373" s="51">
        <v>42695</v>
      </c>
      <c r="AM373" s="50">
        <v>6.2E-2</v>
      </c>
      <c r="AN373" s="50">
        <v>0.84350000000000003</v>
      </c>
      <c r="AO373" s="59">
        <f t="shared" si="44"/>
        <v>2.58628558736262</v>
      </c>
    </row>
    <row r="374" spans="1:45" x14ac:dyDescent="0.25">
      <c r="A374" s="45" t="s">
        <v>11</v>
      </c>
      <c r="B374" s="36">
        <v>570</v>
      </c>
      <c r="C374" s="44">
        <v>40927</v>
      </c>
      <c r="D374" s="37">
        <v>-64.548905088648894</v>
      </c>
      <c r="F374" s="38" t="s">
        <v>11</v>
      </c>
      <c r="G374" s="38">
        <v>954</v>
      </c>
      <c r="H374" s="41">
        <v>41311</v>
      </c>
      <c r="I374" s="57">
        <v>5.0000000000000001E-4</v>
      </c>
      <c r="J374" s="57">
        <v>2.5000000000000001E-3</v>
      </c>
      <c r="K374" s="57">
        <f t="shared" si="41"/>
        <v>7.6653396187392414E-3</v>
      </c>
      <c r="P374" s="38" t="s">
        <v>16</v>
      </c>
      <c r="Q374" s="38">
        <v>1480</v>
      </c>
      <c r="R374" s="41">
        <v>41837</v>
      </c>
      <c r="S374" s="57">
        <v>3.8899999999999997E-2</v>
      </c>
      <c r="T374" s="57">
        <v>6.8999999999999999E-3</v>
      </c>
      <c r="U374" s="57">
        <f t="shared" si="42"/>
        <v>2.1156337347720305E-2</v>
      </c>
      <c r="V374" s="42"/>
      <c r="W374" s="42"/>
      <c r="Z374" s="38" t="s">
        <v>16</v>
      </c>
      <c r="AA374" s="38">
        <v>1523</v>
      </c>
      <c r="AB374" s="41">
        <v>41880</v>
      </c>
      <c r="AC374" s="57">
        <v>4.8500000000000001E-2</v>
      </c>
      <c r="AD374" s="57">
        <v>5.8999999999999999E-3</v>
      </c>
      <c r="AE374" s="57">
        <f t="shared" si="43"/>
        <v>1.8090201500224608E-2</v>
      </c>
      <c r="AF374" s="42"/>
      <c r="AG374" s="42"/>
      <c r="AJ374" s="38" t="s">
        <v>24</v>
      </c>
      <c r="AK374" s="50">
        <v>2345</v>
      </c>
      <c r="AL374" s="51">
        <v>42702</v>
      </c>
      <c r="AM374" s="50">
        <v>3.0300000000000001E-2</v>
      </c>
      <c r="AN374" s="50">
        <v>0.90559999999999996</v>
      </c>
      <c r="AO374" s="59">
        <f t="shared" si="44"/>
        <v>2.7766926234921026</v>
      </c>
    </row>
    <row r="375" spans="1:45" x14ac:dyDescent="0.25">
      <c r="A375" s="45" t="s">
        <v>11</v>
      </c>
      <c r="B375" s="36">
        <v>571</v>
      </c>
      <c r="C375" s="44">
        <v>40928</v>
      </c>
      <c r="D375" s="37">
        <v>-64.527442137716434</v>
      </c>
      <c r="F375" s="38" t="s">
        <v>11</v>
      </c>
      <c r="G375" s="38">
        <v>956</v>
      </c>
      <c r="H375" s="41">
        <v>41313</v>
      </c>
      <c r="I375" s="57">
        <v>5.0000000000000001E-4</v>
      </c>
      <c r="J375" s="57">
        <v>2.5000000000000001E-3</v>
      </c>
      <c r="K375" s="57">
        <f t="shared" si="41"/>
        <v>7.6653396187392414E-3</v>
      </c>
      <c r="P375" s="38" t="s">
        <v>16</v>
      </c>
      <c r="Q375" s="38">
        <v>1485</v>
      </c>
      <c r="R375" s="41">
        <v>41842</v>
      </c>
      <c r="S375" s="57">
        <v>3.6900000000000002E-2</v>
      </c>
      <c r="T375" s="57">
        <v>2.5000000000000001E-3</v>
      </c>
      <c r="U375" s="57">
        <f t="shared" si="42"/>
        <v>7.6653396187392414E-3</v>
      </c>
      <c r="V375" s="42"/>
      <c r="W375" s="42"/>
      <c r="Z375" s="38" t="s">
        <v>16</v>
      </c>
      <c r="AA375" s="38">
        <v>1530</v>
      </c>
      <c r="AB375" s="41">
        <v>41887</v>
      </c>
      <c r="AC375" s="57">
        <v>4.6699999999999998E-2</v>
      </c>
      <c r="AD375" s="57">
        <v>5.8999999999999999E-3</v>
      </c>
      <c r="AE375" s="57">
        <f t="shared" si="43"/>
        <v>1.8090201500224608E-2</v>
      </c>
      <c r="AF375" s="42"/>
      <c r="AG375" s="42"/>
      <c r="AJ375" s="38" t="s">
        <v>24</v>
      </c>
      <c r="AK375" s="50">
        <v>2352</v>
      </c>
      <c r="AL375" s="51">
        <v>42709</v>
      </c>
      <c r="AM375" s="52">
        <v>5.0000000000000001E-4</v>
      </c>
      <c r="AN375" s="50">
        <v>0.21429999999999999</v>
      </c>
      <c r="AO375" s="59">
        <f t="shared" si="44"/>
        <v>0.65707291211832775</v>
      </c>
    </row>
    <row r="376" spans="1:45" ht="15.75" x14ac:dyDescent="0.3">
      <c r="A376" s="45" t="s">
        <v>11</v>
      </c>
      <c r="B376" s="36">
        <v>574</v>
      </c>
      <c r="C376" s="44">
        <v>40931</v>
      </c>
      <c r="D376" s="37">
        <v>-65.293976099590353</v>
      </c>
      <c r="F376" s="38" t="s">
        <v>11</v>
      </c>
      <c r="G376" s="38">
        <v>959</v>
      </c>
      <c r="H376" s="41">
        <v>41316</v>
      </c>
      <c r="I376" s="57">
        <v>5.0000000000000001E-4</v>
      </c>
      <c r="J376" s="57">
        <v>2.5000000000000001E-3</v>
      </c>
      <c r="K376" s="57">
        <f t="shared" si="41"/>
        <v>7.6653396187392414E-3</v>
      </c>
      <c r="P376" s="38" t="s">
        <v>16</v>
      </c>
      <c r="Q376" s="38">
        <v>1487</v>
      </c>
      <c r="R376" s="41">
        <v>41844</v>
      </c>
      <c r="S376" s="57">
        <v>3.8600000000000002E-2</v>
      </c>
      <c r="T376" s="57">
        <v>5.3E-3</v>
      </c>
      <c r="U376" s="57">
        <f t="shared" si="42"/>
        <v>1.6250519991727191E-2</v>
      </c>
      <c r="V376" s="42"/>
      <c r="W376" s="42"/>
      <c r="Z376" s="38" t="s">
        <v>16</v>
      </c>
      <c r="AA376" s="38">
        <v>1535</v>
      </c>
      <c r="AB376" s="41">
        <v>41892</v>
      </c>
      <c r="AC376" s="57">
        <v>3.1600000000000003E-2</v>
      </c>
      <c r="AD376" s="57">
        <v>2.5000000000000001E-3</v>
      </c>
      <c r="AE376" s="57">
        <f t="shared" si="43"/>
        <v>7.6653396187392414E-3</v>
      </c>
      <c r="AF376" s="42"/>
      <c r="AG376" s="42"/>
      <c r="AJ376" s="48" t="s">
        <v>24</v>
      </c>
      <c r="AK376" s="50">
        <v>2359</v>
      </c>
      <c r="AL376" s="51">
        <v>42716</v>
      </c>
      <c r="AM376" s="50">
        <v>5.1499999999999997E-2</v>
      </c>
      <c r="AN376" s="50">
        <v>0.89329999999999998</v>
      </c>
      <c r="AO376" s="59">
        <f t="shared" si="44"/>
        <v>2.7389791525679055</v>
      </c>
      <c r="AP376" s="38" t="s">
        <v>67</v>
      </c>
      <c r="AQ376" s="38" t="s">
        <v>93</v>
      </c>
      <c r="AR376" s="38" t="s">
        <v>94</v>
      </c>
      <c r="AS376" s="38" t="s">
        <v>179</v>
      </c>
    </row>
    <row r="377" spans="1:45" ht="15.75" x14ac:dyDescent="0.3">
      <c r="A377" s="45" t="s">
        <v>11</v>
      </c>
      <c r="B377" s="36">
        <v>575</v>
      </c>
      <c r="C377" s="44">
        <v>40932</v>
      </c>
      <c r="D377" s="37">
        <v>-65.652713993747355</v>
      </c>
      <c r="F377" s="38" t="s">
        <v>11</v>
      </c>
      <c r="G377" s="38">
        <v>961</v>
      </c>
      <c r="H377" s="41">
        <v>41318</v>
      </c>
      <c r="I377" s="57">
        <v>5.0000000000000001E-4</v>
      </c>
      <c r="J377" s="57">
        <v>2.5000000000000001E-3</v>
      </c>
      <c r="K377" s="57">
        <f t="shared" si="41"/>
        <v>7.6653396187392414E-3</v>
      </c>
      <c r="P377" s="38" t="s">
        <v>16</v>
      </c>
      <c r="Q377" s="38">
        <v>1492</v>
      </c>
      <c r="R377" s="41">
        <v>41849</v>
      </c>
      <c r="S377" s="57">
        <v>5.4800000000000001E-2</v>
      </c>
      <c r="T377" s="57">
        <v>1.2200000000000001E-2</v>
      </c>
      <c r="U377" s="57">
        <f t="shared" si="42"/>
        <v>3.74068573394475E-2</v>
      </c>
      <c r="Z377" s="38" t="s">
        <v>16</v>
      </c>
      <c r="AA377" s="50">
        <v>1537</v>
      </c>
      <c r="AB377" s="51">
        <v>41894</v>
      </c>
      <c r="AC377" s="59">
        <v>3.8899999999999997E-2</v>
      </c>
      <c r="AD377" s="59">
        <v>2.5000000000000001E-3</v>
      </c>
      <c r="AE377" s="57">
        <f t="shared" si="43"/>
        <v>7.6653396187392414E-3</v>
      </c>
      <c r="AF377" s="38" t="s">
        <v>68</v>
      </c>
      <c r="AG377" s="38" t="s">
        <v>93</v>
      </c>
      <c r="AH377" s="38" t="s">
        <v>94</v>
      </c>
      <c r="AI377" s="38" t="s">
        <v>179</v>
      </c>
      <c r="AJ377" s="38" t="s">
        <v>26</v>
      </c>
      <c r="AK377" s="50">
        <v>2366</v>
      </c>
      <c r="AL377" s="51">
        <v>42723</v>
      </c>
      <c r="AM377" s="50">
        <v>4.5900000000000003E-2</v>
      </c>
      <c r="AN377" s="50">
        <v>0.10970000000000001</v>
      </c>
      <c r="AO377" s="59">
        <f t="shared" si="44"/>
        <v>0.33635510247027789</v>
      </c>
      <c r="AP377" s="38" t="s">
        <v>46</v>
      </c>
      <c r="AQ377" s="56">
        <f>MAX(AM377:AM445)</f>
        <v>1.6539999999999999</v>
      </c>
      <c r="AR377" s="56">
        <f>MAX(AN377:AN445)</f>
        <v>0.10970000000000001</v>
      </c>
      <c r="AS377" s="57">
        <f>(30.973762+15.999*4)/30.973762*AR377</f>
        <v>0.33635510247027789</v>
      </c>
    </row>
    <row r="378" spans="1:45" x14ac:dyDescent="0.25">
      <c r="A378" s="45" t="s">
        <v>11</v>
      </c>
      <c r="B378" s="36">
        <v>576</v>
      </c>
      <c r="C378" s="44">
        <v>40933</v>
      </c>
      <c r="D378" s="37">
        <v>-65.66497853713733</v>
      </c>
      <c r="F378" s="38" t="s">
        <v>11</v>
      </c>
      <c r="G378" s="38">
        <v>963</v>
      </c>
      <c r="H378" s="41">
        <v>41320</v>
      </c>
      <c r="I378" s="57">
        <v>5.0000000000000001E-4</v>
      </c>
      <c r="J378" s="57">
        <v>2.5000000000000001E-3</v>
      </c>
      <c r="K378" s="57">
        <f t="shared" si="41"/>
        <v>7.6653396187392414E-3</v>
      </c>
      <c r="P378" s="38" t="s">
        <v>16</v>
      </c>
      <c r="Q378" s="38">
        <v>1494</v>
      </c>
      <c r="R378" s="41">
        <v>41851</v>
      </c>
      <c r="S378" s="57">
        <v>3.9699999999999999E-2</v>
      </c>
      <c r="T378" s="57">
        <v>7.1000000000000004E-3</v>
      </c>
      <c r="U378" s="57">
        <f t="shared" si="42"/>
        <v>2.1769564517219446E-2</v>
      </c>
      <c r="V378" s="42"/>
      <c r="W378" s="42"/>
      <c r="Z378" s="48" t="s">
        <v>16</v>
      </c>
      <c r="AA378" s="48">
        <v>1542</v>
      </c>
      <c r="AB378" s="49">
        <v>41899</v>
      </c>
      <c r="AC378" s="58">
        <v>2.6700000000000002E-2</v>
      </c>
      <c r="AD378" s="58">
        <v>2.5000000000000001E-3</v>
      </c>
      <c r="AE378" s="57">
        <f t="shared" si="43"/>
        <v>7.6653396187392414E-3</v>
      </c>
      <c r="AF378" s="38" t="s">
        <v>46</v>
      </c>
      <c r="AG378" s="42">
        <f>MAX(AC379:AC408)</f>
        <v>8.0399999999999999E-2</v>
      </c>
      <c r="AH378" s="42">
        <f>MAX(AD379:AD408)</f>
        <v>2.5000000000000001E-3</v>
      </c>
      <c r="AI378" s="57">
        <f>(30.973762+15.999*4)/30.973762*AH378</f>
        <v>7.6653396187392414E-3</v>
      </c>
      <c r="AJ378" s="38" t="s">
        <v>26</v>
      </c>
      <c r="AK378" s="50">
        <v>2375</v>
      </c>
      <c r="AL378" s="51">
        <v>42732</v>
      </c>
      <c r="AM378" s="50">
        <v>0.39219999999999999</v>
      </c>
      <c r="AN378" s="50">
        <v>4.5100000000000001E-2</v>
      </c>
      <c r="AO378" s="59">
        <f t="shared" si="44"/>
        <v>0.13828272672205591</v>
      </c>
      <c r="AP378" s="38" t="s">
        <v>47</v>
      </c>
      <c r="AQ378" s="56">
        <f>MIN(AM377:AM445)</f>
        <v>2.3E-3</v>
      </c>
      <c r="AR378" s="56">
        <f>MIN(AN377:AN445)</f>
        <v>2.5000000000000001E-3</v>
      </c>
      <c r="AS378" s="57">
        <f t="shared" ref="AS378:AS381" si="46">(30.973762+15.999*4)/30.973762*AR378</f>
        <v>7.6653396187392414E-3</v>
      </c>
    </row>
    <row r="379" spans="1:45" x14ac:dyDescent="0.25">
      <c r="A379" s="45" t="s">
        <v>11</v>
      </c>
      <c r="B379" s="36">
        <v>577</v>
      </c>
      <c r="C379" s="44">
        <v>40934</v>
      </c>
      <c r="D379" s="37">
        <v>-65.352232680692765</v>
      </c>
      <c r="F379" s="38" t="s">
        <v>11</v>
      </c>
      <c r="G379" s="38">
        <v>968</v>
      </c>
      <c r="H379" s="41">
        <v>41325</v>
      </c>
      <c r="I379" s="57">
        <v>5.0000000000000001E-4</v>
      </c>
      <c r="J379" s="57">
        <v>2.5000000000000001E-3</v>
      </c>
      <c r="K379" s="57">
        <f t="shared" si="41"/>
        <v>7.6653396187392414E-3</v>
      </c>
      <c r="P379" s="38" t="s">
        <v>16</v>
      </c>
      <c r="Q379" s="38">
        <v>1499</v>
      </c>
      <c r="R379" s="41">
        <v>41856</v>
      </c>
      <c r="S379" s="57">
        <v>4.3099999999999999E-2</v>
      </c>
      <c r="T379" s="57">
        <v>2.5000000000000001E-3</v>
      </c>
      <c r="U379" s="57">
        <f t="shared" si="42"/>
        <v>7.6653396187392414E-3</v>
      </c>
      <c r="V379" s="42"/>
      <c r="W379" s="42"/>
      <c r="Z379" s="38" t="s">
        <v>18</v>
      </c>
      <c r="AA379" s="38">
        <v>1544</v>
      </c>
      <c r="AB379" s="41">
        <v>41901</v>
      </c>
      <c r="AC379" s="57">
        <v>2.53E-2</v>
      </c>
      <c r="AD379" s="57">
        <v>2.5000000000000001E-3</v>
      </c>
      <c r="AE379" s="57">
        <f t="shared" si="43"/>
        <v>7.6653396187392414E-3</v>
      </c>
      <c r="AF379" s="38" t="s">
        <v>47</v>
      </c>
      <c r="AG379" s="38">
        <f>MIN(AC379:AC408)</f>
        <v>5.0000000000000001E-4</v>
      </c>
      <c r="AH379" s="38">
        <f>MIN(AD379:AD408)</f>
        <v>2.5000000000000001E-3</v>
      </c>
      <c r="AI379" s="57">
        <f t="shared" ref="AI379:AI382" si="47">(30.973762+15.999*4)/30.973762*AH379</f>
        <v>7.6653396187392414E-3</v>
      </c>
      <c r="AJ379" s="38" t="s">
        <v>26</v>
      </c>
      <c r="AK379" s="50">
        <v>2381</v>
      </c>
      <c r="AL379" s="51">
        <v>42738</v>
      </c>
      <c r="AM379" s="50">
        <v>0.02</v>
      </c>
      <c r="AN379" s="50">
        <v>4.5999999999999999E-2</v>
      </c>
      <c r="AO379" s="59">
        <f t="shared" si="44"/>
        <v>0.14104224898480203</v>
      </c>
      <c r="AP379" s="38" t="s">
        <v>48</v>
      </c>
      <c r="AQ379" s="56">
        <f>MEDIAN(AM377:AM445)</f>
        <v>3.9600000000000003E-2</v>
      </c>
      <c r="AR379" s="56">
        <f>MEDIAN(AN377:AN445)</f>
        <v>7.4000000000000003E-3</v>
      </c>
      <c r="AS379" s="57">
        <f t="shared" si="46"/>
        <v>2.2689405271468153E-2</v>
      </c>
    </row>
    <row r="380" spans="1:45" x14ac:dyDescent="0.25">
      <c r="A380" s="45" t="s">
        <v>11</v>
      </c>
      <c r="B380" s="36">
        <v>578</v>
      </c>
      <c r="C380" s="44">
        <v>40935</v>
      </c>
      <c r="D380" s="37">
        <v>-65.395158582557713</v>
      </c>
      <c r="F380" s="38" t="s">
        <v>11</v>
      </c>
      <c r="G380" s="38">
        <v>970</v>
      </c>
      <c r="H380" s="41">
        <v>41327</v>
      </c>
      <c r="I380" s="57">
        <v>5.0000000000000001E-4</v>
      </c>
      <c r="J380" s="57">
        <v>2.5000000000000001E-3</v>
      </c>
      <c r="K380" s="57">
        <f t="shared" si="41"/>
        <v>7.6653396187392414E-3</v>
      </c>
      <c r="P380" s="38" t="s">
        <v>16</v>
      </c>
      <c r="Q380" s="38">
        <v>1501</v>
      </c>
      <c r="R380" s="41">
        <v>41858</v>
      </c>
      <c r="S380" s="57">
        <v>3.3000000000000002E-2</v>
      </c>
      <c r="T380" s="57">
        <v>2.5000000000000001E-3</v>
      </c>
      <c r="U380" s="57">
        <f t="shared" si="42"/>
        <v>7.6653396187392414E-3</v>
      </c>
      <c r="V380" s="42"/>
      <c r="W380" s="42"/>
      <c r="Z380" s="38" t="s">
        <v>18</v>
      </c>
      <c r="AA380" s="38">
        <v>1549</v>
      </c>
      <c r="AB380" s="41">
        <v>41906</v>
      </c>
      <c r="AC380" s="57">
        <v>2.9700000000000001E-2</v>
      </c>
      <c r="AD380" s="57">
        <v>2.5000000000000001E-3</v>
      </c>
      <c r="AE380" s="57">
        <f t="shared" si="43"/>
        <v>7.6653396187392414E-3</v>
      </c>
      <c r="AF380" s="38" t="s">
        <v>48</v>
      </c>
      <c r="AG380" s="38">
        <f>MEDIAN(AC379:AC408)</f>
        <v>1.77E-2</v>
      </c>
      <c r="AH380" s="38">
        <f>MEDIAN(AD379:AD408)</f>
        <v>2.5000000000000001E-3</v>
      </c>
      <c r="AI380" s="57">
        <f t="shared" si="47"/>
        <v>7.6653396187392414E-3</v>
      </c>
      <c r="AJ380" s="38" t="s">
        <v>26</v>
      </c>
      <c r="AK380" s="50">
        <v>2384</v>
      </c>
      <c r="AL380" s="51">
        <v>42741</v>
      </c>
      <c r="AM380" s="50">
        <v>1.8599999999999998E-2</v>
      </c>
      <c r="AN380" s="50">
        <v>3.15E-2</v>
      </c>
      <c r="AO380" s="59">
        <f t="shared" si="44"/>
        <v>9.6583279196114438E-2</v>
      </c>
      <c r="AP380" s="38" t="s">
        <v>49</v>
      </c>
      <c r="AQ380" s="56">
        <f>AVERAGE(AM377:AM445)</f>
        <v>8.2731884057970981E-2</v>
      </c>
      <c r="AR380" s="56">
        <f>AVERAGE(AN377:AN445)</f>
        <v>1.1142028985507237E-2</v>
      </c>
      <c r="AS380" s="57">
        <f t="shared" si="46"/>
        <v>3.4162974486299846E-2</v>
      </c>
    </row>
    <row r="381" spans="1:45" x14ac:dyDescent="0.25">
      <c r="A381" s="45" t="s">
        <v>11</v>
      </c>
      <c r="B381" s="36">
        <v>581</v>
      </c>
      <c r="C381" s="44">
        <v>40938</v>
      </c>
      <c r="D381" s="37">
        <v>-65.769227155952194</v>
      </c>
      <c r="F381" s="38" t="s">
        <v>11</v>
      </c>
      <c r="G381" s="38">
        <v>973</v>
      </c>
      <c r="H381" s="41">
        <v>41330</v>
      </c>
      <c r="I381" s="57">
        <v>4.0000000000000001E-3</v>
      </c>
      <c r="J381" s="57">
        <v>2.5000000000000001E-3</v>
      </c>
      <c r="K381" s="57">
        <f t="shared" si="41"/>
        <v>7.6653396187392414E-3</v>
      </c>
      <c r="P381" s="38" t="s">
        <v>16</v>
      </c>
      <c r="Q381" s="38">
        <v>1506</v>
      </c>
      <c r="R381" s="41">
        <v>41863</v>
      </c>
      <c r="S381" s="57">
        <v>4.9299999999999997E-2</v>
      </c>
      <c r="T381" s="57">
        <v>5.7000000000000002E-3</v>
      </c>
      <c r="U381" s="57">
        <f t="shared" si="42"/>
        <v>1.7476974330725471E-2</v>
      </c>
      <c r="V381" s="42"/>
      <c r="W381" s="42"/>
      <c r="Z381" s="38" t="s">
        <v>18</v>
      </c>
      <c r="AA381" s="38">
        <v>1551</v>
      </c>
      <c r="AB381" s="41">
        <v>41908</v>
      </c>
      <c r="AC381" s="57">
        <v>2.7E-2</v>
      </c>
      <c r="AD381" s="57">
        <v>2.5000000000000001E-3</v>
      </c>
      <c r="AE381" s="57">
        <f t="shared" si="43"/>
        <v>7.6653396187392414E-3</v>
      </c>
      <c r="AF381" s="38" t="s">
        <v>49</v>
      </c>
      <c r="AG381" s="57">
        <f>AVERAGE(AC379:AC408)</f>
        <v>1.9539999999999998E-2</v>
      </c>
      <c r="AH381" s="57">
        <f>AVERAGE(AD379:AD408)</f>
        <v>2.5000000000000009E-3</v>
      </c>
      <c r="AI381" s="57">
        <f t="shared" si="47"/>
        <v>7.665339618739244E-3</v>
      </c>
      <c r="AJ381" s="38" t="s">
        <v>26</v>
      </c>
      <c r="AK381" s="50">
        <v>2387</v>
      </c>
      <c r="AL381" s="51">
        <v>42744</v>
      </c>
      <c r="AM381" s="50">
        <v>1.5599999999999999E-2</v>
      </c>
      <c r="AN381" s="50">
        <v>2.9100000000000001E-2</v>
      </c>
      <c r="AO381" s="59">
        <f t="shared" si="44"/>
        <v>8.922455316212477E-2</v>
      </c>
      <c r="AP381" s="38" t="s">
        <v>50</v>
      </c>
      <c r="AQ381" s="56">
        <f>STDEV(AM377:AM445)</f>
        <v>0.20391669037995827</v>
      </c>
      <c r="AR381" s="56">
        <f>STDEV(AN377:AN445)</f>
        <v>1.5410351809141165E-2</v>
      </c>
      <c r="AS381" s="57">
        <f t="shared" si="46"/>
        <v>4.7250232104527883E-2</v>
      </c>
    </row>
    <row r="382" spans="1:45" x14ac:dyDescent="0.25">
      <c r="A382" s="45" t="s">
        <v>11</v>
      </c>
      <c r="B382" s="36">
        <v>582</v>
      </c>
      <c r="C382" s="44">
        <v>40939</v>
      </c>
      <c r="D382" s="37">
        <v>-65.858145095529565</v>
      </c>
      <c r="F382" s="38" t="s">
        <v>11</v>
      </c>
      <c r="G382" s="38">
        <v>975</v>
      </c>
      <c r="H382" s="41">
        <v>41332</v>
      </c>
      <c r="I382" s="57">
        <v>5.0000000000000001E-4</v>
      </c>
      <c r="J382" s="57">
        <v>2.5000000000000001E-3</v>
      </c>
      <c r="K382" s="57">
        <f t="shared" si="41"/>
        <v>7.6653396187392414E-3</v>
      </c>
      <c r="P382" s="38" t="s">
        <v>16</v>
      </c>
      <c r="Q382" s="38">
        <v>1508</v>
      </c>
      <c r="R382" s="41">
        <v>41865</v>
      </c>
      <c r="S382" s="57">
        <v>4.8000000000000001E-2</v>
      </c>
      <c r="T382" s="57">
        <v>5.4000000000000003E-3</v>
      </c>
      <c r="U382" s="57">
        <f t="shared" si="42"/>
        <v>1.655713357647676E-2</v>
      </c>
      <c r="V382" s="42"/>
      <c r="W382" s="42"/>
      <c r="Z382" s="38" t="s">
        <v>18</v>
      </c>
      <c r="AA382" s="38">
        <v>1556</v>
      </c>
      <c r="AB382" s="41">
        <v>41913</v>
      </c>
      <c r="AC382" s="57">
        <v>1.09E-2</v>
      </c>
      <c r="AD382" s="57">
        <v>2.5000000000000001E-3</v>
      </c>
      <c r="AE382" s="57">
        <f t="shared" si="43"/>
        <v>7.6653396187392414E-3</v>
      </c>
      <c r="AF382" s="38" t="s">
        <v>50</v>
      </c>
      <c r="AG382" s="57">
        <f>STDEV(AC379:AC408)</f>
        <v>1.3850920547025034E-2</v>
      </c>
      <c r="AH382" s="57">
        <f>STDEV(AD379:AD408)</f>
        <v>8.821895084505784E-19</v>
      </c>
      <c r="AI382" s="57">
        <f t="shared" si="47"/>
        <v>2.7049128761449259E-18</v>
      </c>
      <c r="AJ382" s="38" t="s">
        <v>26</v>
      </c>
      <c r="AK382" s="50">
        <v>2395</v>
      </c>
      <c r="AL382" s="51">
        <v>42752</v>
      </c>
      <c r="AM382" s="52">
        <v>2.3E-3</v>
      </c>
      <c r="AN382" s="52">
        <v>6.8999999999999999E-3</v>
      </c>
      <c r="AO382" s="59">
        <f t="shared" si="44"/>
        <v>2.1156337347720305E-2</v>
      </c>
      <c r="AP382" s="42"/>
      <c r="AQ382" s="42"/>
    </row>
    <row r="383" spans="1:45" x14ac:dyDescent="0.25">
      <c r="A383" s="45" t="s">
        <v>11</v>
      </c>
      <c r="B383" s="36">
        <v>583</v>
      </c>
      <c r="C383" s="44">
        <v>40940</v>
      </c>
      <c r="D383" s="37">
        <v>-65.554597646627499</v>
      </c>
      <c r="F383" s="38" t="s">
        <v>11</v>
      </c>
      <c r="G383" s="38">
        <v>977</v>
      </c>
      <c r="H383" s="41">
        <v>41334</v>
      </c>
      <c r="I383" s="57">
        <v>5.0000000000000001E-4</v>
      </c>
      <c r="J383" s="57">
        <v>2.5000000000000001E-3</v>
      </c>
      <c r="K383" s="57">
        <f t="shared" si="41"/>
        <v>7.6653396187392414E-3</v>
      </c>
      <c r="P383" s="38" t="s">
        <v>16</v>
      </c>
      <c r="Q383" s="38">
        <v>1513</v>
      </c>
      <c r="R383" s="41">
        <v>41870</v>
      </c>
      <c r="S383" s="57">
        <v>2.92E-2</v>
      </c>
      <c r="T383" s="57">
        <v>2.5000000000000001E-3</v>
      </c>
      <c r="U383" s="57">
        <f t="shared" si="42"/>
        <v>7.6653396187392414E-3</v>
      </c>
      <c r="V383" s="42"/>
      <c r="W383" s="42"/>
      <c r="Z383" s="38" t="s">
        <v>18</v>
      </c>
      <c r="AA383" s="38">
        <v>1558</v>
      </c>
      <c r="AB383" s="41">
        <v>41915</v>
      </c>
      <c r="AC383" s="57">
        <v>8.0399999999999999E-2</v>
      </c>
      <c r="AD383" s="57">
        <v>2.5000000000000001E-3</v>
      </c>
      <c r="AE383" s="57">
        <f t="shared" si="43"/>
        <v>7.6653396187392414E-3</v>
      </c>
      <c r="AF383" s="42"/>
      <c r="AG383" s="42"/>
      <c r="AJ383" s="38" t="s">
        <v>26</v>
      </c>
      <c r="AK383" s="50">
        <v>2396</v>
      </c>
      <c r="AL383" s="51">
        <v>42753</v>
      </c>
      <c r="AM383" s="50">
        <v>0.37830000000000003</v>
      </c>
      <c r="AN383" s="50">
        <v>1.8499999999999999E-2</v>
      </c>
      <c r="AO383" s="59">
        <f t="shared" si="44"/>
        <v>5.672351317867038E-2</v>
      </c>
    </row>
    <row r="384" spans="1:45" x14ac:dyDescent="0.25">
      <c r="A384" s="45" t="s">
        <v>11</v>
      </c>
      <c r="B384" s="36">
        <v>584</v>
      </c>
      <c r="C384" s="44">
        <v>40941</v>
      </c>
      <c r="D384" s="37">
        <v>-65.554597646627499</v>
      </c>
      <c r="F384" s="38" t="s">
        <v>11</v>
      </c>
      <c r="G384" s="38">
        <v>980</v>
      </c>
      <c r="H384" s="41">
        <v>41337</v>
      </c>
      <c r="I384" s="57">
        <v>5.0000000000000001E-4</v>
      </c>
      <c r="J384" s="57">
        <v>2.5000000000000001E-3</v>
      </c>
      <c r="K384" s="57">
        <f t="shared" si="41"/>
        <v>7.6653396187392414E-3</v>
      </c>
      <c r="P384" s="38" t="s">
        <v>16</v>
      </c>
      <c r="Q384" s="38">
        <v>1515</v>
      </c>
      <c r="R384" s="41">
        <v>41872</v>
      </c>
      <c r="S384" s="57">
        <v>3.1899999999999998E-2</v>
      </c>
      <c r="T384" s="57">
        <v>5.4999999999999997E-3</v>
      </c>
      <c r="U384" s="57">
        <f t="shared" si="42"/>
        <v>1.6863747161226329E-2</v>
      </c>
      <c r="V384" s="42"/>
      <c r="W384" s="42"/>
      <c r="Z384" s="38" t="s">
        <v>18</v>
      </c>
      <c r="AA384" s="38">
        <v>1563</v>
      </c>
      <c r="AB384" s="41">
        <v>41920</v>
      </c>
      <c r="AC384" s="57">
        <v>2.47E-2</v>
      </c>
      <c r="AD384" s="57">
        <v>2.5000000000000001E-3</v>
      </c>
      <c r="AE384" s="57">
        <f t="shared" si="43"/>
        <v>7.6653396187392414E-3</v>
      </c>
      <c r="AF384" s="42"/>
      <c r="AG384" s="42"/>
      <c r="AJ384" s="38" t="s">
        <v>26</v>
      </c>
      <c r="AK384" s="50">
        <v>2401</v>
      </c>
      <c r="AL384" s="51">
        <v>42758</v>
      </c>
      <c r="AM384" s="50">
        <v>6.3700000000000007E-2</v>
      </c>
      <c r="AN384" s="50">
        <v>3.85E-2</v>
      </c>
      <c r="AO384" s="59">
        <f t="shared" si="44"/>
        <v>0.11804623012858431</v>
      </c>
    </row>
    <row r="385" spans="1:43" x14ac:dyDescent="0.25">
      <c r="A385" s="45" t="s">
        <v>11</v>
      </c>
      <c r="B385" s="36">
        <v>585</v>
      </c>
      <c r="C385" s="44">
        <v>40942</v>
      </c>
      <c r="D385" s="37">
        <v>-65.668044672984834</v>
      </c>
      <c r="F385" s="38" t="s">
        <v>11</v>
      </c>
      <c r="G385" s="38">
        <v>982</v>
      </c>
      <c r="H385" s="41">
        <v>41339</v>
      </c>
      <c r="I385" s="57">
        <v>5.0000000000000001E-4</v>
      </c>
      <c r="J385" s="57">
        <v>2.5000000000000001E-3</v>
      </c>
      <c r="K385" s="57">
        <f t="shared" si="41"/>
        <v>7.6653396187392414E-3</v>
      </c>
      <c r="P385" s="38" t="s">
        <v>16</v>
      </c>
      <c r="Q385" s="38">
        <v>1520</v>
      </c>
      <c r="R385" s="41">
        <v>41877</v>
      </c>
      <c r="S385" s="57">
        <v>4.0599999999999997E-2</v>
      </c>
      <c r="T385" s="57">
        <v>5.7999999999999996E-3</v>
      </c>
      <c r="U385" s="57">
        <f t="shared" si="42"/>
        <v>1.7783587915475036E-2</v>
      </c>
      <c r="V385" s="42"/>
      <c r="W385" s="42"/>
      <c r="Z385" s="38" t="s">
        <v>18</v>
      </c>
      <c r="AA385" s="38">
        <v>1572</v>
      </c>
      <c r="AB385" s="41">
        <v>41929</v>
      </c>
      <c r="AC385" s="57">
        <v>1.1900000000000001E-2</v>
      </c>
      <c r="AD385" s="57">
        <v>2.5000000000000001E-3</v>
      </c>
      <c r="AE385" s="57">
        <f t="shared" si="43"/>
        <v>7.6653396187392414E-3</v>
      </c>
      <c r="AF385" s="42"/>
      <c r="AG385" s="42"/>
      <c r="AJ385" s="38" t="s">
        <v>26</v>
      </c>
      <c r="AK385" s="50">
        <v>2408</v>
      </c>
      <c r="AL385" s="51">
        <v>42765</v>
      </c>
      <c r="AM385" s="50">
        <v>5.2600000000000001E-2</v>
      </c>
      <c r="AN385" s="50">
        <v>1.7600000000000001E-2</v>
      </c>
      <c r="AO385" s="59">
        <f t="shared" si="44"/>
        <v>5.3963990915924256E-2</v>
      </c>
    </row>
    <row r="386" spans="1:43" x14ac:dyDescent="0.25">
      <c r="A386" s="45" t="s">
        <v>11</v>
      </c>
      <c r="B386" s="36">
        <v>588</v>
      </c>
      <c r="C386" s="44">
        <v>40945</v>
      </c>
      <c r="D386" s="37">
        <v>-66.302734793416448</v>
      </c>
      <c r="F386" s="38" t="s">
        <v>11</v>
      </c>
      <c r="G386" s="38">
        <v>984</v>
      </c>
      <c r="H386" s="41">
        <v>41341</v>
      </c>
      <c r="I386" s="57">
        <v>8.6999999999999994E-3</v>
      </c>
      <c r="J386" s="57">
        <v>2.5000000000000001E-3</v>
      </c>
      <c r="K386" s="57">
        <f t="shared" si="41"/>
        <v>7.6653396187392414E-3</v>
      </c>
      <c r="P386" s="38" t="s">
        <v>16</v>
      </c>
      <c r="Q386" s="38">
        <v>1522</v>
      </c>
      <c r="R386" s="41">
        <v>41879</v>
      </c>
      <c r="S386" s="57">
        <v>4.2999999999999997E-2</v>
      </c>
      <c r="T386" s="57">
        <v>2.5000000000000001E-3</v>
      </c>
      <c r="U386" s="57">
        <f t="shared" si="42"/>
        <v>7.6653396187392414E-3</v>
      </c>
      <c r="V386" s="42"/>
      <c r="W386" s="42"/>
      <c r="Z386" s="38" t="s">
        <v>18</v>
      </c>
      <c r="AA386" s="38">
        <v>1577</v>
      </c>
      <c r="AB386" s="41">
        <v>41934</v>
      </c>
      <c r="AC386" s="57">
        <v>1.24E-2</v>
      </c>
      <c r="AD386" s="57">
        <v>2.5000000000000001E-3</v>
      </c>
      <c r="AE386" s="57">
        <f t="shared" si="43"/>
        <v>7.6653396187392414E-3</v>
      </c>
      <c r="AF386" s="42"/>
      <c r="AG386" s="42"/>
      <c r="AJ386" s="38" t="s">
        <v>26</v>
      </c>
      <c r="AK386" s="50">
        <v>2415</v>
      </c>
      <c r="AL386" s="51">
        <v>42772</v>
      </c>
      <c r="AM386" s="50">
        <v>1.6539999999999999</v>
      </c>
      <c r="AN386" s="50">
        <v>2.76E-2</v>
      </c>
      <c r="AO386" s="59">
        <f t="shared" si="44"/>
        <v>8.4625349390881219E-2</v>
      </c>
    </row>
    <row r="387" spans="1:43" x14ac:dyDescent="0.25">
      <c r="A387" s="45" t="s">
        <v>11</v>
      </c>
      <c r="B387" s="36">
        <v>589</v>
      </c>
      <c r="C387" s="44">
        <v>40946</v>
      </c>
      <c r="D387" s="37">
        <v>-66.866903789355646</v>
      </c>
      <c r="F387" s="38" t="s">
        <v>11</v>
      </c>
      <c r="G387" s="38">
        <v>987</v>
      </c>
      <c r="H387" s="41">
        <v>41344</v>
      </c>
      <c r="I387" s="57">
        <v>5.0000000000000001E-4</v>
      </c>
      <c r="J387" s="57">
        <v>2.5000000000000001E-3</v>
      </c>
      <c r="K387" s="57">
        <f t="shared" ref="K387:K450" si="48">(30.973762+15.999*4)/30.973762*J387</f>
        <v>7.6653396187392414E-3</v>
      </c>
      <c r="P387" s="38" t="s">
        <v>16</v>
      </c>
      <c r="Q387" s="38">
        <v>1529</v>
      </c>
      <c r="R387" s="41">
        <v>41886</v>
      </c>
      <c r="S387" s="57">
        <v>3.9699999999999999E-2</v>
      </c>
      <c r="T387" s="57">
        <v>2.5000000000000001E-3</v>
      </c>
      <c r="U387" s="57">
        <f t="shared" ref="U387:U450" si="49">(30.973762+15.999*4)/30.973762*T387</f>
        <v>7.6653396187392414E-3</v>
      </c>
      <c r="V387" s="42"/>
      <c r="W387" s="42"/>
      <c r="Z387" s="38" t="s">
        <v>18</v>
      </c>
      <c r="AA387" s="38">
        <v>1579</v>
      </c>
      <c r="AB387" s="41">
        <v>41936</v>
      </c>
      <c r="AC387" s="57">
        <v>9.1000000000000004E-3</v>
      </c>
      <c r="AD387" s="57">
        <v>2.5000000000000001E-3</v>
      </c>
      <c r="AE387" s="57">
        <f t="shared" ref="AE387:AE450" si="50">(30.973762+15.999*4)/30.973762*AD387</f>
        <v>7.6653396187392414E-3</v>
      </c>
      <c r="AF387" s="42"/>
      <c r="AG387" s="42"/>
      <c r="AJ387" s="38" t="s">
        <v>26</v>
      </c>
      <c r="AK387" s="50">
        <v>2422</v>
      </c>
      <c r="AL387" s="51">
        <v>42779</v>
      </c>
      <c r="AM387" s="50">
        <v>7.9200000000000007E-2</v>
      </c>
      <c r="AN387" s="50">
        <v>1.03E-2</v>
      </c>
      <c r="AO387" s="59">
        <f t="shared" ref="AO387:AO445" si="51">(30.973762+15.999*4)/30.973762*AN387</f>
        <v>3.1581199229205673E-2</v>
      </c>
    </row>
    <row r="388" spans="1:43" x14ac:dyDescent="0.25">
      <c r="A388" s="45" t="s">
        <v>11</v>
      </c>
      <c r="B388" s="36">
        <v>590</v>
      </c>
      <c r="C388" s="44">
        <v>40947</v>
      </c>
      <c r="D388" s="37">
        <v>-66.731993812065838</v>
      </c>
      <c r="F388" s="38" t="s">
        <v>11</v>
      </c>
      <c r="G388" s="38">
        <v>989</v>
      </c>
      <c r="H388" s="41">
        <v>41346</v>
      </c>
      <c r="I388" s="57">
        <v>5.0000000000000001E-4</v>
      </c>
      <c r="J388" s="57">
        <v>2.5000000000000001E-3</v>
      </c>
      <c r="K388" s="57">
        <f t="shared" si="48"/>
        <v>7.6653396187392414E-3</v>
      </c>
      <c r="P388" s="38" t="s">
        <v>16</v>
      </c>
      <c r="Q388" s="38">
        <v>1534</v>
      </c>
      <c r="R388" s="41">
        <v>41891</v>
      </c>
      <c r="S388" s="57">
        <v>3.1600000000000003E-2</v>
      </c>
      <c r="T388" s="57">
        <v>2.5000000000000001E-3</v>
      </c>
      <c r="U388" s="57">
        <f t="shared" si="49"/>
        <v>7.6653396187392414E-3</v>
      </c>
      <c r="V388" s="42"/>
      <c r="W388" s="42"/>
      <c r="Z388" s="38" t="s">
        <v>18</v>
      </c>
      <c r="AA388" s="38">
        <v>1584</v>
      </c>
      <c r="AB388" s="41">
        <v>41941</v>
      </c>
      <c r="AC388" s="57">
        <v>2.2700000000000001E-2</v>
      </c>
      <c r="AD388" s="57">
        <v>2.5000000000000001E-3</v>
      </c>
      <c r="AE388" s="57">
        <f t="shared" si="50"/>
        <v>7.6653396187392414E-3</v>
      </c>
      <c r="AF388" s="42"/>
      <c r="AG388" s="42"/>
      <c r="AJ388" s="38" t="s">
        <v>26</v>
      </c>
      <c r="AK388" s="50">
        <v>2430</v>
      </c>
      <c r="AL388" s="51">
        <v>42787</v>
      </c>
      <c r="AM388" s="50">
        <v>0.05</v>
      </c>
      <c r="AN388" s="50">
        <v>1.23E-2</v>
      </c>
      <c r="AO388" s="59">
        <f t="shared" si="51"/>
        <v>3.7713470924197065E-2</v>
      </c>
    </row>
    <row r="389" spans="1:43" x14ac:dyDescent="0.25">
      <c r="A389" s="45" t="s">
        <v>11</v>
      </c>
      <c r="B389" s="36">
        <v>591</v>
      </c>
      <c r="C389" s="44">
        <v>40948</v>
      </c>
      <c r="D389" s="37">
        <v>-66.382454325451334</v>
      </c>
      <c r="F389" s="38" t="s">
        <v>11</v>
      </c>
      <c r="G389" s="38">
        <v>991</v>
      </c>
      <c r="H389" s="41">
        <v>41348</v>
      </c>
      <c r="I389" s="57">
        <v>5.0000000000000001E-4</v>
      </c>
      <c r="J389" s="57">
        <v>2.5000000000000001E-3</v>
      </c>
      <c r="K389" s="57">
        <f t="shared" si="48"/>
        <v>7.6653396187392414E-3</v>
      </c>
      <c r="P389" s="38" t="s">
        <v>16</v>
      </c>
      <c r="Q389" s="38">
        <v>1536</v>
      </c>
      <c r="R389" s="41">
        <v>41893</v>
      </c>
      <c r="S389" s="57">
        <v>3.1899999999999998E-2</v>
      </c>
      <c r="T389" s="57">
        <v>2.5000000000000001E-3</v>
      </c>
      <c r="U389" s="57">
        <f t="shared" si="49"/>
        <v>7.6653396187392414E-3</v>
      </c>
      <c r="V389" s="42"/>
      <c r="W389" s="42"/>
      <c r="Z389" s="38" t="s">
        <v>18</v>
      </c>
      <c r="AA389" s="38">
        <v>1586</v>
      </c>
      <c r="AB389" s="41">
        <v>41943</v>
      </c>
      <c r="AC389" s="57">
        <v>2.2200000000000001E-2</v>
      </c>
      <c r="AD389" s="57">
        <v>2.5000000000000001E-3</v>
      </c>
      <c r="AE389" s="57">
        <f t="shared" si="50"/>
        <v>7.6653396187392414E-3</v>
      </c>
      <c r="AF389" s="42"/>
      <c r="AG389" s="42"/>
      <c r="AJ389" s="38" t="s">
        <v>26</v>
      </c>
      <c r="AK389" s="50">
        <v>2433</v>
      </c>
      <c r="AL389" s="51">
        <v>42790</v>
      </c>
      <c r="AM389" s="50">
        <v>6.3200000000000006E-2</v>
      </c>
      <c r="AN389" s="50">
        <v>1.32E-2</v>
      </c>
      <c r="AO389" s="59">
        <f t="shared" si="51"/>
        <v>4.0472993186943189E-2</v>
      </c>
    </row>
    <row r="390" spans="1:43" ht="15.75" x14ac:dyDescent="0.3">
      <c r="A390" s="45" t="s">
        <v>11</v>
      </c>
      <c r="B390" s="36">
        <v>592</v>
      </c>
      <c r="C390" s="44">
        <v>40949</v>
      </c>
      <c r="D390" s="37">
        <v>-66.554157932911082</v>
      </c>
      <c r="F390" s="38" t="s">
        <v>11</v>
      </c>
      <c r="G390" s="38">
        <v>994</v>
      </c>
      <c r="H390" s="41">
        <v>41351</v>
      </c>
      <c r="I390" s="57">
        <v>5.0000000000000001E-4</v>
      </c>
      <c r="J390" s="57">
        <v>2.5000000000000001E-3</v>
      </c>
      <c r="K390" s="57">
        <f t="shared" si="48"/>
        <v>7.6653396187392414E-3</v>
      </c>
      <c r="P390" s="48" t="s">
        <v>16</v>
      </c>
      <c r="Q390" s="48">
        <v>1541</v>
      </c>
      <c r="R390" s="49">
        <v>41898</v>
      </c>
      <c r="S390" s="58">
        <v>2.9899999999999999E-2</v>
      </c>
      <c r="T390" s="58">
        <v>5.1999999999999998E-3</v>
      </c>
      <c r="U390" s="57">
        <f t="shared" si="49"/>
        <v>1.5943906406977619E-2</v>
      </c>
      <c r="V390" s="38" t="s">
        <v>69</v>
      </c>
      <c r="W390" s="38" t="s">
        <v>93</v>
      </c>
      <c r="X390" s="38" t="s">
        <v>94</v>
      </c>
      <c r="Y390" s="38" t="s">
        <v>179</v>
      </c>
      <c r="Z390" s="38" t="s">
        <v>18</v>
      </c>
      <c r="AA390" s="38">
        <v>1591</v>
      </c>
      <c r="AB390" s="41">
        <v>41948</v>
      </c>
      <c r="AC390" s="57">
        <v>2.2599999999999999E-2</v>
      </c>
      <c r="AD390" s="57">
        <v>2.5000000000000001E-3</v>
      </c>
      <c r="AE390" s="57">
        <f t="shared" si="50"/>
        <v>7.6653396187392414E-3</v>
      </c>
      <c r="AF390" s="42"/>
      <c r="AG390" s="42"/>
      <c r="AJ390" s="38" t="s">
        <v>26</v>
      </c>
      <c r="AK390" s="50">
        <v>2436</v>
      </c>
      <c r="AL390" s="51">
        <v>42793</v>
      </c>
      <c r="AM390" s="50">
        <v>5.9200000000000003E-2</v>
      </c>
      <c r="AN390" s="52">
        <v>7.3000000000000001E-3</v>
      </c>
      <c r="AO390" s="59">
        <f t="shared" si="51"/>
        <v>2.2382791686718584E-2</v>
      </c>
      <c r="AP390" s="42"/>
      <c r="AQ390" s="42"/>
    </row>
    <row r="391" spans="1:43" x14ac:dyDescent="0.25">
      <c r="A391" s="45" t="s">
        <v>11</v>
      </c>
      <c r="B391" s="36">
        <v>595</v>
      </c>
      <c r="C391" s="44">
        <v>40952</v>
      </c>
      <c r="D391" s="37">
        <v>-67.007946038340449</v>
      </c>
      <c r="F391" s="38" t="s">
        <v>11</v>
      </c>
      <c r="G391" s="38">
        <v>996</v>
      </c>
      <c r="H391" s="41">
        <v>41353</v>
      </c>
      <c r="I391" s="57">
        <v>5.0000000000000001E-4</v>
      </c>
      <c r="J391" s="57">
        <v>2.5000000000000001E-3</v>
      </c>
      <c r="K391" s="57">
        <f t="shared" si="48"/>
        <v>7.6653396187392414E-3</v>
      </c>
      <c r="P391" s="38" t="s">
        <v>18</v>
      </c>
      <c r="Q391" s="38">
        <v>1543</v>
      </c>
      <c r="R391" s="41">
        <v>41900</v>
      </c>
      <c r="S391" s="57">
        <v>1.4200000000000001E-2</v>
      </c>
      <c r="T391" s="57">
        <v>2.5000000000000001E-3</v>
      </c>
      <c r="U391" s="57">
        <f t="shared" si="49"/>
        <v>7.6653396187392414E-3</v>
      </c>
      <c r="V391" s="38" t="s">
        <v>46</v>
      </c>
      <c r="W391" s="57">
        <f>MAX(S391:S421)</f>
        <v>3.95E-2</v>
      </c>
      <c r="X391" s="57">
        <f>MAX(T391:T421)</f>
        <v>2.5000000000000001E-3</v>
      </c>
      <c r="Y391" s="57">
        <f>(30.973762+15.999*4)/30.973762*X391</f>
        <v>7.6653396187392414E-3</v>
      </c>
      <c r="Z391" s="38" t="s">
        <v>18</v>
      </c>
      <c r="AA391" s="38">
        <v>1593</v>
      </c>
      <c r="AB391" s="41">
        <v>41950</v>
      </c>
      <c r="AC391" s="57">
        <v>1.3100000000000001E-2</v>
      </c>
      <c r="AD391" s="57">
        <v>2.5000000000000001E-3</v>
      </c>
      <c r="AE391" s="57">
        <f t="shared" si="50"/>
        <v>7.6653396187392414E-3</v>
      </c>
      <c r="AF391" s="42"/>
      <c r="AG391" s="42"/>
      <c r="AJ391" s="38" t="s">
        <v>26</v>
      </c>
      <c r="AK391" s="50">
        <v>2443</v>
      </c>
      <c r="AL391" s="51">
        <v>42800</v>
      </c>
      <c r="AM391" s="50">
        <v>0.1216</v>
      </c>
      <c r="AN391" s="50">
        <v>1.41E-2</v>
      </c>
      <c r="AO391" s="59">
        <f t="shared" si="51"/>
        <v>4.323251544968932E-2</v>
      </c>
    </row>
    <row r="392" spans="1:43" x14ac:dyDescent="0.25">
      <c r="A392" s="45" t="s">
        <v>11</v>
      </c>
      <c r="B392" s="36">
        <v>596</v>
      </c>
      <c r="C392" s="44">
        <v>40953</v>
      </c>
      <c r="D392" s="37">
        <v>-67.237906226902624</v>
      </c>
      <c r="F392" s="38" t="s">
        <v>11</v>
      </c>
      <c r="G392" s="38">
        <v>998</v>
      </c>
      <c r="H392" s="41">
        <v>41355</v>
      </c>
      <c r="I392" s="57">
        <v>5.0000000000000001E-4</v>
      </c>
      <c r="J392" s="57">
        <v>2.5000000000000001E-3</v>
      </c>
      <c r="K392" s="57">
        <f t="shared" si="48"/>
        <v>7.6653396187392414E-3</v>
      </c>
      <c r="P392" s="38" t="s">
        <v>18</v>
      </c>
      <c r="Q392" s="38">
        <v>1548</v>
      </c>
      <c r="R392" s="41">
        <v>41905</v>
      </c>
      <c r="S392" s="57">
        <v>1.18E-2</v>
      </c>
      <c r="T392" s="57">
        <v>2.5000000000000001E-3</v>
      </c>
      <c r="U392" s="57">
        <f t="shared" si="49"/>
        <v>7.6653396187392414E-3</v>
      </c>
      <c r="V392" s="38" t="s">
        <v>47</v>
      </c>
      <c r="W392" s="57">
        <f>MIN(S391:S421)</f>
        <v>2.5000000000000001E-3</v>
      </c>
      <c r="X392" s="57">
        <f>MIN(T391:T421)</f>
        <v>2.5000000000000001E-3</v>
      </c>
      <c r="Y392" s="57">
        <f t="shared" ref="Y392:Y394" si="52">(30.973762+15.999*4)/30.973762*X392</f>
        <v>7.6653396187392414E-3</v>
      </c>
      <c r="Z392" s="38" t="s">
        <v>18</v>
      </c>
      <c r="AA392" s="38">
        <v>1598</v>
      </c>
      <c r="AB392" s="41">
        <v>41955</v>
      </c>
      <c r="AC392" s="57">
        <v>4.79999999999999E-3</v>
      </c>
      <c r="AD392" s="57">
        <v>2.5000000000000001E-3</v>
      </c>
      <c r="AE392" s="57">
        <f t="shared" si="50"/>
        <v>7.6653396187392414E-3</v>
      </c>
      <c r="AF392" s="42"/>
      <c r="AG392" s="42"/>
      <c r="AJ392" s="38" t="s">
        <v>26</v>
      </c>
      <c r="AK392" s="50">
        <v>2450</v>
      </c>
      <c r="AL392" s="51">
        <v>42807</v>
      </c>
      <c r="AM392" s="50">
        <v>3.9199999999999999E-2</v>
      </c>
      <c r="AN392" s="52">
        <v>7.1000000000000004E-3</v>
      </c>
      <c r="AO392" s="59">
        <f t="shared" si="51"/>
        <v>2.1769564517219446E-2</v>
      </c>
      <c r="AP392" s="42"/>
      <c r="AQ392" s="42"/>
    </row>
    <row r="393" spans="1:43" x14ac:dyDescent="0.25">
      <c r="A393" s="45" t="s">
        <v>11</v>
      </c>
      <c r="B393" s="36">
        <v>597</v>
      </c>
      <c r="C393" s="44">
        <v>40954</v>
      </c>
      <c r="D393" s="37">
        <v>-67.578247305974656</v>
      </c>
      <c r="F393" s="38" t="s">
        <v>11</v>
      </c>
      <c r="G393" s="38">
        <v>1001</v>
      </c>
      <c r="H393" s="41">
        <v>41358</v>
      </c>
      <c r="I393" s="57">
        <v>5.0000000000000001E-4</v>
      </c>
      <c r="J393" s="57">
        <v>2.5000000000000001E-3</v>
      </c>
      <c r="K393" s="57">
        <f t="shared" si="48"/>
        <v>7.6653396187392414E-3</v>
      </c>
      <c r="P393" s="38" t="s">
        <v>18</v>
      </c>
      <c r="Q393" s="38">
        <v>1550</v>
      </c>
      <c r="R393" s="41">
        <v>41907</v>
      </c>
      <c r="S393" s="57">
        <v>3.95E-2</v>
      </c>
      <c r="T393" s="57">
        <v>2.5000000000000001E-3</v>
      </c>
      <c r="U393" s="57">
        <f t="shared" si="49"/>
        <v>7.6653396187392414E-3</v>
      </c>
      <c r="V393" s="38" t="s">
        <v>48</v>
      </c>
      <c r="W393" s="57">
        <f>MEDIAN(S391:S421)</f>
        <v>2.0500000000000001E-2</v>
      </c>
      <c r="X393" s="57">
        <f>MEDIAN(T391:T421)</f>
        <v>2.5000000000000001E-3</v>
      </c>
      <c r="Y393" s="57">
        <f t="shared" si="52"/>
        <v>7.6653396187392414E-3</v>
      </c>
      <c r="Z393" s="38" t="s">
        <v>18</v>
      </c>
      <c r="AA393" s="38">
        <v>1600</v>
      </c>
      <c r="AB393" s="41">
        <v>41957</v>
      </c>
      <c r="AC393" s="57">
        <v>1.72E-2</v>
      </c>
      <c r="AD393" s="57">
        <v>2.5000000000000001E-3</v>
      </c>
      <c r="AE393" s="57">
        <f t="shared" si="50"/>
        <v>7.6653396187392414E-3</v>
      </c>
      <c r="AF393" s="42"/>
      <c r="AG393" s="42"/>
      <c r="AJ393" s="38" t="s">
        <v>26</v>
      </c>
      <c r="AK393" s="50">
        <v>2457</v>
      </c>
      <c r="AL393" s="51">
        <v>42814</v>
      </c>
      <c r="AM393" s="50">
        <v>0.1638</v>
      </c>
      <c r="AN393" s="52">
        <v>5.0000000000000001E-3</v>
      </c>
      <c r="AO393" s="59">
        <f t="shared" si="51"/>
        <v>1.5330679237478483E-2</v>
      </c>
      <c r="AP393" s="42"/>
      <c r="AQ393" s="42"/>
    </row>
    <row r="394" spans="1:43" x14ac:dyDescent="0.25">
      <c r="A394" s="45" t="s">
        <v>11</v>
      </c>
      <c r="B394" s="36">
        <v>598</v>
      </c>
      <c r="C394" s="44">
        <v>40955</v>
      </c>
      <c r="D394" s="37">
        <v>-67.982977237844082</v>
      </c>
      <c r="F394" s="38" t="s">
        <v>11</v>
      </c>
      <c r="G394" s="38">
        <v>1003</v>
      </c>
      <c r="H394" s="41">
        <v>41360</v>
      </c>
      <c r="I394" s="57">
        <v>5.0000000000000001E-4</v>
      </c>
      <c r="J394" s="57">
        <v>2.5000000000000001E-3</v>
      </c>
      <c r="K394" s="57">
        <f t="shared" si="48"/>
        <v>7.6653396187392414E-3</v>
      </c>
      <c r="P394" s="38" t="s">
        <v>18</v>
      </c>
      <c r="Q394" s="38">
        <v>1555</v>
      </c>
      <c r="R394" s="41">
        <v>41912</v>
      </c>
      <c r="S394" s="57">
        <v>2.8299999999999999E-2</v>
      </c>
      <c r="T394" s="57">
        <v>2.5000000000000001E-3</v>
      </c>
      <c r="U394" s="57">
        <f t="shared" si="49"/>
        <v>7.6653396187392414E-3</v>
      </c>
      <c r="V394" s="38" t="s">
        <v>49</v>
      </c>
      <c r="W394" s="57">
        <f>AVERAGE(S391:S421)</f>
        <v>2.1458064516129034E-2</v>
      </c>
      <c r="X394" s="57">
        <f>AVERAGE(T391:T421)</f>
        <v>2.5000000000000009E-3</v>
      </c>
      <c r="Y394" s="57">
        <f t="shared" si="52"/>
        <v>7.665339618739244E-3</v>
      </c>
      <c r="Z394" s="38" t="s">
        <v>18</v>
      </c>
      <c r="AA394" s="38">
        <v>1605</v>
      </c>
      <c r="AB394" s="41">
        <v>41962</v>
      </c>
      <c r="AC394" s="57">
        <v>1.29E-2</v>
      </c>
      <c r="AD394" s="57">
        <v>2.5000000000000001E-3</v>
      </c>
      <c r="AE394" s="57">
        <f t="shared" si="50"/>
        <v>7.6653396187392414E-3</v>
      </c>
      <c r="AF394" s="42"/>
      <c r="AG394" s="42"/>
      <c r="AJ394" s="38" t="s">
        <v>26</v>
      </c>
      <c r="AK394" s="50">
        <v>2464</v>
      </c>
      <c r="AL394" s="51">
        <v>42821</v>
      </c>
      <c r="AM394" s="50">
        <v>2.3599999999999999E-2</v>
      </c>
      <c r="AN394" s="52">
        <v>2.5000000000000001E-3</v>
      </c>
      <c r="AO394" s="59">
        <f t="shared" si="51"/>
        <v>7.6653396187392414E-3</v>
      </c>
      <c r="AP394" s="42"/>
      <c r="AQ394" s="42"/>
    </row>
    <row r="395" spans="1:43" x14ac:dyDescent="0.25">
      <c r="A395" s="45" t="s">
        <v>11</v>
      </c>
      <c r="B395" s="36">
        <v>599</v>
      </c>
      <c r="C395" s="44">
        <v>40956</v>
      </c>
      <c r="D395" s="37">
        <v>-68.059630634031478</v>
      </c>
      <c r="F395" s="38" t="s">
        <v>11</v>
      </c>
      <c r="G395" s="38">
        <v>1005</v>
      </c>
      <c r="H395" s="41">
        <v>41362</v>
      </c>
      <c r="I395" s="57">
        <v>5.0000000000000001E-4</v>
      </c>
      <c r="J395" s="57">
        <v>2.5000000000000001E-3</v>
      </c>
      <c r="K395" s="57">
        <f t="shared" si="48"/>
        <v>7.6653396187392414E-3</v>
      </c>
      <c r="P395" s="38" t="s">
        <v>18</v>
      </c>
      <c r="Q395" s="38">
        <v>1557</v>
      </c>
      <c r="R395" s="41">
        <v>41914</v>
      </c>
      <c r="S395" s="57">
        <v>2.5000000000000001E-3</v>
      </c>
      <c r="T395" s="57">
        <v>2.5000000000000001E-3</v>
      </c>
      <c r="U395" s="57">
        <f t="shared" si="49"/>
        <v>7.6653396187392414E-3</v>
      </c>
      <c r="V395" s="38" t="s">
        <v>50</v>
      </c>
      <c r="W395" s="57">
        <f>STDEV(S391:S421)</f>
        <v>1.0650532825279953E-2</v>
      </c>
      <c r="X395" s="57">
        <f>STDEV(T391:T421)</f>
        <v>8.8169926695206356E-19</v>
      </c>
      <c r="Y395" s="57">
        <f>(30.973762+15.999*4)/30.973762*X395</f>
        <v>2.7034097291123996E-18</v>
      </c>
      <c r="Z395" s="38" t="s">
        <v>18</v>
      </c>
      <c r="AA395" s="38">
        <v>1607</v>
      </c>
      <c r="AB395" s="41">
        <v>41964</v>
      </c>
      <c r="AC395" s="57">
        <v>1.77E-2</v>
      </c>
      <c r="AD395" s="57">
        <v>2.5000000000000001E-3</v>
      </c>
      <c r="AE395" s="57">
        <f t="shared" si="50"/>
        <v>7.6653396187392414E-3</v>
      </c>
      <c r="AF395" s="42"/>
      <c r="AG395" s="42"/>
      <c r="AJ395" s="38" t="s">
        <v>26</v>
      </c>
      <c r="AK395" s="50">
        <v>2471</v>
      </c>
      <c r="AL395" s="51">
        <v>42828</v>
      </c>
      <c r="AM395" s="50">
        <v>1.38E-2</v>
      </c>
      <c r="AN395" s="52">
        <v>2.5000000000000001E-3</v>
      </c>
      <c r="AO395" s="59">
        <f t="shared" si="51"/>
        <v>7.6653396187392414E-3</v>
      </c>
      <c r="AP395" s="42"/>
      <c r="AQ395" s="42"/>
    </row>
    <row r="396" spans="1:43" x14ac:dyDescent="0.25">
      <c r="A396" s="45" t="s">
        <v>11</v>
      </c>
      <c r="B396" s="36">
        <v>603</v>
      </c>
      <c r="C396" s="44">
        <v>40960</v>
      </c>
      <c r="D396" s="37">
        <v>-68.056564498183974</v>
      </c>
      <c r="F396" s="38" t="s">
        <v>11</v>
      </c>
      <c r="G396" s="38">
        <v>1008</v>
      </c>
      <c r="H396" s="41">
        <v>41365</v>
      </c>
      <c r="I396" s="57">
        <v>5.0000000000000001E-4</v>
      </c>
      <c r="J396" s="57">
        <v>2.5000000000000001E-3</v>
      </c>
      <c r="K396" s="57">
        <f t="shared" si="48"/>
        <v>7.6653396187392414E-3</v>
      </c>
      <c r="P396" s="38" t="s">
        <v>18</v>
      </c>
      <c r="Q396" s="38">
        <v>1562</v>
      </c>
      <c r="R396" s="41">
        <v>41919</v>
      </c>
      <c r="S396" s="57">
        <v>2.7300000000000001E-2</v>
      </c>
      <c r="T396" s="57">
        <v>2.5000000000000001E-3</v>
      </c>
      <c r="U396" s="57">
        <f t="shared" si="49"/>
        <v>7.6653396187392414E-3</v>
      </c>
      <c r="V396" s="42"/>
      <c r="W396" s="42"/>
      <c r="Z396" s="38" t="s">
        <v>18</v>
      </c>
      <c r="AA396" s="38">
        <v>1612</v>
      </c>
      <c r="AB396" s="41">
        <v>41969</v>
      </c>
      <c r="AC396" s="57">
        <v>1.2500000000000001E-2</v>
      </c>
      <c r="AD396" s="57">
        <v>2.5000000000000001E-3</v>
      </c>
      <c r="AE396" s="57">
        <f t="shared" si="50"/>
        <v>7.6653396187392414E-3</v>
      </c>
      <c r="AF396" s="42"/>
      <c r="AG396" s="42"/>
      <c r="AJ396" s="38" t="s">
        <v>26</v>
      </c>
      <c r="AK396" s="50">
        <v>2478</v>
      </c>
      <c r="AL396" s="51">
        <v>42835</v>
      </c>
      <c r="AM396" s="50">
        <v>1.2500000000000001E-2</v>
      </c>
      <c r="AN396" s="52">
        <v>2.5000000000000001E-3</v>
      </c>
      <c r="AO396" s="59">
        <f t="shared" si="51"/>
        <v>7.6653396187392414E-3</v>
      </c>
      <c r="AP396" s="42"/>
      <c r="AQ396" s="42"/>
    </row>
    <row r="397" spans="1:43" x14ac:dyDescent="0.25">
      <c r="A397" s="45" t="s">
        <v>11</v>
      </c>
      <c r="B397" s="36">
        <v>604</v>
      </c>
      <c r="C397" s="44">
        <v>40961</v>
      </c>
      <c r="D397" s="37">
        <v>-68.206805154711262</v>
      </c>
      <c r="F397" s="38" t="s">
        <v>11</v>
      </c>
      <c r="G397" s="38">
        <v>1010</v>
      </c>
      <c r="H397" s="41">
        <v>41367</v>
      </c>
      <c r="I397" s="57">
        <v>5.0000000000000001E-4</v>
      </c>
      <c r="J397" s="57">
        <v>2.5000000000000001E-3</v>
      </c>
      <c r="K397" s="57">
        <f t="shared" si="48"/>
        <v>7.6653396187392414E-3</v>
      </c>
      <c r="P397" s="38" t="s">
        <v>18</v>
      </c>
      <c r="Q397" s="38">
        <v>1564</v>
      </c>
      <c r="R397" s="41">
        <v>41921</v>
      </c>
      <c r="S397" s="57">
        <v>3.2000000000000001E-2</v>
      </c>
      <c r="T397" s="57">
        <v>2.5000000000000001E-3</v>
      </c>
      <c r="U397" s="57">
        <f t="shared" si="49"/>
        <v>7.6653396187392414E-3</v>
      </c>
      <c r="V397" s="42"/>
      <c r="W397" s="42"/>
      <c r="Z397" s="38" t="s">
        <v>18</v>
      </c>
      <c r="AA397" s="38">
        <v>1619</v>
      </c>
      <c r="AB397" s="41">
        <v>41976</v>
      </c>
      <c r="AC397" s="57">
        <v>3.1600000000000003E-2</v>
      </c>
      <c r="AD397" s="57">
        <v>2.5000000000000001E-3</v>
      </c>
      <c r="AE397" s="57">
        <f t="shared" si="50"/>
        <v>7.6653396187392414E-3</v>
      </c>
      <c r="AF397" s="42"/>
      <c r="AG397" s="42"/>
      <c r="AJ397" s="38" t="s">
        <v>26</v>
      </c>
      <c r="AK397" s="50">
        <v>2485</v>
      </c>
      <c r="AL397" s="51">
        <v>42842</v>
      </c>
      <c r="AM397" s="52">
        <v>7.3000000000000001E-3</v>
      </c>
      <c r="AN397" s="52">
        <v>2.5000000000000001E-3</v>
      </c>
      <c r="AO397" s="59">
        <f t="shared" si="51"/>
        <v>7.6653396187392414E-3</v>
      </c>
      <c r="AP397" s="42"/>
      <c r="AQ397" s="42"/>
    </row>
    <row r="398" spans="1:43" x14ac:dyDescent="0.25">
      <c r="A398" s="45" t="s">
        <v>11</v>
      </c>
      <c r="B398" s="36">
        <v>605</v>
      </c>
      <c r="C398" s="44">
        <v>40962</v>
      </c>
      <c r="D398" s="37">
        <v>-68.093358128353927</v>
      </c>
      <c r="F398" s="38" t="s">
        <v>11</v>
      </c>
      <c r="G398" s="38">
        <v>1012</v>
      </c>
      <c r="H398" s="41">
        <v>41369</v>
      </c>
      <c r="I398" s="57">
        <v>5.0000000000000001E-4</v>
      </c>
      <c r="J398" s="57">
        <v>2.5000000000000001E-3</v>
      </c>
      <c r="K398" s="57">
        <f t="shared" si="48"/>
        <v>7.6653396187392414E-3</v>
      </c>
      <c r="P398" s="38" t="s">
        <v>18</v>
      </c>
      <c r="Q398" s="38">
        <v>1571</v>
      </c>
      <c r="R398" s="41">
        <v>41928</v>
      </c>
      <c r="S398" s="57">
        <v>1.66E-2</v>
      </c>
      <c r="T398" s="57">
        <v>2.5000000000000001E-3</v>
      </c>
      <c r="U398" s="57">
        <f t="shared" si="49"/>
        <v>7.6653396187392414E-3</v>
      </c>
      <c r="V398" s="42"/>
      <c r="W398" s="42"/>
      <c r="Z398" s="38" t="s">
        <v>18</v>
      </c>
      <c r="AA398" s="38">
        <v>1621</v>
      </c>
      <c r="AB398" s="41">
        <v>41978</v>
      </c>
      <c r="AC398" s="57">
        <v>4.1999999999999997E-3</v>
      </c>
      <c r="AD398" s="57">
        <v>2.5000000000000001E-3</v>
      </c>
      <c r="AE398" s="57">
        <f t="shared" si="50"/>
        <v>7.6653396187392414E-3</v>
      </c>
      <c r="AF398" s="42"/>
      <c r="AG398" s="42"/>
      <c r="AJ398" s="38" t="s">
        <v>26</v>
      </c>
      <c r="AK398" s="50">
        <v>2492</v>
      </c>
      <c r="AL398" s="51">
        <v>42849</v>
      </c>
      <c r="AM398" s="52">
        <v>6.6E-3</v>
      </c>
      <c r="AN398" s="52">
        <v>2.5000000000000001E-3</v>
      </c>
      <c r="AO398" s="59">
        <f t="shared" si="51"/>
        <v>7.6653396187392414E-3</v>
      </c>
      <c r="AP398" s="42"/>
      <c r="AQ398" s="42"/>
    </row>
    <row r="399" spans="1:43" x14ac:dyDescent="0.25">
      <c r="A399" s="45" t="s">
        <v>11</v>
      </c>
      <c r="B399" s="36">
        <v>606</v>
      </c>
      <c r="C399" s="44">
        <v>40963</v>
      </c>
      <c r="D399" s="37">
        <v>-68.093358128353927</v>
      </c>
      <c r="F399" s="38" t="s">
        <v>11</v>
      </c>
      <c r="G399" s="38">
        <v>1015</v>
      </c>
      <c r="H399" s="41">
        <v>41372</v>
      </c>
      <c r="I399" s="57">
        <v>5.0000000000000001E-4</v>
      </c>
      <c r="J399" s="57">
        <v>2.5000000000000001E-3</v>
      </c>
      <c r="K399" s="57">
        <f t="shared" si="48"/>
        <v>7.6653396187392414E-3</v>
      </c>
      <c r="P399" s="38" t="s">
        <v>18</v>
      </c>
      <c r="Q399" s="38">
        <v>1576</v>
      </c>
      <c r="R399" s="41">
        <v>41933</v>
      </c>
      <c r="S399" s="57">
        <v>1.3899999999999999E-2</v>
      </c>
      <c r="T399" s="57">
        <v>2.5000000000000001E-3</v>
      </c>
      <c r="U399" s="57">
        <f t="shared" si="49"/>
        <v>7.6653396187392414E-3</v>
      </c>
      <c r="V399" s="42"/>
      <c r="W399" s="42"/>
      <c r="Z399" s="38" t="s">
        <v>18</v>
      </c>
      <c r="AA399" s="38">
        <v>1626</v>
      </c>
      <c r="AB399" s="41">
        <v>41983</v>
      </c>
      <c r="AC399" s="57">
        <v>1.2800000000000001E-2</v>
      </c>
      <c r="AD399" s="57">
        <v>2.5000000000000001E-3</v>
      </c>
      <c r="AE399" s="57">
        <f t="shared" si="50"/>
        <v>7.6653396187392414E-3</v>
      </c>
      <c r="AF399" s="42"/>
      <c r="AG399" s="42"/>
      <c r="AJ399" s="38" t="s">
        <v>26</v>
      </c>
      <c r="AK399" s="50">
        <v>2499</v>
      </c>
      <c r="AL399" s="51">
        <v>42856</v>
      </c>
      <c r="AM399" s="50">
        <v>1.17E-2</v>
      </c>
      <c r="AN399" s="52">
        <v>2.5000000000000001E-3</v>
      </c>
      <c r="AO399" s="59">
        <f t="shared" si="51"/>
        <v>7.6653396187392414E-3</v>
      </c>
      <c r="AP399" s="42"/>
      <c r="AQ399" s="42"/>
    </row>
    <row r="400" spans="1:43" x14ac:dyDescent="0.25">
      <c r="A400" s="45" t="s">
        <v>11</v>
      </c>
      <c r="B400" s="36">
        <v>609</v>
      </c>
      <c r="C400" s="44">
        <v>40966</v>
      </c>
      <c r="D400" s="37">
        <v>-68.225201969796245</v>
      </c>
      <c r="F400" s="38" t="s">
        <v>11</v>
      </c>
      <c r="G400" s="38">
        <v>1017</v>
      </c>
      <c r="H400" s="41">
        <v>41374</v>
      </c>
      <c r="I400" s="57">
        <v>5.0000000000000001E-4</v>
      </c>
      <c r="J400" s="57">
        <v>2.5000000000000001E-3</v>
      </c>
      <c r="K400" s="57">
        <f t="shared" si="48"/>
        <v>7.6653396187392414E-3</v>
      </c>
      <c r="P400" s="38" t="s">
        <v>18</v>
      </c>
      <c r="Q400" s="38">
        <v>1578</v>
      </c>
      <c r="R400" s="41">
        <v>41935</v>
      </c>
      <c r="S400" s="57">
        <v>1.2699999999999999E-2</v>
      </c>
      <c r="T400" s="57">
        <v>2.5000000000000001E-3</v>
      </c>
      <c r="U400" s="57">
        <f t="shared" si="49"/>
        <v>7.6653396187392414E-3</v>
      </c>
      <c r="V400" s="42"/>
      <c r="W400" s="42"/>
      <c r="Z400" s="38" t="s">
        <v>18</v>
      </c>
      <c r="AA400" s="38">
        <v>1628</v>
      </c>
      <c r="AB400" s="41">
        <v>41985</v>
      </c>
      <c r="AC400" s="57">
        <v>5.0000000000000001E-4</v>
      </c>
      <c r="AD400" s="57">
        <v>2.5000000000000001E-3</v>
      </c>
      <c r="AE400" s="57">
        <f t="shared" si="50"/>
        <v>7.6653396187392414E-3</v>
      </c>
      <c r="AF400" s="42"/>
      <c r="AG400" s="42"/>
      <c r="AJ400" s="38" t="s">
        <v>26</v>
      </c>
      <c r="AK400" s="50">
        <v>2506</v>
      </c>
      <c r="AL400" s="51">
        <v>42863</v>
      </c>
      <c r="AM400" s="52">
        <v>8.8999999999999999E-3</v>
      </c>
      <c r="AN400" s="52">
        <v>2.5000000000000001E-3</v>
      </c>
      <c r="AO400" s="59">
        <f t="shared" si="51"/>
        <v>7.6653396187392414E-3</v>
      </c>
      <c r="AP400" s="42"/>
      <c r="AQ400" s="42"/>
    </row>
    <row r="401" spans="1:43" x14ac:dyDescent="0.25">
      <c r="A401" s="45" t="s">
        <v>11</v>
      </c>
      <c r="B401" s="36">
        <v>610</v>
      </c>
      <c r="C401" s="44">
        <v>40967</v>
      </c>
      <c r="D401" s="37">
        <v>-68.390773305560998</v>
      </c>
      <c r="F401" s="38" t="s">
        <v>11</v>
      </c>
      <c r="G401" s="38">
        <v>1022</v>
      </c>
      <c r="H401" s="41">
        <v>41379</v>
      </c>
      <c r="I401" s="57">
        <v>5.0000000000000001E-4</v>
      </c>
      <c r="J401" s="57">
        <v>2.5000000000000001E-3</v>
      </c>
      <c r="K401" s="57">
        <f t="shared" si="48"/>
        <v>7.6653396187392414E-3</v>
      </c>
      <c r="P401" s="38" t="s">
        <v>18</v>
      </c>
      <c r="Q401" s="38">
        <v>1583</v>
      </c>
      <c r="R401" s="41">
        <v>41940</v>
      </c>
      <c r="S401" s="57">
        <v>3.15E-2</v>
      </c>
      <c r="T401" s="57">
        <v>2.5000000000000001E-3</v>
      </c>
      <c r="U401" s="57">
        <f t="shared" si="49"/>
        <v>7.6653396187392414E-3</v>
      </c>
      <c r="V401" s="42"/>
      <c r="W401" s="42"/>
      <c r="Z401" s="38" t="s">
        <v>18</v>
      </c>
      <c r="AA401" s="38">
        <v>1631</v>
      </c>
      <c r="AB401" s="41">
        <v>41988</v>
      </c>
      <c r="AC401" s="57">
        <v>1.9800000000000002E-2</v>
      </c>
      <c r="AD401" s="57">
        <v>2.5000000000000001E-3</v>
      </c>
      <c r="AE401" s="57">
        <f t="shared" si="50"/>
        <v>7.6653396187392414E-3</v>
      </c>
      <c r="AF401" s="42"/>
      <c r="AG401" s="42"/>
      <c r="AJ401" s="38" t="s">
        <v>26</v>
      </c>
      <c r="AK401" s="50">
        <v>2513</v>
      </c>
      <c r="AL401" s="51">
        <v>42870</v>
      </c>
      <c r="AM401" s="52">
        <v>9.7999999999999997E-3</v>
      </c>
      <c r="AN401" s="52">
        <v>2.5000000000000001E-3</v>
      </c>
      <c r="AO401" s="59">
        <f t="shared" si="51"/>
        <v>7.6653396187392414E-3</v>
      </c>
      <c r="AP401" s="42"/>
      <c r="AQ401" s="42"/>
    </row>
    <row r="402" spans="1:43" x14ac:dyDescent="0.25">
      <c r="A402" s="45" t="s">
        <v>11</v>
      </c>
      <c r="B402" s="36">
        <v>611</v>
      </c>
      <c r="C402" s="44">
        <v>40968</v>
      </c>
      <c r="D402" s="37">
        <v>-68.43983147912094</v>
      </c>
      <c r="F402" s="38" t="s">
        <v>11</v>
      </c>
      <c r="G402" s="38">
        <v>1024</v>
      </c>
      <c r="H402" s="41">
        <v>41381</v>
      </c>
      <c r="I402" s="57">
        <v>5.0000000000000001E-4</v>
      </c>
      <c r="J402" s="57">
        <v>2.5000000000000001E-3</v>
      </c>
      <c r="K402" s="57">
        <f t="shared" si="48"/>
        <v>7.6653396187392414E-3</v>
      </c>
      <c r="P402" s="38" t="s">
        <v>18</v>
      </c>
      <c r="Q402" s="38">
        <v>1585</v>
      </c>
      <c r="R402" s="41">
        <v>41942</v>
      </c>
      <c r="S402" s="57">
        <v>3.3799999999999997E-2</v>
      </c>
      <c r="T402" s="57">
        <v>2.5000000000000001E-3</v>
      </c>
      <c r="U402" s="57">
        <f t="shared" si="49"/>
        <v>7.6653396187392414E-3</v>
      </c>
      <c r="V402" s="42"/>
      <c r="W402" s="42"/>
      <c r="Z402" s="38" t="s">
        <v>18</v>
      </c>
      <c r="AA402" s="38">
        <v>1633</v>
      </c>
      <c r="AB402" s="41">
        <v>41990</v>
      </c>
      <c r="AC402" s="57">
        <v>2.3400000000000001E-2</v>
      </c>
      <c r="AD402" s="57">
        <v>2.5000000000000001E-3</v>
      </c>
      <c r="AE402" s="57">
        <f t="shared" si="50"/>
        <v>7.6653396187392414E-3</v>
      </c>
      <c r="AF402" s="42"/>
      <c r="AG402" s="42"/>
      <c r="AJ402" s="38" t="s">
        <v>26</v>
      </c>
      <c r="AK402" s="50">
        <v>2520</v>
      </c>
      <c r="AL402" s="51">
        <v>42877</v>
      </c>
      <c r="AM402" s="52">
        <v>7.1000000000000004E-3</v>
      </c>
      <c r="AN402" s="52">
        <v>2.5000000000000001E-3</v>
      </c>
      <c r="AO402" s="59">
        <f t="shared" si="51"/>
        <v>7.6653396187392414E-3</v>
      </c>
      <c r="AP402" s="42"/>
      <c r="AQ402" s="42"/>
    </row>
    <row r="403" spans="1:43" x14ac:dyDescent="0.25">
      <c r="A403" s="45" t="s">
        <v>11</v>
      </c>
      <c r="B403" s="36">
        <v>612</v>
      </c>
      <c r="C403" s="44">
        <v>40969</v>
      </c>
      <c r="D403" s="37">
        <v>-68.43983147912094</v>
      </c>
      <c r="F403" s="38" t="s">
        <v>11</v>
      </c>
      <c r="G403" s="38">
        <v>1026</v>
      </c>
      <c r="H403" s="41">
        <v>41383</v>
      </c>
      <c r="I403" s="57">
        <v>5.0000000000000001E-4</v>
      </c>
      <c r="J403" s="57">
        <v>2.5000000000000001E-3</v>
      </c>
      <c r="K403" s="57">
        <f t="shared" si="48"/>
        <v>7.6653396187392414E-3</v>
      </c>
      <c r="P403" s="38" t="s">
        <v>18</v>
      </c>
      <c r="Q403" s="38">
        <v>1590</v>
      </c>
      <c r="R403" s="41">
        <v>41947</v>
      </c>
      <c r="S403" s="57">
        <v>2.6200000000000001E-2</v>
      </c>
      <c r="T403" s="57">
        <v>2.5000000000000001E-3</v>
      </c>
      <c r="U403" s="57">
        <f t="shared" si="49"/>
        <v>7.6653396187392414E-3</v>
      </c>
      <c r="V403" s="42"/>
      <c r="W403" s="42"/>
      <c r="Z403" s="38" t="s">
        <v>18</v>
      </c>
      <c r="AA403" s="38">
        <v>1647</v>
      </c>
      <c r="AB403" s="41">
        <v>42004</v>
      </c>
      <c r="AC403" s="57">
        <v>1.12E-2</v>
      </c>
      <c r="AD403" s="57">
        <v>2.5000000000000001E-3</v>
      </c>
      <c r="AE403" s="57">
        <f t="shared" si="50"/>
        <v>7.6653396187392414E-3</v>
      </c>
      <c r="AF403" s="42"/>
      <c r="AG403" s="42"/>
      <c r="AJ403" s="38" t="s">
        <v>26</v>
      </c>
      <c r="AK403" s="50">
        <v>2528</v>
      </c>
      <c r="AL403" s="51">
        <v>42885</v>
      </c>
      <c r="AM403" s="50">
        <v>0.1487</v>
      </c>
      <c r="AN403" s="52">
        <v>2.5000000000000001E-3</v>
      </c>
      <c r="AO403" s="59">
        <f t="shared" si="51"/>
        <v>7.6653396187392414E-3</v>
      </c>
      <c r="AP403" s="42"/>
      <c r="AQ403" s="42"/>
    </row>
    <row r="404" spans="1:43" x14ac:dyDescent="0.25">
      <c r="A404" s="45" t="s">
        <v>11</v>
      </c>
      <c r="B404" s="36">
        <v>613</v>
      </c>
      <c r="C404" s="44">
        <v>40970</v>
      </c>
      <c r="D404" s="37">
        <v>-68.43983147912094</v>
      </c>
      <c r="F404" s="38" t="s">
        <v>11</v>
      </c>
      <c r="G404" s="38">
        <v>1029</v>
      </c>
      <c r="H404" s="41">
        <v>41386</v>
      </c>
      <c r="I404" s="57">
        <v>5.0000000000000001E-4</v>
      </c>
      <c r="J404" s="57">
        <v>2.5000000000000001E-3</v>
      </c>
      <c r="K404" s="57">
        <f t="shared" si="48"/>
        <v>7.6653396187392414E-3</v>
      </c>
      <c r="P404" s="38" t="s">
        <v>18</v>
      </c>
      <c r="Q404" s="38">
        <v>1592</v>
      </c>
      <c r="R404" s="41">
        <v>41949</v>
      </c>
      <c r="S404" s="57">
        <v>2.06E-2</v>
      </c>
      <c r="T404" s="57">
        <v>2.5000000000000001E-3</v>
      </c>
      <c r="U404" s="57">
        <f t="shared" si="49"/>
        <v>7.6653396187392414E-3</v>
      </c>
      <c r="V404" s="42"/>
      <c r="W404" s="42"/>
      <c r="Z404" s="38" t="s">
        <v>18</v>
      </c>
      <c r="AA404" s="38">
        <v>1654</v>
      </c>
      <c r="AB404" s="41">
        <v>42011</v>
      </c>
      <c r="AC404" s="57">
        <v>1.77E-2</v>
      </c>
      <c r="AD404" s="57">
        <v>2.5000000000000001E-3</v>
      </c>
      <c r="AE404" s="57">
        <f t="shared" si="50"/>
        <v>7.6653396187392414E-3</v>
      </c>
      <c r="AF404" s="42"/>
      <c r="AG404" s="42"/>
      <c r="AJ404" s="38" t="s">
        <v>26</v>
      </c>
      <c r="AK404" s="50">
        <v>2531</v>
      </c>
      <c r="AL404" s="51">
        <v>42888</v>
      </c>
      <c r="AM404" s="50">
        <v>5.0700000000000002E-2</v>
      </c>
      <c r="AN404" s="50">
        <v>1.3599999999999999E-2</v>
      </c>
      <c r="AO404" s="59">
        <f t="shared" si="51"/>
        <v>4.1699447525941465E-2</v>
      </c>
    </row>
    <row r="405" spans="1:43" x14ac:dyDescent="0.25">
      <c r="A405" s="45" t="s">
        <v>11</v>
      </c>
      <c r="B405" s="36">
        <v>616</v>
      </c>
      <c r="C405" s="44">
        <v>40973</v>
      </c>
      <c r="D405" s="37">
        <v>-68.43983147912094</v>
      </c>
      <c r="F405" s="38" t="s">
        <v>11</v>
      </c>
      <c r="G405" s="38">
        <v>1031</v>
      </c>
      <c r="H405" s="41">
        <v>41388</v>
      </c>
      <c r="I405" s="57">
        <v>5.0000000000000001E-4</v>
      </c>
      <c r="J405" s="57">
        <v>2.5000000000000001E-3</v>
      </c>
      <c r="K405" s="57">
        <f t="shared" si="48"/>
        <v>7.6653396187392414E-3</v>
      </c>
      <c r="P405" s="38" t="s">
        <v>18</v>
      </c>
      <c r="Q405" s="38">
        <v>1599</v>
      </c>
      <c r="R405" s="41">
        <v>41956</v>
      </c>
      <c r="S405" s="57">
        <v>1.5800000000000002E-2</v>
      </c>
      <c r="T405" s="57">
        <v>2.5000000000000001E-3</v>
      </c>
      <c r="U405" s="57">
        <f t="shared" si="49"/>
        <v>7.6653396187392414E-3</v>
      </c>
      <c r="V405" s="42"/>
      <c r="W405" s="42"/>
      <c r="Z405" s="38" t="s">
        <v>18</v>
      </c>
      <c r="AA405" s="38">
        <v>1656</v>
      </c>
      <c r="AB405" s="41">
        <v>42013</v>
      </c>
      <c r="AC405" s="57">
        <v>1.6199999999999999E-2</v>
      </c>
      <c r="AD405" s="57">
        <v>2.5000000000000001E-3</v>
      </c>
      <c r="AE405" s="57">
        <f t="shared" si="50"/>
        <v>7.6653396187392414E-3</v>
      </c>
      <c r="AF405" s="42"/>
      <c r="AG405" s="42"/>
      <c r="AJ405" s="38" t="s">
        <v>26</v>
      </c>
      <c r="AK405" s="50">
        <v>2534</v>
      </c>
      <c r="AL405" s="51">
        <v>42891</v>
      </c>
      <c r="AM405" s="50">
        <v>2.8000000000000001E-2</v>
      </c>
      <c r="AN405" s="52">
        <v>7.4000000000000003E-3</v>
      </c>
      <c r="AO405" s="59">
        <f t="shared" si="51"/>
        <v>2.2689405271468153E-2</v>
      </c>
      <c r="AP405" s="42"/>
      <c r="AQ405" s="42"/>
    </row>
    <row r="406" spans="1:43" x14ac:dyDescent="0.25">
      <c r="A406" s="45" t="s">
        <v>11</v>
      </c>
      <c r="B406" s="36">
        <v>617</v>
      </c>
      <c r="C406" s="44">
        <v>40974</v>
      </c>
      <c r="D406" s="37">
        <v>-68.43983147912094</v>
      </c>
      <c r="F406" s="38" t="s">
        <v>11</v>
      </c>
      <c r="G406" s="38">
        <v>1033</v>
      </c>
      <c r="H406" s="41">
        <v>41390</v>
      </c>
      <c r="I406" s="57">
        <v>5.0000000000000001E-4</v>
      </c>
      <c r="J406" s="57">
        <v>2.5000000000000001E-3</v>
      </c>
      <c r="K406" s="57">
        <f t="shared" si="48"/>
        <v>7.6653396187392414E-3</v>
      </c>
      <c r="P406" s="38" t="s">
        <v>18</v>
      </c>
      <c r="Q406" s="38">
        <v>1604</v>
      </c>
      <c r="R406" s="41">
        <v>41961</v>
      </c>
      <c r="S406" s="57">
        <v>2.0299999999999999E-2</v>
      </c>
      <c r="T406" s="57">
        <v>2.5000000000000001E-3</v>
      </c>
      <c r="U406" s="57">
        <f t="shared" si="49"/>
        <v>7.6653396187392414E-3</v>
      </c>
      <c r="V406" s="42"/>
      <c r="W406" s="42"/>
      <c r="Z406" s="38" t="s">
        <v>18</v>
      </c>
      <c r="AA406" s="38">
        <v>1661</v>
      </c>
      <c r="AB406" s="41">
        <v>42018</v>
      </c>
      <c r="AC406" s="57">
        <v>2.3400000000000001E-2</v>
      </c>
      <c r="AD406" s="57">
        <v>2.5000000000000001E-3</v>
      </c>
      <c r="AE406" s="57">
        <f t="shared" si="50"/>
        <v>7.6653396187392414E-3</v>
      </c>
      <c r="AF406" s="42"/>
      <c r="AG406" s="42"/>
      <c r="AJ406" s="38" t="s">
        <v>26</v>
      </c>
      <c r="AK406" s="50">
        <v>2541</v>
      </c>
      <c r="AL406" s="51">
        <v>42898</v>
      </c>
      <c r="AM406" s="50">
        <v>3.1E-2</v>
      </c>
      <c r="AN406" s="52">
        <v>2.5000000000000001E-3</v>
      </c>
      <c r="AO406" s="59">
        <f t="shared" si="51"/>
        <v>7.6653396187392414E-3</v>
      </c>
      <c r="AP406" s="42"/>
      <c r="AQ406" s="42"/>
    </row>
    <row r="407" spans="1:43" x14ac:dyDescent="0.25">
      <c r="A407" s="45" t="s">
        <v>11</v>
      </c>
      <c r="B407" s="36">
        <v>618</v>
      </c>
      <c r="C407" s="44">
        <v>40975</v>
      </c>
      <c r="D407" s="37">
        <v>-68.43983147912094</v>
      </c>
      <c r="F407" s="38" t="s">
        <v>11</v>
      </c>
      <c r="G407" s="38">
        <v>1036</v>
      </c>
      <c r="H407" s="41">
        <v>41393</v>
      </c>
      <c r="I407" s="57">
        <v>5.0000000000000001E-4</v>
      </c>
      <c r="J407" s="57">
        <v>2.5000000000000001E-3</v>
      </c>
      <c r="K407" s="57">
        <f t="shared" si="48"/>
        <v>7.6653396187392414E-3</v>
      </c>
      <c r="P407" s="38" t="s">
        <v>18</v>
      </c>
      <c r="Q407" s="38">
        <v>1606</v>
      </c>
      <c r="R407" s="41">
        <v>41963</v>
      </c>
      <c r="S407" s="57">
        <v>1.1900000000000001E-2</v>
      </c>
      <c r="T407" s="57">
        <v>2.5000000000000001E-3</v>
      </c>
      <c r="U407" s="57">
        <f t="shared" si="49"/>
        <v>7.6653396187392414E-3</v>
      </c>
      <c r="V407" s="42"/>
      <c r="W407" s="42"/>
      <c r="Z407" s="38" t="s">
        <v>18</v>
      </c>
      <c r="AA407" s="38">
        <v>1663</v>
      </c>
      <c r="AB407" s="41">
        <v>42020</v>
      </c>
      <c r="AC407" s="57">
        <v>2.1399999999999999E-2</v>
      </c>
      <c r="AD407" s="57">
        <v>2.5000000000000001E-3</v>
      </c>
      <c r="AE407" s="57">
        <f t="shared" si="50"/>
        <v>7.6653396187392414E-3</v>
      </c>
      <c r="AF407" s="42"/>
      <c r="AG407" s="42"/>
      <c r="AJ407" s="38" t="s">
        <v>26</v>
      </c>
      <c r="AK407" s="50">
        <v>2548</v>
      </c>
      <c r="AL407" s="51">
        <v>42905</v>
      </c>
      <c r="AM407" s="52">
        <v>7.6E-3</v>
      </c>
      <c r="AN407" s="52">
        <v>2.5000000000000001E-3</v>
      </c>
      <c r="AO407" s="59">
        <f t="shared" si="51"/>
        <v>7.6653396187392414E-3</v>
      </c>
      <c r="AP407" s="42"/>
      <c r="AQ407" s="42"/>
    </row>
    <row r="408" spans="1:43" ht="15.75" x14ac:dyDescent="0.3">
      <c r="A408" s="45" t="s">
        <v>11</v>
      </c>
      <c r="B408" s="36">
        <v>619</v>
      </c>
      <c r="C408" s="44">
        <v>40976</v>
      </c>
      <c r="D408" s="37">
        <v>-68.43983147912094</v>
      </c>
      <c r="F408" s="38" t="s">
        <v>11</v>
      </c>
      <c r="G408" s="38">
        <v>1038</v>
      </c>
      <c r="H408" s="41">
        <v>41395</v>
      </c>
      <c r="I408" s="57">
        <v>5.0000000000000001E-4</v>
      </c>
      <c r="J408" s="57">
        <v>2.5000000000000001E-3</v>
      </c>
      <c r="K408" s="57">
        <f t="shared" si="48"/>
        <v>7.6653396187392414E-3</v>
      </c>
      <c r="P408" s="38" t="s">
        <v>18</v>
      </c>
      <c r="Q408" s="38">
        <v>1611</v>
      </c>
      <c r="R408" s="41">
        <v>41968</v>
      </c>
      <c r="S408" s="57">
        <v>1.32E-2</v>
      </c>
      <c r="T408" s="57">
        <v>2.5000000000000001E-3</v>
      </c>
      <c r="U408" s="57">
        <f t="shared" si="49"/>
        <v>7.6653396187392414E-3</v>
      </c>
      <c r="V408" s="42"/>
      <c r="W408" s="42"/>
      <c r="Z408" s="48" t="s">
        <v>18</v>
      </c>
      <c r="AA408" s="48">
        <v>1670</v>
      </c>
      <c r="AB408" s="49">
        <v>42027</v>
      </c>
      <c r="AC408" s="58">
        <v>2.69E-2</v>
      </c>
      <c r="AD408" s="58">
        <v>2.5000000000000001E-3</v>
      </c>
      <c r="AE408" s="57">
        <f t="shared" si="50"/>
        <v>7.6653396187392414E-3</v>
      </c>
      <c r="AF408" s="38" t="s">
        <v>70</v>
      </c>
      <c r="AG408" s="38" t="s">
        <v>93</v>
      </c>
      <c r="AH408" s="38" t="s">
        <v>94</v>
      </c>
      <c r="AI408" s="38" t="s">
        <v>179</v>
      </c>
      <c r="AJ408" s="38" t="s">
        <v>26</v>
      </c>
      <c r="AK408" s="50">
        <v>2555</v>
      </c>
      <c r="AL408" s="51">
        <v>42912</v>
      </c>
      <c r="AM408" s="50">
        <v>0.18629999999999999</v>
      </c>
      <c r="AN408" s="52">
        <v>5.1999999999999998E-3</v>
      </c>
      <c r="AO408" s="59">
        <f t="shared" si="51"/>
        <v>1.5943906406977619E-2</v>
      </c>
      <c r="AP408" s="42"/>
      <c r="AQ408" s="42"/>
    </row>
    <row r="409" spans="1:43" x14ac:dyDescent="0.25">
      <c r="A409" s="45" t="s">
        <v>11</v>
      </c>
      <c r="B409" s="36">
        <v>620</v>
      </c>
      <c r="C409" s="44">
        <v>40977</v>
      </c>
      <c r="D409" s="37">
        <v>-68.43983147912094</v>
      </c>
      <c r="F409" s="38" t="s">
        <v>11</v>
      </c>
      <c r="G409" s="38">
        <v>1040</v>
      </c>
      <c r="H409" s="41">
        <v>41397</v>
      </c>
      <c r="I409" s="57">
        <v>5.0000000000000001E-4</v>
      </c>
      <c r="J409" s="57">
        <v>2.5000000000000001E-3</v>
      </c>
      <c r="K409" s="57">
        <f t="shared" si="48"/>
        <v>7.6653396187392414E-3</v>
      </c>
      <c r="P409" s="38" t="s">
        <v>18</v>
      </c>
      <c r="Q409" s="38">
        <v>1618</v>
      </c>
      <c r="R409" s="41">
        <v>41975</v>
      </c>
      <c r="S409" s="57">
        <v>2.0500000000000001E-2</v>
      </c>
      <c r="T409" s="57">
        <v>2.5000000000000001E-3</v>
      </c>
      <c r="U409" s="57">
        <f t="shared" si="49"/>
        <v>7.6653396187392414E-3</v>
      </c>
      <c r="V409" s="42"/>
      <c r="W409" s="42"/>
      <c r="Z409" s="38" t="s">
        <v>20</v>
      </c>
      <c r="AA409" s="38">
        <v>1675</v>
      </c>
      <c r="AB409" s="41">
        <v>42032</v>
      </c>
      <c r="AC409" s="57">
        <v>1.7399999999999999E-2</v>
      </c>
      <c r="AD409" s="57">
        <v>2.5000000000000001E-3</v>
      </c>
      <c r="AE409" s="57">
        <f t="shared" si="50"/>
        <v>7.6653396187392414E-3</v>
      </c>
      <c r="AF409" s="38" t="s">
        <v>46</v>
      </c>
      <c r="AG409" s="43">
        <f>MAX(AC409:AC472)</f>
        <v>4.8380000000000001</v>
      </c>
      <c r="AH409" s="43">
        <f>MAX(AD409:AD472)</f>
        <v>1.016</v>
      </c>
      <c r="AI409" s="57">
        <f>(30.973762+15.999*4)/30.973762*AH409</f>
        <v>3.1151940210556277</v>
      </c>
      <c r="AJ409" s="38" t="s">
        <v>26</v>
      </c>
      <c r="AK409" s="50">
        <v>2562</v>
      </c>
      <c r="AL409" s="51">
        <v>42919</v>
      </c>
      <c r="AM409" s="50">
        <v>0.1072</v>
      </c>
      <c r="AN409" s="50">
        <v>1.14E-2</v>
      </c>
      <c r="AO409" s="59">
        <f t="shared" si="51"/>
        <v>3.4953948661450941E-2</v>
      </c>
    </row>
    <row r="410" spans="1:43" x14ac:dyDescent="0.25">
      <c r="A410" s="45" t="s">
        <v>11</v>
      </c>
      <c r="B410" s="45">
        <v>623</v>
      </c>
      <c r="C410" s="46">
        <v>40980</v>
      </c>
      <c r="D410" s="37">
        <v>-68.599270543190713</v>
      </c>
      <c r="F410" s="38" t="s">
        <v>11</v>
      </c>
      <c r="G410" s="38">
        <v>1043</v>
      </c>
      <c r="H410" s="41">
        <v>41400</v>
      </c>
      <c r="I410" s="57">
        <v>5.0000000000000001E-4</v>
      </c>
      <c r="J410" s="57">
        <v>2.5000000000000001E-3</v>
      </c>
      <c r="K410" s="57">
        <f t="shared" si="48"/>
        <v>7.6653396187392414E-3</v>
      </c>
      <c r="P410" s="38" t="s">
        <v>18</v>
      </c>
      <c r="Q410" s="38">
        <v>1620</v>
      </c>
      <c r="R410" s="41">
        <v>41977</v>
      </c>
      <c r="S410" s="57">
        <v>1.1599999999999999E-2</v>
      </c>
      <c r="T410" s="57">
        <v>2.5000000000000001E-3</v>
      </c>
      <c r="U410" s="57">
        <f t="shared" si="49"/>
        <v>7.6653396187392414E-3</v>
      </c>
      <c r="V410" s="42"/>
      <c r="W410" s="42"/>
      <c r="Z410" s="38" t="s">
        <v>20</v>
      </c>
      <c r="AA410" s="38">
        <v>1677</v>
      </c>
      <c r="AB410" s="41">
        <v>42034</v>
      </c>
      <c r="AC410" s="57">
        <v>1.8599999999999998E-2</v>
      </c>
      <c r="AD410" s="57">
        <v>2.5000000000000001E-3</v>
      </c>
      <c r="AE410" s="57">
        <f t="shared" si="50"/>
        <v>7.6653396187392414E-3</v>
      </c>
      <c r="AF410" s="38" t="s">
        <v>47</v>
      </c>
      <c r="AG410" s="43">
        <f>MIN(AC409:AC472)</f>
        <v>7.4000000000000003E-3</v>
      </c>
      <c r="AH410" s="43">
        <f>MIN(AD409:AD472)</f>
        <v>2.5000000000000001E-3</v>
      </c>
      <c r="AI410" s="57">
        <f t="shared" ref="AI410:AI413" si="53">(30.973762+15.999*4)/30.973762*AH410</f>
        <v>7.6653396187392414E-3</v>
      </c>
      <c r="AJ410" s="38" t="s">
        <v>26</v>
      </c>
      <c r="AK410" s="50">
        <v>2569</v>
      </c>
      <c r="AL410" s="51">
        <v>42926</v>
      </c>
      <c r="AM410" s="50">
        <v>9.9400000000000002E-2</v>
      </c>
      <c r="AN410" s="50">
        <v>1.4800000000000001E-2</v>
      </c>
      <c r="AO410" s="59">
        <f t="shared" si="51"/>
        <v>4.5378810542936306E-2</v>
      </c>
    </row>
    <row r="411" spans="1:43" x14ac:dyDescent="0.25">
      <c r="A411" s="45" t="s">
        <v>11</v>
      </c>
      <c r="B411" s="36">
        <v>624</v>
      </c>
      <c r="C411" s="44">
        <v>40981</v>
      </c>
      <c r="D411" s="37">
        <v>-68.728048248785541</v>
      </c>
      <c r="F411" s="38" t="s">
        <v>11</v>
      </c>
      <c r="G411" s="38">
        <v>1045</v>
      </c>
      <c r="H411" s="41">
        <v>41402</v>
      </c>
      <c r="I411" s="57">
        <v>5.0000000000000001E-4</v>
      </c>
      <c r="J411" s="57">
        <v>2.5000000000000001E-3</v>
      </c>
      <c r="K411" s="57">
        <f t="shared" si="48"/>
        <v>7.6653396187392414E-3</v>
      </c>
      <c r="P411" s="38" t="s">
        <v>18</v>
      </c>
      <c r="Q411" s="38">
        <v>1625</v>
      </c>
      <c r="R411" s="41">
        <v>41982</v>
      </c>
      <c r="S411" s="57">
        <v>1.7299999999999999E-2</v>
      </c>
      <c r="T411" s="57">
        <v>2.5000000000000001E-3</v>
      </c>
      <c r="U411" s="57">
        <f t="shared" si="49"/>
        <v>7.6653396187392414E-3</v>
      </c>
      <c r="V411" s="42"/>
      <c r="W411" s="42"/>
      <c r="Z411" s="38" t="s">
        <v>20</v>
      </c>
      <c r="AA411" s="38">
        <v>1682</v>
      </c>
      <c r="AB411" s="41">
        <v>42039</v>
      </c>
      <c r="AC411" s="57">
        <v>3.3500000000000002E-2</v>
      </c>
      <c r="AD411" s="57">
        <v>2.5000000000000001E-3</v>
      </c>
      <c r="AE411" s="57">
        <f t="shared" si="50"/>
        <v>7.6653396187392414E-3</v>
      </c>
      <c r="AF411" s="38" t="s">
        <v>48</v>
      </c>
      <c r="AG411" s="43">
        <f>MEDIAN(AC409:AC472)</f>
        <v>2.3050000000000001E-2</v>
      </c>
      <c r="AH411" s="43">
        <f>MEDIAN(AD409:AD472)</f>
        <v>2.5000000000000001E-3</v>
      </c>
      <c r="AI411" s="57">
        <f t="shared" si="53"/>
        <v>7.6653396187392414E-3</v>
      </c>
      <c r="AJ411" s="38" t="s">
        <v>26</v>
      </c>
      <c r="AK411" s="50">
        <v>2576</v>
      </c>
      <c r="AL411" s="51">
        <v>42933</v>
      </c>
      <c r="AM411" s="50">
        <v>4.8500000000000001E-2</v>
      </c>
      <c r="AN411" s="50">
        <v>1.03E-2</v>
      </c>
      <c r="AO411" s="59">
        <f t="shared" si="51"/>
        <v>3.1581199229205673E-2</v>
      </c>
    </row>
    <row r="412" spans="1:43" x14ac:dyDescent="0.25">
      <c r="A412" s="45" t="s">
        <v>11</v>
      </c>
      <c r="B412" s="36">
        <v>625</v>
      </c>
      <c r="C412" s="44">
        <v>40982</v>
      </c>
      <c r="D412" s="37">
        <v>-68.761775743107989</v>
      </c>
      <c r="F412" s="38" t="s">
        <v>11</v>
      </c>
      <c r="G412" s="38">
        <v>1047</v>
      </c>
      <c r="H412" s="41">
        <v>41404</v>
      </c>
      <c r="I412" s="57">
        <v>5.0000000000000001E-4</v>
      </c>
      <c r="J412" s="57">
        <v>2.5000000000000001E-3</v>
      </c>
      <c r="K412" s="57">
        <f t="shared" si="48"/>
        <v>7.6653396187392414E-3</v>
      </c>
      <c r="P412" s="38" t="s">
        <v>18</v>
      </c>
      <c r="Q412" s="38">
        <v>1627</v>
      </c>
      <c r="R412" s="41">
        <v>41984</v>
      </c>
      <c r="S412" s="57">
        <v>3.7000000000000002E-3</v>
      </c>
      <c r="T412" s="57">
        <v>2.5000000000000001E-3</v>
      </c>
      <c r="U412" s="57">
        <f t="shared" si="49"/>
        <v>7.6653396187392414E-3</v>
      </c>
      <c r="V412" s="42"/>
      <c r="W412" s="42"/>
      <c r="Z412" s="38" t="s">
        <v>20</v>
      </c>
      <c r="AA412" s="38">
        <v>1684</v>
      </c>
      <c r="AB412" s="41">
        <v>42041</v>
      </c>
      <c r="AC412" s="57">
        <v>2.93E-2</v>
      </c>
      <c r="AD412" s="57">
        <v>2.5000000000000001E-3</v>
      </c>
      <c r="AE412" s="57">
        <f t="shared" si="50"/>
        <v>7.6653396187392414E-3</v>
      </c>
      <c r="AF412" s="38" t="s">
        <v>49</v>
      </c>
      <c r="AG412" s="43">
        <f>AVERAGE(AC409:AC472)</f>
        <v>0.1036296875</v>
      </c>
      <c r="AH412" s="56">
        <f>AVERAGE(AD409:AD472)</f>
        <v>2.2171874999999976E-2</v>
      </c>
      <c r="AI412" s="57">
        <f t="shared" si="53"/>
        <v>6.7981980743693576E-2</v>
      </c>
      <c r="AJ412" s="38" t="s">
        <v>26</v>
      </c>
      <c r="AK412" s="50">
        <v>2581</v>
      </c>
      <c r="AL412" s="51">
        <v>42938</v>
      </c>
      <c r="AM412" s="50">
        <v>3.6600000000000001E-2</v>
      </c>
      <c r="AN412" s="50">
        <v>1.37E-2</v>
      </c>
      <c r="AO412" s="59">
        <f t="shared" si="51"/>
        <v>4.2006061110691044E-2</v>
      </c>
    </row>
    <row r="413" spans="1:43" x14ac:dyDescent="0.25">
      <c r="A413" s="45" t="s">
        <v>11</v>
      </c>
      <c r="B413" s="36">
        <v>626</v>
      </c>
      <c r="C413" s="44">
        <v>40983</v>
      </c>
      <c r="D413" s="37">
        <v>-68.918148671330272</v>
      </c>
      <c r="F413" s="38" t="s">
        <v>11</v>
      </c>
      <c r="G413" s="38">
        <v>1052</v>
      </c>
      <c r="H413" s="41">
        <v>41409</v>
      </c>
      <c r="I413" s="57">
        <v>5.0000000000000001E-4</v>
      </c>
      <c r="J413" s="57">
        <v>2.5000000000000001E-3</v>
      </c>
      <c r="K413" s="57">
        <f t="shared" si="48"/>
        <v>7.6653396187392414E-3</v>
      </c>
      <c r="P413" s="38" t="s">
        <v>18</v>
      </c>
      <c r="Q413" s="38">
        <v>1632</v>
      </c>
      <c r="R413" s="41">
        <v>41989</v>
      </c>
      <c r="S413" s="57">
        <v>8.8999999999999999E-3</v>
      </c>
      <c r="T413" s="57">
        <v>2.5000000000000001E-3</v>
      </c>
      <c r="U413" s="57">
        <f t="shared" si="49"/>
        <v>7.6653396187392414E-3</v>
      </c>
      <c r="V413" s="42"/>
      <c r="W413" s="42"/>
      <c r="Z413" s="38" t="s">
        <v>20</v>
      </c>
      <c r="AA413" s="38">
        <v>1689</v>
      </c>
      <c r="AB413" s="41">
        <v>42046</v>
      </c>
      <c r="AC413" s="57">
        <v>5.8999999999999997E-2</v>
      </c>
      <c r="AD413" s="57">
        <v>2.5000000000000001E-3</v>
      </c>
      <c r="AE413" s="57">
        <f t="shared" si="50"/>
        <v>7.6653396187392414E-3</v>
      </c>
      <c r="AF413" s="38" t="s">
        <v>50</v>
      </c>
      <c r="AG413" s="43">
        <f>STDEV(AC409:AC472)</f>
        <v>0.60149242871633513</v>
      </c>
      <c r="AH413" s="43">
        <f>STDEV(AD409:AD472)</f>
        <v>0.12840510605081337</v>
      </c>
      <c r="AI413" s="57">
        <f t="shared" si="53"/>
        <v>0.39370749866388544</v>
      </c>
      <c r="AJ413" s="38" t="s">
        <v>26</v>
      </c>
      <c r="AK413" s="50">
        <v>2590</v>
      </c>
      <c r="AL413" s="51">
        <v>42947</v>
      </c>
      <c r="AM413" s="50">
        <v>1.5900000000000001E-2</v>
      </c>
      <c r="AN413" s="52">
        <v>7.7000000000000002E-3</v>
      </c>
      <c r="AO413" s="59">
        <f t="shared" si="51"/>
        <v>2.3609246025716863E-2</v>
      </c>
      <c r="AP413" s="42"/>
      <c r="AQ413" s="42"/>
    </row>
    <row r="414" spans="1:43" x14ac:dyDescent="0.25">
      <c r="A414" s="45" t="s">
        <v>11</v>
      </c>
      <c r="B414" s="36">
        <v>627</v>
      </c>
      <c r="C414" s="44">
        <v>40984</v>
      </c>
      <c r="D414" s="37">
        <v>-68.902817992092793</v>
      </c>
      <c r="F414" s="38" t="s">
        <v>11</v>
      </c>
      <c r="G414" s="38">
        <v>1054</v>
      </c>
      <c r="H414" s="41">
        <v>41411</v>
      </c>
      <c r="I414" s="57">
        <v>5.0000000000000001E-4</v>
      </c>
      <c r="J414" s="57">
        <v>2.5000000000000001E-3</v>
      </c>
      <c r="K414" s="57">
        <f t="shared" si="48"/>
        <v>7.6653396187392414E-3</v>
      </c>
      <c r="P414" s="38" t="s">
        <v>18</v>
      </c>
      <c r="Q414" s="38">
        <v>1634</v>
      </c>
      <c r="R414" s="41">
        <v>41991</v>
      </c>
      <c r="S414" s="57">
        <v>2.75E-2</v>
      </c>
      <c r="T414" s="57">
        <v>2.5000000000000001E-3</v>
      </c>
      <c r="U414" s="57">
        <f t="shared" si="49"/>
        <v>7.6653396187392414E-3</v>
      </c>
      <c r="V414" s="42"/>
      <c r="W414" s="42"/>
      <c r="Z414" s="38" t="s">
        <v>20</v>
      </c>
      <c r="AA414" s="38">
        <v>1691</v>
      </c>
      <c r="AB414" s="41">
        <v>42048</v>
      </c>
      <c r="AC414" s="57">
        <v>3.6200000000000003E-2</v>
      </c>
      <c r="AD414" s="57">
        <v>2.5000000000000001E-3</v>
      </c>
      <c r="AE414" s="57">
        <f t="shared" si="50"/>
        <v>7.6653396187392414E-3</v>
      </c>
      <c r="AF414" s="42"/>
      <c r="AG414" s="42"/>
      <c r="AJ414" s="38" t="s">
        <v>26</v>
      </c>
      <c r="AK414" s="50">
        <v>2597</v>
      </c>
      <c r="AL414" s="51">
        <v>42954</v>
      </c>
      <c r="AM414" s="50">
        <v>1.7999999999999999E-2</v>
      </c>
      <c r="AN414" s="52">
        <v>9.7999999999999997E-3</v>
      </c>
      <c r="AO414" s="59">
        <f t="shared" si="51"/>
        <v>3.0048131305457824E-2</v>
      </c>
      <c r="AP414" s="42"/>
      <c r="AQ414" s="42"/>
    </row>
    <row r="415" spans="1:43" x14ac:dyDescent="0.25">
      <c r="A415" s="45" t="s">
        <v>11</v>
      </c>
      <c r="B415" s="36">
        <v>630</v>
      </c>
      <c r="C415" s="44">
        <v>40987</v>
      </c>
      <c r="D415" s="37">
        <v>-69.031595697687621</v>
      </c>
      <c r="F415" s="38" t="s">
        <v>11</v>
      </c>
      <c r="G415" s="38">
        <v>1057</v>
      </c>
      <c r="H415" s="41">
        <v>41414</v>
      </c>
      <c r="I415" s="57">
        <v>5.0000000000000001E-4</v>
      </c>
      <c r="J415" s="57">
        <v>2.5000000000000001E-3</v>
      </c>
      <c r="K415" s="57">
        <f t="shared" si="48"/>
        <v>7.6653396187392414E-3</v>
      </c>
      <c r="P415" s="38" t="s">
        <v>18</v>
      </c>
      <c r="Q415" s="38">
        <v>1639</v>
      </c>
      <c r="R415" s="41">
        <v>41996</v>
      </c>
      <c r="S415" s="57">
        <v>7.7999999999999996E-3</v>
      </c>
      <c r="T415" s="57">
        <v>2.5000000000000001E-3</v>
      </c>
      <c r="U415" s="57">
        <f t="shared" si="49"/>
        <v>7.6653396187392414E-3</v>
      </c>
      <c r="V415" s="42"/>
      <c r="W415" s="42"/>
      <c r="Z415" s="38" t="s">
        <v>20</v>
      </c>
      <c r="AA415" s="38">
        <v>1696</v>
      </c>
      <c r="AB415" s="41">
        <v>42053</v>
      </c>
      <c r="AC415" s="57">
        <v>2.0199999999999999E-2</v>
      </c>
      <c r="AD415" s="57">
        <v>2.5000000000000001E-3</v>
      </c>
      <c r="AE415" s="57">
        <f t="shared" si="50"/>
        <v>7.6653396187392414E-3</v>
      </c>
      <c r="AF415" s="42"/>
      <c r="AG415" s="42"/>
      <c r="AJ415" s="38" t="s">
        <v>26</v>
      </c>
      <c r="AK415" s="50">
        <v>2600</v>
      </c>
      <c r="AL415" s="51">
        <v>42957</v>
      </c>
      <c r="AM415" s="50">
        <v>1.8100000000000002E-2</v>
      </c>
      <c r="AN415" s="52">
        <v>8.0999999999999996E-3</v>
      </c>
      <c r="AO415" s="59">
        <f t="shared" si="51"/>
        <v>2.4835700364715139E-2</v>
      </c>
      <c r="AP415" s="42"/>
      <c r="AQ415" s="42"/>
    </row>
    <row r="416" spans="1:43" x14ac:dyDescent="0.25">
      <c r="A416" s="45" t="s">
        <v>11</v>
      </c>
      <c r="B416" s="36">
        <v>631</v>
      </c>
      <c r="C416" s="44">
        <v>40988</v>
      </c>
      <c r="D416" s="37">
        <v>-69.15424113158744</v>
      </c>
      <c r="F416" s="38" t="s">
        <v>11</v>
      </c>
      <c r="G416" s="38">
        <v>1059</v>
      </c>
      <c r="H416" s="41">
        <v>41416</v>
      </c>
      <c r="I416" s="57">
        <v>5.0000000000000001E-4</v>
      </c>
      <c r="J416" s="57">
        <v>2.5000000000000001E-3</v>
      </c>
      <c r="K416" s="57">
        <f t="shared" si="48"/>
        <v>7.6653396187392414E-3</v>
      </c>
      <c r="P416" s="38" t="s">
        <v>18</v>
      </c>
      <c r="Q416" s="38">
        <v>1646</v>
      </c>
      <c r="R416" s="41">
        <v>42003</v>
      </c>
      <c r="S416" s="57">
        <v>3.04E-2</v>
      </c>
      <c r="T416" s="57">
        <v>2.5000000000000001E-3</v>
      </c>
      <c r="U416" s="57">
        <f t="shared" si="49"/>
        <v>7.6653396187392414E-3</v>
      </c>
      <c r="V416" s="42"/>
      <c r="W416" s="42"/>
      <c r="Z416" s="38" t="s">
        <v>20</v>
      </c>
      <c r="AA416" s="38">
        <v>1698</v>
      </c>
      <c r="AB416" s="41">
        <v>42055</v>
      </c>
      <c r="AC416" s="57">
        <v>2.5600000000000001E-2</v>
      </c>
      <c r="AD416" s="57">
        <v>2.5000000000000001E-3</v>
      </c>
      <c r="AE416" s="57">
        <f t="shared" si="50"/>
        <v>7.6653396187392414E-3</v>
      </c>
      <c r="AF416" s="42"/>
      <c r="AG416" s="42"/>
      <c r="AJ416" s="38" t="s">
        <v>26</v>
      </c>
      <c r="AK416" s="50">
        <v>2601</v>
      </c>
      <c r="AL416" s="51">
        <v>42958</v>
      </c>
      <c r="AM416" s="50">
        <v>9.3799999999999994E-2</v>
      </c>
      <c r="AN416" s="52">
        <v>7.3000000000000001E-3</v>
      </c>
      <c r="AO416" s="59">
        <f t="shared" si="51"/>
        <v>2.2382791686718584E-2</v>
      </c>
      <c r="AP416" s="42"/>
      <c r="AQ416" s="42"/>
    </row>
    <row r="417" spans="1:43" x14ac:dyDescent="0.25">
      <c r="A417" s="45" t="s">
        <v>11</v>
      </c>
      <c r="B417" s="36">
        <v>632</v>
      </c>
      <c r="C417" s="44">
        <v>40989</v>
      </c>
      <c r="D417" s="37">
        <v>-69.187968625909889</v>
      </c>
      <c r="F417" s="38" t="s">
        <v>11</v>
      </c>
      <c r="G417" s="38">
        <v>1066</v>
      </c>
      <c r="H417" s="41">
        <v>41423</v>
      </c>
      <c r="I417" s="57">
        <v>5.0000000000000001E-4</v>
      </c>
      <c r="J417" s="57">
        <v>2.5000000000000001E-3</v>
      </c>
      <c r="K417" s="57">
        <f t="shared" si="48"/>
        <v>7.6653396187392414E-3</v>
      </c>
      <c r="P417" s="38" t="s">
        <v>18</v>
      </c>
      <c r="Q417" s="38">
        <v>1653</v>
      </c>
      <c r="R417" s="41">
        <v>42010</v>
      </c>
      <c r="S417" s="57">
        <v>3.95E-2</v>
      </c>
      <c r="T417" s="57">
        <v>2.5000000000000001E-3</v>
      </c>
      <c r="U417" s="57">
        <f t="shared" si="49"/>
        <v>7.6653396187392414E-3</v>
      </c>
      <c r="V417" s="42"/>
      <c r="W417" s="42"/>
      <c r="Z417" s="38" t="s">
        <v>20</v>
      </c>
      <c r="AA417" s="38">
        <v>1703</v>
      </c>
      <c r="AB417" s="41">
        <v>42060</v>
      </c>
      <c r="AC417" s="57">
        <v>2.3E-2</v>
      </c>
      <c r="AD417" s="57">
        <v>2.5000000000000001E-3</v>
      </c>
      <c r="AE417" s="57">
        <f t="shared" si="50"/>
        <v>7.6653396187392414E-3</v>
      </c>
      <c r="AF417" s="42"/>
      <c r="AG417" s="42"/>
      <c r="AJ417" s="38" t="s">
        <v>26</v>
      </c>
      <c r="AK417" s="50">
        <v>2604</v>
      </c>
      <c r="AL417" s="51">
        <v>42961</v>
      </c>
      <c r="AM417" s="50">
        <v>3.2899999999999999E-2</v>
      </c>
      <c r="AN417" s="50">
        <v>1.44E-2</v>
      </c>
      <c r="AO417" s="59">
        <f t="shared" si="51"/>
        <v>4.4152356203938023E-2</v>
      </c>
    </row>
    <row r="418" spans="1:43" x14ac:dyDescent="0.25">
      <c r="A418" s="45" t="s">
        <v>11</v>
      </c>
      <c r="B418" s="36">
        <v>633</v>
      </c>
      <c r="C418" s="44">
        <v>40990</v>
      </c>
      <c r="D418" s="37">
        <v>-69.187968625909889</v>
      </c>
      <c r="F418" s="38" t="s">
        <v>11</v>
      </c>
      <c r="G418" s="38">
        <v>1068</v>
      </c>
      <c r="H418" s="41">
        <v>41425</v>
      </c>
      <c r="I418" s="57">
        <v>5.0000000000000001E-4</v>
      </c>
      <c r="J418" s="57">
        <v>2.5000000000000001E-3</v>
      </c>
      <c r="K418" s="57">
        <f t="shared" si="48"/>
        <v>7.6653396187392414E-3</v>
      </c>
      <c r="P418" s="38" t="s">
        <v>18</v>
      </c>
      <c r="Q418" s="38">
        <v>1655</v>
      </c>
      <c r="R418" s="41">
        <v>42012</v>
      </c>
      <c r="S418" s="57">
        <v>2.92E-2</v>
      </c>
      <c r="T418" s="57">
        <v>2.5000000000000001E-3</v>
      </c>
      <c r="U418" s="57">
        <f t="shared" si="49"/>
        <v>7.6653396187392414E-3</v>
      </c>
      <c r="V418" s="42"/>
      <c r="W418" s="42"/>
      <c r="Z418" s="38" t="s">
        <v>20</v>
      </c>
      <c r="AA418" s="38">
        <v>1705</v>
      </c>
      <c r="AB418" s="41">
        <v>42062</v>
      </c>
      <c r="AC418" s="57">
        <v>3.1600000000000003E-2</v>
      </c>
      <c r="AD418" s="57">
        <v>2.5000000000000001E-3</v>
      </c>
      <c r="AE418" s="57">
        <f t="shared" si="50"/>
        <v>7.6653396187392414E-3</v>
      </c>
      <c r="AF418" s="42"/>
      <c r="AG418" s="42"/>
      <c r="AJ418" s="38" t="s">
        <v>26</v>
      </c>
      <c r="AK418" s="50">
        <v>2608</v>
      </c>
      <c r="AL418" s="51">
        <v>42965</v>
      </c>
      <c r="AM418" s="50">
        <v>3.5000000000000003E-2</v>
      </c>
      <c r="AN418" s="50">
        <v>1.15E-2</v>
      </c>
      <c r="AO418" s="59">
        <f t="shared" si="51"/>
        <v>3.5260562246200507E-2</v>
      </c>
    </row>
    <row r="419" spans="1:43" x14ac:dyDescent="0.25">
      <c r="A419" s="45" t="s">
        <v>11</v>
      </c>
      <c r="B419" s="36">
        <v>634</v>
      </c>
      <c r="C419" s="44">
        <v>40991</v>
      </c>
      <c r="D419" s="37">
        <v>-69.187968625909889</v>
      </c>
      <c r="F419" s="38" t="s">
        <v>11</v>
      </c>
      <c r="G419" s="38">
        <v>1071</v>
      </c>
      <c r="H419" s="41">
        <v>41428</v>
      </c>
      <c r="I419" s="57">
        <v>5.0000000000000001E-4</v>
      </c>
      <c r="J419" s="57">
        <v>2.5000000000000001E-3</v>
      </c>
      <c r="K419" s="57">
        <f t="shared" si="48"/>
        <v>7.6653396187392414E-3</v>
      </c>
      <c r="P419" s="38" t="s">
        <v>18</v>
      </c>
      <c r="Q419" s="38">
        <v>1660</v>
      </c>
      <c r="R419" s="41">
        <v>42017</v>
      </c>
      <c r="S419" s="57">
        <v>2.3E-2</v>
      </c>
      <c r="T419" s="57">
        <v>2.5000000000000001E-3</v>
      </c>
      <c r="U419" s="57">
        <f t="shared" si="49"/>
        <v>7.6653396187392414E-3</v>
      </c>
      <c r="V419" s="42"/>
      <c r="W419" s="42"/>
      <c r="Z419" s="38" t="s">
        <v>20</v>
      </c>
      <c r="AA419" s="38">
        <v>1710</v>
      </c>
      <c r="AB419" s="41">
        <v>42067</v>
      </c>
      <c r="AC419" s="57">
        <v>2.1100000000000001E-2</v>
      </c>
      <c r="AD419" s="57">
        <v>2.5000000000000001E-3</v>
      </c>
      <c r="AE419" s="57">
        <f t="shared" si="50"/>
        <v>7.6653396187392414E-3</v>
      </c>
      <c r="AF419" s="42"/>
      <c r="AG419" s="42"/>
      <c r="AJ419" s="38" t="s">
        <v>26</v>
      </c>
      <c r="AK419" s="50">
        <v>2611</v>
      </c>
      <c r="AL419" s="51">
        <v>42968</v>
      </c>
      <c r="AM419" s="50">
        <v>1.4200000000000001E-2</v>
      </c>
      <c r="AN419" s="52">
        <v>9.1000000000000004E-3</v>
      </c>
      <c r="AO419" s="59">
        <f t="shared" si="51"/>
        <v>2.7901836212210838E-2</v>
      </c>
      <c r="AP419" s="42"/>
      <c r="AQ419" s="42"/>
    </row>
    <row r="420" spans="1:43" x14ac:dyDescent="0.25">
      <c r="A420" s="45" t="s">
        <v>11</v>
      </c>
      <c r="B420" s="36">
        <v>637</v>
      </c>
      <c r="C420" s="44">
        <v>40994</v>
      </c>
      <c r="D420" s="37">
        <v>-69.187968625909889</v>
      </c>
      <c r="F420" s="38" t="s">
        <v>11</v>
      </c>
      <c r="G420" s="38">
        <v>1073</v>
      </c>
      <c r="H420" s="41">
        <v>41430</v>
      </c>
      <c r="I420" s="57">
        <v>5.0000000000000001E-4</v>
      </c>
      <c r="J420" s="57">
        <v>2.5000000000000001E-3</v>
      </c>
      <c r="K420" s="57">
        <f t="shared" si="48"/>
        <v>7.6653396187392414E-3</v>
      </c>
      <c r="P420" s="38" t="s">
        <v>18</v>
      </c>
      <c r="Q420" s="38">
        <v>1662</v>
      </c>
      <c r="R420" s="41">
        <v>42019</v>
      </c>
      <c r="S420" s="57">
        <v>3.7199999999999997E-2</v>
      </c>
      <c r="T420" s="57">
        <v>2.5000000000000001E-3</v>
      </c>
      <c r="U420" s="57">
        <f t="shared" si="49"/>
        <v>7.6653396187392414E-3</v>
      </c>
      <c r="V420" s="42"/>
      <c r="W420" s="42"/>
      <c r="Z420" s="38" t="s">
        <v>20</v>
      </c>
      <c r="AA420" s="38">
        <v>1712</v>
      </c>
      <c r="AB420" s="41">
        <v>42069</v>
      </c>
      <c r="AC420" s="57">
        <v>2.2700000000000001E-2</v>
      </c>
      <c r="AD420" s="57">
        <v>2.5000000000000001E-3</v>
      </c>
      <c r="AE420" s="57">
        <f t="shared" si="50"/>
        <v>7.6653396187392414E-3</v>
      </c>
      <c r="AF420" s="42"/>
      <c r="AG420" s="42"/>
      <c r="AJ420" s="38" t="s">
        <v>26</v>
      </c>
      <c r="AK420" s="50">
        <v>2614</v>
      </c>
      <c r="AL420" s="51">
        <v>42971</v>
      </c>
      <c r="AM420" s="50">
        <v>0.12809999999999999</v>
      </c>
      <c r="AN420" s="50">
        <v>1.11E-2</v>
      </c>
      <c r="AO420" s="59">
        <f t="shared" si="51"/>
        <v>3.4034107907202231E-2</v>
      </c>
    </row>
    <row r="421" spans="1:43" ht="15.75" x14ac:dyDescent="0.3">
      <c r="A421" s="45" t="s">
        <v>11</v>
      </c>
      <c r="B421" s="36">
        <v>638</v>
      </c>
      <c r="C421" s="44">
        <v>40995</v>
      </c>
      <c r="D421" s="37">
        <v>-69.187968625909889</v>
      </c>
      <c r="F421" s="38" t="s">
        <v>11</v>
      </c>
      <c r="G421" s="38">
        <v>1075</v>
      </c>
      <c r="H421" s="41">
        <v>41432</v>
      </c>
      <c r="I421" s="57">
        <v>2.53E-2</v>
      </c>
      <c r="J421" s="57">
        <v>2.5000000000000001E-3</v>
      </c>
      <c r="K421" s="57">
        <f t="shared" si="48"/>
        <v>7.6653396187392414E-3</v>
      </c>
      <c r="P421" s="48" t="s">
        <v>18</v>
      </c>
      <c r="Q421" s="48">
        <v>1669</v>
      </c>
      <c r="R421" s="49">
        <v>42026</v>
      </c>
      <c r="S421" s="58">
        <v>3.6499999999999998E-2</v>
      </c>
      <c r="T421" s="58">
        <v>2.5000000000000001E-3</v>
      </c>
      <c r="U421" s="57">
        <f t="shared" si="49"/>
        <v>7.6653396187392414E-3</v>
      </c>
      <c r="V421" s="38" t="s">
        <v>71</v>
      </c>
      <c r="W421" s="38" t="s">
        <v>93</v>
      </c>
      <c r="X421" s="38" t="s">
        <v>94</v>
      </c>
      <c r="Y421" s="38" t="s">
        <v>179</v>
      </c>
      <c r="Z421" s="38" t="s">
        <v>20</v>
      </c>
      <c r="AA421" s="38">
        <v>1717</v>
      </c>
      <c r="AB421" s="41">
        <v>42074</v>
      </c>
      <c r="AC421" s="57">
        <v>2.3199999999999998E-2</v>
      </c>
      <c r="AD421" s="57">
        <v>2.5000000000000001E-3</v>
      </c>
      <c r="AE421" s="57">
        <f t="shared" si="50"/>
        <v>7.6653396187392414E-3</v>
      </c>
      <c r="AF421" s="42"/>
      <c r="AG421" s="42"/>
      <c r="AJ421" s="38" t="s">
        <v>26</v>
      </c>
      <c r="AK421" s="50">
        <v>2618</v>
      </c>
      <c r="AL421" s="51">
        <v>42975</v>
      </c>
      <c r="AM421" s="50">
        <v>3.9600000000000003E-2</v>
      </c>
      <c r="AN421" s="50">
        <v>1.0999999999999999E-2</v>
      </c>
      <c r="AO421" s="59">
        <f t="shared" si="51"/>
        <v>3.3727494322452659E-2</v>
      </c>
    </row>
    <row r="422" spans="1:43" x14ac:dyDescent="0.25">
      <c r="A422" s="45" t="s">
        <v>11</v>
      </c>
      <c r="B422" s="36">
        <v>639</v>
      </c>
      <c r="C422" s="44">
        <v>40996</v>
      </c>
      <c r="D422" s="37">
        <v>-69.27382042963977</v>
      </c>
      <c r="F422" s="38" t="s">
        <v>11</v>
      </c>
      <c r="G422" s="38">
        <v>1078</v>
      </c>
      <c r="H422" s="41">
        <v>41435</v>
      </c>
      <c r="I422" s="57">
        <v>5.0000000000000001E-4</v>
      </c>
      <c r="J422" s="57">
        <v>2.5000000000000001E-3</v>
      </c>
      <c r="K422" s="57">
        <f t="shared" si="48"/>
        <v>7.6653396187392414E-3</v>
      </c>
      <c r="P422" s="38" t="s">
        <v>20</v>
      </c>
      <c r="Q422" s="38">
        <v>1674</v>
      </c>
      <c r="R422" s="41">
        <v>42031</v>
      </c>
      <c r="S422" s="57">
        <v>3.2199999999999999E-2</v>
      </c>
      <c r="T422" s="57">
        <v>2.5000000000000001E-3</v>
      </c>
      <c r="U422" s="57">
        <f t="shared" si="49"/>
        <v>7.6653396187392414E-3</v>
      </c>
      <c r="V422" s="38" t="s">
        <v>46</v>
      </c>
      <c r="W422" s="57">
        <f>MAX(S422:S482)</f>
        <v>0.1915</v>
      </c>
      <c r="X422" s="57">
        <f>MAX(T422:T482)</f>
        <v>0.1096</v>
      </c>
      <c r="Y422" s="57">
        <f>(30.973762+15.999*4)/30.973762*X422</f>
        <v>0.33604848888552835</v>
      </c>
      <c r="Z422" s="38" t="s">
        <v>20</v>
      </c>
      <c r="AA422" s="38">
        <v>1719</v>
      </c>
      <c r="AB422" s="41">
        <v>42076</v>
      </c>
      <c r="AC422" s="57">
        <v>1.5699999999999999E-2</v>
      </c>
      <c r="AD422" s="57">
        <v>2.5000000000000001E-3</v>
      </c>
      <c r="AE422" s="57">
        <f t="shared" si="50"/>
        <v>7.6653396187392414E-3</v>
      </c>
      <c r="AF422" s="42"/>
      <c r="AG422" s="42"/>
      <c r="AJ422" s="38" t="s">
        <v>26</v>
      </c>
      <c r="AK422" s="50">
        <v>2622</v>
      </c>
      <c r="AL422" s="51">
        <v>42979</v>
      </c>
      <c r="AM422" s="50">
        <v>3.1099999999999999E-2</v>
      </c>
      <c r="AN422" s="50">
        <v>1.18E-2</v>
      </c>
      <c r="AO422" s="59">
        <f t="shared" si="51"/>
        <v>3.6180403000449217E-2</v>
      </c>
    </row>
    <row r="423" spans="1:43" x14ac:dyDescent="0.25">
      <c r="A423" s="45" t="s">
        <v>11</v>
      </c>
      <c r="B423" s="36">
        <v>640</v>
      </c>
      <c r="C423" s="44">
        <v>40997</v>
      </c>
      <c r="D423" s="37">
        <v>-69.393399727692099</v>
      </c>
      <c r="F423" s="38" t="s">
        <v>11</v>
      </c>
      <c r="G423" s="38">
        <v>1080</v>
      </c>
      <c r="H423" s="41">
        <v>41437</v>
      </c>
      <c r="I423" s="57">
        <v>5.0000000000000001E-4</v>
      </c>
      <c r="J423" s="57">
        <v>2.5000000000000001E-3</v>
      </c>
      <c r="K423" s="57">
        <f t="shared" si="48"/>
        <v>7.6653396187392414E-3</v>
      </c>
      <c r="P423" s="38" t="s">
        <v>20</v>
      </c>
      <c r="Q423" s="38">
        <v>1676</v>
      </c>
      <c r="R423" s="41">
        <v>42033</v>
      </c>
      <c r="S423" s="57">
        <v>2.6700000000000002E-2</v>
      </c>
      <c r="T423" s="57">
        <v>2.5000000000000001E-3</v>
      </c>
      <c r="U423" s="57">
        <f t="shared" si="49"/>
        <v>7.6653396187392414E-3</v>
      </c>
      <c r="V423" s="38" t="s">
        <v>47</v>
      </c>
      <c r="W423" s="57">
        <f>MIN(S422:S482)</f>
        <v>7.4999999999999997E-3</v>
      </c>
      <c r="X423" s="57">
        <f>MIN(T422:T482)</f>
        <v>2.5000000000000001E-3</v>
      </c>
      <c r="Y423" s="57">
        <f t="shared" ref="Y423:Y425" si="54">(30.973762+15.999*4)/30.973762*X423</f>
        <v>7.6653396187392414E-3</v>
      </c>
      <c r="Z423" s="38" t="s">
        <v>20</v>
      </c>
      <c r="AA423" s="38">
        <v>1724</v>
      </c>
      <c r="AB423" s="41">
        <v>42081</v>
      </c>
      <c r="AC423" s="57">
        <v>2.1000000000000001E-2</v>
      </c>
      <c r="AD423" s="57">
        <v>2.5000000000000001E-3</v>
      </c>
      <c r="AE423" s="57">
        <f t="shared" si="50"/>
        <v>7.6653396187392414E-3</v>
      </c>
      <c r="AF423" s="42"/>
      <c r="AG423" s="42"/>
      <c r="AJ423" s="38" t="s">
        <v>26</v>
      </c>
      <c r="AK423" s="50">
        <v>2626</v>
      </c>
      <c r="AL423" s="51">
        <v>42983</v>
      </c>
      <c r="AM423" s="50">
        <v>9.2799999999999994E-2</v>
      </c>
      <c r="AN423" s="52">
        <v>9.1000000000000004E-3</v>
      </c>
      <c r="AO423" s="59">
        <f t="shared" si="51"/>
        <v>2.7901836212210838E-2</v>
      </c>
      <c r="AP423" s="42"/>
      <c r="AQ423" s="42"/>
    </row>
    <row r="424" spans="1:43" x14ac:dyDescent="0.25">
      <c r="A424" s="45" t="s">
        <v>11</v>
      </c>
      <c r="B424" s="36">
        <v>641</v>
      </c>
      <c r="C424" s="44">
        <v>40998</v>
      </c>
      <c r="D424" s="37">
        <v>-69.390333591844609</v>
      </c>
      <c r="F424" s="38" t="s">
        <v>11</v>
      </c>
      <c r="G424" s="38">
        <v>1082</v>
      </c>
      <c r="H424" s="41">
        <v>41439</v>
      </c>
      <c r="I424" s="57">
        <v>5.0000000000000001E-4</v>
      </c>
      <c r="J424" s="57">
        <v>2.5000000000000001E-3</v>
      </c>
      <c r="K424" s="57">
        <f t="shared" si="48"/>
        <v>7.6653396187392414E-3</v>
      </c>
      <c r="P424" s="38" t="s">
        <v>20</v>
      </c>
      <c r="Q424" s="38">
        <v>1681</v>
      </c>
      <c r="R424" s="41">
        <v>42038</v>
      </c>
      <c r="S424" s="57">
        <v>4.4600000000000001E-2</v>
      </c>
      <c r="T424" s="57">
        <v>2.5000000000000001E-3</v>
      </c>
      <c r="U424" s="57">
        <f t="shared" si="49"/>
        <v>7.6653396187392414E-3</v>
      </c>
      <c r="V424" s="38" t="s">
        <v>48</v>
      </c>
      <c r="W424" s="57">
        <f>MEDIAN(S422:S482)</f>
        <v>2.53E-2</v>
      </c>
      <c r="X424" s="57">
        <f>MEDIAN(T422:T482)</f>
        <v>2.5000000000000001E-3</v>
      </c>
      <c r="Y424" s="57">
        <f t="shared" si="54"/>
        <v>7.6653396187392414E-3</v>
      </c>
      <c r="Z424" s="38" t="s">
        <v>20</v>
      </c>
      <c r="AA424" s="38">
        <v>1726</v>
      </c>
      <c r="AB424" s="41">
        <v>42083</v>
      </c>
      <c r="AC424" s="57">
        <v>2.3099999999999999E-2</v>
      </c>
      <c r="AD424" s="57">
        <v>2.5000000000000001E-3</v>
      </c>
      <c r="AE424" s="57">
        <f t="shared" si="50"/>
        <v>7.6653396187392414E-3</v>
      </c>
      <c r="AF424" s="42"/>
      <c r="AG424" s="42"/>
      <c r="AJ424" s="38" t="s">
        <v>26</v>
      </c>
      <c r="AK424" s="50">
        <v>2629</v>
      </c>
      <c r="AL424" s="51">
        <v>42986</v>
      </c>
      <c r="AM424" s="50">
        <v>4.65E-2</v>
      </c>
      <c r="AN424" s="50">
        <v>1.1599999999999999E-2</v>
      </c>
      <c r="AO424" s="59">
        <f t="shared" si="51"/>
        <v>3.5567175830950072E-2</v>
      </c>
    </row>
    <row r="425" spans="1:43" x14ac:dyDescent="0.25">
      <c r="A425" s="45" t="s">
        <v>11</v>
      </c>
      <c r="B425" s="36">
        <v>644</v>
      </c>
      <c r="C425" s="44">
        <v>41001</v>
      </c>
      <c r="D425" s="37">
        <v>-69.549772655914381</v>
      </c>
      <c r="F425" s="38" t="s">
        <v>11</v>
      </c>
      <c r="G425" s="38">
        <v>1085</v>
      </c>
      <c r="H425" s="41">
        <v>41442</v>
      </c>
      <c r="I425" s="57">
        <v>5.0000000000000001E-4</v>
      </c>
      <c r="J425" s="57">
        <v>2.5000000000000001E-3</v>
      </c>
      <c r="K425" s="57">
        <f t="shared" si="48"/>
        <v>7.6653396187392414E-3</v>
      </c>
      <c r="P425" s="38" t="s">
        <v>20</v>
      </c>
      <c r="Q425" s="38">
        <v>1683</v>
      </c>
      <c r="R425" s="41">
        <v>42040</v>
      </c>
      <c r="S425" s="57">
        <v>7.2499999999999995E-2</v>
      </c>
      <c r="T425" s="57">
        <v>2.5000000000000001E-3</v>
      </c>
      <c r="U425" s="57">
        <f t="shared" si="49"/>
        <v>7.6653396187392414E-3</v>
      </c>
      <c r="V425" s="38" t="s">
        <v>49</v>
      </c>
      <c r="W425" s="57">
        <f>AVERAGE(S422:S482)</f>
        <v>3.5242622950819681E-2</v>
      </c>
      <c r="X425" s="57">
        <f>AVERAGE(T422:T482)</f>
        <v>4.4606557377049197E-3</v>
      </c>
      <c r="Y425" s="57">
        <f t="shared" si="54"/>
        <v>1.3676976460714415E-2</v>
      </c>
      <c r="Z425" s="38" t="s">
        <v>20</v>
      </c>
      <c r="AA425" s="38">
        <v>1731</v>
      </c>
      <c r="AB425" s="41">
        <v>42088</v>
      </c>
      <c r="AC425" s="57">
        <v>2.0400000000000001E-2</v>
      </c>
      <c r="AD425" s="57">
        <v>2.5000000000000001E-3</v>
      </c>
      <c r="AE425" s="57">
        <f t="shared" si="50"/>
        <v>7.6653396187392414E-3</v>
      </c>
      <c r="AF425" s="42"/>
      <c r="AG425" s="42"/>
      <c r="AJ425" s="38" t="s">
        <v>26</v>
      </c>
      <c r="AK425" s="50">
        <v>2632</v>
      </c>
      <c r="AL425" s="51">
        <v>42989</v>
      </c>
      <c r="AM425" s="50">
        <v>7.5200000000000003E-2</v>
      </c>
      <c r="AN425" s="52">
        <v>2.5000000000000001E-3</v>
      </c>
      <c r="AO425" s="59">
        <f t="shared" si="51"/>
        <v>7.6653396187392414E-3</v>
      </c>
      <c r="AP425" s="42"/>
      <c r="AQ425" s="42"/>
    </row>
    <row r="426" spans="1:43" x14ac:dyDescent="0.25">
      <c r="A426" s="45" t="s">
        <v>11</v>
      </c>
      <c r="B426" s="36">
        <v>645</v>
      </c>
      <c r="C426" s="44">
        <v>41002</v>
      </c>
      <c r="D426" s="37">
        <v>-69.724542399221633</v>
      </c>
      <c r="F426" s="38" t="s">
        <v>11</v>
      </c>
      <c r="G426" s="38">
        <v>1087</v>
      </c>
      <c r="H426" s="41">
        <v>41444</v>
      </c>
      <c r="I426" s="57">
        <v>5.0000000000000001E-4</v>
      </c>
      <c r="J426" s="57">
        <v>2.5000000000000001E-3</v>
      </c>
      <c r="K426" s="57">
        <f t="shared" si="48"/>
        <v>7.6653396187392414E-3</v>
      </c>
      <c r="P426" s="38" t="s">
        <v>20</v>
      </c>
      <c r="Q426" s="38">
        <v>1688</v>
      </c>
      <c r="R426" s="41">
        <v>42045</v>
      </c>
      <c r="S426" s="57">
        <v>9.6199999999999994E-2</v>
      </c>
      <c r="T426" s="57">
        <v>2.5000000000000001E-3</v>
      </c>
      <c r="U426" s="57">
        <f t="shared" si="49"/>
        <v>7.6653396187392414E-3</v>
      </c>
      <c r="V426" s="38" t="s">
        <v>50</v>
      </c>
      <c r="W426" s="57">
        <f>STDEV(S422:S482)</f>
        <v>3.0948793509152042E-2</v>
      </c>
      <c r="X426" s="57">
        <f>STDEV(T422:T482)</f>
        <v>1.3718360916286898E-2</v>
      </c>
      <c r="Y426" s="57">
        <f>(30.973762+15.999*4)/30.973762*X426</f>
        <v>4.2062358174311164E-2</v>
      </c>
      <c r="Z426" s="38" t="s">
        <v>20</v>
      </c>
      <c r="AA426" s="38">
        <v>1733</v>
      </c>
      <c r="AB426" s="41">
        <v>42090</v>
      </c>
      <c r="AC426" s="57">
        <v>3.2300000000000002E-2</v>
      </c>
      <c r="AD426" s="57">
        <v>2.5000000000000001E-3</v>
      </c>
      <c r="AE426" s="57">
        <f t="shared" si="50"/>
        <v>7.6653396187392414E-3</v>
      </c>
      <c r="AF426" s="42"/>
      <c r="AG426" s="42"/>
      <c r="AJ426" s="38" t="s">
        <v>26</v>
      </c>
      <c r="AK426" s="50">
        <v>2636</v>
      </c>
      <c r="AL426" s="51">
        <v>42993</v>
      </c>
      <c r="AM426" s="50">
        <v>3.5299999999999998E-2</v>
      </c>
      <c r="AN426" s="52">
        <v>2.5000000000000001E-3</v>
      </c>
      <c r="AO426" s="59">
        <f t="shared" si="51"/>
        <v>7.6653396187392414E-3</v>
      </c>
      <c r="AP426" s="42"/>
      <c r="AQ426" s="42"/>
    </row>
    <row r="427" spans="1:43" x14ac:dyDescent="0.25">
      <c r="A427" s="45" t="s">
        <v>11</v>
      </c>
      <c r="B427" s="36">
        <v>646</v>
      </c>
      <c r="C427" s="44">
        <v>41003</v>
      </c>
      <c r="D427" s="37">
        <v>-69.66321968227173</v>
      </c>
      <c r="F427" s="38" t="s">
        <v>11</v>
      </c>
      <c r="G427" s="38">
        <v>1089</v>
      </c>
      <c r="H427" s="41">
        <v>41446</v>
      </c>
      <c r="I427" s="57">
        <v>5.0000000000000001E-4</v>
      </c>
      <c r="J427" s="57">
        <v>2.5000000000000001E-3</v>
      </c>
      <c r="K427" s="57">
        <f t="shared" si="48"/>
        <v>7.6653396187392414E-3</v>
      </c>
      <c r="P427" s="38" t="s">
        <v>20</v>
      </c>
      <c r="Q427" s="38">
        <v>1690</v>
      </c>
      <c r="R427" s="41">
        <v>42047</v>
      </c>
      <c r="S427" s="57">
        <v>3.4599999999999999E-2</v>
      </c>
      <c r="T427" s="57">
        <v>2.5000000000000001E-3</v>
      </c>
      <c r="U427" s="57">
        <f t="shared" si="49"/>
        <v>7.6653396187392414E-3</v>
      </c>
      <c r="V427" s="42"/>
      <c r="W427" s="42"/>
      <c r="Z427" s="38" t="s">
        <v>20</v>
      </c>
      <c r="AA427" s="38">
        <v>1738</v>
      </c>
      <c r="AB427" s="41">
        <v>42095</v>
      </c>
      <c r="AC427" s="57">
        <v>3.1199999999999999E-2</v>
      </c>
      <c r="AD427" s="57">
        <v>2.5000000000000001E-3</v>
      </c>
      <c r="AE427" s="57">
        <f t="shared" si="50"/>
        <v>7.6653396187392414E-3</v>
      </c>
      <c r="AF427" s="42"/>
      <c r="AG427" s="42"/>
      <c r="AJ427" s="38" t="s">
        <v>26</v>
      </c>
      <c r="AK427" s="50">
        <v>2639</v>
      </c>
      <c r="AL427" s="51">
        <v>42996</v>
      </c>
      <c r="AM427" s="50">
        <v>2.7099999999999999E-2</v>
      </c>
      <c r="AN427" s="52">
        <v>2.5000000000000001E-3</v>
      </c>
      <c r="AO427" s="59">
        <f t="shared" si="51"/>
        <v>7.6653396187392414E-3</v>
      </c>
      <c r="AP427" s="42"/>
      <c r="AQ427" s="42"/>
    </row>
    <row r="428" spans="1:43" x14ac:dyDescent="0.25">
      <c r="A428" s="45" t="s">
        <v>11</v>
      </c>
      <c r="B428" s="36">
        <v>647</v>
      </c>
      <c r="C428" s="44">
        <v>41004</v>
      </c>
      <c r="D428" s="37">
        <v>-69.77973284447657</v>
      </c>
      <c r="F428" s="38" t="s">
        <v>11</v>
      </c>
      <c r="G428" s="38">
        <v>1092</v>
      </c>
      <c r="H428" s="41">
        <v>41449</v>
      </c>
      <c r="I428" s="57">
        <v>1.1999999999999899E-3</v>
      </c>
      <c r="J428" s="57">
        <v>2.5000000000000001E-3</v>
      </c>
      <c r="K428" s="57">
        <f t="shared" si="48"/>
        <v>7.6653396187392414E-3</v>
      </c>
      <c r="P428" s="38" t="s">
        <v>20</v>
      </c>
      <c r="Q428" s="38">
        <v>1697</v>
      </c>
      <c r="R428" s="41">
        <v>42054</v>
      </c>
      <c r="S428" s="57">
        <v>2.9100000000000001E-2</v>
      </c>
      <c r="T428" s="57">
        <v>2.5000000000000001E-3</v>
      </c>
      <c r="U428" s="57">
        <f t="shared" si="49"/>
        <v>7.6653396187392414E-3</v>
      </c>
      <c r="V428" s="42"/>
      <c r="W428" s="42"/>
      <c r="Z428" s="38" t="s">
        <v>20</v>
      </c>
      <c r="AA428" s="38">
        <v>1740</v>
      </c>
      <c r="AB428" s="41">
        <v>42097</v>
      </c>
      <c r="AC428" s="57">
        <v>3.0200000000000001E-2</v>
      </c>
      <c r="AD428" s="57">
        <v>2.5000000000000001E-3</v>
      </c>
      <c r="AE428" s="57">
        <f t="shared" si="50"/>
        <v>7.6653396187392414E-3</v>
      </c>
      <c r="AF428" s="42"/>
      <c r="AG428" s="42"/>
      <c r="AJ428" s="38" t="s">
        <v>26</v>
      </c>
      <c r="AK428" s="50">
        <v>2643</v>
      </c>
      <c r="AL428" s="51">
        <v>43000</v>
      </c>
      <c r="AM428" s="50">
        <v>6.9699999999999998E-2</v>
      </c>
      <c r="AN428" s="52">
        <v>2.5000000000000001E-3</v>
      </c>
      <c r="AO428" s="59">
        <f t="shared" si="51"/>
        <v>7.6653396187392414E-3</v>
      </c>
      <c r="AP428" s="42"/>
      <c r="AQ428" s="42"/>
    </row>
    <row r="429" spans="1:43" x14ac:dyDescent="0.25">
      <c r="A429" s="45" t="s">
        <v>11</v>
      </c>
      <c r="B429" s="36">
        <v>648</v>
      </c>
      <c r="C429" s="44">
        <v>41005</v>
      </c>
      <c r="D429" s="37">
        <v>-69.795063523714035</v>
      </c>
      <c r="F429" s="38" t="s">
        <v>11</v>
      </c>
      <c r="G429" s="38">
        <v>1094</v>
      </c>
      <c r="H429" s="41">
        <v>41451</v>
      </c>
      <c r="I429" s="57">
        <v>5.0000000000000001E-4</v>
      </c>
      <c r="J429" s="57">
        <v>2.5000000000000001E-3</v>
      </c>
      <c r="K429" s="57">
        <f t="shared" si="48"/>
        <v>7.6653396187392414E-3</v>
      </c>
      <c r="P429" s="38" t="s">
        <v>20</v>
      </c>
      <c r="Q429" s="38">
        <v>1702</v>
      </c>
      <c r="R429" s="41">
        <v>42059</v>
      </c>
      <c r="S429" s="57">
        <v>2.53E-2</v>
      </c>
      <c r="T429" s="57">
        <v>2.5000000000000001E-3</v>
      </c>
      <c r="U429" s="57">
        <f t="shared" si="49"/>
        <v>7.6653396187392414E-3</v>
      </c>
      <c r="V429" s="42"/>
      <c r="W429" s="42"/>
      <c r="Z429" s="38" t="s">
        <v>20</v>
      </c>
      <c r="AA429" s="38">
        <v>1745</v>
      </c>
      <c r="AB429" s="41">
        <v>42102</v>
      </c>
      <c r="AC429" s="57">
        <v>3.1E-2</v>
      </c>
      <c r="AD429" s="57">
        <v>2.5000000000000001E-3</v>
      </c>
      <c r="AE429" s="57">
        <f t="shared" si="50"/>
        <v>7.6653396187392414E-3</v>
      </c>
      <c r="AF429" s="42"/>
      <c r="AG429" s="42"/>
      <c r="AJ429" s="38" t="s">
        <v>26</v>
      </c>
      <c r="AK429" s="50">
        <v>2646</v>
      </c>
      <c r="AL429" s="51">
        <v>43003</v>
      </c>
      <c r="AM429" s="50">
        <v>6.8500000000000005E-2</v>
      </c>
      <c r="AN429" s="52">
        <v>9.7000000000000003E-3</v>
      </c>
      <c r="AO429" s="59">
        <f t="shared" si="51"/>
        <v>2.9741517720708256E-2</v>
      </c>
      <c r="AP429" s="42"/>
      <c r="AQ429" s="42"/>
    </row>
    <row r="430" spans="1:43" x14ac:dyDescent="0.25">
      <c r="A430" s="45" t="s">
        <v>11</v>
      </c>
      <c r="B430" s="36">
        <v>651</v>
      </c>
      <c r="C430" s="44">
        <v>41008</v>
      </c>
      <c r="D430" s="37">
        <v>-69.795063523714035</v>
      </c>
      <c r="F430" s="38" t="s">
        <v>11</v>
      </c>
      <c r="G430" s="38">
        <v>1096</v>
      </c>
      <c r="H430" s="41">
        <v>41453</v>
      </c>
      <c r="I430" s="57">
        <v>5.0000000000000001E-4</v>
      </c>
      <c r="J430" s="57">
        <v>2.5000000000000001E-3</v>
      </c>
      <c r="K430" s="57">
        <f t="shared" si="48"/>
        <v>7.6653396187392414E-3</v>
      </c>
      <c r="P430" s="38" t="s">
        <v>20</v>
      </c>
      <c r="Q430" s="38">
        <v>1704</v>
      </c>
      <c r="R430" s="41">
        <v>42061</v>
      </c>
      <c r="S430" s="57">
        <v>3.8600000000000002E-2</v>
      </c>
      <c r="T430" s="57">
        <v>2.5000000000000001E-3</v>
      </c>
      <c r="U430" s="57">
        <f t="shared" si="49"/>
        <v>7.6653396187392414E-3</v>
      </c>
      <c r="V430" s="42"/>
      <c r="W430" s="42"/>
      <c r="Z430" s="38" t="s">
        <v>20</v>
      </c>
      <c r="AA430" s="38">
        <v>1747</v>
      </c>
      <c r="AB430" s="41">
        <v>42104</v>
      </c>
      <c r="AC430" s="57">
        <v>3.4599999999999999E-2</v>
      </c>
      <c r="AD430" s="57">
        <v>2.5000000000000001E-3</v>
      </c>
      <c r="AE430" s="57">
        <f t="shared" si="50"/>
        <v>7.6653396187392414E-3</v>
      </c>
      <c r="AF430" s="42"/>
      <c r="AG430" s="42"/>
      <c r="AJ430" s="38" t="s">
        <v>26</v>
      </c>
      <c r="AK430" s="50">
        <v>2650</v>
      </c>
      <c r="AL430" s="51">
        <v>43007</v>
      </c>
      <c r="AM430" s="50">
        <v>3.1099999999999999E-2</v>
      </c>
      <c r="AN430" s="52">
        <v>5.1000000000000004E-3</v>
      </c>
      <c r="AO430" s="59">
        <f t="shared" si="51"/>
        <v>1.5637292822228054E-2</v>
      </c>
      <c r="AP430" s="42"/>
      <c r="AQ430" s="42"/>
    </row>
    <row r="431" spans="1:43" x14ac:dyDescent="0.25">
      <c r="A431" s="45" t="s">
        <v>11</v>
      </c>
      <c r="B431" s="36">
        <v>652</v>
      </c>
      <c r="C431" s="44">
        <v>41009</v>
      </c>
      <c r="D431" s="37">
        <v>-69.942238044393832</v>
      </c>
      <c r="F431" s="38" t="s">
        <v>11</v>
      </c>
      <c r="G431" s="38">
        <v>1099</v>
      </c>
      <c r="H431" s="41">
        <v>41456</v>
      </c>
      <c r="I431" s="57">
        <v>1.1999999999999899E-3</v>
      </c>
      <c r="J431" s="57">
        <v>2.5000000000000001E-3</v>
      </c>
      <c r="K431" s="57">
        <f t="shared" si="48"/>
        <v>7.6653396187392414E-3</v>
      </c>
      <c r="P431" s="38" t="s">
        <v>20</v>
      </c>
      <c r="Q431" s="38">
        <v>1709</v>
      </c>
      <c r="R431" s="41">
        <v>42066</v>
      </c>
      <c r="S431" s="57">
        <v>0.02</v>
      </c>
      <c r="T431" s="57">
        <v>2.5000000000000001E-3</v>
      </c>
      <c r="U431" s="57">
        <f t="shared" si="49"/>
        <v>7.6653396187392414E-3</v>
      </c>
      <c r="V431" s="42"/>
      <c r="W431" s="42"/>
      <c r="Z431" s="38" t="s">
        <v>20</v>
      </c>
      <c r="AA431" s="38">
        <v>1752</v>
      </c>
      <c r="AB431" s="41">
        <v>42109</v>
      </c>
      <c r="AC431" s="57">
        <v>4.7699999999999999E-2</v>
      </c>
      <c r="AD431" s="57">
        <v>2.5000000000000001E-3</v>
      </c>
      <c r="AE431" s="57">
        <f t="shared" si="50"/>
        <v>7.6653396187392414E-3</v>
      </c>
      <c r="AF431" s="42"/>
      <c r="AG431" s="42"/>
      <c r="AJ431" s="38" t="s">
        <v>26</v>
      </c>
      <c r="AK431" s="50">
        <v>2657</v>
      </c>
      <c r="AL431" s="51">
        <v>43014</v>
      </c>
      <c r="AM431" s="50">
        <v>2.8799999999999999E-2</v>
      </c>
      <c r="AN431" s="50">
        <v>1.23E-2</v>
      </c>
      <c r="AO431" s="59">
        <f t="shared" si="51"/>
        <v>3.7713470924197065E-2</v>
      </c>
    </row>
    <row r="432" spans="1:43" x14ac:dyDescent="0.25">
      <c r="A432" s="45" t="s">
        <v>11</v>
      </c>
      <c r="B432" s="36">
        <v>653</v>
      </c>
      <c r="C432" s="44">
        <v>41010</v>
      </c>
      <c r="D432" s="37">
        <v>-69.914642821766364</v>
      </c>
      <c r="F432" s="38" t="s">
        <v>11</v>
      </c>
      <c r="G432" s="38">
        <v>1101</v>
      </c>
      <c r="H432" s="41">
        <v>41458</v>
      </c>
      <c r="I432" s="57">
        <v>5.0000000000000001E-4</v>
      </c>
      <c r="J432" s="57">
        <v>2.5000000000000001E-3</v>
      </c>
      <c r="K432" s="57">
        <f t="shared" si="48"/>
        <v>7.6653396187392414E-3</v>
      </c>
      <c r="P432" s="38" t="s">
        <v>20</v>
      </c>
      <c r="Q432" s="38">
        <v>1711</v>
      </c>
      <c r="R432" s="41">
        <v>42068</v>
      </c>
      <c r="S432" s="57">
        <v>2.0899999999999998E-2</v>
      </c>
      <c r="T432" s="57">
        <v>2.5000000000000001E-3</v>
      </c>
      <c r="U432" s="57">
        <f t="shared" si="49"/>
        <v>7.6653396187392414E-3</v>
      </c>
      <c r="V432" s="42"/>
      <c r="W432" s="42"/>
      <c r="Z432" s="38" t="s">
        <v>20</v>
      </c>
      <c r="AA432" s="38">
        <v>1754</v>
      </c>
      <c r="AB432" s="41">
        <v>42111</v>
      </c>
      <c r="AC432" s="57">
        <v>3.0800000000000001E-2</v>
      </c>
      <c r="AD432" s="57">
        <v>2.5000000000000001E-3</v>
      </c>
      <c r="AE432" s="57">
        <f t="shared" si="50"/>
        <v>7.6653396187392414E-3</v>
      </c>
      <c r="AF432" s="42"/>
      <c r="AG432" s="42"/>
      <c r="AJ432" s="38" t="s">
        <v>26</v>
      </c>
      <c r="AK432" s="50">
        <v>2664</v>
      </c>
      <c r="AL432" s="51">
        <v>43021</v>
      </c>
      <c r="AM432" s="50">
        <v>4.1700000000000001E-2</v>
      </c>
      <c r="AN432" s="52">
        <v>2.5000000000000001E-3</v>
      </c>
      <c r="AO432" s="59">
        <f t="shared" si="51"/>
        <v>7.6653396187392414E-3</v>
      </c>
      <c r="AP432" s="42"/>
      <c r="AQ432" s="42"/>
    </row>
    <row r="433" spans="1:53" x14ac:dyDescent="0.25">
      <c r="A433" s="45" t="s">
        <v>11</v>
      </c>
      <c r="B433" s="36">
        <v>654</v>
      </c>
      <c r="C433" s="44">
        <v>41011</v>
      </c>
      <c r="D433" s="37">
        <v>-70.037288255666198</v>
      </c>
      <c r="F433" s="38" t="s">
        <v>11</v>
      </c>
      <c r="G433" s="38">
        <v>1106</v>
      </c>
      <c r="H433" s="41">
        <v>41463</v>
      </c>
      <c r="I433" s="57">
        <v>2E-3</v>
      </c>
      <c r="J433" s="57">
        <v>2.5000000000000001E-3</v>
      </c>
      <c r="K433" s="57">
        <f t="shared" si="48"/>
        <v>7.6653396187392414E-3</v>
      </c>
      <c r="P433" s="38" t="s">
        <v>20</v>
      </c>
      <c r="Q433" s="38">
        <v>1716</v>
      </c>
      <c r="R433" s="41">
        <v>42073</v>
      </c>
      <c r="S433" s="57">
        <v>2.1299999999999999E-2</v>
      </c>
      <c r="T433" s="57">
        <v>2.5000000000000001E-3</v>
      </c>
      <c r="U433" s="57">
        <f t="shared" si="49"/>
        <v>7.6653396187392414E-3</v>
      </c>
      <c r="V433" s="42"/>
      <c r="W433" s="42"/>
      <c r="Z433" s="38" t="s">
        <v>20</v>
      </c>
      <c r="AA433" s="38">
        <v>1759</v>
      </c>
      <c r="AB433" s="41">
        <v>42116</v>
      </c>
      <c r="AC433" s="57">
        <v>5.1200000000000002E-2</v>
      </c>
      <c r="AD433" s="57">
        <v>2.5000000000000001E-3</v>
      </c>
      <c r="AE433" s="57">
        <f t="shared" si="50"/>
        <v>7.6653396187392414E-3</v>
      </c>
      <c r="AF433" s="42"/>
      <c r="AG433" s="42"/>
      <c r="AJ433" s="38" t="s">
        <v>26</v>
      </c>
      <c r="AK433" s="50">
        <v>2671</v>
      </c>
      <c r="AL433" s="51">
        <v>43028</v>
      </c>
      <c r="AM433" s="50">
        <v>6.2799999999999995E-2</v>
      </c>
      <c r="AN433" s="52">
        <v>2.5000000000000001E-3</v>
      </c>
      <c r="AO433" s="59">
        <f t="shared" si="51"/>
        <v>7.6653396187392414E-3</v>
      </c>
      <c r="AP433" s="42"/>
      <c r="AQ433" s="42"/>
    </row>
    <row r="434" spans="1:53" x14ac:dyDescent="0.25">
      <c r="A434" s="45" t="s">
        <v>11</v>
      </c>
      <c r="B434" s="36">
        <v>655</v>
      </c>
      <c r="C434" s="44">
        <v>41012</v>
      </c>
      <c r="D434" s="37">
        <v>-70.040354391513688</v>
      </c>
      <c r="F434" s="38" t="s">
        <v>11</v>
      </c>
      <c r="G434" s="38">
        <v>1108</v>
      </c>
      <c r="H434" s="41">
        <v>41465</v>
      </c>
      <c r="I434" s="57">
        <v>1.4200000000000001E-2</v>
      </c>
      <c r="J434" s="57">
        <v>2.5000000000000001E-3</v>
      </c>
      <c r="K434" s="57">
        <f t="shared" si="48"/>
        <v>7.6653396187392414E-3</v>
      </c>
      <c r="P434" s="38" t="s">
        <v>20</v>
      </c>
      <c r="Q434" s="38">
        <v>1718</v>
      </c>
      <c r="R434" s="41">
        <v>42075</v>
      </c>
      <c r="S434" s="57">
        <v>1.6799999999999999E-2</v>
      </c>
      <c r="T434" s="57">
        <v>2.5000000000000001E-3</v>
      </c>
      <c r="U434" s="57">
        <f t="shared" si="49"/>
        <v>7.6653396187392414E-3</v>
      </c>
      <c r="V434" s="42"/>
      <c r="W434" s="42"/>
      <c r="Z434" s="38" t="s">
        <v>20</v>
      </c>
      <c r="AA434" s="38">
        <v>1761</v>
      </c>
      <c r="AB434" s="41">
        <v>42118</v>
      </c>
      <c r="AC434" s="57">
        <v>3.78E-2</v>
      </c>
      <c r="AD434" s="57">
        <v>2.5000000000000001E-3</v>
      </c>
      <c r="AE434" s="57">
        <f t="shared" si="50"/>
        <v>7.6653396187392414E-3</v>
      </c>
      <c r="AF434" s="42"/>
      <c r="AG434" s="42"/>
      <c r="AJ434" s="38" t="s">
        <v>26</v>
      </c>
      <c r="AK434" s="50">
        <v>2678</v>
      </c>
      <c r="AL434" s="51">
        <v>43035</v>
      </c>
      <c r="AM434" s="50">
        <v>2.6100000000000002E-2</v>
      </c>
      <c r="AN434" s="52">
        <v>7.4999999999999997E-3</v>
      </c>
      <c r="AO434" s="59">
        <f t="shared" si="51"/>
        <v>2.2996018856217722E-2</v>
      </c>
      <c r="AP434" s="42"/>
      <c r="AQ434" s="42"/>
    </row>
    <row r="435" spans="1:53" x14ac:dyDescent="0.25">
      <c r="A435" s="45" t="s">
        <v>11</v>
      </c>
      <c r="B435" s="36">
        <v>658</v>
      </c>
      <c r="C435" s="44">
        <v>41015</v>
      </c>
      <c r="D435" s="37">
        <v>-70.132338466938563</v>
      </c>
      <c r="F435" s="38" t="s">
        <v>11</v>
      </c>
      <c r="G435" s="38">
        <v>1110</v>
      </c>
      <c r="H435" s="41">
        <v>41467</v>
      </c>
      <c r="I435" s="57">
        <v>1.6999999999999999E-3</v>
      </c>
      <c r="J435" s="57">
        <v>2.5000000000000001E-3</v>
      </c>
      <c r="K435" s="57">
        <f t="shared" si="48"/>
        <v>7.6653396187392414E-3</v>
      </c>
      <c r="P435" s="38" t="s">
        <v>20</v>
      </c>
      <c r="Q435" s="38">
        <v>1723</v>
      </c>
      <c r="R435" s="41">
        <v>42080</v>
      </c>
      <c r="S435" s="57">
        <v>1.77E-2</v>
      </c>
      <c r="T435" s="57">
        <v>2.5000000000000001E-3</v>
      </c>
      <c r="U435" s="57">
        <f t="shared" si="49"/>
        <v>7.6653396187392414E-3</v>
      </c>
      <c r="V435" s="42"/>
      <c r="W435" s="42"/>
      <c r="Z435" s="38" t="s">
        <v>20</v>
      </c>
      <c r="AA435" s="38">
        <v>1766</v>
      </c>
      <c r="AB435" s="41">
        <v>42123</v>
      </c>
      <c r="AC435" s="57">
        <v>4.8800000000000003E-2</v>
      </c>
      <c r="AD435" s="57">
        <v>2.5000000000000001E-3</v>
      </c>
      <c r="AE435" s="57">
        <f t="shared" si="50"/>
        <v>7.6653396187392414E-3</v>
      </c>
      <c r="AF435" s="42"/>
      <c r="AG435" s="42"/>
      <c r="AJ435" s="38" t="s">
        <v>26</v>
      </c>
      <c r="AK435" s="50">
        <v>2685</v>
      </c>
      <c r="AL435" s="51">
        <v>43042</v>
      </c>
      <c r="AM435" s="50">
        <v>2.9899999999999999E-2</v>
      </c>
      <c r="AN435" s="52">
        <v>2.5000000000000001E-3</v>
      </c>
      <c r="AO435" s="59">
        <f t="shared" si="51"/>
        <v>7.6653396187392414E-3</v>
      </c>
      <c r="AP435" s="42"/>
      <c r="AQ435" s="42"/>
    </row>
    <row r="436" spans="1:53" x14ac:dyDescent="0.25">
      <c r="A436" s="45" t="s">
        <v>11</v>
      </c>
      <c r="B436" s="36">
        <v>659</v>
      </c>
      <c r="C436" s="44">
        <v>41016</v>
      </c>
      <c r="D436" s="37">
        <v>-70.288711395160846</v>
      </c>
      <c r="F436" s="38" t="s">
        <v>11</v>
      </c>
      <c r="G436" s="38">
        <v>1113</v>
      </c>
      <c r="H436" s="41">
        <v>41470</v>
      </c>
      <c r="I436" s="57">
        <v>5.0000000000000001E-4</v>
      </c>
      <c r="J436" s="57">
        <v>2.5000000000000001E-3</v>
      </c>
      <c r="K436" s="57">
        <f t="shared" si="48"/>
        <v>7.6653396187392414E-3</v>
      </c>
      <c r="P436" s="38" t="s">
        <v>20</v>
      </c>
      <c r="Q436" s="38">
        <v>1725</v>
      </c>
      <c r="R436" s="41">
        <v>42082</v>
      </c>
      <c r="S436" s="57">
        <v>5.5599999999999997E-2</v>
      </c>
      <c r="T436" s="57">
        <v>2.5000000000000001E-3</v>
      </c>
      <c r="U436" s="57">
        <f t="shared" si="49"/>
        <v>7.6653396187392414E-3</v>
      </c>
      <c r="V436" s="42"/>
      <c r="W436" s="42"/>
      <c r="Z436" s="38" t="s">
        <v>20</v>
      </c>
      <c r="AA436" s="38">
        <v>1768</v>
      </c>
      <c r="AB436" s="41">
        <v>42125</v>
      </c>
      <c r="AC436" s="57">
        <v>4.7500000000000001E-2</v>
      </c>
      <c r="AD436" s="57">
        <v>2.5000000000000001E-3</v>
      </c>
      <c r="AE436" s="57">
        <f t="shared" si="50"/>
        <v>7.6653396187392414E-3</v>
      </c>
      <c r="AF436" s="42"/>
      <c r="AG436" s="42"/>
      <c r="AJ436" s="38" t="s">
        <v>26</v>
      </c>
      <c r="AK436" s="50">
        <v>2691</v>
      </c>
      <c r="AL436" s="51">
        <v>43048</v>
      </c>
      <c r="AM436" s="50">
        <v>3.4700000000000002E-2</v>
      </c>
      <c r="AN436" s="52">
        <v>5.7999999999999996E-3</v>
      </c>
      <c r="AO436" s="59">
        <f t="shared" si="51"/>
        <v>1.7783587915475036E-2</v>
      </c>
      <c r="AP436" s="42"/>
      <c r="AQ436" s="42"/>
    </row>
    <row r="437" spans="1:53" x14ac:dyDescent="0.25">
      <c r="A437" s="45" t="s">
        <v>11</v>
      </c>
      <c r="B437" s="36">
        <v>660</v>
      </c>
      <c r="C437" s="44">
        <v>41017</v>
      </c>
      <c r="D437" s="37">
        <v>-70.132338466938563</v>
      </c>
      <c r="F437" s="38" t="s">
        <v>11</v>
      </c>
      <c r="G437" s="38">
        <v>1115</v>
      </c>
      <c r="H437" s="41">
        <v>41472</v>
      </c>
      <c r="I437" s="57">
        <v>5.0000000000000001E-4</v>
      </c>
      <c r="J437" s="57">
        <v>2.5000000000000001E-3</v>
      </c>
      <c r="K437" s="57">
        <f t="shared" si="48"/>
        <v>7.6653396187392414E-3</v>
      </c>
      <c r="P437" s="38" t="s">
        <v>20</v>
      </c>
      <c r="Q437" s="38">
        <v>1730</v>
      </c>
      <c r="R437" s="41">
        <v>42087</v>
      </c>
      <c r="S437" s="57">
        <v>2.3099999999999999E-2</v>
      </c>
      <c r="T437" s="57">
        <v>2.5000000000000001E-3</v>
      </c>
      <c r="U437" s="57">
        <f t="shared" si="49"/>
        <v>7.6653396187392414E-3</v>
      </c>
      <c r="V437" s="42"/>
      <c r="W437" s="42"/>
      <c r="Z437" s="38" t="s">
        <v>20</v>
      </c>
      <c r="AA437" s="38">
        <v>1773</v>
      </c>
      <c r="AB437" s="41">
        <v>42130</v>
      </c>
      <c r="AC437" s="57">
        <v>4.2099999999999999E-2</v>
      </c>
      <c r="AD437" s="57">
        <v>2.5000000000000001E-3</v>
      </c>
      <c r="AE437" s="57">
        <f t="shared" si="50"/>
        <v>7.6653396187392414E-3</v>
      </c>
      <c r="AF437" s="42"/>
      <c r="AG437" s="42"/>
      <c r="AJ437" s="38" t="s">
        <v>26</v>
      </c>
      <c r="AK437" s="50">
        <v>2699</v>
      </c>
      <c r="AL437" s="51">
        <v>43056</v>
      </c>
      <c r="AM437" s="50">
        <v>1.9400000000000001E-2</v>
      </c>
      <c r="AN437" s="50">
        <v>1.1900000000000001E-2</v>
      </c>
      <c r="AO437" s="59">
        <f t="shared" si="51"/>
        <v>3.6487016585198789E-2</v>
      </c>
    </row>
    <row r="438" spans="1:53" ht="15.75" x14ac:dyDescent="0.3">
      <c r="A438" s="45" t="s">
        <v>11</v>
      </c>
      <c r="B438" s="36">
        <v>661</v>
      </c>
      <c r="C438" s="44">
        <v>41018</v>
      </c>
      <c r="D438" s="37">
        <v>-70.236587085753413</v>
      </c>
      <c r="F438" s="38" t="s">
        <v>11</v>
      </c>
      <c r="G438" s="50">
        <v>1117</v>
      </c>
      <c r="H438" s="51">
        <v>41474</v>
      </c>
      <c r="I438" s="59">
        <v>5.0000000000000001E-4</v>
      </c>
      <c r="J438" s="59">
        <v>2.5000000000000001E-3</v>
      </c>
      <c r="K438" s="57">
        <f t="shared" si="48"/>
        <v>7.6653396187392414E-3</v>
      </c>
      <c r="L438" s="38" t="s">
        <v>72</v>
      </c>
      <c r="M438" s="38" t="s">
        <v>93</v>
      </c>
      <c r="N438" s="38" t="s">
        <v>94</v>
      </c>
      <c r="O438" s="38" t="s">
        <v>179</v>
      </c>
      <c r="P438" s="38" t="s">
        <v>20</v>
      </c>
      <c r="Q438" s="38">
        <v>1732</v>
      </c>
      <c r="R438" s="41">
        <v>42089</v>
      </c>
      <c r="S438" s="57">
        <v>2.0299999999999999E-2</v>
      </c>
      <c r="T438" s="57">
        <v>2.5000000000000001E-3</v>
      </c>
      <c r="U438" s="57">
        <f t="shared" si="49"/>
        <v>7.6653396187392414E-3</v>
      </c>
      <c r="V438" s="42"/>
      <c r="W438" s="42"/>
      <c r="Z438" s="38" t="s">
        <v>20</v>
      </c>
      <c r="AA438" s="38">
        <v>1787</v>
      </c>
      <c r="AB438" s="41">
        <v>42144</v>
      </c>
      <c r="AC438" s="57">
        <v>4.9200000000000001E-2</v>
      </c>
      <c r="AD438" s="57">
        <v>2.5000000000000001E-3</v>
      </c>
      <c r="AE438" s="57">
        <f t="shared" si="50"/>
        <v>7.6653396187392414E-3</v>
      </c>
      <c r="AF438" s="42"/>
      <c r="AG438" s="42"/>
      <c r="AJ438" s="38" t="s">
        <v>26</v>
      </c>
      <c r="AK438" s="50">
        <v>2706</v>
      </c>
      <c r="AL438" s="51">
        <v>43063</v>
      </c>
      <c r="AM438" s="50">
        <v>2.2599999999999999E-2</v>
      </c>
      <c r="AN438" s="52">
        <v>2.5000000000000001E-3</v>
      </c>
      <c r="AO438" s="59">
        <f t="shared" si="51"/>
        <v>7.6653396187392414E-3</v>
      </c>
      <c r="AP438" s="42"/>
      <c r="AQ438" s="42"/>
    </row>
    <row r="439" spans="1:53" x14ac:dyDescent="0.25">
      <c r="A439" s="45" t="s">
        <v>11</v>
      </c>
      <c r="B439" s="36">
        <v>662</v>
      </c>
      <c r="C439" s="44">
        <v>41019</v>
      </c>
      <c r="D439" s="37">
        <v>-70.331637297025793</v>
      </c>
      <c r="F439" s="48" t="s">
        <v>11</v>
      </c>
      <c r="G439" s="48">
        <v>1120</v>
      </c>
      <c r="H439" s="49">
        <v>41477</v>
      </c>
      <c r="I439" s="58">
        <v>3.2000000000000002E-3</v>
      </c>
      <c r="J439" s="58">
        <v>2.5000000000000001E-3</v>
      </c>
      <c r="K439" s="57">
        <f t="shared" si="48"/>
        <v>7.6653396187392414E-3</v>
      </c>
      <c r="L439" s="38" t="s">
        <v>46</v>
      </c>
      <c r="M439" s="56">
        <f>MAX(I440:I453)</f>
        <v>1.4E-3</v>
      </c>
      <c r="N439" s="56">
        <f>MAX(J440:J453)</f>
        <v>1.103</v>
      </c>
      <c r="O439" s="57">
        <f>(30.973762+15.999*4)/30.973762*N439</f>
        <v>3.3819478397877529</v>
      </c>
      <c r="P439" s="38" t="s">
        <v>20</v>
      </c>
      <c r="Q439" s="38">
        <v>1737</v>
      </c>
      <c r="R439" s="41">
        <v>42094</v>
      </c>
      <c r="S439" s="57">
        <v>2.98E-2</v>
      </c>
      <c r="T439" s="57">
        <v>2.5000000000000001E-3</v>
      </c>
      <c r="U439" s="57">
        <f t="shared" si="49"/>
        <v>7.6653396187392414E-3</v>
      </c>
      <c r="V439" s="42"/>
      <c r="W439" s="42"/>
      <c r="Z439" s="38" t="s">
        <v>20</v>
      </c>
      <c r="AA439" s="38">
        <v>1789</v>
      </c>
      <c r="AB439" s="41">
        <v>42146</v>
      </c>
      <c r="AC439" s="57">
        <v>4.6399999999999997E-2</v>
      </c>
      <c r="AD439" s="57">
        <v>1.016</v>
      </c>
      <c r="AE439" s="57">
        <f t="shared" si="50"/>
        <v>3.1151940210556277</v>
      </c>
      <c r="AJ439" s="38" t="s">
        <v>26</v>
      </c>
      <c r="AK439" s="50">
        <v>2713</v>
      </c>
      <c r="AL439" s="51">
        <v>43070</v>
      </c>
      <c r="AM439" s="50">
        <v>4.5900000000000003E-2</v>
      </c>
      <c r="AN439" s="52">
        <v>6.0000000000000001E-3</v>
      </c>
      <c r="AO439" s="59">
        <f t="shared" si="51"/>
        <v>1.8396815084974177E-2</v>
      </c>
      <c r="AP439" s="42"/>
      <c r="AQ439" s="42"/>
      <c r="BA439" s="42"/>
    </row>
    <row r="440" spans="1:53" x14ac:dyDescent="0.25">
      <c r="A440" s="45" t="s">
        <v>11</v>
      </c>
      <c r="B440" s="36">
        <v>665</v>
      </c>
      <c r="C440" s="44">
        <v>41022</v>
      </c>
      <c r="D440" s="37">
        <v>-70.448150459230618</v>
      </c>
      <c r="F440" s="50" t="s">
        <v>14</v>
      </c>
      <c r="G440" s="50">
        <v>1122</v>
      </c>
      <c r="H440" s="51">
        <v>41479</v>
      </c>
      <c r="I440" s="59">
        <v>5.0000000000000001E-4</v>
      </c>
      <c r="J440" s="59">
        <v>1.0940000000000001</v>
      </c>
      <c r="K440" s="57">
        <f t="shared" si="48"/>
        <v>3.3543526171602922</v>
      </c>
      <c r="L440" s="38" t="s">
        <v>47</v>
      </c>
      <c r="M440" s="56">
        <f>MIN(I440:I453)</f>
        <v>5.0000000000000001E-4</v>
      </c>
      <c r="N440" s="56">
        <f>MIN(J440:J453)</f>
        <v>1.0169999999999999</v>
      </c>
      <c r="O440" s="57">
        <f t="shared" ref="O440:O443" si="55">(30.973762+15.999*4)/30.973762*N440</f>
        <v>3.1182601569031227</v>
      </c>
      <c r="P440" s="38" t="s">
        <v>20</v>
      </c>
      <c r="Q440" s="38">
        <v>1739</v>
      </c>
      <c r="R440" s="41">
        <v>42096</v>
      </c>
      <c r="S440" s="57">
        <v>2.6499999999999999E-2</v>
      </c>
      <c r="T440" s="57">
        <v>2.5000000000000001E-3</v>
      </c>
      <c r="U440" s="57">
        <f t="shared" si="49"/>
        <v>7.6653396187392414E-3</v>
      </c>
      <c r="V440" s="42"/>
      <c r="W440" s="42"/>
      <c r="Z440" s="38" t="s">
        <v>20</v>
      </c>
      <c r="AA440" s="38">
        <v>1796</v>
      </c>
      <c r="AB440" s="41">
        <v>42153</v>
      </c>
      <c r="AC440" s="57">
        <v>3.7199999999999997E-2</v>
      </c>
      <c r="AD440" s="57">
        <v>2.5000000000000001E-3</v>
      </c>
      <c r="AE440" s="57">
        <f t="shared" si="50"/>
        <v>7.6653396187392414E-3</v>
      </c>
      <c r="AF440" s="42"/>
      <c r="AG440" s="42"/>
      <c r="AJ440" s="38" t="s">
        <v>26</v>
      </c>
      <c r="AK440" s="50">
        <v>2720</v>
      </c>
      <c r="AL440" s="51">
        <v>43077</v>
      </c>
      <c r="AM440" s="50">
        <v>6.0600000000000001E-2</v>
      </c>
      <c r="AN440" s="52">
        <v>2.5000000000000001E-3</v>
      </c>
      <c r="AO440" s="59">
        <f t="shared" si="51"/>
        <v>7.6653396187392414E-3</v>
      </c>
      <c r="AP440" s="42"/>
      <c r="AQ440" s="42"/>
      <c r="BA440" s="42"/>
    </row>
    <row r="441" spans="1:53" x14ac:dyDescent="0.25">
      <c r="A441" s="45" t="s">
        <v>11</v>
      </c>
      <c r="B441" s="36">
        <v>666</v>
      </c>
      <c r="C441" s="44">
        <v>41023</v>
      </c>
      <c r="D441" s="37">
        <v>-70.595324979910416</v>
      </c>
      <c r="F441" s="50" t="s">
        <v>14</v>
      </c>
      <c r="G441" s="38">
        <v>1124</v>
      </c>
      <c r="H441" s="41">
        <v>41481</v>
      </c>
      <c r="I441" s="57">
        <v>1.2999999999999999E-3</v>
      </c>
      <c r="J441" s="57">
        <v>1.036</v>
      </c>
      <c r="K441" s="57">
        <f t="shared" si="48"/>
        <v>3.1765167380055415</v>
      </c>
      <c r="L441" s="38" t="s">
        <v>48</v>
      </c>
      <c r="M441" s="56">
        <f>MEDIAN(I440:I453)</f>
        <v>5.0000000000000001E-4</v>
      </c>
      <c r="N441" s="56">
        <f>MEDIAN(J440:J453)</f>
        <v>1.0655000000000001</v>
      </c>
      <c r="O441" s="57">
        <f t="shared" si="55"/>
        <v>3.266967745506665</v>
      </c>
      <c r="P441" s="38" t="s">
        <v>20</v>
      </c>
      <c r="Q441" s="38">
        <v>1744</v>
      </c>
      <c r="R441" s="41">
        <v>42101</v>
      </c>
      <c r="S441" s="57">
        <v>2.46E-2</v>
      </c>
      <c r="T441" s="57">
        <v>2.5000000000000001E-3</v>
      </c>
      <c r="U441" s="57">
        <f t="shared" si="49"/>
        <v>7.6653396187392414E-3</v>
      </c>
      <c r="V441" s="42"/>
      <c r="W441" s="42"/>
      <c r="Z441" s="38" t="s">
        <v>20</v>
      </c>
      <c r="AA441" s="38">
        <v>1801</v>
      </c>
      <c r="AB441" s="41">
        <v>42158</v>
      </c>
      <c r="AC441" s="57">
        <v>4.8380000000000001</v>
      </c>
      <c r="AD441" s="57">
        <v>0.1867</v>
      </c>
      <c r="AE441" s="57">
        <f t="shared" si="50"/>
        <v>0.57244756272744657</v>
      </c>
      <c r="AJ441" s="38" t="s">
        <v>26</v>
      </c>
      <c r="AK441" s="50">
        <v>2726</v>
      </c>
      <c r="AL441" s="51">
        <v>43083</v>
      </c>
      <c r="AM441" s="50">
        <v>6.2399999999999997E-2</v>
      </c>
      <c r="AN441" s="52">
        <v>2.5000000000000001E-3</v>
      </c>
      <c r="AO441" s="59">
        <f t="shared" si="51"/>
        <v>7.6653396187392414E-3</v>
      </c>
      <c r="AP441" s="42"/>
      <c r="AQ441" s="42"/>
      <c r="BA441" s="42"/>
    </row>
    <row r="442" spans="1:53" x14ac:dyDescent="0.25">
      <c r="A442" s="45" t="s">
        <v>11</v>
      </c>
      <c r="B442" s="36">
        <v>667</v>
      </c>
      <c r="C442" s="44">
        <v>41024</v>
      </c>
      <c r="D442" s="37">
        <v>-70.763962451522673</v>
      </c>
      <c r="F442" s="50" t="s">
        <v>14</v>
      </c>
      <c r="G442" s="38">
        <v>1127</v>
      </c>
      <c r="H442" s="41">
        <v>41484</v>
      </c>
      <c r="I442" s="57">
        <v>5.0000000000000001E-4</v>
      </c>
      <c r="J442" s="57">
        <v>1.103</v>
      </c>
      <c r="K442" s="57">
        <f t="shared" si="48"/>
        <v>3.3819478397877529</v>
      </c>
      <c r="L442" s="38" t="s">
        <v>49</v>
      </c>
      <c r="M442" s="56">
        <f>AVERAGE(I440:I453)</f>
        <v>6.7142857142857087E-4</v>
      </c>
      <c r="N442" s="56">
        <f>AVERAGE(J440:J453)</f>
        <v>1.0612857142857144</v>
      </c>
      <c r="O442" s="57">
        <f t="shared" si="55"/>
        <v>3.2540461730065044</v>
      </c>
      <c r="P442" s="38" t="s">
        <v>20</v>
      </c>
      <c r="Q442" s="38">
        <v>1746</v>
      </c>
      <c r="R442" s="41">
        <v>42103</v>
      </c>
      <c r="S442" s="57">
        <v>2.6800000000000001E-2</v>
      </c>
      <c r="T442" s="57">
        <v>2.5000000000000001E-3</v>
      </c>
      <c r="U442" s="57">
        <f t="shared" si="49"/>
        <v>7.6653396187392414E-3</v>
      </c>
      <c r="V442" s="42"/>
      <c r="W442" s="42"/>
      <c r="Z442" s="38" t="s">
        <v>20</v>
      </c>
      <c r="AA442" s="38">
        <v>1803</v>
      </c>
      <c r="AB442" s="41">
        <v>42160</v>
      </c>
      <c r="AC442" s="57">
        <v>8.2000000000000007E-3</v>
      </c>
      <c r="AD442" s="57">
        <v>5.0200000000000002E-2</v>
      </c>
      <c r="AE442" s="57">
        <f t="shared" si="50"/>
        <v>0.15392001954428397</v>
      </c>
      <c r="AJ442" s="38" t="s">
        <v>26</v>
      </c>
      <c r="AK442" s="50">
        <v>2733</v>
      </c>
      <c r="AL442" s="51">
        <v>43090</v>
      </c>
      <c r="AM442" s="50">
        <v>7.2900000000000006E-2</v>
      </c>
      <c r="AN442" s="52">
        <v>9.2999999999999992E-3</v>
      </c>
      <c r="AO442" s="59">
        <f t="shared" si="51"/>
        <v>2.8515063381709973E-2</v>
      </c>
      <c r="AP442" s="42"/>
      <c r="AQ442" s="42"/>
      <c r="BA442" s="42"/>
    </row>
    <row r="443" spans="1:53" x14ac:dyDescent="0.25">
      <c r="A443" s="45" t="s">
        <v>11</v>
      </c>
      <c r="B443" s="36">
        <v>668</v>
      </c>
      <c r="C443" s="44">
        <v>41025</v>
      </c>
      <c r="D443" s="37">
        <v>-71.049113085339769</v>
      </c>
      <c r="F443" s="50" t="s">
        <v>14</v>
      </c>
      <c r="G443" s="38">
        <v>1129</v>
      </c>
      <c r="H443" s="41">
        <v>41486</v>
      </c>
      <c r="I443" s="57">
        <v>5.0000000000000001E-4</v>
      </c>
      <c r="J443" s="57">
        <v>1.0649999999999999</v>
      </c>
      <c r="K443" s="57">
        <f t="shared" si="48"/>
        <v>3.2654346775829164</v>
      </c>
      <c r="L443" s="38" t="s">
        <v>50</v>
      </c>
      <c r="M443" s="56">
        <f>STDEV(I440:I453)</f>
        <v>3.4290292734594257E-4</v>
      </c>
      <c r="N443" s="56">
        <f>STDEV(J440:J453)</f>
        <v>2.515009885721075E-2</v>
      </c>
      <c r="O443" s="57">
        <f t="shared" si="55"/>
        <v>7.7113619674154421E-2</v>
      </c>
      <c r="P443" s="38" t="s">
        <v>20</v>
      </c>
      <c r="Q443" s="38">
        <v>1751</v>
      </c>
      <c r="R443" s="41">
        <v>42108</v>
      </c>
      <c r="S443" s="57">
        <v>6.54E-2</v>
      </c>
      <c r="T443" s="57">
        <v>2.5000000000000001E-3</v>
      </c>
      <c r="U443" s="57">
        <f t="shared" si="49"/>
        <v>7.6653396187392414E-3</v>
      </c>
      <c r="V443" s="42"/>
      <c r="W443" s="42"/>
      <c r="Z443" s="38" t="s">
        <v>20</v>
      </c>
      <c r="AA443" s="38">
        <v>1808</v>
      </c>
      <c r="AB443" s="41">
        <v>42165</v>
      </c>
      <c r="AC443" s="57">
        <v>9.1499999999999998E-2</v>
      </c>
      <c r="AD443" s="57">
        <v>2.5000000000000001E-3</v>
      </c>
      <c r="AE443" s="57">
        <f t="shared" si="50"/>
        <v>7.6653396187392414E-3</v>
      </c>
      <c r="AF443" s="42"/>
      <c r="AG443" s="42"/>
      <c r="AJ443" s="38" t="s">
        <v>26</v>
      </c>
      <c r="AK443" s="50">
        <v>2740</v>
      </c>
      <c r="AL443" s="51">
        <v>43097</v>
      </c>
      <c r="AM443" s="50">
        <v>0.12130000000000001</v>
      </c>
      <c r="AN443" s="52">
        <v>2.5000000000000001E-3</v>
      </c>
      <c r="AO443" s="59">
        <f t="shared" si="51"/>
        <v>7.6653396187392414E-3</v>
      </c>
      <c r="AP443" s="42"/>
      <c r="AQ443" s="42"/>
    </row>
    <row r="444" spans="1:53" x14ac:dyDescent="0.25">
      <c r="A444" s="45" t="s">
        <v>11</v>
      </c>
      <c r="B444" s="36">
        <v>669</v>
      </c>
      <c r="C444" s="44">
        <v>41026</v>
      </c>
      <c r="D444" s="37">
        <v>-70.996988775932351</v>
      </c>
      <c r="F444" s="50" t="s">
        <v>14</v>
      </c>
      <c r="G444" s="38">
        <v>1131</v>
      </c>
      <c r="H444" s="41">
        <v>41488</v>
      </c>
      <c r="I444" s="57">
        <v>5.0000000000000001E-4</v>
      </c>
      <c r="J444" s="57">
        <v>1.046</v>
      </c>
      <c r="K444" s="57">
        <f t="shared" si="48"/>
        <v>3.2071780964804986</v>
      </c>
      <c r="P444" s="38" t="s">
        <v>20</v>
      </c>
      <c r="Q444" s="38">
        <v>1753</v>
      </c>
      <c r="R444" s="41">
        <v>42110</v>
      </c>
      <c r="S444" s="57">
        <v>3.5799999999999998E-2</v>
      </c>
      <c r="T444" s="57">
        <v>2.5000000000000001E-3</v>
      </c>
      <c r="U444" s="57">
        <f t="shared" si="49"/>
        <v>7.6653396187392414E-3</v>
      </c>
      <c r="V444" s="42"/>
      <c r="W444" s="42"/>
      <c r="Z444" s="38" t="s">
        <v>20</v>
      </c>
      <c r="AA444" s="38">
        <v>1810</v>
      </c>
      <c r="AB444" s="41">
        <v>42167</v>
      </c>
      <c r="AC444" s="57">
        <v>6.9800000000000001E-2</v>
      </c>
      <c r="AD444" s="57">
        <v>2.5000000000000001E-3</v>
      </c>
      <c r="AE444" s="57">
        <f t="shared" si="50"/>
        <v>7.6653396187392414E-3</v>
      </c>
      <c r="AF444" s="42"/>
      <c r="AG444" s="42"/>
      <c r="AJ444" s="38" t="s">
        <v>26</v>
      </c>
      <c r="AK444" s="50">
        <v>2745</v>
      </c>
      <c r="AL444" s="51">
        <v>43102</v>
      </c>
      <c r="AM444" s="50">
        <v>8.1299999999999997E-2</v>
      </c>
      <c r="AN444" s="52">
        <v>2.5000000000000001E-3</v>
      </c>
      <c r="AO444" s="59">
        <f t="shared" si="51"/>
        <v>7.6653396187392414E-3</v>
      </c>
    </row>
    <row r="445" spans="1:53" x14ac:dyDescent="0.25">
      <c r="A445" s="45" t="s">
        <v>11</v>
      </c>
      <c r="B445" s="36">
        <v>672</v>
      </c>
      <c r="C445" s="44">
        <v>41029</v>
      </c>
      <c r="D445" s="37">
        <v>-71.21468442110455</v>
      </c>
      <c r="F445" s="50" t="s">
        <v>14</v>
      </c>
      <c r="G445" s="38">
        <v>1134</v>
      </c>
      <c r="H445" s="41">
        <v>41491</v>
      </c>
      <c r="I445" s="57">
        <v>1.4E-3</v>
      </c>
      <c r="J445" s="57">
        <v>1.071</v>
      </c>
      <c r="K445" s="57">
        <f t="shared" si="48"/>
        <v>3.2838314926678907</v>
      </c>
      <c r="P445" s="38" t="s">
        <v>20</v>
      </c>
      <c r="Q445" s="38">
        <v>1758</v>
      </c>
      <c r="R445" s="41">
        <v>42115</v>
      </c>
      <c r="S445" s="57">
        <v>6.6400000000000001E-2</v>
      </c>
      <c r="T445" s="57">
        <v>2.5000000000000001E-3</v>
      </c>
      <c r="U445" s="57">
        <f t="shared" si="49"/>
        <v>7.6653396187392414E-3</v>
      </c>
      <c r="V445" s="42"/>
      <c r="W445" s="42"/>
      <c r="Z445" s="38" t="s">
        <v>20</v>
      </c>
      <c r="AA445" s="38">
        <v>1813</v>
      </c>
      <c r="AB445" s="41">
        <v>42170</v>
      </c>
      <c r="AC445" s="57">
        <v>3.2199999999999999E-2</v>
      </c>
      <c r="AD445" s="57">
        <v>1.2699999999999999E-2</v>
      </c>
      <c r="AE445" s="57">
        <f t="shared" si="50"/>
        <v>3.8939925263195341E-2</v>
      </c>
      <c r="AJ445" s="48" t="s">
        <v>26</v>
      </c>
      <c r="AK445" s="50">
        <v>2751</v>
      </c>
      <c r="AL445" s="51">
        <v>43108</v>
      </c>
      <c r="AM445" s="50">
        <v>6.0499999999999998E-2</v>
      </c>
      <c r="AN445" s="52">
        <v>2.5000000000000001E-3</v>
      </c>
      <c r="AO445" s="59">
        <f t="shared" si="51"/>
        <v>7.6653396187392414E-3</v>
      </c>
      <c r="AQ445" s="42"/>
      <c r="AR445" s="42"/>
    </row>
    <row r="446" spans="1:53" x14ac:dyDescent="0.25">
      <c r="A446" s="45" t="s">
        <v>11</v>
      </c>
      <c r="B446" s="36">
        <v>673</v>
      </c>
      <c r="C446" s="44">
        <v>41030</v>
      </c>
      <c r="D446" s="37">
        <v>-71.653141847296425</v>
      </c>
      <c r="F446" s="50" t="s">
        <v>14</v>
      </c>
      <c r="G446" s="38">
        <v>1136</v>
      </c>
      <c r="H446" s="41">
        <v>41493</v>
      </c>
      <c r="I446" s="57">
        <v>5.0000000000000001E-4</v>
      </c>
      <c r="J446" s="57">
        <v>1.077</v>
      </c>
      <c r="K446" s="57">
        <f t="shared" si="48"/>
        <v>3.3022283077528649</v>
      </c>
      <c r="P446" s="38" t="s">
        <v>20</v>
      </c>
      <c r="Q446" s="38">
        <v>1760</v>
      </c>
      <c r="R446" s="41">
        <v>42117</v>
      </c>
      <c r="S446" s="57">
        <v>3.5200000000000002E-2</v>
      </c>
      <c r="T446" s="57">
        <v>2.5000000000000001E-3</v>
      </c>
      <c r="U446" s="57">
        <f t="shared" si="49"/>
        <v>7.6653396187392414E-3</v>
      </c>
      <c r="V446" s="42"/>
      <c r="W446" s="42"/>
      <c r="Z446" s="38" t="s">
        <v>20</v>
      </c>
      <c r="AA446" s="38">
        <v>1815</v>
      </c>
      <c r="AB446" s="41">
        <v>42172</v>
      </c>
      <c r="AC446" s="57">
        <v>9.8500000000000004E-2</v>
      </c>
      <c r="AD446" s="57">
        <v>2.5000000000000001E-3</v>
      </c>
      <c r="AE446" s="57">
        <f t="shared" si="50"/>
        <v>7.6653396187392414E-3</v>
      </c>
      <c r="AF446" s="42"/>
      <c r="AG446" s="42"/>
      <c r="AQ446" s="42"/>
      <c r="AR446" s="42"/>
    </row>
    <row r="447" spans="1:53" x14ac:dyDescent="0.25">
      <c r="A447" s="45" t="s">
        <v>11</v>
      </c>
      <c r="B447" s="36">
        <v>674</v>
      </c>
      <c r="C447" s="44">
        <v>41031</v>
      </c>
      <c r="D447" s="37">
        <v>-71.33426371915688</v>
      </c>
      <c r="F447" s="50" t="s">
        <v>14</v>
      </c>
      <c r="G447" s="38">
        <v>1138</v>
      </c>
      <c r="H447" s="41">
        <v>41495</v>
      </c>
      <c r="I447" s="57">
        <v>5.0000000000000001E-4</v>
      </c>
      <c r="J447" s="57">
        <v>1.0660000000000001</v>
      </c>
      <c r="K447" s="57">
        <f t="shared" si="48"/>
        <v>3.2685008134304123</v>
      </c>
      <c r="P447" s="38" t="s">
        <v>20</v>
      </c>
      <c r="Q447" s="38">
        <v>1765</v>
      </c>
      <c r="R447" s="41">
        <v>42122</v>
      </c>
      <c r="S447" s="57">
        <v>3.9899999999999998E-2</v>
      </c>
      <c r="T447" s="57">
        <v>2.5000000000000001E-3</v>
      </c>
      <c r="U447" s="57">
        <f t="shared" si="49"/>
        <v>7.6653396187392414E-3</v>
      </c>
      <c r="V447" s="42"/>
      <c r="W447" s="42"/>
      <c r="Z447" s="38" t="s">
        <v>20</v>
      </c>
      <c r="AA447" s="38">
        <v>1817</v>
      </c>
      <c r="AB447" s="41">
        <v>42174</v>
      </c>
      <c r="AC447" s="57">
        <v>6.4100000000000004E-2</v>
      </c>
      <c r="AD447" s="57">
        <v>2.5000000000000001E-3</v>
      </c>
      <c r="AE447" s="57">
        <f t="shared" si="50"/>
        <v>7.6653396187392414E-3</v>
      </c>
      <c r="AF447" s="42"/>
      <c r="AG447" s="42"/>
      <c r="AQ447" s="42"/>
      <c r="AR447" s="42"/>
    </row>
    <row r="448" spans="1:53" x14ac:dyDescent="0.25">
      <c r="A448" s="45" t="s">
        <v>11</v>
      </c>
      <c r="B448" s="36">
        <v>675</v>
      </c>
      <c r="C448" s="44">
        <v>41032</v>
      </c>
      <c r="D448" s="37">
        <v>-71.505967326616641</v>
      </c>
      <c r="F448" s="50" t="s">
        <v>14</v>
      </c>
      <c r="G448" s="38">
        <v>1141</v>
      </c>
      <c r="H448" s="41">
        <v>41498</v>
      </c>
      <c r="I448" s="57">
        <v>5.0000000000000001E-4</v>
      </c>
      <c r="J448" s="57">
        <v>1.083</v>
      </c>
      <c r="K448" s="57">
        <f t="shared" si="48"/>
        <v>3.3206251228378392</v>
      </c>
      <c r="P448" s="38" t="s">
        <v>20</v>
      </c>
      <c r="Q448" s="38">
        <v>1767</v>
      </c>
      <c r="R448" s="41">
        <v>42124</v>
      </c>
      <c r="S448" s="57">
        <v>4.5100000000000001E-2</v>
      </c>
      <c r="T448" s="57">
        <v>2.5000000000000001E-3</v>
      </c>
      <c r="U448" s="57">
        <f t="shared" si="49"/>
        <v>7.6653396187392414E-3</v>
      </c>
      <c r="V448" s="42"/>
      <c r="W448" s="42"/>
      <c r="Z448" s="38" t="s">
        <v>20</v>
      </c>
      <c r="AA448" s="38">
        <v>1822</v>
      </c>
      <c r="AB448" s="41">
        <v>42179</v>
      </c>
      <c r="AC448" s="57">
        <v>3.7499999999999999E-2</v>
      </c>
      <c r="AD448" s="57">
        <v>2.5000000000000001E-3</v>
      </c>
      <c r="AE448" s="57">
        <f t="shared" si="50"/>
        <v>7.6653396187392414E-3</v>
      </c>
      <c r="AF448" s="42"/>
      <c r="AG448" s="42"/>
      <c r="AQ448" s="42"/>
      <c r="AR448" s="42"/>
    </row>
    <row r="449" spans="1:53" x14ac:dyDescent="0.25">
      <c r="A449" s="45" t="s">
        <v>11</v>
      </c>
      <c r="B449" s="36">
        <v>676</v>
      </c>
      <c r="C449" s="44">
        <v>41033</v>
      </c>
      <c r="D449" s="37">
        <v>-71.502901190769137</v>
      </c>
      <c r="F449" s="50" t="s">
        <v>14</v>
      </c>
      <c r="G449" s="38">
        <v>1143</v>
      </c>
      <c r="H449" s="41">
        <v>41500</v>
      </c>
      <c r="I449" s="57">
        <v>5.0000000000000001E-4</v>
      </c>
      <c r="J449" s="57">
        <v>1.0169999999999999</v>
      </c>
      <c r="K449" s="57">
        <f t="shared" si="48"/>
        <v>3.1182601569031227</v>
      </c>
      <c r="P449" s="38" t="s">
        <v>20</v>
      </c>
      <c r="Q449" s="38">
        <v>1772</v>
      </c>
      <c r="R449" s="41">
        <v>42129</v>
      </c>
      <c r="S449" s="57">
        <v>3.4500000000000003E-2</v>
      </c>
      <c r="T449" s="57">
        <v>2.5000000000000001E-3</v>
      </c>
      <c r="U449" s="57">
        <f t="shared" si="49"/>
        <v>7.6653396187392414E-3</v>
      </c>
      <c r="V449" s="42"/>
      <c r="W449" s="42"/>
      <c r="Z449" s="38" t="s">
        <v>20</v>
      </c>
      <c r="AA449" s="38">
        <v>1824</v>
      </c>
      <c r="AB449" s="41">
        <v>42181</v>
      </c>
      <c r="AC449" s="57">
        <v>2.7699999999999999E-2</v>
      </c>
      <c r="AD449" s="57">
        <v>2.5000000000000001E-3</v>
      </c>
      <c r="AE449" s="57">
        <f t="shared" si="50"/>
        <v>7.6653396187392414E-3</v>
      </c>
      <c r="AF449" s="42"/>
      <c r="AG449" s="42"/>
    </row>
    <row r="450" spans="1:53" x14ac:dyDescent="0.25">
      <c r="A450" s="45" t="s">
        <v>11</v>
      </c>
      <c r="B450" s="36">
        <v>679</v>
      </c>
      <c r="C450" s="44">
        <v>41036</v>
      </c>
      <c r="D450" s="37">
        <v>-71.677670934076403</v>
      </c>
      <c r="F450" s="50" t="s">
        <v>14</v>
      </c>
      <c r="G450" s="38">
        <v>1145</v>
      </c>
      <c r="H450" s="41">
        <v>41502</v>
      </c>
      <c r="I450" s="57">
        <v>5.0000000000000001E-4</v>
      </c>
      <c r="J450" s="57">
        <v>1.077</v>
      </c>
      <c r="K450" s="57">
        <f t="shared" si="48"/>
        <v>3.3022283077528649</v>
      </c>
      <c r="P450" s="38" t="s">
        <v>20</v>
      </c>
      <c r="Q450" s="38">
        <v>1786</v>
      </c>
      <c r="R450" s="41">
        <v>42143</v>
      </c>
      <c r="S450" s="57">
        <v>9.3399999999999997E-2</v>
      </c>
      <c r="T450" s="57">
        <v>2.5000000000000001E-3</v>
      </c>
      <c r="U450" s="57">
        <f t="shared" si="49"/>
        <v>7.6653396187392414E-3</v>
      </c>
      <c r="V450" s="42"/>
      <c r="W450" s="42"/>
      <c r="Z450" s="38" t="s">
        <v>20</v>
      </c>
      <c r="AA450" s="38">
        <v>1829</v>
      </c>
      <c r="AB450" s="41">
        <v>42186</v>
      </c>
      <c r="AC450" s="57">
        <v>1.8599999999999998E-2</v>
      </c>
      <c r="AD450" s="57">
        <v>2.5000000000000001E-3</v>
      </c>
      <c r="AE450" s="57">
        <f t="shared" si="50"/>
        <v>7.6653396187392414E-3</v>
      </c>
      <c r="AF450" s="42"/>
      <c r="AG450" s="42"/>
    </row>
    <row r="451" spans="1:53" x14ac:dyDescent="0.25">
      <c r="A451" s="45" t="s">
        <v>11</v>
      </c>
      <c r="B451" s="36">
        <v>680</v>
      </c>
      <c r="C451" s="44">
        <v>41037</v>
      </c>
      <c r="D451" s="37">
        <v>-71.766588873653774</v>
      </c>
      <c r="F451" s="50" t="s">
        <v>14</v>
      </c>
      <c r="G451" s="38">
        <v>1148</v>
      </c>
      <c r="H451" s="41">
        <v>41505</v>
      </c>
      <c r="I451" s="57">
        <v>5.0000000000000001E-4</v>
      </c>
      <c r="J451" s="57">
        <v>1.0389999999999999</v>
      </c>
      <c r="K451" s="57">
        <f t="shared" ref="K451:K514" si="56">(30.973762+15.999*4)/30.973762*J451</f>
        <v>3.1857151455480284</v>
      </c>
      <c r="P451" s="38" t="s">
        <v>20</v>
      </c>
      <c r="Q451" s="38">
        <v>1788</v>
      </c>
      <c r="R451" s="41">
        <v>42145</v>
      </c>
      <c r="S451" s="57">
        <v>6.3700000000000007E-2</v>
      </c>
      <c r="T451" s="57">
        <v>2.5000000000000001E-3</v>
      </c>
      <c r="U451" s="57">
        <f t="shared" ref="U451:U514" si="57">(30.973762+15.999*4)/30.973762*T451</f>
        <v>7.6653396187392414E-3</v>
      </c>
      <c r="V451" s="42"/>
      <c r="W451" s="42"/>
      <c r="Z451" s="38" t="s">
        <v>20</v>
      </c>
      <c r="AA451" s="38">
        <v>1836</v>
      </c>
      <c r="AB451" s="41">
        <v>42193</v>
      </c>
      <c r="AC451" s="57">
        <v>1.5100000000000001E-2</v>
      </c>
      <c r="AD451" s="57">
        <v>2.5000000000000001E-3</v>
      </c>
      <c r="AE451" s="57">
        <f t="shared" ref="AE451:AE514" si="58">(30.973762+15.999*4)/30.973762*AD451</f>
        <v>7.6653396187392414E-3</v>
      </c>
      <c r="AF451" s="42"/>
      <c r="AG451" s="42"/>
    </row>
    <row r="452" spans="1:53" x14ac:dyDescent="0.25">
      <c r="A452" s="45" t="s">
        <v>11</v>
      </c>
      <c r="B452" s="36">
        <v>681</v>
      </c>
      <c r="C452" s="44">
        <v>41038</v>
      </c>
      <c r="D452" s="37">
        <v>-71.812580911366211</v>
      </c>
      <c r="F452" s="50" t="s">
        <v>14</v>
      </c>
      <c r="G452" s="38">
        <v>1150</v>
      </c>
      <c r="H452" s="41">
        <v>41507</v>
      </c>
      <c r="I452" s="57">
        <v>1.1999999999999899E-3</v>
      </c>
      <c r="J452" s="57">
        <v>1.0309999999999999</v>
      </c>
      <c r="K452" s="57">
        <f t="shared" si="56"/>
        <v>3.1611860587680627</v>
      </c>
      <c r="P452" s="38" t="s">
        <v>20</v>
      </c>
      <c r="Q452" s="38">
        <v>1795</v>
      </c>
      <c r="R452" s="41">
        <v>42152</v>
      </c>
      <c r="S452" s="57">
        <v>4.6800000000000001E-2</v>
      </c>
      <c r="T452" s="57">
        <v>2.5000000000000001E-3</v>
      </c>
      <c r="U452" s="57">
        <f t="shared" si="57"/>
        <v>7.6653396187392414E-3</v>
      </c>
      <c r="V452" s="42"/>
      <c r="W452" s="42"/>
      <c r="Z452" s="38" t="s">
        <v>20</v>
      </c>
      <c r="AA452" s="38">
        <v>1838</v>
      </c>
      <c r="AB452" s="41">
        <v>42195</v>
      </c>
      <c r="AC452" s="57">
        <v>1.32E-2</v>
      </c>
      <c r="AD452" s="57">
        <v>2.5000000000000001E-3</v>
      </c>
      <c r="AE452" s="57">
        <f t="shared" si="58"/>
        <v>7.6653396187392414E-3</v>
      </c>
      <c r="AF452" s="42"/>
      <c r="AG452" s="42"/>
    </row>
    <row r="453" spans="1:53" ht="15.75" x14ac:dyDescent="0.3">
      <c r="A453" s="45" t="s">
        <v>11</v>
      </c>
      <c r="B453" s="36">
        <v>682</v>
      </c>
      <c r="C453" s="44">
        <v>41039</v>
      </c>
      <c r="D453" s="37">
        <v>-71.898432715096092</v>
      </c>
      <c r="F453" s="48" t="s">
        <v>14</v>
      </c>
      <c r="G453" s="48">
        <v>1152</v>
      </c>
      <c r="H453" s="49">
        <v>41509</v>
      </c>
      <c r="I453" s="58">
        <v>5.0000000000000001E-4</v>
      </c>
      <c r="J453" s="58">
        <v>1.0529999999999999</v>
      </c>
      <c r="K453" s="57">
        <f t="shared" si="56"/>
        <v>3.2286410474129679</v>
      </c>
      <c r="L453" s="38" t="s">
        <v>109</v>
      </c>
      <c r="M453" s="38" t="s">
        <v>93</v>
      </c>
      <c r="N453" s="38" t="s">
        <v>94</v>
      </c>
      <c r="O453" s="38" t="s">
        <v>179</v>
      </c>
      <c r="P453" s="38" t="s">
        <v>20</v>
      </c>
      <c r="Q453" s="38">
        <v>1800</v>
      </c>
      <c r="R453" s="41">
        <v>42157</v>
      </c>
      <c r="S453" s="57">
        <v>1.1299999999999999E-2</v>
      </c>
      <c r="T453" s="57">
        <v>0.1096</v>
      </c>
      <c r="U453" s="57">
        <f t="shared" si="57"/>
        <v>0.33604848888552835</v>
      </c>
      <c r="Z453" s="38" t="s">
        <v>20</v>
      </c>
      <c r="AA453" s="38">
        <v>1843</v>
      </c>
      <c r="AB453" s="41">
        <v>42200</v>
      </c>
      <c r="AC453" s="57">
        <v>1.23E-2</v>
      </c>
      <c r="AD453" s="57">
        <v>2.5000000000000001E-3</v>
      </c>
      <c r="AE453" s="57">
        <f t="shared" si="58"/>
        <v>7.6653396187392414E-3</v>
      </c>
      <c r="AF453" s="42"/>
      <c r="AG453" s="42"/>
    </row>
    <row r="454" spans="1:53" x14ac:dyDescent="0.25">
      <c r="A454" s="45" t="s">
        <v>11</v>
      </c>
      <c r="B454" s="36">
        <v>683</v>
      </c>
      <c r="C454" s="44">
        <v>41040</v>
      </c>
      <c r="D454" s="37">
        <v>-71.910697258486067</v>
      </c>
      <c r="F454" s="38" t="s">
        <v>16</v>
      </c>
      <c r="G454" s="38">
        <v>1155</v>
      </c>
      <c r="H454" s="41">
        <v>41512</v>
      </c>
      <c r="I454" s="57">
        <v>5.0000000000000001E-4</v>
      </c>
      <c r="J454" s="57">
        <v>1.7899999999999999E-2</v>
      </c>
      <c r="K454" s="57">
        <f t="shared" si="56"/>
        <v>5.488383167017296E-2</v>
      </c>
      <c r="L454" s="38" t="s">
        <v>46</v>
      </c>
      <c r="M454" s="57">
        <f>MAX(I454:I601)</f>
        <v>0.41830000000000001</v>
      </c>
      <c r="N454" s="57">
        <f>MAX(J454:J601)</f>
        <v>8.0699999999999994E-2</v>
      </c>
      <c r="O454" s="57">
        <f>(30.973762+15.999*4)/30.973762*N454</f>
        <v>0.24743716289290268</v>
      </c>
      <c r="P454" s="38" t="s">
        <v>20</v>
      </c>
      <c r="Q454" s="38">
        <v>1807</v>
      </c>
      <c r="R454" s="41">
        <v>42164</v>
      </c>
      <c r="S454" s="57">
        <v>0.1091</v>
      </c>
      <c r="T454" s="57">
        <v>2.5000000000000001E-3</v>
      </c>
      <c r="U454" s="57">
        <f t="shared" si="57"/>
        <v>7.6653396187392414E-3</v>
      </c>
      <c r="V454" s="42"/>
      <c r="W454" s="42"/>
      <c r="Z454" s="38" t="s">
        <v>20</v>
      </c>
      <c r="AA454" s="38">
        <v>1845</v>
      </c>
      <c r="AB454" s="41">
        <v>42202</v>
      </c>
      <c r="AC454" s="57">
        <v>2.0199999999999999E-2</v>
      </c>
      <c r="AD454" s="57">
        <v>2.5000000000000001E-3</v>
      </c>
      <c r="AE454" s="57">
        <f t="shared" si="58"/>
        <v>7.6653396187392414E-3</v>
      </c>
      <c r="AF454" s="42"/>
      <c r="AG454" s="42"/>
      <c r="BA454" s="42"/>
    </row>
    <row r="455" spans="1:53" x14ac:dyDescent="0.25">
      <c r="A455" s="45" t="s">
        <v>11</v>
      </c>
      <c r="B455" s="36">
        <v>686</v>
      </c>
      <c r="C455" s="44">
        <v>41043</v>
      </c>
      <c r="D455" s="37">
        <v>-72.027210420690906</v>
      </c>
      <c r="F455" s="38" t="s">
        <v>16</v>
      </c>
      <c r="G455" s="38">
        <v>1157</v>
      </c>
      <c r="H455" s="41">
        <v>41514</v>
      </c>
      <c r="I455" s="57">
        <v>5.0000000000000001E-4</v>
      </c>
      <c r="J455" s="57">
        <v>2.5000000000000001E-3</v>
      </c>
      <c r="K455" s="57">
        <f t="shared" si="56"/>
        <v>7.6653396187392414E-3</v>
      </c>
      <c r="L455" s="38" t="s">
        <v>47</v>
      </c>
      <c r="M455" s="57">
        <f>MIN(I454:I601)</f>
        <v>5.0000000000000001E-4</v>
      </c>
      <c r="N455" s="57">
        <f>MIN(J454:J601)</f>
        <v>2.5000000000000001E-3</v>
      </c>
      <c r="O455" s="57">
        <f t="shared" ref="O455:O458" si="59">(30.973762+15.999*4)/30.973762*N455</f>
        <v>7.6653396187392414E-3</v>
      </c>
      <c r="P455" s="38" t="s">
        <v>20</v>
      </c>
      <c r="Q455" s="38">
        <v>1809</v>
      </c>
      <c r="R455" s="41">
        <v>42166</v>
      </c>
      <c r="S455" s="57">
        <v>7.0300000000000001E-2</v>
      </c>
      <c r="T455" s="57">
        <v>2.5000000000000001E-3</v>
      </c>
      <c r="U455" s="57">
        <f t="shared" si="57"/>
        <v>7.6653396187392414E-3</v>
      </c>
      <c r="V455" s="42"/>
      <c r="W455" s="42"/>
      <c r="Z455" s="38" t="s">
        <v>20</v>
      </c>
      <c r="AA455" s="38">
        <v>1850</v>
      </c>
      <c r="AB455" s="41">
        <v>42207</v>
      </c>
      <c r="AC455" s="57">
        <v>9.4000000000000004E-3</v>
      </c>
      <c r="AD455" s="57">
        <v>2.5000000000000001E-3</v>
      </c>
      <c r="AE455" s="57">
        <f t="shared" si="58"/>
        <v>7.6653396187392414E-3</v>
      </c>
      <c r="AF455" s="42"/>
      <c r="AG455" s="42"/>
      <c r="BA455" s="42"/>
    </row>
    <row r="456" spans="1:53" x14ac:dyDescent="0.25">
      <c r="A456" s="45" t="s">
        <v>11</v>
      </c>
      <c r="B456" s="36">
        <v>687</v>
      </c>
      <c r="C456" s="44">
        <v>41044</v>
      </c>
      <c r="D456" s="37">
        <v>-72.131459039505756</v>
      </c>
      <c r="F456" s="38" t="s">
        <v>16</v>
      </c>
      <c r="G456" s="38">
        <v>1159</v>
      </c>
      <c r="H456" s="41">
        <v>41516</v>
      </c>
      <c r="I456" s="57">
        <v>5.0000000000000001E-4</v>
      </c>
      <c r="J456" s="57">
        <v>2.5000000000000001E-3</v>
      </c>
      <c r="K456" s="57">
        <f t="shared" si="56"/>
        <v>7.6653396187392414E-3</v>
      </c>
      <c r="L456" s="38" t="s">
        <v>48</v>
      </c>
      <c r="M456" s="57">
        <f>MEDIAN(I454:I601)</f>
        <v>5.0000000000000001E-4</v>
      </c>
      <c r="N456" s="57">
        <f>MEDIAN(J454:J601)</f>
        <v>2.5000000000000001E-3</v>
      </c>
      <c r="O456" s="57">
        <f t="shared" si="59"/>
        <v>7.6653396187392414E-3</v>
      </c>
      <c r="P456" s="38" t="s">
        <v>20</v>
      </c>
      <c r="Q456" s="38">
        <v>1814</v>
      </c>
      <c r="R456" s="41">
        <v>42171</v>
      </c>
      <c r="S456" s="57">
        <v>0.1915</v>
      </c>
      <c r="T456" s="57">
        <v>8.2000000000000007E-3</v>
      </c>
      <c r="U456" s="57">
        <f t="shared" si="57"/>
        <v>2.5142313949464711E-2</v>
      </c>
      <c r="V456" s="42"/>
      <c r="W456" s="42"/>
      <c r="Z456" s="38" t="s">
        <v>20</v>
      </c>
      <c r="AA456" s="38">
        <v>1852</v>
      </c>
      <c r="AB456" s="41">
        <v>42209</v>
      </c>
      <c r="AC456" s="57">
        <v>9.1999999999999998E-3</v>
      </c>
      <c r="AD456" s="57">
        <v>2.5000000000000001E-3</v>
      </c>
      <c r="AE456" s="57">
        <f t="shared" si="58"/>
        <v>7.6653396187392414E-3</v>
      </c>
      <c r="AF456" s="42"/>
      <c r="AG456" s="42"/>
      <c r="BA456" s="42"/>
    </row>
    <row r="457" spans="1:53" x14ac:dyDescent="0.25">
      <c r="A457" s="45" t="s">
        <v>11</v>
      </c>
      <c r="B457" s="36">
        <v>688</v>
      </c>
      <c r="C457" s="44">
        <v>41045</v>
      </c>
      <c r="D457" s="37">
        <v>-72.180517213065684</v>
      </c>
      <c r="F457" s="38" t="s">
        <v>16</v>
      </c>
      <c r="G457" s="38">
        <v>1164</v>
      </c>
      <c r="H457" s="41">
        <v>41521</v>
      </c>
      <c r="I457" s="57">
        <v>5.0000000000000001E-4</v>
      </c>
      <c r="J457" s="57">
        <v>2.5000000000000001E-3</v>
      </c>
      <c r="K457" s="57">
        <f t="shared" si="56"/>
        <v>7.6653396187392414E-3</v>
      </c>
      <c r="L457" s="38" t="s">
        <v>49</v>
      </c>
      <c r="M457" s="57">
        <f>AVERAGE(I454:I601)</f>
        <v>5.6121621621621365E-3</v>
      </c>
      <c r="N457" s="57">
        <f>AVERAGE(J454:J601)</f>
        <v>3.2736486486486505E-3</v>
      </c>
      <c r="O457" s="57">
        <f t="shared" si="59"/>
        <v>1.0037451473727471E-2</v>
      </c>
      <c r="P457" s="38" t="s">
        <v>20</v>
      </c>
      <c r="Q457" s="38">
        <v>1816</v>
      </c>
      <c r="R457" s="41">
        <v>42173</v>
      </c>
      <c r="S457" s="57">
        <v>7.1800000000000003E-2</v>
      </c>
      <c r="T457" s="57">
        <v>2.5000000000000001E-3</v>
      </c>
      <c r="U457" s="57">
        <f t="shared" si="57"/>
        <v>7.6653396187392414E-3</v>
      </c>
      <c r="V457" s="42"/>
      <c r="W457" s="42"/>
      <c r="Z457" s="38" t="s">
        <v>20</v>
      </c>
      <c r="AA457" s="38">
        <v>1857</v>
      </c>
      <c r="AB457" s="41">
        <v>42214</v>
      </c>
      <c r="AC457" s="57">
        <v>9.7999999999999997E-3</v>
      </c>
      <c r="AD457" s="57">
        <v>2.5000000000000001E-3</v>
      </c>
      <c r="AE457" s="57">
        <f t="shared" si="58"/>
        <v>7.6653396187392414E-3</v>
      </c>
      <c r="AF457" s="42"/>
      <c r="AG457" s="42"/>
      <c r="BA457" s="42"/>
    </row>
    <row r="458" spans="1:53" x14ac:dyDescent="0.25">
      <c r="A458" s="45" t="s">
        <v>11</v>
      </c>
      <c r="B458" s="36">
        <v>689</v>
      </c>
      <c r="C458" s="44">
        <v>41046</v>
      </c>
      <c r="D458" s="37">
        <v>-72.312361054508003</v>
      </c>
      <c r="F458" s="38" t="s">
        <v>16</v>
      </c>
      <c r="G458" s="38">
        <v>1166</v>
      </c>
      <c r="H458" s="41">
        <v>41523</v>
      </c>
      <c r="I458" s="57">
        <v>5.0000000000000001E-4</v>
      </c>
      <c r="J458" s="57">
        <v>2.5000000000000001E-3</v>
      </c>
      <c r="K458" s="57">
        <f t="shared" si="56"/>
        <v>7.6653396187392414E-3</v>
      </c>
      <c r="L458" s="38" t="s">
        <v>50</v>
      </c>
      <c r="M458" s="57">
        <f>STDEV(I454:I601)</f>
        <v>3.658877361263875E-2</v>
      </c>
      <c r="N458" s="57">
        <f>STDEV(J454:J601)</f>
        <v>6.6024254612188117E-3</v>
      </c>
      <c r="O458" s="57">
        <f t="shared" si="59"/>
        <v>2.0243933387061305E-2</v>
      </c>
      <c r="P458" s="38" t="s">
        <v>20</v>
      </c>
      <c r="Q458" s="38">
        <v>1821</v>
      </c>
      <c r="R458" s="41">
        <v>42178</v>
      </c>
      <c r="S458" s="57">
        <v>6.5600000000000006E-2</v>
      </c>
      <c r="T458" s="57">
        <v>2.5000000000000001E-3</v>
      </c>
      <c r="U458" s="57">
        <f t="shared" si="57"/>
        <v>7.6653396187392414E-3</v>
      </c>
      <c r="V458" s="42"/>
      <c r="W458" s="42"/>
      <c r="Z458" s="38" t="s">
        <v>20</v>
      </c>
      <c r="AA458" s="38">
        <v>1859</v>
      </c>
      <c r="AB458" s="41">
        <v>42216</v>
      </c>
      <c r="AC458" s="57">
        <v>1.52E-2</v>
      </c>
      <c r="AD458" s="57">
        <v>2.5000000000000001E-3</v>
      </c>
      <c r="AE458" s="57">
        <f t="shared" si="58"/>
        <v>7.6653396187392414E-3</v>
      </c>
      <c r="AF458" s="42"/>
      <c r="AG458" s="42"/>
    </row>
    <row r="459" spans="1:53" x14ac:dyDescent="0.25">
      <c r="A459" s="45" t="s">
        <v>11</v>
      </c>
      <c r="B459" s="36">
        <v>690</v>
      </c>
      <c r="C459" s="44">
        <v>41047</v>
      </c>
      <c r="D459" s="37">
        <v>-72.315427190355493</v>
      </c>
      <c r="F459" s="38" t="s">
        <v>16</v>
      </c>
      <c r="G459" s="38">
        <v>1169</v>
      </c>
      <c r="H459" s="41">
        <v>41526</v>
      </c>
      <c r="I459" s="57">
        <v>5.0000000000000001E-4</v>
      </c>
      <c r="J459" s="57">
        <v>2.5000000000000001E-3</v>
      </c>
      <c r="K459" s="57">
        <f t="shared" si="56"/>
        <v>7.6653396187392414E-3</v>
      </c>
      <c r="P459" s="38" t="s">
        <v>20</v>
      </c>
      <c r="Q459" s="38">
        <v>1823</v>
      </c>
      <c r="R459" s="41">
        <v>42180</v>
      </c>
      <c r="S459" s="57">
        <v>3.5400000000000001E-2</v>
      </c>
      <c r="T459" s="57">
        <v>2.5000000000000001E-3</v>
      </c>
      <c r="U459" s="57">
        <f t="shared" si="57"/>
        <v>7.6653396187392414E-3</v>
      </c>
      <c r="V459" s="42"/>
      <c r="W459" s="42"/>
      <c r="Z459" s="38" t="s">
        <v>20</v>
      </c>
      <c r="AA459" s="38">
        <v>1864</v>
      </c>
      <c r="AB459" s="41">
        <v>42221</v>
      </c>
      <c r="AC459" s="57">
        <v>1.0699999999999999E-2</v>
      </c>
      <c r="AD459" s="57">
        <v>5.8999999999999999E-3</v>
      </c>
      <c r="AE459" s="57">
        <f t="shared" si="58"/>
        <v>1.8090201500224608E-2</v>
      </c>
      <c r="AF459" s="42"/>
      <c r="AG459" s="42"/>
    </row>
    <row r="460" spans="1:53" x14ac:dyDescent="0.25">
      <c r="A460" s="45" t="s">
        <v>11</v>
      </c>
      <c r="B460" s="36">
        <v>693</v>
      </c>
      <c r="C460" s="44">
        <v>41050</v>
      </c>
      <c r="D460" s="37">
        <v>-72.428874216712842</v>
      </c>
      <c r="F460" s="38" t="s">
        <v>16</v>
      </c>
      <c r="G460" s="38">
        <v>1171</v>
      </c>
      <c r="H460" s="41">
        <v>41528</v>
      </c>
      <c r="I460" s="57">
        <v>5.0000000000000001E-4</v>
      </c>
      <c r="J460" s="57">
        <v>2.5000000000000001E-3</v>
      </c>
      <c r="K460" s="57">
        <f t="shared" si="56"/>
        <v>7.6653396187392414E-3</v>
      </c>
      <c r="P460" s="38" t="s">
        <v>20</v>
      </c>
      <c r="Q460" s="38">
        <v>1828</v>
      </c>
      <c r="R460" s="41">
        <v>42185</v>
      </c>
      <c r="S460" s="57">
        <v>2.3699999999999999E-2</v>
      </c>
      <c r="T460" s="57">
        <v>2.5000000000000001E-3</v>
      </c>
      <c r="U460" s="57">
        <f t="shared" si="57"/>
        <v>7.6653396187392414E-3</v>
      </c>
      <c r="V460" s="42"/>
      <c r="W460" s="42"/>
      <c r="Z460" s="38" t="s">
        <v>20</v>
      </c>
      <c r="AA460" s="38">
        <v>1866</v>
      </c>
      <c r="AB460" s="41">
        <v>42223</v>
      </c>
      <c r="AC460" s="57">
        <v>1.01E-2</v>
      </c>
      <c r="AD460" s="57">
        <v>2.5000000000000001E-3</v>
      </c>
      <c r="AE460" s="57">
        <f t="shared" si="58"/>
        <v>7.6653396187392414E-3</v>
      </c>
      <c r="AF460" s="42"/>
      <c r="AG460" s="42"/>
    </row>
    <row r="461" spans="1:53" x14ac:dyDescent="0.25">
      <c r="A461" s="45" t="s">
        <v>11</v>
      </c>
      <c r="B461" s="36">
        <v>694</v>
      </c>
      <c r="C461" s="44">
        <v>41051</v>
      </c>
      <c r="D461" s="37">
        <v>-72.57911487324013</v>
      </c>
      <c r="F461" s="38" t="s">
        <v>16</v>
      </c>
      <c r="G461" s="38">
        <v>1173</v>
      </c>
      <c r="H461" s="41">
        <v>41530</v>
      </c>
      <c r="I461" s="57">
        <v>5.0000000000000001E-4</v>
      </c>
      <c r="J461" s="57">
        <v>2.5000000000000001E-3</v>
      </c>
      <c r="K461" s="57">
        <f t="shared" si="56"/>
        <v>7.6653396187392414E-3</v>
      </c>
      <c r="P461" s="38" t="s">
        <v>20</v>
      </c>
      <c r="Q461" s="38">
        <v>1830</v>
      </c>
      <c r="R461" s="41">
        <v>42187</v>
      </c>
      <c r="S461" s="57">
        <v>2.35E-2</v>
      </c>
      <c r="T461" s="57">
        <v>2.5000000000000001E-3</v>
      </c>
      <c r="U461" s="57">
        <f t="shared" si="57"/>
        <v>7.6653396187392414E-3</v>
      </c>
      <c r="V461" s="42"/>
      <c r="W461" s="42"/>
      <c r="Z461" s="38" t="s">
        <v>20</v>
      </c>
      <c r="AA461" s="38">
        <v>1871</v>
      </c>
      <c r="AB461" s="41">
        <v>42228</v>
      </c>
      <c r="AC461" s="57">
        <v>9.5999999999999905E-3</v>
      </c>
      <c r="AD461" s="57">
        <v>2.5000000000000001E-3</v>
      </c>
      <c r="AE461" s="57">
        <f t="shared" si="58"/>
        <v>7.6653396187392414E-3</v>
      </c>
      <c r="AF461" s="42"/>
      <c r="AG461" s="42"/>
    </row>
    <row r="462" spans="1:53" x14ac:dyDescent="0.25">
      <c r="A462" s="45" t="s">
        <v>11</v>
      </c>
      <c r="B462" s="36">
        <v>695</v>
      </c>
      <c r="C462" s="44">
        <v>41052</v>
      </c>
      <c r="D462" s="37">
        <v>-72.643503726037537</v>
      </c>
      <c r="F462" s="38" t="s">
        <v>16</v>
      </c>
      <c r="G462" s="38">
        <v>1176</v>
      </c>
      <c r="H462" s="41">
        <v>41533</v>
      </c>
      <c r="I462" s="57">
        <v>5.0000000000000001E-4</v>
      </c>
      <c r="J462" s="57">
        <v>2.5000000000000001E-3</v>
      </c>
      <c r="K462" s="57">
        <f t="shared" si="56"/>
        <v>7.6653396187392414E-3</v>
      </c>
      <c r="P462" s="38" t="s">
        <v>20</v>
      </c>
      <c r="Q462" s="38">
        <v>1835</v>
      </c>
      <c r="R462" s="41">
        <v>42192</v>
      </c>
      <c r="S462" s="57">
        <v>1.9E-2</v>
      </c>
      <c r="T462" s="57">
        <v>2.5000000000000001E-3</v>
      </c>
      <c r="U462" s="57">
        <f t="shared" si="57"/>
        <v>7.6653396187392414E-3</v>
      </c>
      <c r="V462" s="42"/>
      <c r="W462" s="42"/>
      <c r="Z462" s="38" t="s">
        <v>20</v>
      </c>
      <c r="AA462" s="38">
        <v>1873</v>
      </c>
      <c r="AB462" s="41">
        <v>42230</v>
      </c>
      <c r="AC462" s="57">
        <v>1.3100000000000001E-2</v>
      </c>
      <c r="AD462" s="57">
        <v>2.5000000000000001E-3</v>
      </c>
      <c r="AE462" s="57">
        <f t="shared" si="58"/>
        <v>7.6653396187392414E-3</v>
      </c>
      <c r="AF462" s="42"/>
      <c r="AG462" s="42"/>
    </row>
    <row r="463" spans="1:53" x14ac:dyDescent="0.25">
      <c r="A463" s="45" t="s">
        <v>11</v>
      </c>
      <c r="B463" s="36">
        <v>696</v>
      </c>
      <c r="C463" s="44">
        <v>41053</v>
      </c>
      <c r="D463" s="37">
        <v>-72.769215295784861</v>
      </c>
      <c r="F463" s="38" t="s">
        <v>16</v>
      </c>
      <c r="G463" s="38">
        <v>1178</v>
      </c>
      <c r="H463" s="41">
        <v>41535</v>
      </c>
      <c r="I463" s="57">
        <v>5.0000000000000001E-4</v>
      </c>
      <c r="J463" s="57">
        <v>2.5000000000000001E-3</v>
      </c>
      <c r="K463" s="57">
        <f t="shared" si="56"/>
        <v>7.6653396187392414E-3</v>
      </c>
      <c r="P463" s="38" t="s">
        <v>20</v>
      </c>
      <c r="Q463" s="38">
        <v>1837</v>
      </c>
      <c r="R463" s="41">
        <v>42194</v>
      </c>
      <c r="S463" s="57">
        <v>1.2999999999999999E-2</v>
      </c>
      <c r="T463" s="57">
        <v>2.5000000000000001E-3</v>
      </c>
      <c r="U463" s="57">
        <f t="shared" si="57"/>
        <v>7.6653396187392414E-3</v>
      </c>
      <c r="V463" s="42"/>
      <c r="W463" s="42"/>
      <c r="Z463" s="38" t="s">
        <v>20</v>
      </c>
      <c r="AA463" s="38">
        <v>1878</v>
      </c>
      <c r="AB463" s="41">
        <v>42235</v>
      </c>
      <c r="AC463" s="57">
        <v>8.9999999999999993E-3</v>
      </c>
      <c r="AD463" s="57">
        <v>2.5000000000000001E-3</v>
      </c>
      <c r="AE463" s="57">
        <f t="shared" si="58"/>
        <v>7.6653396187392414E-3</v>
      </c>
      <c r="AF463" s="42"/>
      <c r="AG463" s="42"/>
      <c r="AP463" s="42"/>
      <c r="AQ463" s="42"/>
    </row>
    <row r="464" spans="1:53" x14ac:dyDescent="0.25">
      <c r="A464" s="45" t="s">
        <v>11</v>
      </c>
      <c r="B464" s="36">
        <v>702</v>
      </c>
      <c r="C464" s="44">
        <v>41059</v>
      </c>
      <c r="D464" s="37">
        <v>-72.809075061802304</v>
      </c>
      <c r="F464" s="38" t="s">
        <v>16</v>
      </c>
      <c r="G464" s="38">
        <v>1180</v>
      </c>
      <c r="H464" s="41">
        <v>41537</v>
      </c>
      <c r="I464" s="57">
        <v>5.0000000000000001E-4</v>
      </c>
      <c r="J464" s="57">
        <v>2.5000000000000001E-3</v>
      </c>
      <c r="K464" s="57">
        <f t="shared" si="56"/>
        <v>7.6653396187392414E-3</v>
      </c>
      <c r="P464" s="38" t="s">
        <v>20</v>
      </c>
      <c r="Q464" s="38">
        <v>1842</v>
      </c>
      <c r="R464" s="41">
        <v>42199</v>
      </c>
      <c r="S464" s="57">
        <v>1.7500000000000002E-2</v>
      </c>
      <c r="T464" s="57">
        <v>2.5000000000000001E-3</v>
      </c>
      <c r="U464" s="57">
        <f t="shared" si="57"/>
        <v>7.6653396187392414E-3</v>
      </c>
      <c r="V464" s="42"/>
      <c r="W464" s="42"/>
      <c r="Z464" s="38" t="s">
        <v>20</v>
      </c>
      <c r="AA464" s="38">
        <v>1880</v>
      </c>
      <c r="AB464" s="41">
        <v>42237</v>
      </c>
      <c r="AC464" s="57">
        <v>1.06E-2</v>
      </c>
      <c r="AD464" s="57">
        <v>2.5000000000000001E-3</v>
      </c>
      <c r="AE464" s="57">
        <f t="shared" si="58"/>
        <v>7.6653396187392414E-3</v>
      </c>
      <c r="AF464" s="42"/>
      <c r="AG464" s="42"/>
    </row>
    <row r="465" spans="1:35" x14ac:dyDescent="0.25">
      <c r="A465" s="45" t="s">
        <v>11</v>
      </c>
      <c r="B465" s="36">
        <v>703</v>
      </c>
      <c r="C465" s="44">
        <v>41060</v>
      </c>
      <c r="D465" s="37">
        <v>-72.956249582482101</v>
      </c>
      <c r="F465" s="38" t="s">
        <v>16</v>
      </c>
      <c r="G465" s="38">
        <v>1183</v>
      </c>
      <c r="H465" s="41">
        <v>41540</v>
      </c>
      <c r="I465" s="57">
        <v>5.0000000000000001E-4</v>
      </c>
      <c r="J465" s="57">
        <v>2.5000000000000001E-3</v>
      </c>
      <c r="K465" s="57">
        <f t="shared" si="56"/>
        <v>7.6653396187392414E-3</v>
      </c>
      <c r="P465" s="38" t="s">
        <v>20</v>
      </c>
      <c r="Q465" s="38">
        <v>1844</v>
      </c>
      <c r="R465" s="41">
        <v>42201</v>
      </c>
      <c r="S465" s="57">
        <v>2.3699999999999999E-2</v>
      </c>
      <c r="T465" s="57">
        <v>2.5000000000000001E-3</v>
      </c>
      <c r="U465" s="57">
        <f t="shared" si="57"/>
        <v>7.6653396187392414E-3</v>
      </c>
      <c r="V465" s="42"/>
      <c r="W465" s="42"/>
      <c r="Z465" s="38" t="s">
        <v>20</v>
      </c>
      <c r="AA465" s="38">
        <v>1885</v>
      </c>
      <c r="AB465" s="41">
        <v>42242</v>
      </c>
      <c r="AC465" s="57">
        <v>1.9099999999999999E-2</v>
      </c>
      <c r="AD465" s="57">
        <v>2.5000000000000001E-3</v>
      </c>
      <c r="AE465" s="57">
        <f t="shared" si="58"/>
        <v>7.6653396187392414E-3</v>
      </c>
      <c r="AF465" s="42"/>
      <c r="AG465" s="42"/>
    </row>
    <row r="466" spans="1:35" x14ac:dyDescent="0.25">
      <c r="A466" s="45" t="s">
        <v>11</v>
      </c>
      <c r="B466" s="36">
        <v>704</v>
      </c>
      <c r="C466" s="44">
        <v>41061</v>
      </c>
      <c r="D466" s="37">
        <v>-72.959315718329592</v>
      </c>
      <c r="F466" s="38" t="s">
        <v>16</v>
      </c>
      <c r="G466" s="38">
        <v>1185</v>
      </c>
      <c r="H466" s="41">
        <v>41542</v>
      </c>
      <c r="I466" s="57">
        <v>4.65E-2</v>
      </c>
      <c r="J466" s="57">
        <v>2.5000000000000001E-3</v>
      </c>
      <c r="K466" s="57">
        <f t="shared" si="56"/>
        <v>7.6653396187392414E-3</v>
      </c>
      <c r="P466" s="38" t="s">
        <v>20</v>
      </c>
      <c r="Q466" s="38">
        <v>1849</v>
      </c>
      <c r="R466" s="41">
        <v>42206</v>
      </c>
      <c r="S466" s="57">
        <v>1.1299999999999999E-2</v>
      </c>
      <c r="T466" s="57">
        <v>2.5000000000000001E-3</v>
      </c>
      <c r="U466" s="57">
        <f t="shared" si="57"/>
        <v>7.6653396187392414E-3</v>
      </c>
      <c r="V466" s="42"/>
      <c r="W466" s="42"/>
      <c r="Z466" s="38" t="s">
        <v>20</v>
      </c>
      <c r="AA466" s="38">
        <v>1887</v>
      </c>
      <c r="AB466" s="41">
        <v>42244</v>
      </c>
      <c r="AC466" s="57">
        <v>1.9800000000000002E-2</v>
      </c>
      <c r="AD466" s="57">
        <v>2.5000000000000001E-3</v>
      </c>
      <c r="AE466" s="57">
        <f t="shared" si="58"/>
        <v>7.6653396187392414E-3</v>
      </c>
      <c r="AF466" s="42"/>
      <c r="AG466" s="42"/>
    </row>
    <row r="467" spans="1:35" x14ac:dyDescent="0.25">
      <c r="A467" s="45" t="s">
        <v>11</v>
      </c>
      <c r="B467" s="36">
        <v>707</v>
      </c>
      <c r="C467" s="44">
        <v>41064</v>
      </c>
      <c r="D467" s="37">
        <v>-73.29352452570663</v>
      </c>
      <c r="F467" s="38" t="s">
        <v>16</v>
      </c>
      <c r="G467" s="38">
        <v>1187</v>
      </c>
      <c r="H467" s="41">
        <v>41544</v>
      </c>
      <c r="I467" s="57">
        <v>5.0000000000000001E-4</v>
      </c>
      <c r="J467" s="57">
        <v>2.5000000000000001E-3</v>
      </c>
      <c r="K467" s="57">
        <f t="shared" si="56"/>
        <v>7.6653396187392414E-3</v>
      </c>
      <c r="P467" s="38" t="s">
        <v>20</v>
      </c>
      <c r="Q467" s="38">
        <v>1851</v>
      </c>
      <c r="R467" s="41">
        <v>42208</v>
      </c>
      <c r="S467" s="57">
        <v>8.8999999999999999E-3</v>
      </c>
      <c r="T467" s="57">
        <v>2.5000000000000001E-3</v>
      </c>
      <c r="U467" s="57">
        <f t="shared" si="57"/>
        <v>7.6653396187392414E-3</v>
      </c>
      <c r="V467" s="42"/>
      <c r="W467" s="42"/>
      <c r="Z467" s="38" t="s">
        <v>20</v>
      </c>
      <c r="AA467" s="38">
        <v>1892</v>
      </c>
      <c r="AB467" s="41">
        <v>42249</v>
      </c>
      <c r="AC467" s="57">
        <v>4.1700000000000001E-2</v>
      </c>
      <c r="AD467" s="57">
        <v>2.5000000000000001E-3</v>
      </c>
      <c r="AE467" s="57">
        <f t="shared" si="58"/>
        <v>7.6653396187392414E-3</v>
      </c>
      <c r="AF467" s="42"/>
      <c r="AG467" s="42"/>
    </row>
    <row r="468" spans="1:35" x14ac:dyDescent="0.25">
      <c r="A468" s="45" t="s">
        <v>11</v>
      </c>
      <c r="B468" s="36">
        <v>708</v>
      </c>
      <c r="C468" s="44">
        <v>41065</v>
      </c>
      <c r="D468" s="37">
        <v>-73.514286306726319</v>
      </c>
      <c r="F468" s="38" t="s">
        <v>16</v>
      </c>
      <c r="G468" s="38">
        <v>1190</v>
      </c>
      <c r="H468" s="41">
        <v>41547</v>
      </c>
      <c r="I468" s="57">
        <v>5.0000000000000001E-4</v>
      </c>
      <c r="J468" s="57">
        <v>2.5000000000000001E-3</v>
      </c>
      <c r="K468" s="57">
        <f t="shared" si="56"/>
        <v>7.6653396187392414E-3</v>
      </c>
      <c r="P468" s="38" t="s">
        <v>20</v>
      </c>
      <c r="Q468" s="38">
        <v>1856</v>
      </c>
      <c r="R468" s="41">
        <v>42213</v>
      </c>
      <c r="S468" s="57">
        <v>1.15E-2</v>
      </c>
      <c r="T468" s="57">
        <v>2.5000000000000001E-3</v>
      </c>
      <c r="U468" s="57">
        <f t="shared" si="57"/>
        <v>7.6653396187392414E-3</v>
      </c>
      <c r="V468" s="42"/>
      <c r="W468" s="42"/>
      <c r="Z468" s="38" t="s">
        <v>20</v>
      </c>
      <c r="AA468" s="38">
        <v>1894</v>
      </c>
      <c r="AB468" s="41">
        <v>42251</v>
      </c>
      <c r="AC468" s="57">
        <v>2.2599999999999999E-2</v>
      </c>
      <c r="AD468" s="57">
        <v>2.5000000000000001E-3</v>
      </c>
      <c r="AE468" s="57">
        <f t="shared" si="58"/>
        <v>7.6653396187392414E-3</v>
      </c>
      <c r="AF468" s="42"/>
      <c r="AG468" s="42"/>
    </row>
    <row r="469" spans="1:35" x14ac:dyDescent="0.25">
      <c r="A469" s="45" t="s">
        <v>11</v>
      </c>
      <c r="B469" s="36">
        <v>709</v>
      </c>
      <c r="C469" s="44">
        <v>41066</v>
      </c>
      <c r="D469" s="37">
        <v>-73.50202176333633</v>
      </c>
      <c r="F469" s="38" t="s">
        <v>16</v>
      </c>
      <c r="G469" s="38">
        <v>1207</v>
      </c>
      <c r="H469" s="41">
        <v>41564</v>
      </c>
      <c r="I469" s="57">
        <v>1.8E-3</v>
      </c>
      <c r="J469" s="57">
        <v>2.5000000000000001E-3</v>
      </c>
      <c r="K469" s="57">
        <f t="shared" si="56"/>
        <v>7.6653396187392414E-3</v>
      </c>
      <c r="P469" s="38" t="s">
        <v>20</v>
      </c>
      <c r="Q469" s="38">
        <v>1858</v>
      </c>
      <c r="R469" s="41">
        <v>42215</v>
      </c>
      <c r="S469" s="57">
        <v>1.7100000000000001E-2</v>
      </c>
      <c r="T469" s="57">
        <v>2.5000000000000001E-3</v>
      </c>
      <c r="U469" s="57">
        <f t="shared" si="57"/>
        <v>7.6653396187392414E-3</v>
      </c>
      <c r="V469" s="42"/>
      <c r="W469" s="42"/>
      <c r="Z469" s="38" t="s">
        <v>20</v>
      </c>
      <c r="AA469" s="38">
        <v>1901</v>
      </c>
      <c r="AB469" s="41">
        <v>42258</v>
      </c>
      <c r="AC469" s="57">
        <v>1.0800000000000001E-2</v>
      </c>
      <c r="AD469" s="57">
        <v>2.5000000000000001E-3</v>
      </c>
      <c r="AE469" s="57">
        <f t="shared" si="58"/>
        <v>7.6653396187392414E-3</v>
      </c>
      <c r="AF469" s="42"/>
      <c r="AG469" s="42"/>
    </row>
    <row r="470" spans="1:35" x14ac:dyDescent="0.25">
      <c r="A470" s="45" t="s">
        <v>11</v>
      </c>
      <c r="B470" s="36">
        <v>710</v>
      </c>
      <c r="C470" s="44">
        <v>41067</v>
      </c>
      <c r="D470" s="37">
        <v>-73.636931740626153</v>
      </c>
      <c r="F470" s="38" t="s">
        <v>16</v>
      </c>
      <c r="G470" s="38">
        <v>1208</v>
      </c>
      <c r="H470" s="41">
        <v>41565</v>
      </c>
      <c r="I470" s="57">
        <v>5.0000000000000001E-4</v>
      </c>
      <c r="J470" s="57">
        <v>2.5000000000000001E-3</v>
      </c>
      <c r="K470" s="57">
        <f t="shared" si="56"/>
        <v>7.6653396187392414E-3</v>
      </c>
      <c r="P470" s="38" t="s">
        <v>20</v>
      </c>
      <c r="Q470" s="38">
        <v>1863</v>
      </c>
      <c r="R470" s="41">
        <v>42220</v>
      </c>
      <c r="S470" s="57">
        <v>1.4999999999999999E-2</v>
      </c>
      <c r="T470" s="57">
        <v>6.1000000000000004E-3</v>
      </c>
      <c r="U470" s="57">
        <f t="shared" si="57"/>
        <v>1.870342866972375E-2</v>
      </c>
      <c r="V470" s="42"/>
      <c r="W470" s="42"/>
      <c r="Z470" s="38" t="s">
        <v>20</v>
      </c>
      <c r="AA470" s="38">
        <v>1906</v>
      </c>
      <c r="AB470" s="41">
        <v>42263</v>
      </c>
      <c r="AC470" s="57">
        <v>9.7999999999999997E-3</v>
      </c>
      <c r="AD470" s="57">
        <v>2.5000000000000001E-3</v>
      </c>
      <c r="AE470" s="57">
        <f t="shared" si="58"/>
        <v>7.6653396187392414E-3</v>
      </c>
      <c r="AF470" s="42"/>
      <c r="AG470" s="42"/>
    </row>
    <row r="471" spans="1:35" x14ac:dyDescent="0.25">
      <c r="A471" s="45" t="s">
        <v>11</v>
      </c>
      <c r="B471" s="36">
        <v>711</v>
      </c>
      <c r="C471" s="44">
        <v>41068</v>
      </c>
      <c r="D471" s="37">
        <v>-73.50202176333633</v>
      </c>
      <c r="F471" s="38" t="s">
        <v>16</v>
      </c>
      <c r="G471" s="38">
        <v>1211</v>
      </c>
      <c r="H471" s="41">
        <v>41568</v>
      </c>
      <c r="I471" s="57">
        <v>5.0000000000000001E-4</v>
      </c>
      <c r="J471" s="57">
        <v>2.5000000000000001E-3</v>
      </c>
      <c r="K471" s="57">
        <f t="shared" si="56"/>
        <v>7.6653396187392414E-3</v>
      </c>
      <c r="P471" s="38" t="s">
        <v>20</v>
      </c>
      <c r="Q471" s="38">
        <v>1865</v>
      </c>
      <c r="R471" s="41">
        <v>42222</v>
      </c>
      <c r="S471" s="57">
        <v>1.06E-2</v>
      </c>
      <c r="T471" s="57">
        <v>2.5000000000000001E-3</v>
      </c>
      <c r="U471" s="57">
        <f t="shared" si="57"/>
        <v>7.6653396187392414E-3</v>
      </c>
      <c r="V471" s="42"/>
      <c r="W471" s="42"/>
      <c r="Z471" s="38" t="s">
        <v>20</v>
      </c>
      <c r="AA471" s="38">
        <v>1908</v>
      </c>
      <c r="AB471" s="41">
        <v>42265</v>
      </c>
      <c r="AC471" s="57">
        <v>7.9000000000000008E-3</v>
      </c>
      <c r="AD471" s="57">
        <v>2.5000000000000001E-3</v>
      </c>
      <c r="AE471" s="57">
        <f t="shared" si="58"/>
        <v>7.6653396187392414E-3</v>
      </c>
      <c r="AF471" s="42"/>
      <c r="AG471" s="42"/>
    </row>
    <row r="472" spans="1:35" ht="15.75" x14ac:dyDescent="0.3">
      <c r="A472" s="45" t="s">
        <v>11</v>
      </c>
      <c r="B472" s="36">
        <v>714</v>
      </c>
      <c r="C472" s="44">
        <v>41071</v>
      </c>
      <c r="D472" s="37">
        <v>-73.60320424630369</v>
      </c>
      <c r="F472" s="38" t="s">
        <v>16</v>
      </c>
      <c r="G472" s="38">
        <v>1213</v>
      </c>
      <c r="H472" s="41">
        <v>41570</v>
      </c>
      <c r="I472" s="57">
        <v>1.6999999999999999E-3</v>
      </c>
      <c r="J472" s="57">
        <v>2.5000000000000001E-3</v>
      </c>
      <c r="K472" s="57">
        <f t="shared" si="56"/>
        <v>7.6653396187392414E-3</v>
      </c>
      <c r="P472" s="38" t="s">
        <v>20</v>
      </c>
      <c r="Q472" s="38">
        <v>1870</v>
      </c>
      <c r="R472" s="41">
        <v>42227</v>
      </c>
      <c r="S472" s="57">
        <v>0.01</v>
      </c>
      <c r="T472" s="57">
        <v>2.5000000000000001E-3</v>
      </c>
      <c r="U472" s="57">
        <f t="shared" si="57"/>
        <v>7.6653396187392414E-3</v>
      </c>
      <c r="V472" s="42"/>
      <c r="W472" s="42"/>
      <c r="Z472" s="48" t="s">
        <v>20</v>
      </c>
      <c r="AA472" s="48">
        <v>1913</v>
      </c>
      <c r="AB472" s="49">
        <v>42270</v>
      </c>
      <c r="AC472" s="58">
        <v>7.4000000000000003E-3</v>
      </c>
      <c r="AD472" s="58">
        <v>2.5000000000000001E-3</v>
      </c>
      <c r="AE472" s="57">
        <f t="shared" si="58"/>
        <v>7.6653396187392414E-3</v>
      </c>
      <c r="AF472" s="38" t="s">
        <v>110</v>
      </c>
      <c r="AG472" s="38" t="s">
        <v>93</v>
      </c>
      <c r="AH472" s="38" t="s">
        <v>94</v>
      </c>
      <c r="AI472" s="38" t="s">
        <v>179</v>
      </c>
    </row>
    <row r="473" spans="1:35" x14ac:dyDescent="0.25">
      <c r="A473" s="45" t="s">
        <v>11</v>
      </c>
      <c r="B473" s="36">
        <v>715</v>
      </c>
      <c r="C473" s="44">
        <v>41072</v>
      </c>
      <c r="D473" s="37">
        <v>-73.60320424630369</v>
      </c>
      <c r="F473" s="38" t="s">
        <v>16</v>
      </c>
      <c r="G473" s="38">
        <v>1215</v>
      </c>
      <c r="H473" s="41">
        <v>41572</v>
      </c>
      <c r="I473" s="57">
        <v>5.0000000000000001E-4</v>
      </c>
      <c r="J473" s="57">
        <v>2.5000000000000001E-3</v>
      </c>
      <c r="K473" s="57">
        <f t="shared" si="56"/>
        <v>7.6653396187392414E-3</v>
      </c>
      <c r="P473" s="38" t="s">
        <v>20</v>
      </c>
      <c r="Q473" s="38">
        <v>1872</v>
      </c>
      <c r="R473" s="41">
        <v>42229</v>
      </c>
      <c r="S473" s="57">
        <v>1.49E-2</v>
      </c>
      <c r="T473" s="57">
        <v>5.7000000000000002E-3</v>
      </c>
      <c r="U473" s="57">
        <f t="shared" si="57"/>
        <v>1.7476974330725471E-2</v>
      </c>
      <c r="V473" s="42"/>
      <c r="W473" s="42"/>
      <c r="Z473" s="38" t="s">
        <v>22</v>
      </c>
      <c r="AA473" s="38">
        <v>1921</v>
      </c>
      <c r="AB473" s="41">
        <v>42278</v>
      </c>
      <c r="AC473" s="57">
        <v>6.8999999999999999E-3</v>
      </c>
      <c r="AD473" s="57">
        <v>2.5000000000000001E-3</v>
      </c>
      <c r="AE473" s="57">
        <f t="shared" si="58"/>
        <v>7.6653396187392414E-3</v>
      </c>
      <c r="AF473" s="38" t="s">
        <v>46</v>
      </c>
      <c r="AG473" s="57">
        <f>MAX(AC473:AC561)</f>
        <v>0.48110000000000003</v>
      </c>
      <c r="AH473" s="57">
        <f>MAX(AD473:AD561)</f>
        <v>7.7000000000000002E-3</v>
      </c>
      <c r="AI473" s="57">
        <f>(30.973762+15.999*4)/30.973762*AH473</f>
        <v>2.3609246025716863E-2</v>
      </c>
    </row>
    <row r="474" spans="1:35" x14ac:dyDescent="0.25">
      <c r="A474" s="45" t="s">
        <v>11</v>
      </c>
      <c r="B474" s="36">
        <v>716</v>
      </c>
      <c r="C474" s="44">
        <v>41073</v>
      </c>
      <c r="D474" s="37">
        <v>-73.60320424630369</v>
      </c>
      <c r="F474" s="38" t="s">
        <v>16</v>
      </c>
      <c r="G474" s="38">
        <v>1218</v>
      </c>
      <c r="H474" s="41">
        <v>41575</v>
      </c>
      <c r="I474" s="57">
        <v>5.0000000000000001E-4</v>
      </c>
      <c r="J474" s="57">
        <v>2.5000000000000001E-3</v>
      </c>
      <c r="K474" s="57">
        <f t="shared" si="56"/>
        <v>7.6653396187392414E-3</v>
      </c>
      <c r="P474" s="38" t="s">
        <v>20</v>
      </c>
      <c r="Q474" s="38">
        <v>1877</v>
      </c>
      <c r="R474" s="41">
        <v>42234</v>
      </c>
      <c r="S474" s="57">
        <v>1.14E-2</v>
      </c>
      <c r="T474" s="57">
        <v>2.5000000000000001E-3</v>
      </c>
      <c r="U474" s="57">
        <f t="shared" si="57"/>
        <v>7.6653396187392414E-3</v>
      </c>
      <c r="V474" s="42"/>
      <c r="W474" s="42"/>
      <c r="Z474" s="38" t="s">
        <v>22</v>
      </c>
      <c r="AA474" s="38">
        <v>1927</v>
      </c>
      <c r="AB474" s="41">
        <v>42284</v>
      </c>
      <c r="AC474" s="57">
        <v>1.24E-2</v>
      </c>
      <c r="AD474" s="57">
        <v>2.5000000000000001E-3</v>
      </c>
      <c r="AE474" s="57">
        <f t="shared" si="58"/>
        <v>7.6653396187392414E-3</v>
      </c>
      <c r="AF474" s="38" t="s">
        <v>47</v>
      </c>
      <c r="AG474" s="57">
        <f>MIN(AC473:AC561)</f>
        <v>5.0000000000000001E-4</v>
      </c>
      <c r="AH474" s="57">
        <f>MIN(AD473:AD561)</f>
        <v>2.5000000000000001E-3</v>
      </c>
      <c r="AI474" s="57">
        <f t="shared" ref="AI474:AI477" si="60">(30.973762+15.999*4)/30.973762*AH474</f>
        <v>7.6653396187392414E-3</v>
      </c>
    </row>
    <row r="475" spans="1:35" x14ac:dyDescent="0.25">
      <c r="A475" s="45" t="s">
        <v>11</v>
      </c>
      <c r="B475" s="36">
        <v>717</v>
      </c>
      <c r="C475" s="44">
        <v>41074</v>
      </c>
      <c r="D475" s="37">
        <v>-73.60320424630369</v>
      </c>
      <c r="F475" s="38" t="s">
        <v>16</v>
      </c>
      <c r="G475" s="38">
        <v>1220</v>
      </c>
      <c r="H475" s="41">
        <v>41577</v>
      </c>
      <c r="I475" s="57">
        <v>5.0000000000000001E-4</v>
      </c>
      <c r="J475" s="57">
        <v>2.5000000000000001E-3</v>
      </c>
      <c r="K475" s="57">
        <f t="shared" si="56"/>
        <v>7.6653396187392414E-3</v>
      </c>
      <c r="P475" s="38" t="s">
        <v>20</v>
      </c>
      <c r="Q475" s="38">
        <v>1879</v>
      </c>
      <c r="R475" s="41">
        <v>42236</v>
      </c>
      <c r="S475" s="57">
        <v>1.44E-2</v>
      </c>
      <c r="T475" s="57">
        <v>2.5000000000000001E-3</v>
      </c>
      <c r="U475" s="57">
        <f t="shared" si="57"/>
        <v>7.6653396187392414E-3</v>
      </c>
      <c r="V475" s="42"/>
      <c r="W475" s="42"/>
      <c r="Z475" s="38" t="s">
        <v>22</v>
      </c>
      <c r="AA475" s="38">
        <v>1929</v>
      </c>
      <c r="AB475" s="41">
        <v>42286</v>
      </c>
      <c r="AC475" s="57">
        <v>9.4000000000000004E-3</v>
      </c>
      <c r="AD475" s="57">
        <v>2.5000000000000001E-3</v>
      </c>
      <c r="AE475" s="57">
        <f t="shared" si="58"/>
        <v>7.6653396187392414E-3</v>
      </c>
      <c r="AF475" s="38" t="s">
        <v>48</v>
      </c>
      <c r="AG475" s="57">
        <f>MEDIAN(AC473:AC561)</f>
        <v>2.0299999999999999E-2</v>
      </c>
      <c r="AH475" s="57">
        <f>MEDIAN(AD473:AD561)</f>
        <v>2.5000000000000001E-3</v>
      </c>
      <c r="AI475" s="57">
        <f t="shared" si="60"/>
        <v>7.6653396187392414E-3</v>
      </c>
    </row>
    <row r="476" spans="1:35" x14ac:dyDescent="0.25">
      <c r="A476" s="45" t="s">
        <v>11</v>
      </c>
      <c r="B476" s="36">
        <v>718</v>
      </c>
      <c r="C476" s="44">
        <v>41075</v>
      </c>
      <c r="D476" s="37">
        <v>-73.713585136813535</v>
      </c>
      <c r="F476" s="38" t="s">
        <v>16</v>
      </c>
      <c r="G476" s="38">
        <v>1222</v>
      </c>
      <c r="H476" s="41">
        <v>41579</v>
      </c>
      <c r="I476" s="57">
        <v>5.0000000000000001E-4</v>
      </c>
      <c r="J476" s="57">
        <v>2.5000000000000001E-3</v>
      </c>
      <c r="K476" s="57">
        <f t="shared" si="56"/>
        <v>7.6653396187392414E-3</v>
      </c>
      <c r="P476" s="38" t="s">
        <v>20</v>
      </c>
      <c r="Q476" s="38">
        <v>1884</v>
      </c>
      <c r="R476" s="41">
        <v>42241</v>
      </c>
      <c r="S476" s="57">
        <v>2.6100000000000002E-2</v>
      </c>
      <c r="T476" s="57">
        <v>2.5000000000000001E-3</v>
      </c>
      <c r="U476" s="57">
        <f t="shared" si="57"/>
        <v>7.6653396187392414E-3</v>
      </c>
      <c r="V476" s="42"/>
      <c r="W476" s="42"/>
      <c r="Z476" s="38" t="s">
        <v>22</v>
      </c>
      <c r="AA476" s="38">
        <v>1936</v>
      </c>
      <c r="AB476" s="41">
        <v>42293</v>
      </c>
      <c r="AC476" s="57">
        <v>1.21E-2</v>
      </c>
      <c r="AD476" s="57">
        <v>2.5000000000000001E-3</v>
      </c>
      <c r="AE476" s="57">
        <f t="shared" si="58"/>
        <v>7.6653396187392414E-3</v>
      </c>
      <c r="AF476" s="38" t="s">
        <v>49</v>
      </c>
      <c r="AG476" s="57">
        <f>AVERAGE(AC473:AC561)</f>
        <v>3.4830337078651692E-2</v>
      </c>
      <c r="AH476" s="57">
        <f>AVERAGE(AD473:AD561)</f>
        <v>3.2528089887640462E-3</v>
      </c>
      <c r="AI476" s="57">
        <f t="shared" si="60"/>
        <v>9.9735542455056669E-3</v>
      </c>
    </row>
    <row r="477" spans="1:35" x14ac:dyDescent="0.25">
      <c r="A477" s="45" t="s">
        <v>11</v>
      </c>
      <c r="B477" s="36">
        <v>721</v>
      </c>
      <c r="C477" s="44">
        <v>41078</v>
      </c>
      <c r="D477" s="37">
        <v>-73.848495114103343</v>
      </c>
      <c r="F477" s="38" t="s">
        <v>16</v>
      </c>
      <c r="G477" s="38">
        <v>1225</v>
      </c>
      <c r="H477" s="41">
        <v>41582</v>
      </c>
      <c r="I477" s="57">
        <v>5.0000000000000001E-4</v>
      </c>
      <c r="J477" s="57">
        <v>2.5000000000000001E-3</v>
      </c>
      <c r="K477" s="57">
        <f t="shared" si="56"/>
        <v>7.6653396187392414E-3</v>
      </c>
      <c r="P477" s="38" t="s">
        <v>20</v>
      </c>
      <c r="Q477" s="38">
        <v>1886</v>
      </c>
      <c r="R477" s="41">
        <v>42243</v>
      </c>
      <c r="S477" s="57">
        <v>2.4799999999999999E-2</v>
      </c>
      <c r="T477" s="57">
        <v>2.5000000000000001E-3</v>
      </c>
      <c r="U477" s="57">
        <f t="shared" si="57"/>
        <v>7.6653396187392414E-3</v>
      </c>
      <c r="V477" s="42"/>
      <c r="W477" s="42"/>
      <c r="Z477" s="38" t="s">
        <v>22</v>
      </c>
      <c r="AA477" s="38">
        <v>1941</v>
      </c>
      <c r="AB477" s="41">
        <v>42298</v>
      </c>
      <c r="AC477" s="57">
        <v>0.01</v>
      </c>
      <c r="AD477" s="57">
        <v>2.5000000000000001E-3</v>
      </c>
      <c r="AE477" s="57">
        <f t="shared" si="58"/>
        <v>7.6653396187392414E-3</v>
      </c>
      <c r="AF477" s="38" t="s">
        <v>50</v>
      </c>
      <c r="AG477" s="57">
        <f>STDEV(AC473:AC561)</f>
        <v>5.7681026115601684E-2</v>
      </c>
      <c r="AH477" s="57">
        <f>STDEV(AD473:AD561)</f>
        <v>1.5408151537741656E-3</v>
      </c>
      <c r="AI477" s="57">
        <f t="shared" si="60"/>
        <v>4.724348577351563E-3</v>
      </c>
    </row>
    <row r="478" spans="1:35" x14ac:dyDescent="0.25">
      <c r="A478" s="45" t="s">
        <v>11</v>
      </c>
      <c r="B478" s="36">
        <v>722</v>
      </c>
      <c r="C478" s="44">
        <v>41079</v>
      </c>
      <c r="D478" s="37">
        <v>-74.050860080038063</v>
      </c>
      <c r="F478" s="38" t="s">
        <v>16</v>
      </c>
      <c r="G478" s="38">
        <v>1229</v>
      </c>
      <c r="H478" s="41">
        <v>41586</v>
      </c>
      <c r="I478" s="57">
        <v>5.0000000000000001E-4</v>
      </c>
      <c r="J478" s="57">
        <v>7.1000000000000004E-3</v>
      </c>
      <c r="K478" s="57">
        <f t="shared" si="56"/>
        <v>2.1769564517219446E-2</v>
      </c>
      <c r="P478" s="38" t="s">
        <v>20</v>
      </c>
      <c r="Q478" s="38">
        <v>1893</v>
      </c>
      <c r="R478" s="41">
        <v>42250</v>
      </c>
      <c r="S478" s="57">
        <v>2.7E-2</v>
      </c>
      <c r="T478" s="57">
        <v>2.5000000000000001E-3</v>
      </c>
      <c r="U478" s="57">
        <f t="shared" si="57"/>
        <v>7.6653396187392414E-3</v>
      </c>
      <c r="V478" s="42"/>
      <c r="W478" s="42"/>
      <c r="Z478" s="38" t="s">
        <v>22</v>
      </c>
      <c r="AA478" s="38">
        <v>1943</v>
      </c>
      <c r="AB478" s="41">
        <v>42300</v>
      </c>
      <c r="AC478" s="57">
        <v>1.4500000000000001E-2</v>
      </c>
      <c r="AD478" s="57">
        <v>2.5000000000000001E-3</v>
      </c>
      <c r="AE478" s="57">
        <f t="shared" si="58"/>
        <v>7.6653396187392414E-3</v>
      </c>
      <c r="AF478" s="42"/>
      <c r="AG478" s="42"/>
    </row>
    <row r="479" spans="1:35" x14ac:dyDescent="0.25">
      <c r="A479" s="45" t="s">
        <v>11</v>
      </c>
      <c r="B479" s="36">
        <v>723</v>
      </c>
      <c r="C479" s="44">
        <v>41080</v>
      </c>
      <c r="D479" s="37">
        <v>-74.014066449868125</v>
      </c>
      <c r="F479" s="38" t="s">
        <v>16</v>
      </c>
      <c r="G479" s="38">
        <v>1234</v>
      </c>
      <c r="H479" s="41">
        <v>41591</v>
      </c>
      <c r="I479" s="57">
        <v>5.0000000000000001E-4</v>
      </c>
      <c r="J479" s="57">
        <v>6.0000000000000001E-3</v>
      </c>
      <c r="K479" s="57">
        <f t="shared" si="56"/>
        <v>1.8396815084974177E-2</v>
      </c>
      <c r="P479" s="38" t="s">
        <v>20</v>
      </c>
      <c r="Q479" s="38">
        <v>1900</v>
      </c>
      <c r="R479" s="41">
        <v>42257</v>
      </c>
      <c r="S479" s="57">
        <v>1.06E-2</v>
      </c>
      <c r="T479" s="57">
        <v>2.5000000000000001E-3</v>
      </c>
      <c r="U479" s="57">
        <f t="shared" si="57"/>
        <v>7.6653396187392414E-3</v>
      </c>
      <c r="V479" s="42"/>
      <c r="W479" s="42"/>
      <c r="Z479" s="38" t="s">
        <v>22</v>
      </c>
      <c r="AA479" s="38">
        <v>1948</v>
      </c>
      <c r="AB479" s="41">
        <v>42305</v>
      </c>
      <c r="AC479" s="57">
        <v>8.8000000000000005E-3</v>
      </c>
      <c r="AD479" s="57">
        <v>2.5000000000000001E-3</v>
      </c>
      <c r="AE479" s="57">
        <f t="shared" si="58"/>
        <v>7.6653396187392414E-3</v>
      </c>
      <c r="AF479" s="42"/>
      <c r="AG479" s="42"/>
    </row>
    <row r="480" spans="1:35" x14ac:dyDescent="0.25">
      <c r="A480" s="45" t="s">
        <v>11</v>
      </c>
      <c r="B480" s="36">
        <v>724</v>
      </c>
      <c r="C480" s="44">
        <v>41081</v>
      </c>
      <c r="D480" s="37">
        <v>-74.145910291310429</v>
      </c>
      <c r="F480" s="38" t="s">
        <v>16</v>
      </c>
      <c r="G480" s="38">
        <v>1236</v>
      </c>
      <c r="H480" s="41">
        <v>41593</v>
      </c>
      <c r="I480" s="57">
        <v>5.0000000000000001E-4</v>
      </c>
      <c r="J480" s="57">
        <v>2.5000000000000001E-3</v>
      </c>
      <c r="K480" s="57">
        <f t="shared" si="56"/>
        <v>7.6653396187392414E-3</v>
      </c>
      <c r="P480" s="38" t="s">
        <v>20</v>
      </c>
      <c r="Q480" s="38">
        <v>1905</v>
      </c>
      <c r="R480" s="41">
        <v>42262</v>
      </c>
      <c r="S480" s="57">
        <v>1.0699999999999999E-2</v>
      </c>
      <c r="T480" s="57">
        <v>2.5000000000000001E-3</v>
      </c>
      <c r="U480" s="57">
        <f t="shared" si="57"/>
        <v>7.6653396187392414E-3</v>
      </c>
      <c r="V480" s="42"/>
      <c r="W480" s="42"/>
      <c r="Z480" s="38" t="s">
        <v>22</v>
      </c>
      <c r="AA480" s="38">
        <v>1950</v>
      </c>
      <c r="AB480" s="41">
        <v>42307</v>
      </c>
      <c r="AC480" s="57">
        <v>9.7000000000000003E-3</v>
      </c>
      <c r="AD480" s="57">
        <v>6.7000000000000002E-3</v>
      </c>
      <c r="AE480" s="57">
        <f t="shared" si="58"/>
        <v>2.0543110178221167E-2</v>
      </c>
      <c r="AF480" s="42"/>
      <c r="AG480" s="42"/>
    </row>
    <row r="481" spans="1:33" x14ac:dyDescent="0.25">
      <c r="A481" s="45" t="s">
        <v>11</v>
      </c>
      <c r="B481" s="36">
        <v>725</v>
      </c>
      <c r="C481" s="44">
        <v>41082</v>
      </c>
      <c r="D481" s="37">
        <v>-74.158174834700404</v>
      </c>
      <c r="F481" s="38" t="s">
        <v>16</v>
      </c>
      <c r="G481" s="38">
        <v>1239</v>
      </c>
      <c r="H481" s="41">
        <v>41596</v>
      </c>
      <c r="I481" s="57">
        <v>5.0000000000000001E-4</v>
      </c>
      <c r="J481" s="57">
        <v>2.5000000000000001E-3</v>
      </c>
      <c r="K481" s="57">
        <f t="shared" si="56"/>
        <v>7.6653396187392414E-3</v>
      </c>
      <c r="P481" s="38" t="s">
        <v>20</v>
      </c>
      <c r="Q481" s="38">
        <v>1907</v>
      </c>
      <c r="R481" s="41">
        <v>42264</v>
      </c>
      <c r="S481" s="57">
        <v>1.32E-2</v>
      </c>
      <c r="T481" s="57">
        <v>2.5000000000000001E-3</v>
      </c>
      <c r="U481" s="57">
        <f t="shared" si="57"/>
        <v>7.6653396187392414E-3</v>
      </c>
      <c r="V481" s="42"/>
      <c r="W481" s="42"/>
      <c r="Z481" s="38" t="s">
        <v>22</v>
      </c>
      <c r="AA481" s="38">
        <v>1955</v>
      </c>
      <c r="AB481" s="41">
        <v>42312</v>
      </c>
      <c r="AC481" s="57">
        <v>6.0900000000000003E-2</v>
      </c>
      <c r="AD481" s="57">
        <v>2.5000000000000001E-3</v>
      </c>
      <c r="AE481" s="57">
        <f t="shared" si="58"/>
        <v>7.6653396187392414E-3</v>
      </c>
      <c r="AF481" s="42"/>
      <c r="AG481" s="42"/>
    </row>
    <row r="482" spans="1:33" ht="15.75" x14ac:dyDescent="0.3">
      <c r="A482" s="45" t="s">
        <v>11</v>
      </c>
      <c r="B482" s="36">
        <v>728</v>
      </c>
      <c r="C482" s="44">
        <v>41085</v>
      </c>
      <c r="D482" s="37">
        <v>-74.348275257245149</v>
      </c>
      <c r="F482" s="38" t="s">
        <v>16</v>
      </c>
      <c r="G482" s="38">
        <v>1241</v>
      </c>
      <c r="H482" s="41">
        <v>41598</v>
      </c>
      <c r="I482" s="57">
        <v>5.0000000000000001E-4</v>
      </c>
      <c r="J482" s="57">
        <v>2.5000000000000001E-3</v>
      </c>
      <c r="K482" s="57">
        <f t="shared" si="56"/>
        <v>7.6653396187392414E-3</v>
      </c>
      <c r="P482" s="48" t="s">
        <v>20</v>
      </c>
      <c r="Q482" s="48">
        <v>1912</v>
      </c>
      <c r="R482" s="49">
        <v>42269</v>
      </c>
      <c r="S482" s="58">
        <v>7.4999999999999997E-3</v>
      </c>
      <c r="T482" s="58">
        <v>2.5000000000000001E-3</v>
      </c>
      <c r="U482" s="57">
        <f t="shared" si="57"/>
        <v>7.6653396187392414E-3</v>
      </c>
      <c r="V482" s="38" t="s">
        <v>111</v>
      </c>
      <c r="W482" s="38" t="s">
        <v>93</v>
      </c>
      <c r="X482" s="38" t="s">
        <v>94</v>
      </c>
      <c r="Y482" s="38" t="s">
        <v>179</v>
      </c>
      <c r="Z482" s="38" t="s">
        <v>22</v>
      </c>
      <c r="AA482" s="38">
        <v>1957</v>
      </c>
      <c r="AB482" s="41">
        <v>42314</v>
      </c>
      <c r="AC482" s="57">
        <v>1.18E-2</v>
      </c>
      <c r="AD482" s="57">
        <v>2.5000000000000001E-3</v>
      </c>
      <c r="AE482" s="57">
        <f t="shared" si="58"/>
        <v>7.6653396187392414E-3</v>
      </c>
      <c r="AF482" s="42"/>
      <c r="AG482" s="42"/>
    </row>
    <row r="483" spans="1:33" x14ac:dyDescent="0.25">
      <c r="A483" s="45" t="s">
        <v>11</v>
      </c>
      <c r="B483" s="36">
        <v>729</v>
      </c>
      <c r="C483" s="44">
        <v>41086</v>
      </c>
      <c r="D483" s="37">
        <v>-74.550640223179855</v>
      </c>
      <c r="F483" s="38" t="s">
        <v>16</v>
      </c>
      <c r="G483" s="38">
        <v>1243</v>
      </c>
      <c r="H483" s="41">
        <v>41600</v>
      </c>
      <c r="I483" s="57">
        <v>5.0000000000000001E-4</v>
      </c>
      <c r="J483" s="57">
        <v>2.5000000000000001E-3</v>
      </c>
      <c r="K483" s="57">
        <f t="shared" si="56"/>
        <v>7.6653396187392414E-3</v>
      </c>
      <c r="P483" s="38" t="s">
        <v>22</v>
      </c>
      <c r="Q483" s="38">
        <v>1920</v>
      </c>
      <c r="R483" s="41">
        <v>42277</v>
      </c>
      <c r="S483" s="57">
        <v>7.1999999999999998E-3</v>
      </c>
      <c r="T483" s="57">
        <v>2.5000000000000001E-3</v>
      </c>
      <c r="U483" s="57">
        <f t="shared" si="57"/>
        <v>7.6653396187392414E-3</v>
      </c>
      <c r="V483" s="38" t="s">
        <v>46</v>
      </c>
      <c r="W483" s="57">
        <f>MAX(S483:S569)</f>
        <v>0.70189999999999997</v>
      </c>
      <c r="X483" s="57">
        <f>MAX(T483:T569)</f>
        <v>0.14030000000000001</v>
      </c>
      <c r="Y483" s="57">
        <f>(30.973762+15.999*4)/30.973762*X483</f>
        <v>0.4301788594036462</v>
      </c>
      <c r="Z483" s="38" t="s">
        <v>22</v>
      </c>
      <c r="AA483" s="38">
        <v>1969</v>
      </c>
      <c r="AB483" s="41">
        <v>42326</v>
      </c>
      <c r="AC483" s="57">
        <v>1.06E-2</v>
      </c>
      <c r="AD483" s="57">
        <v>2.5000000000000001E-3</v>
      </c>
      <c r="AE483" s="57">
        <f t="shared" si="58"/>
        <v>7.6653396187392414E-3</v>
      </c>
      <c r="AF483" s="42"/>
      <c r="AG483" s="42"/>
    </row>
    <row r="484" spans="1:33" x14ac:dyDescent="0.25">
      <c r="A484" s="45" t="s">
        <v>11</v>
      </c>
      <c r="B484" s="36">
        <v>730</v>
      </c>
      <c r="C484" s="44">
        <v>41087</v>
      </c>
      <c r="D484" s="37">
        <v>-74.523045000552401</v>
      </c>
      <c r="F484" s="38" t="s">
        <v>16</v>
      </c>
      <c r="G484" s="38">
        <v>1246</v>
      </c>
      <c r="H484" s="41">
        <v>41603</v>
      </c>
      <c r="I484" s="57">
        <v>5.0000000000000001E-4</v>
      </c>
      <c r="J484" s="57">
        <v>2.5000000000000001E-3</v>
      </c>
      <c r="K484" s="57">
        <f t="shared" si="56"/>
        <v>7.6653396187392414E-3</v>
      </c>
      <c r="P484" s="38" t="s">
        <v>22</v>
      </c>
      <c r="Q484" s="38">
        <v>1926</v>
      </c>
      <c r="R484" s="41">
        <v>42283</v>
      </c>
      <c r="S484" s="57">
        <v>1.0800000000000001E-2</v>
      </c>
      <c r="T484" s="57">
        <v>2.5000000000000001E-3</v>
      </c>
      <c r="U484" s="57">
        <f t="shared" si="57"/>
        <v>7.6653396187392414E-3</v>
      </c>
      <c r="V484" s="38" t="s">
        <v>47</v>
      </c>
      <c r="W484" s="57">
        <f>MIN(S483:S569)</f>
        <v>7.1999999999999998E-3</v>
      </c>
      <c r="X484" s="57">
        <f>MIN(T483:T569)</f>
        <v>2.5000000000000001E-3</v>
      </c>
      <c r="Y484" s="57">
        <f t="shared" ref="Y484:Y486" si="61">(30.973762+15.999*4)/30.973762*X484</f>
        <v>7.6653396187392414E-3</v>
      </c>
      <c r="Z484" s="38" t="s">
        <v>22</v>
      </c>
      <c r="AA484" s="38">
        <v>1971</v>
      </c>
      <c r="AB484" s="41">
        <v>42328</v>
      </c>
      <c r="AC484" s="57">
        <v>9.9000000000000008E-3</v>
      </c>
      <c r="AD484" s="57">
        <v>2.5000000000000001E-3</v>
      </c>
      <c r="AE484" s="57">
        <f t="shared" si="58"/>
        <v>7.6653396187392414E-3</v>
      </c>
      <c r="AF484" s="42"/>
      <c r="AG484" s="42"/>
    </row>
    <row r="485" spans="1:33" x14ac:dyDescent="0.25">
      <c r="A485" s="45" t="s">
        <v>11</v>
      </c>
      <c r="B485" s="36">
        <v>731</v>
      </c>
      <c r="C485" s="44">
        <v>41088</v>
      </c>
      <c r="D485" s="37">
        <v>-74.63649202690975</v>
      </c>
      <c r="F485" s="38" t="s">
        <v>16</v>
      </c>
      <c r="G485" s="38">
        <v>1248</v>
      </c>
      <c r="H485" s="41">
        <v>41605</v>
      </c>
      <c r="I485" s="57">
        <v>5.0000000000000001E-4</v>
      </c>
      <c r="J485" s="57">
        <v>2.5000000000000001E-3</v>
      </c>
      <c r="K485" s="57">
        <f t="shared" si="56"/>
        <v>7.6653396187392414E-3</v>
      </c>
      <c r="P485" s="38" t="s">
        <v>22</v>
      </c>
      <c r="Q485" s="38">
        <v>1935</v>
      </c>
      <c r="R485" s="41">
        <v>42292</v>
      </c>
      <c r="S485" s="57">
        <v>1.37E-2</v>
      </c>
      <c r="T485" s="57">
        <v>2.5000000000000001E-3</v>
      </c>
      <c r="U485" s="57">
        <f t="shared" si="57"/>
        <v>7.6653396187392414E-3</v>
      </c>
      <c r="V485" s="38" t="s">
        <v>48</v>
      </c>
      <c r="W485" s="57">
        <f>MEDIAN(S483:S569)</f>
        <v>2.3E-2</v>
      </c>
      <c r="X485" s="57">
        <f>MEDIAN(T483:T569)</f>
        <v>2.5000000000000001E-3</v>
      </c>
      <c r="Y485" s="57">
        <f t="shared" si="61"/>
        <v>7.6653396187392414E-3</v>
      </c>
      <c r="Z485" s="38" t="s">
        <v>22</v>
      </c>
      <c r="AA485" s="38">
        <v>1976</v>
      </c>
      <c r="AB485" s="41">
        <v>42333</v>
      </c>
      <c r="AC485" s="57">
        <v>5.0000000000000001E-4</v>
      </c>
      <c r="AD485" s="57">
        <v>2.5000000000000001E-3</v>
      </c>
      <c r="AE485" s="57">
        <f t="shared" si="58"/>
        <v>7.6653396187392414E-3</v>
      </c>
      <c r="AF485" s="42"/>
      <c r="AG485" s="42"/>
    </row>
    <row r="486" spans="1:33" x14ac:dyDescent="0.25">
      <c r="A486" s="45" t="s">
        <v>11</v>
      </c>
      <c r="B486" s="36">
        <v>732</v>
      </c>
      <c r="C486" s="44">
        <v>41089</v>
      </c>
      <c r="D486" s="37">
        <v>-74.599698396739797</v>
      </c>
      <c r="F486" s="38" t="s">
        <v>16</v>
      </c>
      <c r="G486" s="38">
        <v>1253</v>
      </c>
      <c r="H486" s="41">
        <v>41610</v>
      </c>
      <c r="I486" s="57">
        <v>5.0000000000000001E-4</v>
      </c>
      <c r="J486" s="57">
        <v>2.5000000000000001E-3</v>
      </c>
      <c r="K486" s="57">
        <f t="shared" si="56"/>
        <v>7.6653396187392414E-3</v>
      </c>
      <c r="P486" s="38" t="s">
        <v>22</v>
      </c>
      <c r="Q486" s="38">
        <v>1942</v>
      </c>
      <c r="R486" s="41">
        <v>42299</v>
      </c>
      <c r="S486" s="57">
        <v>1.01E-2</v>
      </c>
      <c r="T486" s="57">
        <v>2.5000000000000001E-3</v>
      </c>
      <c r="U486" s="57">
        <f t="shared" si="57"/>
        <v>7.6653396187392414E-3</v>
      </c>
      <c r="V486" s="38" t="s">
        <v>49</v>
      </c>
      <c r="W486" s="57">
        <f>AVERAGE(S483:S569)</f>
        <v>4.973678160919541E-2</v>
      </c>
      <c r="X486" s="57">
        <f>AVERAGE(T483:T569)</f>
        <v>6.382758620689653E-3</v>
      </c>
      <c r="Y486" s="57">
        <f t="shared" si="61"/>
        <v>1.9570405012808732E-2</v>
      </c>
      <c r="Z486" s="38" t="s">
        <v>22</v>
      </c>
      <c r="AA486" s="38">
        <v>1983</v>
      </c>
      <c r="AB486" s="41">
        <v>42340</v>
      </c>
      <c r="AC486" s="57">
        <v>7.7999999999999996E-3</v>
      </c>
      <c r="AD486" s="57">
        <v>2.5000000000000001E-3</v>
      </c>
      <c r="AE486" s="57">
        <f t="shared" si="58"/>
        <v>7.6653396187392414E-3</v>
      </c>
      <c r="AF486" s="42"/>
      <c r="AG486" s="42"/>
    </row>
    <row r="487" spans="1:33" x14ac:dyDescent="0.25">
      <c r="A487" s="45" t="s">
        <v>11</v>
      </c>
      <c r="B487" s="36">
        <v>735</v>
      </c>
      <c r="C487" s="44">
        <v>41092</v>
      </c>
      <c r="D487" s="37">
        <v>-74.725409966487121</v>
      </c>
      <c r="F487" s="38" t="s">
        <v>16</v>
      </c>
      <c r="G487" s="38">
        <v>1255</v>
      </c>
      <c r="H487" s="41">
        <v>41612</v>
      </c>
      <c r="I487" s="57">
        <v>5.0000000000000001E-4</v>
      </c>
      <c r="J487" s="57">
        <v>2.5000000000000001E-3</v>
      </c>
      <c r="K487" s="57">
        <f t="shared" si="56"/>
        <v>7.6653396187392414E-3</v>
      </c>
      <c r="P487" s="38" t="s">
        <v>22</v>
      </c>
      <c r="Q487" s="38">
        <v>1947</v>
      </c>
      <c r="R487" s="41">
        <v>42304</v>
      </c>
      <c r="S487" s="57">
        <v>7.9000000000000008E-3</v>
      </c>
      <c r="T487" s="57">
        <v>2.5000000000000001E-3</v>
      </c>
      <c r="U487" s="57">
        <f t="shared" si="57"/>
        <v>7.6653396187392414E-3</v>
      </c>
      <c r="V487" s="38" t="s">
        <v>50</v>
      </c>
      <c r="W487" s="57">
        <f>STDEV(S483:S569)</f>
        <v>9.4443623044160929E-2</v>
      </c>
      <c r="X487" s="57">
        <f>STDEV(T483:T569)</f>
        <v>1.894066749945152E-2</v>
      </c>
      <c r="Y487" s="57">
        <f>(30.973762+15.999*4)/30.973762*X487</f>
        <v>5.807465959556498E-2</v>
      </c>
      <c r="Z487" s="38" t="s">
        <v>22</v>
      </c>
      <c r="AA487" s="38">
        <v>1985</v>
      </c>
      <c r="AB487" s="41">
        <v>42342</v>
      </c>
      <c r="AC487" s="57">
        <v>6.0000000000000001E-3</v>
      </c>
      <c r="AD487" s="57">
        <v>2.5000000000000001E-3</v>
      </c>
      <c r="AE487" s="57">
        <f t="shared" si="58"/>
        <v>7.6653396187392414E-3</v>
      </c>
      <c r="AF487" s="42"/>
      <c r="AG487" s="42"/>
    </row>
    <row r="488" spans="1:33" x14ac:dyDescent="0.25">
      <c r="A488" s="45" t="s">
        <v>11</v>
      </c>
      <c r="B488" s="36">
        <v>736</v>
      </c>
      <c r="C488" s="44">
        <v>41093</v>
      </c>
      <c r="D488" s="37">
        <v>-74.903245845641877</v>
      </c>
      <c r="F488" s="38" t="s">
        <v>16</v>
      </c>
      <c r="G488" s="38">
        <v>1257</v>
      </c>
      <c r="H488" s="41">
        <v>41614</v>
      </c>
      <c r="I488" s="57">
        <v>5.0000000000000001E-4</v>
      </c>
      <c r="J488" s="57">
        <v>2.5000000000000001E-3</v>
      </c>
      <c r="K488" s="57">
        <f t="shared" si="56"/>
        <v>7.6653396187392414E-3</v>
      </c>
      <c r="P488" s="38" t="s">
        <v>22</v>
      </c>
      <c r="Q488" s="38">
        <v>1949</v>
      </c>
      <c r="R488" s="41">
        <v>42306</v>
      </c>
      <c r="S488" s="57">
        <v>9.7000000000000003E-3</v>
      </c>
      <c r="T488" s="57">
        <v>2.5000000000000001E-3</v>
      </c>
      <c r="U488" s="57">
        <f t="shared" si="57"/>
        <v>7.6653396187392414E-3</v>
      </c>
      <c r="V488" s="42"/>
      <c r="W488" s="42"/>
      <c r="Z488" s="38" t="s">
        <v>22</v>
      </c>
      <c r="AA488" s="38">
        <v>1990</v>
      </c>
      <c r="AB488" s="41">
        <v>42347</v>
      </c>
      <c r="AC488" s="57">
        <v>9.1999999999999998E-3</v>
      </c>
      <c r="AD488" s="57">
        <v>2.5000000000000001E-3</v>
      </c>
      <c r="AE488" s="57">
        <f t="shared" si="58"/>
        <v>7.6653396187392414E-3</v>
      </c>
      <c r="AF488" s="42"/>
      <c r="AG488" s="42"/>
    </row>
    <row r="489" spans="1:33" x14ac:dyDescent="0.25">
      <c r="A489" s="45" t="s">
        <v>11</v>
      </c>
      <c r="B489" s="36">
        <v>738</v>
      </c>
      <c r="C489" s="44">
        <v>41095</v>
      </c>
      <c r="D489" s="37">
        <v>-74.906311981489353</v>
      </c>
      <c r="F489" s="38" t="s">
        <v>16</v>
      </c>
      <c r="G489" s="38">
        <v>1260</v>
      </c>
      <c r="H489" s="41">
        <v>41617</v>
      </c>
      <c r="I489" s="57">
        <v>5.0000000000000001E-4</v>
      </c>
      <c r="J489" s="57">
        <v>2.5000000000000001E-3</v>
      </c>
      <c r="K489" s="57">
        <f t="shared" si="56"/>
        <v>7.6653396187392414E-3</v>
      </c>
      <c r="P489" s="38" t="s">
        <v>22</v>
      </c>
      <c r="Q489" s="38">
        <v>1954</v>
      </c>
      <c r="R489" s="41">
        <v>42311</v>
      </c>
      <c r="S489" s="57">
        <v>9.4000000000000004E-3</v>
      </c>
      <c r="T489" s="57">
        <v>2.5000000000000001E-3</v>
      </c>
      <c r="U489" s="57">
        <f t="shared" si="57"/>
        <v>7.6653396187392414E-3</v>
      </c>
      <c r="V489" s="42"/>
      <c r="W489" s="42"/>
      <c r="Z489" s="38" t="s">
        <v>22</v>
      </c>
      <c r="AA489" s="38">
        <v>1992</v>
      </c>
      <c r="AB489" s="41">
        <v>42349</v>
      </c>
      <c r="AC489" s="57">
        <v>9.7000000000000003E-3</v>
      </c>
      <c r="AD489" s="57">
        <v>2.5000000000000001E-3</v>
      </c>
      <c r="AE489" s="57">
        <f t="shared" si="58"/>
        <v>7.6653396187392414E-3</v>
      </c>
      <c r="AF489" s="42"/>
      <c r="AG489" s="42"/>
    </row>
    <row r="490" spans="1:33" x14ac:dyDescent="0.25">
      <c r="A490" s="45" t="s">
        <v>11</v>
      </c>
      <c r="B490" s="36">
        <v>739</v>
      </c>
      <c r="C490" s="44">
        <v>41096</v>
      </c>
      <c r="D490" s="37">
        <v>-74.725409966487121</v>
      </c>
      <c r="F490" s="38" t="s">
        <v>16</v>
      </c>
      <c r="G490" s="38">
        <v>1262</v>
      </c>
      <c r="H490" s="41">
        <v>41619</v>
      </c>
      <c r="I490" s="57">
        <v>1.14E-2</v>
      </c>
      <c r="J490" s="57">
        <v>2.5000000000000001E-3</v>
      </c>
      <c r="K490" s="57">
        <f t="shared" si="56"/>
        <v>7.6653396187392414E-3</v>
      </c>
      <c r="P490" s="38" t="s">
        <v>22</v>
      </c>
      <c r="Q490" s="38">
        <v>1956</v>
      </c>
      <c r="R490" s="41">
        <v>42313</v>
      </c>
      <c r="S490" s="57">
        <v>8.2000000000000007E-3</v>
      </c>
      <c r="T490" s="57">
        <v>2.5000000000000001E-3</v>
      </c>
      <c r="U490" s="57">
        <f t="shared" si="57"/>
        <v>7.6653396187392414E-3</v>
      </c>
      <c r="V490" s="42"/>
      <c r="W490" s="42"/>
      <c r="Z490" s="38" t="s">
        <v>22</v>
      </c>
      <c r="AA490" s="38">
        <v>1997</v>
      </c>
      <c r="AB490" s="41">
        <v>42354</v>
      </c>
      <c r="AC490" s="57">
        <v>1.4500000000000001E-2</v>
      </c>
      <c r="AD490" s="57">
        <v>2.5000000000000001E-3</v>
      </c>
      <c r="AE490" s="57">
        <f t="shared" si="58"/>
        <v>7.6653396187392414E-3</v>
      </c>
      <c r="AF490" s="42"/>
      <c r="AG490" s="42"/>
    </row>
    <row r="491" spans="1:33" x14ac:dyDescent="0.25">
      <c r="A491" s="45" t="s">
        <v>11</v>
      </c>
      <c r="B491" s="36">
        <v>742</v>
      </c>
      <c r="C491" s="44">
        <v>41099</v>
      </c>
      <c r="D491" s="37">
        <v>-74.958436290896799</v>
      </c>
      <c r="F491" s="38" t="s">
        <v>16</v>
      </c>
      <c r="G491" s="38">
        <v>1264</v>
      </c>
      <c r="H491" s="41">
        <v>41621</v>
      </c>
      <c r="I491" s="57">
        <v>0.1421</v>
      </c>
      <c r="J491" s="57">
        <v>2.5000000000000001E-3</v>
      </c>
      <c r="K491" s="57">
        <f t="shared" si="56"/>
        <v>7.6653396187392414E-3</v>
      </c>
      <c r="P491" s="38" t="s">
        <v>22</v>
      </c>
      <c r="Q491" s="38">
        <v>1961</v>
      </c>
      <c r="R491" s="41">
        <v>42318</v>
      </c>
      <c r="S491" s="57">
        <v>1.0500000000000001E-2</v>
      </c>
      <c r="T491" s="57">
        <v>2.5000000000000001E-3</v>
      </c>
      <c r="U491" s="57">
        <f t="shared" si="57"/>
        <v>7.6653396187392414E-3</v>
      </c>
      <c r="V491" s="42"/>
      <c r="W491" s="42"/>
      <c r="Z491" s="38" t="s">
        <v>22</v>
      </c>
      <c r="AA491" s="38">
        <v>1999</v>
      </c>
      <c r="AB491" s="41">
        <v>42356</v>
      </c>
      <c r="AC491" s="57">
        <v>1.06E-2</v>
      </c>
      <c r="AD491" s="57">
        <v>2.5000000000000001E-3</v>
      </c>
      <c r="AE491" s="57">
        <f t="shared" si="58"/>
        <v>7.6653396187392414E-3</v>
      </c>
      <c r="AF491" s="42"/>
      <c r="AG491" s="42"/>
    </row>
    <row r="492" spans="1:33" x14ac:dyDescent="0.25">
      <c r="A492" s="45" t="s">
        <v>11</v>
      </c>
      <c r="B492" s="36">
        <v>743</v>
      </c>
      <c r="C492" s="44">
        <v>41100</v>
      </c>
      <c r="D492" s="37">
        <v>-75.145470577594025</v>
      </c>
      <c r="F492" s="38" t="s">
        <v>16</v>
      </c>
      <c r="G492" s="38">
        <v>1267</v>
      </c>
      <c r="H492" s="41">
        <v>41624</v>
      </c>
      <c r="I492" s="57">
        <v>5.0000000000000001E-4</v>
      </c>
      <c r="J492" s="57">
        <v>2.5000000000000001E-3</v>
      </c>
      <c r="K492" s="57">
        <f t="shared" si="56"/>
        <v>7.6653396187392414E-3</v>
      </c>
      <c r="P492" s="38" t="s">
        <v>22</v>
      </c>
      <c r="Q492" s="38">
        <v>1968</v>
      </c>
      <c r="R492" s="41">
        <v>42325</v>
      </c>
      <c r="S492" s="57">
        <v>1.04E-2</v>
      </c>
      <c r="T492" s="57">
        <v>2.5000000000000001E-3</v>
      </c>
      <c r="U492" s="57">
        <f t="shared" si="57"/>
        <v>7.6653396187392414E-3</v>
      </c>
      <c r="V492" s="42"/>
      <c r="W492" s="42"/>
      <c r="Z492" s="38" t="s">
        <v>22</v>
      </c>
      <c r="AA492" s="38">
        <v>2004</v>
      </c>
      <c r="AB492" s="41">
        <v>42361</v>
      </c>
      <c r="AC492" s="57">
        <v>9.1000000000000004E-3</v>
      </c>
      <c r="AD492" s="57">
        <v>2.5000000000000001E-3</v>
      </c>
      <c r="AE492" s="57">
        <f t="shared" si="58"/>
        <v>7.6653396187392414E-3</v>
      </c>
      <c r="AF492" s="42"/>
      <c r="AG492" s="42"/>
    </row>
    <row r="493" spans="1:33" x14ac:dyDescent="0.25">
      <c r="A493" s="45" t="s">
        <v>11</v>
      </c>
      <c r="B493" s="36">
        <v>744</v>
      </c>
      <c r="C493" s="44">
        <v>41101</v>
      </c>
      <c r="D493" s="37">
        <v>-75.157735120984015</v>
      </c>
      <c r="F493" s="38" t="s">
        <v>16</v>
      </c>
      <c r="G493" s="38">
        <v>1269</v>
      </c>
      <c r="H493" s="41">
        <v>41626</v>
      </c>
      <c r="I493" s="57">
        <v>5.0000000000000001E-4</v>
      </c>
      <c r="J493" s="57">
        <v>2.5000000000000001E-3</v>
      </c>
      <c r="K493" s="57">
        <f t="shared" si="56"/>
        <v>7.6653396187392414E-3</v>
      </c>
      <c r="P493" s="38" t="s">
        <v>22</v>
      </c>
      <c r="Q493" s="38">
        <v>1970</v>
      </c>
      <c r="R493" s="41">
        <v>42327</v>
      </c>
      <c r="S493" s="57">
        <v>1.2500000000000001E-2</v>
      </c>
      <c r="T493" s="57">
        <v>2.5000000000000001E-3</v>
      </c>
      <c r="U493" s="57">
        <f t="shared" si="57"/>
        <v>7.6653396187392414E-3</v>
      </c>
      <c r="V493" s="42"/>
      <c r="W493" s="42"/>
      <c r="Z493" s="38" t="s">
        <v>22</v>
      </c>
      <c r="AA493" s="38">
        <v>2018</v>
      </c>
      <c r="AB493" s="41">
        <v>42375</v>
      </c>
      <c r="AC493" s="57">
        <v>1.3599999999999999E-2</v>
      </c>
      <c r="AD493" s="57">
        <v>2.5000000000000001E-3</v>
      </c>
      <c r="AE493" s="57">
        <f t="shared" si="58"/>
        <v>7.6653396187392414E-3</v>
      </c>
      <c r="AF493" s="42"/>
      <c r="AG493" s="42"/>
    </row>
    <row r="494" spans="1:33" x14ac:dyDescent="0.25">
      <c r="A494" s="45" t="s">
        <v>11</v>
      </c>
      <c r="B494" s="36">
        <v>745</v>
      </c>
      <c r="C494" s="44">
        <v>41102</v>
      </c>
      <c r="D494" s="37">
        <v>-75.396893717088673</v>
      </c>
      <c r="F494" s="38" t="s">
        <v>16</v>
      </c>
      <c r="G494" s="38">
        <v>1271</v>
      </c>
      <c r="H494" s="41">
        <v>41628</v>
      </c>
      <c r="I494" s="57">
        <v>5.0000000000000001E-4</v>
      </c>
      <c r="J494" s="57">
        <v>2.5000000000000001E-3</v>
      </c>
      <c r="K494" s="57">
        <f t="shared" si="56"/>
        <v>7.6653396187392414E-3</v>
      </c>
      <c r="P494" s="38" t="s">
        <v>22</v>
      </c>
      <c r="Q494" s="38">
        <v>1975</v>
      </c>
      <c r="R494" s="41">
        <v>42332</v>
      </c>
      <c r="S494" s="57">
        <v>2.01E-2</v>
      </c>
      <c r="T494" s="57">
        <v>0.14030000000000001</v>
      </c>
      <c r="U494" s="57">
        <f t="shared" si="57"/>
        <v>0.4301788594036462</v>
      </c>
      <c r="Z494" s="38" t="s">
        <v>22</v>
      </c>
      <c r="AA494" s="38">
        <v>2020</v>
      </c>
      <c r="AB494" s="41">
        <v>42377</v>
      </c>
      <c r="AC494" s="57">
        <v>8.6E-3</v>
      </c>
      <c r="AD494" s="57">
        <v>2.5000000000000001E-3</v>
      </c>
      <c r="AE494" s="57">
        <f t="shared" si="58"/>
        <v>7.6653396187392414E-3</v>
      </c>
      <c r="AF494" s="42"/>
      <c r="AG494" s="42"/>
    </row>
    <row r="495" spans="1:33" x14ac:dyDescent="0.25">
      <c r="A495" s="45" t="s">
        <v>11</v>
      </c>
      <c r="B495" s="36">
        <v>746</v>
      </c>
      <c r="C495" s="44">
        <v>41103</v>
      </c>
      <c r="D495" s="37">
        <v>-75.326372592596272</v>
      </c>
      <c r="F495" s="38" t="s">
        <v>16</v>
      </c>
      <c r="G495" s="38">
        <v>1274</v>
      </c>
      <c r="H495" s="41">
        <v>41631</v>
      </c>
      <c r="I495" s="57">
        <v>5.0000000000000001E-4</v>
      </c>
      <c r="J495" s="57">
        <v>2.5000000000000001E-3</v>
      </c>
      <c r="K495" s="57">
        <f t="shared" si="56"/>
        <v>7.6653396187392414E-3</v>
      </c>
      <c r="P495" s="38" t="s">
        <v>22</v>
      </c>
      <c r="Q495" s="38">
        <v>1984</v>
      </c>
      <c r="R495" s="41">
        <v>42341</v>
      </c>
      <c r="S495" s="57">
        <v>8.8999999999999999E-3</v>
      </c>
      <c r="T495" s="57">
        <v>2.5000000000000001E-3</v>
      </c>
      <c r="U495" s="57">
        <f t="shared" si="57"/>
        <v>7.6653396187392414E-3</v>
      </c>
      <c r="V495" s="42"/>
      <c r="W495" s="42"/>
      <c r="Z495" s="38" t="s">
        <v>22</v>
      </c>
      <c r="AA495" s="38">
        <v>2025</v>
      </c>
      <c r="AB495" s="41">
        <v>42382</v>
      </c>
      <c r="AC495" s="57">
        <v>1.1900000000000001E-2</v>
      </c>
      <c r="AD495" s="57">
        <v>2.5000000000000001E-3</v>
      </c>
      <c r="AE495" s="57">
        <f t="shared" si="58"/>
        <v>7.6653396187392414E-3</v>
      </c>
      <c r="AF495" s="42"/>
      <c r="AG495" s="42"/>
    </row>
    <row r="496" spans="1:33" x14ac:dyDescent="0.25">
      <c r="A496" s="45" t="s">
        <v>11</v>
      </c>
      <c r="B496" s="36">
        <v>749</v>
      </c>
      <c r="C496" s="44">
        <v>41106</v>
      </c>
      <c r="D496" s="37">
        <v>-75.495010064208529</v>
      </c>
      <c r="F496" s="38" t="s">
        <v>16</v>
      </c>
      <c r="G496" s="38">
        <v>1278</v>
      </c>
      <c r="H496" s="41">
        <v>41635</v>
      </c>
      <c r="I496" s="57">
        <v>5.0000000000000001E-4</v>
      </c>
      <c r="J496" s="57">
        <v>2.5000000000000001E-3</v>
      </c>
      <c r="K496" s="57">
        <f t="shared" si="56"/>
        <v>7.6653396187392414E-3</v>
      </c>
      <c r="P496" s="38" t="s">
        <v>22</v>
      </c>
      <c r="Q496" s="38">
        <v>1989</v>
      </c>
      <c r="R496" s="41">
        <v>42346</v>
      </c>
      <c r="S496" s="57">
        <v>1.03E-2</v>
      </c>
      <c r="T496" s="57">
        <v>2.5000000000000001E-3</v>
      </c>
      <c r="U496" s="57">
        <f t="shared" si="57"/>
        <v>7.6653396187392414E-3</v>
      </c>
      <c r="V496" s="42"/>
      <c r="W496" s="42"/>
      <c r="Z496" s="38" t="s">
        <v>22</v>
      </c>
      <c r="AA496" s="38">
        <v>2027</v>
      </c>
      <c r="AB496" s="41">
        <v>42384</v>
      </c>
      <c r="AC496" s="57">
        <v>1.29E-2</v>
      </c>
      <c r="AD496" s="57">
        <v>5.0000000000000001E-3</v>
      </c>
      <c r="AE496" s="57">
        <f t="shared" si="58"/>
        <v>1.5330679237478483E-2</v>
      </c>
      <c r="AF496" s="42"/>
      <c r="AG496" s="42"/>
    </row>
    <row r="497" spans="1:33" x14ac:dyDescent="0.25">
      <c r="A497" s="45" t="s">
        <v>11</v>
      </c>
      <c r="B497" s="36">
        <v>752</v>
      </c>
      <c r="C497" s="44">
        <v>41109</v>
      </c>
      <c r="D497" s="37">
        <v>-75.642184584888327</v>
      </c>
      <c r="F497" s="38" t="s">
        <v>16</v>
      </c>
      <c r="G497" s="38">
        <v>1281</v>
      </c>
      <c r="H497" s="41">
        <v>41638</v>
      </c>
      <c r="I497" s="57">
        <v>5.0000000000000001E-4</v>
      </c>
      <c r="J497" s="57">
        <v>2.5000000000000001E-3</v>
      </c>
      <c r="K497" s="57">
        <f t="shared" si="56"/>
        <v>7.6653396187392414E-3</v>
      </c>
      <c r="P497" s="38" t="s">
        <v>22</v>
      </c>
      <c r="Q497" s="38">
        <v>1991</v>
      </c>
      <c r="R497" s="41">
        <v>42348</v>
      </c>
      <c r="S497" s="57">
        <v>8.9999999999999993E-3</v>
      </c>
      <c r="T497" s="57">
        <v>2.5000000000000001E-3</v>
      </c>
      <c r="U497" s="57">
        <f t="shared" si="57"/>
        <v>7.6653396187392414E-3</v>
      </c>
      <c r="V497" s="42"/>
      <c r="W497" s="42"/>
      <c r="Z497" s="38" t="s">
        <v>22</v>
      </c>
      <c r="AA497" s="38">
        <v>2033</v>
      </c>
      <c r="AB497" s="41">
        <v>42390</v>
      </c>
      <c r="AC497" s="57">
        <v>1.12E-2</v>
      </c>
      <c r="AD497" s="57">
        <v>2.5000000000000001E-3</v>
      </c>
      <c r="AE497" s="57">
        <f t="shared" si="58"/>
        <v>7.6653396187392414E-3</v>
      </c>
      <c r="AF497" s="42"/>
      <c r="AG497" s="42"/>
    </row>
    <row r="498" spans="1:33" x14ac:dyDescent="0.25">
      <c r="A498" s="45" t="s">
        <v>11</v>
      </c>
      <c r="B498" s="36">
        <v>753</v>
      </c>
      <c r="C498" s="44">
        <v>41110</v>
      </c>
      <c r="D498" s="37">
        <v>-75.749499339550681</v>
      </c>
      <c r="F498" s="38" t="s">
        <v>16</v>
      </c>
      <c r="G498" s="38">
        <v>1285</v>
      </c>
      <c r="H498" s="41">
        <v>41642</v>
      </c>
      <c r="I498" s="57">
        <v>5.0000000000000001E-4</v>
      </c>
      <c r="J498" s="57">
        <v>2.5000000000000001E-3</v>
      </c>
      <c r="K498" s="57">
        <f t="shared" si="56"/>
        <v>7.6653396187392414E-3</v>
      </c>
      <c r="P498" s="38" t="s">
        <v>22</v>
      </c>
      <c r="Q498" s="38">
        <v>1996</v>
      </c>
      <c r="R498" s="41">
        <v>42353</v>
      </c>
      <c r="S498" s="57">
        <v>1.5900000000000001E-2</v>
      </c>
      <c r="T498" s="57">
        <v>2.5000000000000001E-3</v>
      </c>
      <c r="U498" s="57">
        <f t="shared" si="57"/>
        <v>7.6653396187392414E-3</v>
      </c>
      <c r="V498" s="42"/>
      <c r="W498" s="42"/>
      <c r="Z498" s="38" t="s">
        <v>22</v>
      </c>
      <c r="AA498" s="38">
        <v>2039</v>
      </c>
      <c r="AB498" s="41">
        <v>42396</v>
      </c>
      <c r="AC498" s="57">
        <v>1.9E-2</v>
      </c>
      <c r="AD498" s="57">
        <v>5.5999999999999999E-3</v>
      </c>
      <c r="AE498" s="57">
        <f t="shared" si="58"/>
        <v>1.7170360745975898E-2</v>
      </c>
      <c r="AF498" s="42"/>
      <c r="AG498" s="42"/>
    </row>
    <row r="499" spans="1:33" x14ac:dyDescent="0.25">
      <c r="A499" s="45" t="s">
        <v>11</v>
      </c>
      <c r="B499" s="36">
        <v>756</v>
      </c>
      <c r="C499" s="44">
        <v>41113</v>
      </c>
      <c r="D499" s="37">
        <v>-75.847615686670551</v>
      </c>
      <c r="F499" s="38" t="s">
        <v>16</v>
      </c>
      <c r="G499" s="38">
        <v>1290</v>
      </c>
      <c r="H499" s="41">
        <v>41647</v>
      </c>
      <c r="I499" s="57">
        <v>5.0000000000000001E-4</v>
      </c>
      <c r="J499" s="57">
        <v>2.5000000000000001E-3</v>
      </c>
      <c r="K499" s="57">
        <f t="shared" si="56"/>
        <v>7.6653396187392414E-3</v>
      </c>
      <c r="P499" s="38" t="s">
        <v>22</v>
      </c>
      <c r="Q499" s="38">
        <v>1998</v>
      </c>
      <c r="R499" s="41">
        <v>42355</v>
      </c>
      <c r="S499" s="57">
        <v>1.4500000000000001E-2</v>
      </c>
      <c r="T499" s="57">
        <v>2.5000000000000001E-3</v>
      </c>
      <c r="U499" s="57">
        <f t="shared" si="57"/>
        <v>7.6653396187392414E-3</v>
      </c>
      <c r="V499" s="42"/>
      <c r="W499" s="42"/>
      <c r="Z499" s="38" t="s">
        <v>22</v>
      </c>
      <c r="AA499" s="38">
        <v>2041</v>
      </c>
      <c r="AB499" s="41">
        <v>42398</v>
      </c>
      <c r="AC499" s="57">
        <v>0.48110000000000003</v>
      </c>
      <c r="AD499" s="57">
        <v>2.5000000000000001E-3</v>
      </c>
      <c r="AE499" s="57">
        <f t="shared" si="58"/>
        <v>7.6653396187392414E-3</v>
      </c>
      <c r="AF499" s="42"/>
      <c r="AG499" s="42"/>
    </row>
    <row r="500" spans="1:33" x14ac:dyDescent="0.25">
      <c r="A500" s="45" t="s">
        <v>11</v>
      </c>
      <c r="B500" s="36">
        <v>757</v>
      </c>
      <c r="C500" s="44">
        <v>41114</v>
      </c>
      <c r="D500" s="37">
        <v>-75.948798169637897</v>
      </c>
      <c r="F500" s="38" t="s">
        <v>16</v>
      </c>
      <c r="G500" s="38">
        <v>1292</v>
      </c>
      <c r="H500" s="41">
        <v>41649</v>
      </c>
      <c r="I500" s="57">
        <v>5.0000000000000001E-4</v>
      </c>
      <c r="J500" s="57">
        <v>2.5000000000000001E-3</v>
      </c>
      <c r="K500" s="57">
        <f t="shared" si="56"/>
        <v>7.6653396187392414E-3</v>
      </c>
      <c r="P500" s="38" t="s">
        <v>22</v>
      </c>
      <c r="Q500" s="38">
        <v>2003</v>
      </c>
      <c r="R500" s="41">
        <v>42360</v>
      </c>
      <c r="S500" s="57">
        <v>1.12E-2</v>
      </c>
      <c r="T500" s="57">
        <v>2.5000000000000001E-3</v>
      </c>
      <c r="U500" s="57">
        <f t="shared" si="57"/>
        <v>7.6653396187392414E-3</v>
      </c>
      <c r="V500" s="42"/>
      <c r="W500" s="42"/>
      <c r="Z500" s="38" t="s">
        <v>22</v>
      </c>
      <c r="AA500" s="38">
        <v>2046</v>
      </c>
      <c r="AB500" s="41">
        <v>42403</v>
      </c>
      <c r="AC500" s="57">
        <v>6.0400000000000002E-2</v>
      </c>
      <c r="AD500" s="57">
        <v>5.7000000000000002E-3</v>
      </c>
      <c r="AE500" s="57">
        <f t="shared" si="58"/>
        <v>1.7476974330725471E-2</v>
      </c>
      <c r="AF500" s="42"/>
      <c r="AG500" s="42"/>
    </row>
    <row r="501" spans="1:33" x14ac:dyDescent="0.25">
      <c r="A501" s="45" t="s">
        <v>11</v>
      </c>
      <c r="B501" s="36">
        <v>758</v>
      </c>
      <c r="C501" s="44">
        <v>41115</v>
      </c>
      <c r="D501" s="37">
        <v>-75.951864305485401</v>
      </c>
      <c r="F501" s="38" t="s">
        <v>16</v>
      </c>
      <c r="G501" s="38">
        <v>1295</v>
      </c>
      <c r="H501" s="41">
        <v>41652</v>
      </c>
      <c r="I501" s="57">
        <v>5.0000000000000001E-4</v>
      </c>
      <c r="J501" s="57">
        <v>2.5000000000000001E-3</v>
      </c>
      <c r="K501" s="57">
        <f t="shared" si="56"/>
        <v>7.6653396187392414E-3</v>
      </c>
      <c r="P501" s="38" t="s">
        <v>22</v>
      </c>
      <c r="Q501" s="38">
        <v>2005</v>
      </c>
      <c r="R501" s="41">
        <v>42362</v>
      </c>
      <c r="S501" s="57">
        <v>1.17E-2</v>
      </c>
      <c r="T501" s="57">
        <v>2.5000000000000001E-3</v>
      </c>
      <c r="U501" s="57">
        <f t="shared" si="57"/>
        <v>7.6653396187392414E-3</v>
      </c>
      <c r="V501" s="42"/>
      <c r="W501" s="42"/>
      <c r="Z501" s="38" t="s">
        <v>22</v>
      </c>
      <c r="AA501" s="38">
        <v>2048</v>
      </c>
      <c r="AB501" s="41">
        <v>42405</v>
      </c>
      <c r="AC501" s="57">
        <v>4.3200000000000002E-2</v>
      </c>
      <c r="AD501" s="57">
        <v>2.5000000000000001E-3</v>
      </c>
      <c r="AE501" s="57">
        <f t="shared" si="58"/>
        <v>7.6653396187392414E-3</v>
      </c>
      <c r="AF501" s="42"/>
      <c r="AG501" s="42"/>
    </row>
    <row r="502" spans="1:33" x14ac:dyDescent="0.25">
      <c r="A502" s="45" t="s">
        <v>11</v>
      </c>
      <c r="B502" s="36">
        <v>759</v>
      </c>
      <c r="C502" s="44">
        <v>41116</v>
      </c>
      <c r="D502" s="37">
        <v>-76.114369505402664</v>
      </c>
      <c r="F502" s="38" t="s">
        <v>16</v>
      </c>
      <c r="G502" s="38">
        <v>1297</v>
      </c>
      <c r="H502" s="41">
        <v>41654</v>
      </c>
      <c r="I502" s="57">
        <v>5.0000000000000001E-4</v>
      </c>
      <c r="J502" s="57">
        <v>2.5000000000000001E-3</v>
      </c>
      <c r="K502" s="57">
        <f t="shared" si="56"/>
        <v>7.6653396187392414E-3</v>
      </c>
      <c r="P502" s="38" t="s">
        <v>22</v>
      </c>
      <c r="Q502" s="38">
        <v>2019</v>
      </c>
      <c r="R502" s="41">
        <v>42376</v>
      </c>
      <c r="S502" s="57">
        <v>1.1299999999999999E-2</v>
      </c>
      <c r="T502" s="57">
        <v>2.5000000000000001E-3</v>
      </c>
      <c r="U502" s="57">
        <f t="shared" si="57"/>
        <v>7.6653396187392414E-3</v>
      </c>
      <c r="V502" s="42"/>
      <c r="W502" s="42"/>
      <c r="Z502" s="38" t="s">
        <v>22</v>
      </c>
      <c r="AA502" s="38">
        <v>2053</v>
      </c>
      <c r="AB502" s="41">
        <v>42410</v>
      </c>
      <c r="AC502" s="57">
        <v>3.4500000000000003E-2</v>
      </c>
      <c r="AD502" s="57">
        <v>2.5000000000000001E-3</v>
      </c>
      <c r="AE502" s="57">
        <f t="shared" si="58"/>
        <v>7.6653396187392414E-3</v>
      </c>
      <c r="AF502" s="42"/>
      <c r="AG502" s="42"/>
    </row>
    <row r="503" spans="1:33" x14ac:dyDescent="0.25">
      <c r="A503" s="45" t="s">
        <v>11</v>
      </c>
      <c r="B503" s="36">
        <v>760</v>
      </c>
      <c r="C503" s="44">
        <v>41117</v>
      </c>
      <c r="D503" s="37">
        <v>-76.083708146927705</v>
      </c>
      <c r="F503" s="38" t="s">
        <v>16</v>
      </c>
      <c r="G503" s="38">
        <v>1299</v>
      </c>
      <c r="H503" s="41">
        <v>41656</v>
      </c>
      <c r="I503" s="57">
        <v>5.0000000000000001E-4</v>
      </c>
      <c r="J503" s="57">
        <v>2.5000000000000001E-3</v>
      </c>
      <c r="K503" s="57">
        <f t="shared" si="56"/>
        <v>7.6653396187392414E-3</v>
      </c>
      <c r="P503" s="38" t="s">
        <v>22</v>
      </c>
      <c r="Q503" s="38">
        <v>2024</v>
      </c>
      <c r="R503" s="41">
        <v>42381</v>
      </c>
      <c r="S503" s="57">
        <v>1.23E-2</v>
      </c>
      <c r="T503" s="57">
        <v>2.5000000000000001E-3</v>
      </c>
      <c r="U503" s="57">
        <f t="shared" si="57"/>
        <v>7.6653396187392414E-3</v>
      </c>
      <c r="V503" s="42"/>
      <c r="W503" s="42"/>
      <c r="Z503" s="38" t="s">
        <v>22</v>
      </c>
      <c r="AA503" s="38">
        <v>2055</v>
      </c>
      <c r="AB503" s="41">
        <v>42412</v>
      </c>
      <c r="AC503" s="57">
        <v>6.5000000000000002E-2</v>
      </c>
      <c r="AD503" s="57">
        <v>2.5000000000000001E-3</v>
      </c>
      <c r="AE503" s="57">
        <f t="shared" si="58"/>
        <v>7.6653396187392414E-3</v>
      </c>
      <c r="AF503" s="42"/>
      <c r="AG503" s="42"/>
    </row>
    <row r="504" spans="1:33" x14ac:dyDescent="0.25">
      <c r="A504" s="45" t="s">
        <v>11</v>
      </c>
      <c r="B504" s="36">
        <v>763</v>
      </c>
      <c r="C504" s="44">
        <v>41120</v>
      </c>
      <c r="D504" s="37">
        <v>-76.246213346844982</v>
      </c>
      <c r="F504" s="38" t="s">
        <v>16</v>
      </c>
      <c r="G504" s="38">
        <v>1304</v>
      </c>
      <c r="H504" s="41">
        <v>41661</v>
      </c>
      <c r="I504" s="57">
        <v>5.0000000000000001E-4</v>
      </c>
      <c r="J504" s="57">
        <v>2.5000000000000001E-3</v>
      </c>
      <c r="K504" s="57">
        <f t="shared" si="56"/>
        <v>7.6653396187392414E-3</v>
      </c>
      <c r="P504" s="38" t="s">
        <v>22</v>
      </c>
      <c r="Q504" s="38">
        <v>2026</v>
      </c>
      <c r="R504" s="41">
        <v>42383</v>
      </c>
      <c r="S504" s="57">
        <v>1.38E-2</v>
      </c>
      <c r="T504" s="57">
        <v>5.7000000000000002E-3</v>
      </c>
      <c r="U504" s="57">
        <f t="shared" si="57"/>
        <v>1.7476974330725471E-2</v>
      </c>
      <c r="V504" s="42"/>
      <c r="W504" s="42"/>
      <c r="Z504" s="38" t="s">
        <v>22</v>
      </c>
      <c r="AA504" s="38">
        <v>2062</v>
      </c>
      <c r="AB504" s="41">
        <v>42419</v>
      </c>
      <c r="AC504" s="57">
        <v>1.1299999999999999E-2</v>
      </c>
      <c r="AD504" s="57">
        <v>2.5000000000000001E-3</v>
      </c>
      <c r="AE504" s="57">
        <f t="shared" si="58"/>
        <v>7.6653396187392414E-3</v>
      </c>
      <c r="AF504" s="42"/>
      <c r="AG504" s="42"/>
    </row>
    <row r="505" spans="1:33" x14ac:dyDescent="0.25">
      <c r="A505" s="45" t="s">
        <v>11</v>
      </c>
      <c r="B505" s="36">
        <v>764</v>
      </c>
      <c r="C505" s="44">
        <v>41121</v>
      </c>
      <c r="D505" s="37">
        <v>-76.436313769389713</v>
      </c>
      <c r="F505" s="38" t="s">
        <v>16</v>
      </c>
      <c r="G505" s="38">
        <v>1306</v>
      </c>
      <c r="H505" s="41">
        <v>41663</v>
      </c>
      <c r="I505" s="57">
        <v>5.0000000000000001E-4</v>
      </c>
      <c r="J505" s="57">
        <v>2.5000000000000001E-3</v>
      </c>
      <c r="K505" s="57">
        <f t="shared" si="56"/>
        <v>7.6653396187392414E-3</v>
      </c>
      <c r="P505" s="38" t="s">
        <v>22</v>
      </c>
      <c r="Q505" s="38">
        <v>2032</v>
      </c>
      <c r="R505" s="41">
        <v>42389</v>
      </c>
      <c r="S505" s="57">
        <v>1.2800000000000001E-2</v>
      </c>
      <c r="T505" s="57">
        <v>2.5000000000000001E-3</v>
      </c>
      <c r="U505" s="57">
        <f t="shared" si="57"/>
        <v>7.6653396187392414E-3</v>
      </c>
      <c r="V505" s="42"/>
      <c r="W505" s="42"/>
      <c r="Z505" s="38" t="s">
        <v>22</v>
      </c>
      <c r="AA505" s="38">
        <v>2074</v>
      </c>
      <c r="AB505" s="41">
        <v>42431</v>
      </c>
      <c r="AC505" s="57">
        <v>4.0500000000000001E-2</v>
      </c>
      <c r="AD505" s="57">
        <v>2.5000000000000001E-3</v>
      </c>
      <c r="AE505" s="57">
        <f t="shared" si="58"/>
        <v>7.6653396187392414E-3</v>
      </c>
      <c r="AF505" s="42"/>
      <c r="AG505" s="42"/>
    </row>
    <row r="506" spans="1:33" x14ac:dyDescent="0.25">
      <c r="A506" s="45" t="s">
        <v>11</v>
      </c>
      <c r="B506" s="36">
        <v>765</v>
      </c>
      <c r="C506" s="44">
        <v>41122</v>
      </c>
      <c r="D506" s="37">
        <v>-76.411784682609749</v>
      </c>
      <c r="F506" s="38" t="s">
        <v>16</v>
      </c>
      <c r="G506" s="38">
        <v>1309</v>
      </c>
      <c r="H506" s="41">
        <v>41666</v>
      </c>
      <c r="I506" s="57">
        <v>1.2999999999999999E-3</v>
      </c>
      <c r="J506" s="57">
        <v>2.5000000000000001E-3</v>
      </c>
      <c r="K506" s="57">
        <f t="shared" si="56"/>
        <v>7.6653396187392414E-3</v>
      </c>
      <c r="P506" s="38" t="s">
        <v>22</v>
      </c>
      <c r="Q506" s="38">
        <v>2038</v>
      </c>
      <c r="R506" s="41">
        <v>42395</v>
      </c>
      <c r="S506" s="57">
        <v>3.5700000000000003E-2</v>
      </c>
      <c r="T506" s="57">
        <v>2.5000000000000001E-3</v>
      </c>
      <c r="U506" s="57">
        <f t="shared" si="57"/>
        <v>7.6653396187392414E-3</v>
      </c>
      <c r="V506" s="42"/>
      <c r="W506" s="42"/>
      <c r="Z506" s="38" t="s">
        <v>22</v>
      </c>
      <c r="AA506" s="38">
        <v>2076</v>
      </c>
      <c r="AB506" s="41">
        <v>42433</v>
      </c>
      <c r="AC506" s="57">
        <v>6.08E-2</v>
      </c>
      <c r="AD506" s="57">
        <v>2.5000000000000001E-3</v>
      </c>
      <c r="AE506" s="57">
        <f t="shared" si="58"/>
        <v>7.6653396187392414E-3</v>
      </c>
      <c r="AF506" s="42"/>
      <c r="AG506" s="42"/>
    </row>
    <row r="507" spans="1:33" x14ac:dyDescent="0.25">
      <c r="A507" s="45" t="s">
        <v>11</v>
      </c>
      <c r="B507" s="36">
        <v>770</v>
      </c>
      <c r="C507" s="44">
        <v>41127</v>
      </c>
      <c r="D507" s="37">
        <v>-76.59881896930699</v>
      </c>
      <c r="F507" s="38" t="s">
        <v>16</v>
      </c>
      <c r="G507" s="38">
        <v>1311</v>
      </c>
      <c r="H507" s="41">
        <v>41668</v>
      </c>
      <c r="I507" s="57">
        <v>5.0000000000000001E-4</v>
      </c>
      <c r="J507" s="57">
        <v>1.2699999999999999E-2</v>
      </c>
      <c r="K507" s="57">
        <f t="shared" si="56"/>
        <v>3.8939925263195341E-2</v>
      </c>
      <c r="P507" s="38" t="s">
        <v>22</v>
      </c>
      <c r="Q507" s="38">
        <v>2040</v>
      </c>
      <c r="R507" s="41">
        <v>42397</v>
      </c>
      <c r="S507" s="57">
        <v>0.70189999999999997</v>
      </c>
      <c r="T507" s="57">
        <v>8.6E-3</v>
      </c>
      <c r="U507" s="57">
        <f t="shared" si="57"/>
        <v>2.6368768288462987E-2</v>
      </c>
      <c r="V507" s="42"/>
      <c r="W507" s="42"/>
      <c r="Z507" s="38" t="s">
        <v>22</v>
      </c>
      <c r="AA507" s="38">
        <v>2081</v>
      </c>
      <c r="AB507" s="41">
        <v>42438</v>
      </c>
      <c r="AC507" s="57">
        <v>8.2900000000000001E-2</v>
      </c>
      <c r="AD507" s="57">
        <v>2.5000000000000001E-3</v>
      </c>
      <c r="AE507" s="57">
        <f t="shared" si="58"/>
        <v>7.6653396187392414E-3</v>
      </c>
      <c r="AF507" s="42"/>
      <c r="AG507" s="42"/>
    </row>
    <row r="508" spans="1:33" x14ac:dyDescent="0.25">
      <c r="A508" s="45" t="s">
        <v>11</v>
      </c>
      <c r="B508" s="36">
        <v>771</v>
      </c>
      <c r="C508" s="44">
        <v>41128</v>
      </c>
      <c r="D508" s="37">
        <v>-76.798117799394205</v>
      </c>
      <c r="F508" s="38" t="s">
        <v>16</v>
      </c>
      <c r="G508" s="38">
        <v>1313</v>
      </c>
      <c r="H508" s="41">
        <v>41670</v>
      </c>
      <c r="I508" s="57">
        <v>2.87E-2</v>
      </c>
      <c r="J508" s="57">
        <v>2.5000000000000001E-3</v>
      </c>
      <c r="K508" s="57">
        <f t="shared" si="56"/>
        <v>7.6653396187392414E-3</v>
      </c>
      <c r="P508" s="38" t="s">
        <v>22</v>
      </c>
      <c r="Q508" s="38">
        <v>2045</v>
      </c>
      <c r="R508" s="41">
        <v>42402</v>
      </c>
      <c r="S508" s="57">
        <v>7.2499999999999995E-2</v>
      </c>
      <c r="T508" s="57">
        <v>8.6999999999999994E-3</v>
      </c>
      <c r="U508" s="57">
        <f t="shared" si="57"/>
        <v>2.6675381873212556E-2</v>
      </c>
      <c r="V508" s="42"/>
      <c r="W508" s="42"/>
      <c r="Z508" s="38" t="s">
        <v>22</v>
      </c>
      <c r="AA508" s="38">
        <v>2083</v>
      </c>
      <c r="AB508" s="41">
        <v>42440</v>
      </c>
      <c r="AC508" s="57">
        <v>4.5999999999999999E-2</v>
      </c>
      <c r="AD508" s="57">
        <v>2.5000000000000001E-3</v>
      </c>
      <c r="AE508" s="57">
        <f t="shared" si="58"/>
        <v>7.6653396187392414E-3</v>
      </c>
      <c r="AF508" s="42"/>
      <c r="AG508" s="42"/>
    </row>
    <row r="509" spans="1:33" x14ac:dyDescent="0.25">
      <c r="A509" s="45" t="s">
        <v>11</v>
      </c>
      <c r="B509" s="36">
        <v>772</v>
      </c>
      <c r="C509" s="44">
        <v>41129</v>
      </c>
      <c r="D509" s="37">
        <v>-76.785853256004231</v>
      </c>
      <c r="F509" s="38" t="s">
        <v>16</v>
      </c>
      <c r="G509" s="38">
        <v>1316</v>
      </c>
      <c r="H509" s="41">
        <v>41673</v>
      </c>
      <c r="I509" s="57">
        <v>5.0000000000000001E-4</v>
      </c>
      <c r="J509" s="57">
        <v>2.5000000000000001E-3</v>
      </c>
      <c r="K509" s="57">
        <f t="shared" si="56"/>
        <v>7.6653396187392414E-3</v>
      </c>
      <c r="P509" s="38" t="s">
        <v>22</v>
      </c>
      <c r="Q509" s="38">
        <v>2047</v>
      </c>
      <c r="R509" s="41">
        <v>42404</v>
      </c>
      <c r="S509" s="57">
        <v>6.3200000000000006E-2</v>
      </c>
      <c r="T509" s="57">
        <v>6.6E-3</v>
      </c>
      <c r="U509" s="57">
        <f t="shared" si="57"/>
        <v>2.0236496593471594E-2</v>
      </c>
      <c r="V509" s="42"/>
      <c r="W509" s="42"/>
      <c r="Z509" s="38" t="s">
        <v>22</v>
      </c>
      <c r="AA509" s="38">
        <v>2088</v>
      </c>
      <c r="AB509" s="41">
        <v>42445</v>
      </c>
      <c r="AC509" s="57">
        <v>1.8700000000000001E-2</v>
      </c>
      <c r="AD509" s="57">
        <v>2.5000000000000001E-3</v>
      </c>
      <c r="AE509" s="57">
        <f t="shared" si="58"/>
        <v>7.6653396187392414E-3</v>
      </c>
      <c r="AF509" s="42"/>
      <c r="AG509" s="42"/>
    </row>
    <row r="510" spans="1:33" x14ac:dyDescent="0.25">
      <c r="A510" s="45" t="s">
        <v>11</v>
      </c>
      <c r="B510" s="36">
        <v>773</v>
      </c>
      <c r="C510" s="44">
        <v>41130</v>
      </c>
      <c r="D510" s="37">
        <v>-76.942226184226499</v>
      </c>
      <c r="F510" s="38" t="s">
        <v>16</v>
      </c>
      <c r="G510" s="38">
        <v>1318</v>
      </c>
      <c r="H510" s="41">
        <v>41675</v>
      </c>
      <c r="I510" s="57">
        <v>1.4E-3</v>
      </c>
      <c r="J510" s="57">
        <v>2.5000000000000001E-3</v>
      </c>
      <c r="K510" s="57">
        <f t="shared" si="56"/>
        <v>7.6653396187392414E-3</v>
      </c>
      <c r="P510" s="38" t="s">
        <v>22</v>
      </c>
      <c r="Q510" s="38">
        <v>2052</v>
      </c>
      <c r="R510" s="41">
        <v>42409</v>
      </c>
      <c r="S510" s="57">
        <v>4.07E-2</v>
      </c>
      <c r="T510" s="57">
        <v>5.1000000000000004E-3</v>
      </c>
      <c r="U510" s="57">
        <f t="shared" si="57"/>
        <v>1.5637292822228054E-2</v>
      </c>
      <c r="V510" s="42"/>
      <c r="W510" s="42"/>
      <c r="Z510" s="38" t="s">
        <v>22</v>
      </c>
      <c r="AA510" s="38">
        <v>2090</v>
      </c>
      <c r="AB510" s="41">
        <v>42447</v>
      </c>
      <c r="AC510" s="57">
        <v>1.6799999999999999E-2</v>
      </c>
      <c r="AD510" s="57">
        <v>6.7999999999999996E-3</v>
      </c>
      <c r="AE510" s="57">
        <f t="shared" si="58"/>
        <v>2.0849723762970732E-2</v>
      </c>
      <c r="AF510" s="42"/>
      <c r="AG510" s="42"/>
    </row>
    <row r="511" spans="1:33" x14ac:dyDescent="0.25">
      <c r="A511" s="45" t="s">
        <v>11</v>
      </c>
      <c r="B511" s="36">
        <v>774</v>
      </c>
      <c r="C511" s="44">
        <v>41131</v>
      </c>
      <c r="D511" s="37">
        <v>-76.917697097446549</v>
      </c>
      <c r="F511" s="38" t="s">
        <v>16</v>
      </c>
      <c r="G511" s="38">
        <v>1320</v>
      </c>
      <c r="H511" s="41">
        <v>41677</v>
      </c>
      <c r="I511" s="57">
        <v>5.0000000000000001E-4</v>
      </c>
      <c r="J511" s="57">
        <v>2.5000000000000001E-3</v>
      </c>
      <c r="K511" s="57">
        <f t="shared" si="56"/>
        <v>7.6653396187392414E-3</v>
      </c>
      <c r="P511" s="38" t="s">
        <v>22</v>
      </c>
      <c r="Q511" s="38">
        <v>2054</v>
      </c>
      <c r="R511" s="41">
        <v>42411</v>
      </c>
      <c r="S511" s="57">
        <v>9.8000000000000004E-2</v>
      </c>
      <c r="T511" s="57">
        <v>2.5000000000000001E-3</v>
      </c>
      <c r="U511" s="57">
        <f t="shared" si="57"/>
        <v>7.6653396187392414E-3</v>
      </c>
      <c r="V511" s="42"/>
      <c r="W511" s="42"/>
      <c r="Z511" s="38" t="s">
        <v>22</v>
      </c>
      <c r="AA511" s="38">
        <v>2095</v>
      </c>
      <c r="AB511" s="41">
        <v>42452</v>
      </c>
      <c r="AC511" s="57">
        <v>6.2600000000000003E-2</v>
      </c>
      <c r="AD511" s="57">
        <v>2.5000000000000001E-3</v>
      </c>
      <c r="AE511" s="57">
        <f t="shared" si="58"/>
        <v>7.6653396187392414E-3</v>
      </c>
      <c r="AF511" s="42"/>
      <c r="AG511" s="42"/>
    </row>
    <row r="512" spans="1:33" x14ac:dyDescent="0.25">
      <c r="A512" s="45" t="s">
        <v>11</v>
      </c>
      <c r="B512" s="36">
        <v>777</v>
      </c>
      <c r="C512" s="44">
        <v>41134</v>
      </c>
      <c r="D512" s="37">
        <v>-77.092466840753787</v>
      </c>
      <c r="F512" s="38" t="s">
        <v>16</v>
      </c>
      <c r="G512" s="38">
        <v>1323</v>
      </c>
      <c r="H512" s="41">
        <v>41680</v>
      </c>
      <c r="I512" s="57">
        <v>2.2800000000000001E-2</v>
      </c>
      <c r="J512" s="57">
        <v>2.5000000000000001E-3</v>
      </c>
      <c r="K512" s="57">
        <f t="shared" si="56"/>
        <v>7.6653396187392414E-3</v>
      </c>
      <c r="P512" s="38" t="s">
        <v>22</v>
      </c>
      <c r="Q512" s="38">
        <v>2060</v>
      </c>
      <c r="R512" s="41">
        <v>42417</v>
      </c>
      <c r="S512" s="57">
        <v>1.8599999999999998E-2</v>
      </c>
      <c r="T512" s="57">
        <v>2.5000000000000001E-3</v>
      </c>
      <c r="U512" s="57">
        <f t="shared" si="57"/>
        <v>7.6653396187392414E-3</v>
      </c>
      <c r="V512" s="42"/>
      <c r="W512" s="42"/>
      <c r="Z512" s="38" t="s">
        <v>22</v>
      </c>
      <c r="AA512" s="38">
        <v>2097</v>
      </c>
      <c r="AB512" s="41">
        <v>42454</v>
      </c>
      <c r="AC512" s="57">
        <v>3.8399999999999997E-2</v>
      </c>
      <c r="AD512" s="57">
        <v>6.7000000000000002E-3</v>
      </c>
      <c r="AE512" s="57">
        <f t="shared" si="58"/>
        <v>2.0543110178221167E-2</v>
      </c>
      <c r="AF512" s="42"/>
      <c r="AG512" s="42"/>
    </row>
    <row r="513" spans="1:33" x14ac:dyDescent="0.25">
      <c r="A513" s="45" t="s">
        <v>11</v>
      </c>
      <c r="B513" s="36">
        <v>778</v>
      </c>
      <c r="C513" s="44">
        <v>41135</v>
      </c>
      <c r="D513" s="37">
        <v>-77.304030214230991</v>
      </c>
      <c r="F513" s="38" t="s">
        <v>16</v>
      </c>
      <c r="G513" s="38">
        <v>1325</v>
      </c>
      <c r="H513" s="41">
        <v>41682</v>
      </c>
      <c r="I513" s="57">
        <v>6.1999999999999998E-3</v>
      </c>
      <c r="J513" s="57">
        <v>2.5000000000000001E-3</v>
      </c>
      <c r="K513" s="57">
        <f t="shared" si="56"/>
        <v>7.6653396187392414E-3</v>
      </c>
      <c r="P513" s="38" t="s">
        <v>22</v>
      </c>
      <c r="Q513" s="38">
        <v>2061</v>
      </c>
      <c r="R513" s="41">
        <v>42418</v>
      </c>
      <c r="S513" s="57">
        <v>1.2200000000000001E-2</v>
      </c>
      <c r="T513" s="57">
        <v>2.5000000000000001E-3</v>
      </c>
      <c r="U513" s="57">
        <f t="shared" si="57"/>
        <v>7.6653396187392414E-3</v>
      </c>
      <c r="V513" s="42"/>
      <c r="W513" s="42"/>
      <c r="Z513" s="38" t="s">
        <v>22</v>
      </c>
      <c r="AA513" s="38">
        <v>2102</v>
      </c>
      <c r="AB513" s="41">
        <v>42459</v>
      </c>
      <c r="AC513" s="57">
        <v>2.0299999999999999E-2</v>
      </c>
      <c r="AD513" s="57">
        <v>2.5000000000000001E-3</v>
      </c>
      <c r="AE513" s="57">
        <f t="shared" si="58"/>
        <v>7.6653396187392414E-3</v>
      </c>
      <c r="AF513" s="42"/>
      <c r="AG513" s="42"/>
    </row>
    <row r="514" spans="1:33" x14ac:dyDescent="0.25">
      <c r="A514" s="45" t="s">
        <v>11</v>
      </c>
      <c r="B514" s="36">
        <v>779</v>
      </c>
      <c r="C514" s="44">
        <v>41136</v>
      </c>
      <c r="D514" s="37">
        <v>-77.248839768976083</v>
      </c>
      <c r="F514" s="38" t="s">
        <v>16</v>
      </c>
      <c r="G514" s="38">
        <v>1327</v>
      </c>
      <c r="H514" s="41">
        <v>41684</v>
      </c>
      <c r="I514" s="57">
        <v>5.0000000000000001E-4</v>
      </c>
      <c r="J514" s="57">
        <v>2.5000000000000001E-3</v>
      </c>
      <c r="K514" s="57">
        <f t="shared" si="56"/>
        <v>7.6653396187392414E-3</v>
      </c>
      <c r="P514" s="38" t="s">
        <v>22</v>
      </c>
      <c r="Q514" s="38">
        <v>2066</v>
      </c>
      <c r="R514" s="41">
        <v>42423</v>
      </c>
      <c r="S514" s="57">
        <v>8.3999999999999995E-3</v>
      </c>
      <c r="T514" s="57">
        <v>2.5000000000000001E-3</v>
      </c>
      <c r="U514" s="57">
        <f t="shared" si="57"/>
        <v>7.6653396187392414E-3</v>
      </c>
      <c r="V514" s="42"/>
      <c r="W514" s="42"/>
      <c r="Z514" s="38" t="s">
        <v>22</v>
      </c>
      <c r="AA514" s="38">
        <v>2104</v>
      </c>
      <c r="AB514" s="41">
        <v>42461</v>
      </c>
      <c r="AC514" s="57">
        <v>2.4299999999999999E-2</v>
      </c>
      <c r="AD514" s="57">
        <v>2.5000000000000001E-3</v>
      </c>
      <c r="AE514" s="57">
        <f t="shared" si="58"/>
        <v>7.6653396187392414E-3</v>
      </c>
      <c r="AF514" s="42"/>
      <c r="AG514" s="42"/>
    </row>
    <row r="515" spans="1:33" x14ac:dyDescent="0.25">
      <c r="A515" s="45" t="s">
        <v>11</v>
      </c>
      <c r="B515" s="36">
        <v>780</v>
      </c>
      <c r="C515" s="44">
        <v>41137</v>
      </c>
      <c r="D515" s="37">
        <v>-77.42054337643583</v>
      </c>
      <c r="F515" s="38" t="s">
        <v>16</v>
      </c>
      <c r="G515" s="38">
        <v>1332</v>
      </c>
      <c r="H515" s="41">
        <v>41689</v>
      </c>
      <c r="I515" s="57">
        <v>1.1000000000000001E-3</v>
      </c>
      <c r="J515" s="57">
        <v>2.5000000000000001E-3</v>
      </c>
      <c r="K515" s="57">
        <f t="shared" ref="K515:K578" si="62">(30.973762+15.999*4)/30.973762*J515</f>
        <v>7.6653396187392414E-3</v>
      </c>
      <c r="P515" s="38" t="s">
        <v>22</v>
      </c>
      <c r="Q515" s="38">
        <v>2073</v>
      </c>
      <c r="R515" s="41">
        <v>42430</v>
      </c>
      <c r="S515" s="57">
        <v>7.2400000000000006E-2</v>
      </c>
      <c r="T515" s="57">
        <v>6.0000000000000001E-3</v>
      </c>
      <c r="U515" s="57">
        <f t="shared" ref="U515:U578" si="63">(30.973762+15.999*4)/30.973762*T515</f>
        <v>1.8396815084974177E-2</v>
      </c>
      <c r="V515" s="42"/>
      <c r="W515" s="42"/>
      <c r="Z515" s="38" t="s">
        <v>22</v>
      </c>
      <c r="AA515" s="38">
        <v>2109</v>
      </c>
      <c r="AB515" s="41">
        <v>42466</v>
      </c>
      <c r="AC515" s="57">
        <v>1.35E-2</v>
      </c>
      <c r="AD515" s="57">
        <v>2.5000000000000001E-3</v>
      </c>
      <c r="AE515" s="57">
        <f t="shared" ref="AE515:AE578" si="64">(30.973762+15.999*4)/30.973762*AD515</f>
        <v>7.6653396187392414E-3</v>
      </c>
      <c r="AF515" s="42"/>
      <c r="AG515" s="42"/>
    </row>
    <row r="516" spans="1:33" x14ac:dyDescent="0.25">
      <c r="A516" s="45" t="s">
        <v>11</v>
      </c>
      <c r="B516" s="36">
        <v>781</v>
      </c>
      <c r="C516" s="44">
        <v>41138</v>
      </c>
      <c r="D516" s="37">
        <v>-77.392948153808362</v>
      </c>
      <c r="F516" s="38" t="s">
        <v>16</v>
      </c>
      <c r="G516" s="38">
        <v>1334</v>
      </c>
      <c r="H516" s="41">
        <v>41691</v>
      </c>
      <c r="I516" s="57">
        <v>5.0000000000000001E-4</v>
      </c>
      <c r="J516" s="57">
        <v>2.5000000000000001E-3</v>
      </c>
      <c r="K516" s="57">
        <f t="shared" si="62"/>
        <v>7.6653396187392414E-3</v>
      </c>
      <c r="P516" s="38" t="s">
        <v>22</v>
      </c>
      <c r="Q516" s="38">
        <v>2075</v>
      </c>
      <c r="R516" s="41">
        <v>42432</v>
      </c>
      <c r="S516" s="57">
        <v>3.0700000000000002E-2</v>
      </c>
      <c r="T516" s="57">
        <v>8.2000000000000007E-3</v>
      </c>
      <c r="U516" s="57">
        <f t="shared" si="63"/>
        <v>2.5142313949464711E-2</v>
      </c>
      <c r="V516" s="42"/>
      <c r="W516" s="42"/>
      <c r="Z516" s="38" t="s">
        <v>22</v>
      </c>
      <c r="AA516" s="38">
        <v>2111</v>
      </c>
      <c r="AB516" s="41">
        <v>42468</v>
      </c>
      <c r="AC516" s="57">
        <v>1.5599999999999999E-2</v>
      </c>
      <c r="AD516" s="57">
        <v>2.5000000000000001E-3</v>
      </c>
      <c r="AE516" s="57">
        <f t="shared" si="64"/>
        <v>7.6653396187392414E-3</v>
      </c>
      <c r="AF516" s="42"/>
      <c r="AG516" s="42"/>
    </row>
    <row r="517" spans="1:33" x14ac:dyDescent="0.25">
      <c r="A517" s="45" t="s">
        <v>11</v>
      </c>
      <c r="B517" s="36">
        <v>784</v>
      </c>
      <c r="C517" s="44">
        <v>41141</v>
      </c>
      <c r="D517" s="37">
        <v>-77.570784032963118</v>
      </c>
      <c r="F517" s="38" t="s">
        <v>16</v>
      </c>
      <c r="G517" s="38">
        <v>1337</v>
      </c>
      <c r="H517" s="41">
        <v>41694</v>
      </c>
      <c r="I517" s="57">
        <v>5.0000000000000001E-4</v>
      </c>
      <c r="J517" s="57">
        <v>2.5000000000000001E-3</v>
      </c>
      <c r="K517" s="57">
        <f t="shared" si="62"/>
        <v>7.6653396187392414E-3</v>
      </c>
      <c r="P517" s="38" t="s">
        <v>22</v>
      </c>
      <c r="Q517" s="38">
        <v>2080</v>
      </c>
      <c r="R517" s="41">
        <v>42437</v>
      </c>
      <c r="S517" s="57">
        <v>0.15659999999999999</v>
      </c>
      <c r="T517" s="57">
        <v>2.5000000000000001E-3</v>
      </c>
      <c r="U517" s="57">
        <f t="shared" si="63"/>
        <v>7.6653396187392414E-3</v>
      </c>
      <c r="V517" s="42"/>
      <c r="W517" s="42"/>
      <c r="Z517" s="38" t="s">
        <v>22</v>
      </c>
      <c r="AA517" s="38">
        <v>2116</v>
      </c>
      <c r="AB517" s="41">
        <v>42473</v>
      </c>
      <c r="AC517" s="57">
        <v>9.7999999999999997E-3</v>
      </c>
      <c r="AD517" s="57">
        <v>2.5000000000000001E-3</v>
      </c>
      <c r="AE517" s="57">
        <f t="shared" si="64"/>
        <v>7.6653396187392414E-3</v>
      </c>
      <c r="AF517" s="42"/>
      <c r="AG517" s="42"/>
    </row>
    <row r="518" spans="1:33" x14ac:dyDescent="0.25">
      <c r="A518" s="45" t="s">
        <v>11</v>
      </c>
      <c r="B518" s="36">
        <v>785</v>
      </c>
      <c r="C518" s="44">
        <v>41142</v>
      </c>
      <c r="D518" s="37">
        <v>-77.690363331015448</v>
      </c>
      <c r="F518" s="38" t="s">
        <v>16</v>
      </c>
      <c r="G518" s="38">
        <v>1339</v>
      </c>
      <c r="H518" s="41">
        <v>41696</v>
      </c>
      <c r="I518" s="57">
        <v>5.0000000000000001E-4</v>
      </c>
      <c r="J518" s="57">
        <v>2.5000000000000001E-3</v>
      </c>
      <c r="K518" s="57">
        <f t="shared" si="62"/>
        <v>7.6653396187392414E-3</v>
      </c>
      <c r="P518" s="38" t="s">
        <v>22</v>
      </c>
      <c r="Q518" s="38">
        <v>2082</v>
      </c>
      <c r="R518" s="41">
        <v>42439</v>
      </c>
      <c r="S518" s="57">
        <v>7.4800000000000005E-2</v>
      </c>
      <c r="T518" s="57">
        <v>2.5000000000000001E-3</v>
      </c>
      <c r="U518" s="57">
        <f t="shared" si="63"/>
        <v>7.6653396187392414E-3</v>
      </c>
      <c r="V518" s="42"/>
      <c r="W518" s="42"/>
      <c r="Z518" s="38" t="s">
        <v>22</v>
      </c>
      <c r="AA518" s="38">
        <v>2118</v>
      </c>
      <c r="AB518" s="41">
        <v>42475</v>
      </c>
      <c r="AC518" s="57">
        <v>5.3E-3</v>
      </c>
      <c r="AD518" s="57">
        <v>2.5000000000000001E-3</v>
      </c>
      <c r="AE518" s="57">
        <f t="shared" si="64"/>
        <v>7.6653396187392414E-3</v>
      </c>
      <c r="AF518" s="42"/>
      <c r="AG518" s="42"/>
    </row>
    <row r="519" spans="1:33" x14ac:dyDescent="0.25">
      <c r="A519" s="45" t="s">
        <v>11</v>
      </c>
      <c r="B519" s="36">
        <v>786</v>
      </c>
      <c r="C519" s="44">
        <v>41143</v>
      </c>
      <c r="D519" s="37">
        <v>-77.702627874405437</v>
      </c>
      <c r="F519" s="38" t="s">
        <v>16</v>
      </c>
      <c r="G519" s="38">
        <v>1341</v>
      </c>
      <c r="H519" s="41">
        <v>41698</v>
      </c>
      <c r="I519" s="57">
        <v>5.0000000000000001E-4</v>
      </c>
      <c r="J519" s="57">
        <v>2.5000000000000001E-3</v>
      </c>
      <c r="K519" s="57">
        <f t="shared" si="62"/>
        <v>7.6653396187392414E-3</v>
      </c>
      <c r="P519" s="38" t="s">
        <v>22</v>
      </c>
      <c r="Q519" s="38">
        <v>2087</v>
      </c>
      <c r="R519" s="41">
        <v>42444</v>
      </c>
      <c r="S519" s="57">
        <v>2.4299999999999999E-2</v>
      </c>
      <c r="T519" s="57">
        <v>5.1999999999999998E-3</v>
      </c>
      <c r="U519" s="57">
        <f t="shared" si="63"/>
        <v>1.5943906406977619E-2</v>
      </c>
      <c r="V519" s="42"/>
      <c r="W519" s="42"/>
      <c r="Z519" s="38" t="s">
        <v>22</v>
      </c>
      <c r="AA519" s="38">
        <v>2123</v>
      </c>
      <c r="AB519" s="41">
        <v>42480</v>
      </c>
      <c r="AC519" s="57">
        <v>1.29E-2</v>
      </c>
      <c r="AD519" s="57">
        <v>2.5000000000000001E-3</v>
      </c>
      <c r="AE519" s="57">
        <f t="shared" si="64"/>
        <v>7.6653396187392414E-3</v>
      </c>
      <c r="AF519" s="42"/>
      <c r="AG519" s="42"/>
    </row>
    <row r="520" spans="1:33" x14ac:dyDescent="0.25">
      <c r="A520" s="45" t="s">
        <v>11</v>
      </c>
      <c r="B520" s="36">
        <v>787</v>
      </c>
      <c r="C520" s="44">
        <v>41144</v>
      </c>
      <c r="D520" s="37">
        <v>-77.788479678135317</v>
      </c>
      <c r="F520" s="38" t="s">
        <v>16</v>
      </c>
      <c r="G520" s="38">
        <v>1344</v>
      </c>
      <c r="H520" s="41">
        <v>41701</v>
      </c>
      <c r="I520" s="57">
        <v>5.0000000000000001E-4</v>
      </c>
      <c r="J520" s="57">
        <v>2.5000000000000001E-3</v>
      </c>
      <c r="K520" s="57">
        <f t="shared" si="62"/>
        <v>7.6653396187392414E-3</v>
      </c>
      <c r="P520" s="38" t="s">
        <v>22</v>
      </c>
      <c r="Q520" s="38">
        <v>2089</v>
      </c>
      <c r="R520" s="41">
        <v>42446</v>
      </c>
      <c r="S520" s="57">
        <v>1.9599999999999999E-2</v>
      </c>
      <c r="T520" s="57">
        <v>2.5000000000000001E-3</v>
      </c>
      <c r="U520" s="57">
        <f t="shared" si="63"/>
        <v>7.6653396187392414E-3</v>
      </c>
      <c r="V520" s="42"/>
      <c r="W520" s="42"/>
      <c r="Z520" s="38" t="s">
        <v>22</v>
      </c>
      <c r="AA520" s="38">
        <v>2125</v>
      </c>
      <c r="AB520" s="41">
        <v>42482</v>
      </c>
      <c r="AC520" s="57">
        <v>6.9400000000000003E-2</v>
      </c>
      <c r="AD520" s="57">
        <v>5.0000000000000001E-3</v>
      </c>
      <c r="AE520" s="57">
        <f t="shared" si="64"/>
        <v>1.5330679237478483E-2</v>
      </c>
      <c r="AF520" s="42"/>
      <c r="AG520" s="42"/>
    </row>
    <row r="521" spans="1:33" x14ac:dyDescent="0.25">
      <c r="A521" s="45" t="s">
        <v>11</v>
      </c>
      <c r="B521" s="36">
        <v>788</v>
      </c>
      <c r="C521" s="44">
        <v>41145</v>
      </c>
      <c r="D521" s="37">
        <v>-77.813008764915281</v>
      </c>
      <c r="F521" s="38" t="s">
        <v>16</v>
      </c>
      <c r="G521" s="38">
        <v>1346</v>
      </c>
      <c r="H521" s="41">
        <v>41703</v>
      </c>
      <c r="I521" s="57">
        <v>2.2499999999999999E-2</v>
      </c>
      <c r="J521" s="57">
        <v>2.5000000000000001E-3</v>
      </c>
      <c r="K521" s="57">
        <f t="shared" si="62"/>
        <v>7.6653396187392414E-3</v>
      </c>
      <c r="P521" s="38" t="s">
        <v>22</v>
      </c>
      <c r="Q521" s="38">
        <v>2094</v>
      </c>
      <c r="R521" s="41">
        <v>42451</v>
      </c>
      <c r="S521" s="57">
        <v>0.1076</v>
      </c>
      <c r="T521" s="57">
        <v>2.5000000000000001E-3</v>
      </c>
      <c r="U521" s="57">
        <f t="shared" si="63"/>
        <v>7.6653396187392414E-3</v>
      </c>
      <c r="V521" s="42"/>
      <c r="W521" s="42"/>
      <c r="Z521" s="38" t="s">
        <v>22</v>
      </c>
      <c r="AA521" s="38">
        <v>2132</v>
      </c>
      <c r="AB521" s="41">
        <v>42489</v>
      </c>
      <c r="AC521" s="57">
        <v>3.4200000000000001E-2</v>
      </c>
      <c r="AD521" s="57">
        <v>2.5000000000000001E-3</v>
      </c>
      <c r="AE521" s="57">
        <f t="shared" si="64"/>
        <v>7.6653396187392414E-3</v>
      </c>
      <c r="AF521" s="42"/>
      <c r="AG521" s="42"/>
    </row>
    <row r="522" spans="1:33" x14ac:dyDescent="0.25">
      <c r="A522" s="45" t="s">
        <v>11</v>
      </c>
      <c r="B522" s="36">
        <v>791</v>
      </c>
      <c r="C522" s="44">
        <v>41148</v>
      </c>
      <c r="D522" s="37">
        <v>-78.033770545934985</v>
      </c>
      <c r="F522" s="38" t="s">
        <v>16</v>
      </c>
      <c r="G522" s="38">
        <v>1348</v>
      </c>
      <c r="H522" s="41">
        <v>41705</v>
      </c>
      <c r="I522" s="57">
        <v>1.1999999999999899E-3</v>
      </c>
      <c r="J522" s="57">
        <v>2.5000000000000001E-3</v>
      </c>
      <c r="K522" s="57">
        <f t="shared" si="62"/>
        <v>7.6653396187392414E-3</v>
      </c>
      <c r="P522" s="38" t="s">
        <v>22</v>
      </c>
      <c r="Q522" s="38">
        <v>2101</v>
      </c>
      <c r="R522" s="41">
        <v>42458</v>
      </c>
      <c r="S522" s="57">
        <v>3.09E-2</v>
      </c>
      <c r="T522" s="57">
        <v>2.5000000000000001E-3</v>
      </c>
      <c r="U522" s="57">
        <f t="shared" si="63"/>
        <v>7.6653396187392414E-3</v>
      </c>
      <c r="V522" s="42"/>
      <c r="W522" s="42"/>
      <c r="Z522" s="38" t="s">
        <v>22</v>
      </c>
      <c r="AA522" s="38">
        <v>2137</v>
      </c>
      <c r="AB522" s="41">
        <v>42494</v>
      </c>
      <c r="AC522" s="57">
        <v>3.1300000000000001E-2</v>
      </c>
      <c r="AD522" s="57">
        <v>2.5000000000000001E-3</v>
      </c>
      <c r="AE522" s="57">
        <f t="shared" si="64"/>
        <v>7.6653396187392414E-3</v>
      </c>
      <c r="AF522" s="42"/>
      <c r="AG522" s="42"/>
    </row>
    <row r="523" spans="1:33" x14ac:dyDescent="0.25">
      <c r="A523" s="45" t="s">
        <v>11</v>
      </c>
      <c r="B523" s="36">
        <v>792</v>
      </c>
      <c r="C523" s="44">
        <v>41149</v>
      </c>
      <c r="D523" s="37">
        <v>-78.230003240174696</v>
      </c>
      <c r="F523" s="38" t="s">
        <v>16</v>
      </c>
      <c r="G523" s="38">
        <v>1351</v>
      </c>
      <c r="H523" s="41">
        <v>41708</v>
      </c>
      <c r="I523" s="57">
        <v>0.41830000000000001</v>
      </c>
      <c r="J523" s="57">
        <v>2.5000000000000001E-3</v>
      </c>
      <c r="K523" s="57">
        <f t="shared" si="62"/>
        <v>7.6653396187392414E-3</v>
      </c>
      <c r="P523" s="38" t="s">
        <v>22</v>
      </c>
      <c r="Q523" s="38">
        <v>2103</v>
      </c>
      <c r="R523" s="41">
        <v>42460</v>
      </c>
      <c r="S523" s="57">
        <v>2.8299999999999999E-2</v>
      </c>
      <c r="T523" s="57">
        <v>2.5000000000000001E-3</v>
      </c>
      <c r="U523" s="57">
        <f t="shared" si="63"/>
        <v>7.6653396187392414E-3</v>
      </c>
      <c r="V523" s="42"/>
      <c r="W523" s="42"/>
      <c r="Z523" s="38" t="s">
        <v>22</v>
      </c>
      <c r="AA523" s="38">
        <v>2139</v>
      </c>
      <c r="AB523" s="41">
        <v>42496</v>
      </c>
      <c r="AC523" s="57">
        <v>2.7099999999999999E-2</v>
      </c>
      <c r="AD523" s="57">
        <v>2.5000000000000001E-3</v>
      </c>
      <c r="AE523" s="57">
        <f t="shared" si="64"/>
        <v>7.6653396187392414E-3</v>
      </c>
      <c r="AF523" s="42"/>
      <c r="AG523" s="42"/>
    </row>
    <row r="524" spans="1:33" x14ac:dyDescent="0.25">
      <c r="A524" s="45" t="s">
        <v>11</v>
      </c>
      <c r="B524" s="36">
        <v>793</v>
      </c>
      <c r="C524" s="44">
        <v>41150</v>
      </c>
      <c r="D524" s="37">
        <v>-78.128820757207336</v>
      </c>
      <c r="F524" s="38" t="s">
        <v>16</v>
      </c>
      <c r="G524" s="38">
        <v>1353</v>
      </c>
      <c r="H524" s="41">
        <v>41710</v>
      </c>
      <c r="I524" s="57">
        <v>5.0000000000000001E-4</v>
      </c>
      <c r="J524" s="57">
        <v>2.5000000000000001E-3</v>
      </c>
      <c r="K524" s="57">
        <f t="shared" si="62"/>
        <v>7.6653396187392414E-3</v>
      </c>
      <c r="P524" s="38" t="s">
        <v>22</v>
      </c>
      <c r="Q524" s="38">
        <v>2110</v>
      </c>
      <c r="R524" s="41">
        <v>42467</v>
      </c>
      <c r="S524" s="57">
        <v>1.9699999999999999E-2</v>
      </c>
      <c r="T524" s="57">
        <v>2.5000000000000001E-3</v>
      </c>
      <c r="U524" s="57">
        <f t="shared" si="63"/>
        <v>7.6653396187392414E-3</v>
      </c>
      <c r="V524" s="42"/>
      <c r="W524" s="42"/>
      <c r="Z524" s="38" t="s">
        <v>22</v>
      </c>
      <c r="AA524" s="38">
        <v>2144</v>
      </c>
      <c r="AB524" s="41">
        <v>42501</v>
      </c>
      <c r="AC524" s="57">
        <v>2.18E-2</v>
      </c>
      <c r="AD524" s="57">
        <v>7.7000000000000002E-3</v>
      </c>
      <c r="AE524" s="57">
        <f t="shared" si="64"/>
        <v>2.3609246025716863E-2</v>
      </c>
      <c r="AF524" s="42"/>
      <c r="AG524" s="42"/>
    </row>
    <row r="525" spans="1:33" x14ac:dyDescent="0.25">
      <c r="A525" s="45" t="s">
        <v>11</v>
      </c>
      <c r="B525" s="36">
        <v>794</v>
      </c>
      <c r="C525" s="44">
        <v>41151</v>
      </c>
      <c r="D525" s="37">
        <v>-78.245333919412175</v>
      </c>
      <c r="F525" s="38" t="s">
        <v>16</v>
      </c>
      <c r="G525" s="38">
        <v>1355</v>
      </c>
      <c r="H525" s="41">
        <v>41712</v>
      </c>
      <c r="I525" s="57">
        <v>5.0000000000000001E-4</v>
      </c>
      <c r="J525" s="57">
        <v>2.5000000000000001E-3</v>
      </c>
      <c r="K525" s="57">
        <f t="shared" si="62"/>
        <v>7.6653396187392414E-3</v>
      </c>
      <c r="P525" s="38" t="s">
        <v>22</v>
      </c>
      <c r="Q525" s="38">
        <v>2115</v>
      </c>
      <c r="R525" s="41">
        <v>42472</v>
      </c>
      <c r="S525" s="57">
        <v>1.5699999999999999E-2</v>
      </c>
      <c r="T525" s="57">
        <v>2.5000000000000001E-3</v>
      </c>
      <c r="U525" s="57">
        <f t="shared" si="63"/>
        <v>7.6653396187392414E-3</v>
      </c>
      <c r="V525" s="42"/>
      <c r="W525" s="42"/>
      <c r="Z525" s="38" t="s">
        <v>22</v>
      </c>
      <c r="AA525" s="38">
        <v>2146</v>
      </c>
      <c r="AB525" s="41">
        <v>42503</v>
      </c>
      <c r="AC525" s="57">
        <v>2.4299999999999999E-2</v>
      </c>
      <c r="AD525" s="57">
        <v>2.5000000000000001E-3</v>
      </c>
      <c r="AE525" s="57">
        <f t="shared" si="64"/>
        <v>7.6653396187392414E-3</v>
      </c>
      <c r="AF525" s="42"/>
      <c r="AG525" s="42"/>
    </row>
    <row r="526" spans="1:33" x14ac:dyDescent="0.25">
      <c r="A526" s="45" t="s">
        <v>11</v>
      </c>
      <c r="B526" s="36">
        <v>795</v>
      </c>
      <c r="C526" s="44">
        <v>41152</v>
      </c>
      <c r="D526" s="37">
        <v>-78.214672560937217</v>
      </c>
      <c r="F526" s="38" t="s">
        <v>16</v>
      </c>
      <c r="G526" s="38">
        <v>1358</v>
      </c>
      <c r="H526" s="41">
        <v>41715</v>
      </c>
      <c r="I526" s="57">
        <v>5.0000000000000001E-4</v>
      </c>
      <c r="J526" s="57">
        <v>2.5000000000000001E-3</v>
      </c>
      <c r="K526" s="57">
        <f t="shared" si="62"/>
        <v>7.6653396187392414E-3</v>
      </c>
      <c r="P526" s="38" t="s">
        <v>22</v>
      </c>
      <c r="Q526" s="38">
        <v>2117</v>
      </c>
      <c r="R526" s="41">
        <v>42474</v>
      </c>
      <c r="S526" s="57">
        <v>9.4999999999999998E-3</v>
      </c>
      <c r="T526" s="57">
        <v>2.5000000000000001E-3</v>
      </c>
      <c r="U526" s="57">
        <f t="shared" si="63"/>
        <v>7.6653396187392414E-3</v>
      </c>
      <c r="V526" s="42"/>
      <c r="W526" s="42"/>
      <c r="Z526" s="38" t="s">
        <v>22</v>
      </c>
      <c r="AA526" s="38">
        <v>2151</v>
      </c>
      <c r="AB526" s="41">
        <v>42508</v>
      </c>
      <c r="AC526" s="57">
        <v>2.0400000000000001E-2</v>
      </c>
      <c r="AD526" s="57">
        <v>2.5000000000000001E-3</v>
      </c>
      <c r="AE526" s="57">
        <f t="shared" si="64"/>
        <v>7.6653396187392414E-3</v>
      </c>
      <c r="AF526" s="42"/>
      <c r="AG526" s="42"/>
    </row>
    <row r="527" spans="1:33" x14ac:dyDescent="0.25">
      <c r="A527" s="45" t="s">
        <v>11</v>
      </c>
      <c r="B527" s="36">
        <v>799</v>
      </c>
      <c r="C527" s="44">
        <v>41156</v>
      </c>
      <c r="D527" s="37">
        <v>-78.343450266532045</v>
      </c>
      <c r="F527" s="38" t="s">
        <v>16</v>
      </c>
      <c r="G527" s="38">
        <v>1360</v>
      </c>
      <c r="H527" s="41">
        <v>41717</v>
      </c>
      <c r="I527" s="57">
        <v>5.0000000000000001E-4</v>
      </c>
      <c r="J527" s="57">
        <v>2.5000000000000001E-3</v>
      </c>
      <c r="K527" s="57">
        <f t="shared" si="62"/>
        <v>7.6653396187392414E-3</v>
      </c>
      <c r="P527" s="38" t="s">
        <v>22</v>
      </c>
      <c r="Q527" s="38">
        <v>2122</v>
      </c>
      <c r="R527" s="41">
        <v>42479</v>
      </c>
      <c r="S527" s="57">
        <v>8.2000000000000007E-3</v>
      </c>
      <c r="T527" s="57">
        <v>5.7000000000000002E-3</v>
      </c>
      <c r="U527" s="57">
        <f t="shared" si="63"/>
        <v>1.7476974330725471E-2</v>
      </c>
      <c r="V527" s="42"/>
      <c r="W527" s="42"/>
      <c r="Z527" s="38" t="s">
        <v>22</v>
      </c>
      <c r="AA527" s="38">
        <v>2153</v>
      </c>
      <c r="AB527" s="41">
        <v>42510</v>
      </c>
      <c r="AC527" s="57">
        <v>3.7499999999999999E-2</v>
      </c>
      <c r="AD527" s="57">
        <v>5.8999999999999999E-3</v>
      </c>
      <c r="AE527" s="57">
        <f t="shared" si="64"/>
        <v>1.8090201500224608E-2</v>
      </c>
      <c r="AF527" s="42"/>
      <c r="AG527" s="42"/>
    </row>
    <row r="528" spans="1:33" x14ac:dyDescent="0.25">
      <c r="A528" s="45" t="s">
        <v>11</v>
      </c>
      <c r="B528" s="36">
        <v>800</v>
      </c>
      <c r="C528" s="44">
        <v>41157</v>
      </c>
      <c r="D528" s="37">
        <v>-78.331185723142056</v>
      </c>
      <c r="F528" s="38" t="s">
        <v>16</v>
      </c>
      <c r="G528" s="38">
        <v>1362</v>
      </c>
      <c r="H528" s="41">
        <v>41719</v>
      </c>
      <c r="I528" s="57">
        <v>5.0000000000000001E-4</v>
      </c>
      <c r="J528" s="57">
        <v>2.5000000000000001E-3</v>
      </c>
      <c r="K528" s="57">
        <f t="shared" si="62"/>
        <v>7.6653396187392414E-3</v>
      </c>
      <c r="P528" s="38" t="s">
        <v>22</v>
      </c>
      <c r="Q528" s="38">
        <v>2124</v>
      </c>
      <c r="R528" s="41">
        <v>42481</v>
      </c>
      <c r="S528" s="57">
        <v>0.23069999999999999</v>
      </c>
      <c r="T528" s="57">
        <v>8.6999999999999994E-3</v>
      </c>
      <c r="U528" s="57">
        <f t="shared" si="63"/>
        <v>2.6675381873212556E-2</v>
      </c>
      <c r="V528" s="42"/>
      <c r="W528" s="42"/>
      <c r="Z528" s="38" t="s">
        <v>22</v>
      </c>
      <c r="AA528" s="38">
        <v>2158</v>
      </c>
      <c r="AB528" s="41">
        <v>42515</v>
      </c>
      <c r="AC528" s="57">
        <v>2.3699999999999999E-2</v>
      </c>
      <c r="AD528" s="57">
        <v>6.6E-3</v>
      </c>
      <c r="AE528" s="57">
        <f t="shared" si="64"/>
        <v>2.0236496593471594E-2</v>
      </c>
      <c r="AF528" s="42"/>
      <c r="AG528" s="42"/>
    </row>
    <row r="529" spans="1:33" x14ac:dyDescent="0.25">
      <c r="A529" s="45" t="s">
        <v>11</v>
      </c>
      <c r="B529" s="36">
        <v>801</v>
      </c>
      <c r="C529" s="44">
        <v>41158</v>
      </c>
      <c r="D529" s="37">
        <v>-78.518220009839297</v>
      </c>
      <c r="F529" s="38" t="s">
        <v>16</v>
      </c>
      <c r="G529" s="38">
        <v>1365</v>
      </c>
      <c r="H529" s="41">
        <v>41722</v>
      </c>
      <c r="I529" s="57">
        <v>5.0000000000000001E-4</v>
      </c>
      <c r="J529" s="57">
        <v>2.5000000000000001E-3</v>
      </c>
      <c r="K529" s="57">
        <f t="shared" si="62"/>
        <v>7.6653396187392414E-3</v>
      </c>
      <c r="P529" s="38" t="s">
        <v>22</v>
      </c>
      <c r="Q529" s="38">
        <v>2129</v>
      </c>
      <c r="R529" s="41">
        <v>42486</v>
      </c>
      <c r="S529" s="57">
        <v>4.2799999999999998E-2</v>
      </c>
      <c r="T529" s="57">
        <v>2.5000000000000001E-3</v>
      </c>
      <c r="U529" s="57">
        <f t="shared" si="63"/>
        <v>7.6653396187392414E-3</v>
      </c>
      <c r="V529" s="42"/>
      <c r="W529" s="42"/>
      <c r="Z529" s="38" t="s">
        <v>22</v>
      </c>
      <c r="AA529" s="38">
        <v>2160</v>
      </c>
      <c r="AB529" s="41">
        <v>42517</v>
      </c>
      <c r="AC529" s="57">
        <v>1.9400000000000001E-2</v>
      </c>
      <c r="AD529" s="57">
        <v>2.5000000000000001E-3</v>
      </c>
      <c r="AE529" s="57">
        <f t="shared" si="64"/>
        <v>7.6653396187392414E-3</v>
      </c>
      <c r="AF529" s="42"/>
      <c r="AG529" s="42"/>
    </row>
    <row r="530" spans="1:33" x14ac:dyDescent="0.25">
      <c r="A530" s="45" t="s">
        <v>11</v>
      </c>
      <c r="B530" s="45">
        <v>802</v>
      </c>
      <c r="C530" s="46">
        <v>41159</v>
      </c>
      <c r="D530" s="37">
        <v>-78.331185723142056</v>
      </c>
      <c r="F530" s="38" t="s">
        <v>16</v>
      </c>
      <c r="G530" s="38">
        <v>1367</v>
      </c>
      <c r="H530" s="41">
        <v>41724</v>
      </c>
      <c r="I530" s="57">
        <v>5.0000000000000001E-4</v>
      </c>
      <c r="J530" s="57">
        <v>2.5000000000000001E-3</v>
      </c>
      <c r="K530" s="57">
        <f t="shared" si="62"/>
        <v>7.6653396187392414E-3</v>
      </c>
      <c r="P530" s="38" t="s">
        <v>22</v>
      </c>
      <c r="Q530" s="38">
        <v>2131</v>
      </c>
      <c r="R530" s="41">
        <v>42488</v>
      </c>
      <c r="S530" s="57">
        <v>5.0299999999999997E-2</v>
      </c>
      <c r="T530" s="57">
        <v>5.1000000000000004E-3</v>
      </c>
      <c r="U530" s="57">
        <f t="shared" si="63"/>
        <v>1.5637292822228054E-2</v>
      </c>
      <c r="V530" s="42"/>
      <c r="W530" s="42"/>
      <c r="Z530" s="38" t="s">
        <v>22</v>
      </c>
      <c r="AA530" s="38">
        <v>2166</v>
      </c>
      <c r="AB530" s="41">
        <v>42523</v>
      </c>
      <c r="AC530" s="57">
        <v>2.35E-2</v>
      </c>
      <c r="AD530" s="57">
        <v>6.7999999999999996E-3</v>
      </c>
      <c r="AE530" s="57">
        <f t="shared" si="64"/>
        <v>2.0849723762970732E-2</v>
      </c>
      <c r="AF530" s="42"/>
      <c r="AG530" s="42"/>
    </row>
    <row r="531" spans="1:33" x14ac:dyDescent="0.25">
      <c r="A531" s="45" t="s">
        <v>11</v>
      </c>
      <c r="B531" s="36">
        <v>805</v>
      </c>
      <c r="C531" s="44">
        <v>41162</v>
      </c>
      <c r="D531" s="37">
        <v>-78.46302956458436</v>
      </c>
      <c r="F531" s="38" t="s">
        <v>16</v>
      </c>
      <c r="G531" s="38">
        <v>1369</v>
      </c>
      <c r="H531" s="41">
        <v>41726</v>
      </c>
      <c r="I531" s="57">
        <v>5.0000000000000001E-4</v>
      </c>
      <c r="J531" s="57">
        <v>2.5000000000000001E-3</v>
      </c>
      <c r="K531" s="57">
        <f t="shared" si="62"/>
        <v>7.6653396187392414E-3</v>
      </c>
      <c r="P531" s="38" t="s">
        <v>22</v>
      </c>
      <c r="Q531" s="38">
        <v>2136</v>
      </c>
      <c r="R531" s="41">
        <v>42493</v>
      </c>
      <c r="S531" s="57">
        <v>4.1000000000000002E-2</v>
      </c>
      <c r="T531" s="57">
        <v>2.5000000000000001E-3</v>
      </c>
      <c r="U531" s="57">
        <f t="shared" si="63"/>
        <v>7.6653396187392414E-3</v>
      </c>
      <c r="V531" s="42"/>
      <c r="W531" s="42"/>
      <c r="Z531" s="38" t="s">
        <v>22</v>
      </c>
      <c r="AA531" s="38">
        <v>2172</v>
      </c>
      <c r="AB531" s="41">
        <v>42529</v>
      </c>
      <c r="AC531" s="57">
        <v>1.7899999999999999E-2</v>
      </c>
      <c r="AD531" s="57">
        <v>6.4000000000000003E-3</v>
      </c>
      <c r="AE531" s="57">
        <f t="shared" si="64"/>
        <v>1.9623269423972457E-2</v>
      </c>
      <c r="AF531" s="42"/>
      <c r="AG531" s="42"/>
    </row>
    <row r="532" spans="1:33" x14ac:dyDescent="0.25">
      <c r="A532" s="45" t="s">
        <v>11</v>
      </c>
      <c r="B532" s="36">
        <v>806</v>
      </c>
      <c r="C532" s="44">
        <v>41163</v>
      </c>
      <c r="D532" s="37">
        <v>-78.619402492806657</v>
      </c>
      <c r="F532" s="38" t="s">
        <v>16</v>
      </c>
      <c r="G532" s="38">
        <v>1372</v>
      </c>
      <c r="H532" s="41">
        <v>41729</v>
      </c>
      <c r="I532" s="57">
        <v>4.0000000000000001E-3</v>
      </c>
      <c r="J532" s="57">
        <v>2.5000000000000001E-3</v>
      </c>
      <c r="K532" s="57">
        <f t="shared" si="62"/>
        <v>7.6653396187392414E-3</v>
      </c>
      <c r="P532" s="38" t="s">
        <v>22</v>
      </c>
      <c r="Q532" s="38">
        <v>2138</v>
      </c>
      <c r="R532" s="41">
        <v>42495</v>
      </c>
      <c r="S532" s="57">
        <v>4.0099999999999997E-2</v>
      </c>
      <c r="T532" s="57">
        <v>6.1000000000000004E-3</v>
      </c>
      <c r="U532" s="57">
        <f t="shared" si="63"/>
        <v>1.870342866972375E-2</v>
      </c>
      <c r="V532" s="42"/>
      <c r="W532" s="42"/>
      <c r="Z532" s="38" t="s">
        <v>22</v>
      </c>
      <c r="AA532" s="38">
        <v>2174</v>
      </c>
      <c r="AB532" s="41">
        <v>42531</v>
      </c>
      <c r="AC532" s="57">
        <v>1.3599999999999999E-2</v>
      </c>
      <c r="AD532" s="57">
        <v>2.5000000000000001E-3</v>
      </c>
      <c r="AE532" s="57">
        <f t="shared" si="64"/>
        <v>7.6653396187392414E-3</v>
      </c>
      <c r="AF532" s="42"/>
      <c r="AG532" s="42"/>
    </row>
    <row r="533" spans="1:33" x14ac:dyDescent="0.25">
      <c r="A533" s="45" t="s">
        <v>11</v>
      </c>
      <c r="B533" s="36">
        <v>807</v>
      </c>
      <c r="C533" s="44">
        <v>41164</v>
      </c>
      <c r="D533" s="37">
        <v>-78.622468628654147</v>
      </c>
      <c r="F533" s="38" t="s">
        <v>16</v>
      </c>
      <c r="G533" s="38">
        <v>1374</v>
      </c>
      <c r="H533" s="41">
        <v>41731</v>
      </c>
      <c r="I533" s="57">
        <v>5.0000000000000001E-4</v>
      </c>
      <c r="J533" s="57">
        <v>2.5000000000000001E-3</v>
      </c>
      <c r="K533" s="57">
        <f t="shared" si="62"/>
        <v>7.6653396187392414E-3</v>
      </c>
      <c r="P533" s="38" t="s">
        <v>22</v>
      </c>
      <c r="Q533" s="38">
        <v>2143</v>
      </c>
      <c r="R533" s="41">
        <v>42500</v>
      </c>
      <c r="S533" s="57">
        <v>2.29E-2</v>
      </c>
      <c r="T533" s="57">
        <v>2.5000000000000001E-3</v>
      </c>
      <c r="U533" s="57">
        <f t="shared" si="63"/>
        <v>7.6653396187392414E-3</v>
      </c>
      <c r="V533" s="42"/>
      <c r="W533" s="42"/>
      <c r="Z533" s="38" t="s">
        <v>22</v>
      </c>
      <c r="AA533" s="38">
        <v>2179</v>
      </c>
      <c r="AB533" s="41">
        <v>42536</v>
      </c>
      <c r="AC533" s="57">
        <v>1.5299999999999999E-2</v>
      </c>
      <c r="AD533" s="57">
        <v>2.5000000000000001E-3</v>
      </c>
      <c r="AE533" s="57">
        <f t="shared" si="64"/>
        <v>7.6653396187392414E-3</v>
      </c>
      <c r="AF533" s="42"/>
      <c r="AG533" s="42"/>
    </row>
    <row r="534" spans="1:33" x14ac:dyDescent="0.25">
      <c r="A534" s="45" t="s">
        <v>11</v>
      </c>
      <c r="B534" s="36">
        <v>808</v>
      </c>
      <c r="C534" s="44">
        <v>41165</v>
      </c>
      <c r="D534" s="37">
        <v>-78.705254296536523</v>
      </c>
      <c r="F534" s="38" t="s">
        <v>16</v>
      </c>
      <c r="G534" s="38">
        <v>1376</v>
      </c>
      <c r="H534" s="41">
        <v>41733</v>
      </c>
      <c r="I534" s="57">
        <v>5.0000000000000001E-4</v>
      </c>
      <c r="J534" s="57">
        <v>2.5000000000000001E-3</v>
      </c>
      <c r="K534" s="57">
        <f t="shared" si="62"/>
        <v>7.6653396187392414E-3</v>
      </c>
      <c r="P534" s="38" t="s">
        <v>22</v>
      </c>
      <c r="Q534" s="38">
        <v>2145</v>
      </c>
      <c r="R534" s="41">
        <v>42502</v>
      </c>
      <c r="S534" s="57">
        <v>2.3400000000000001E-2</v>
      </c>
      <c r="T534" s="57">
        <v>2.5000000000000001E-3</v>
      </c>
      <c r="U534" s="57">
        <f t="shared" si="63"/>
        <v>7.6653396187392414E-3</v>
      </c>
      <c r="V534" s="42"/>
      <c r="W534" s="42"/>
      <c r="Z534" s="38" t="s">
        <v>22</v>
      </c>
      <c r="AA534" s="38">
        <v>2181</v>
      </c>
      <c r="AB534" s="41">
        <v>42538</v>
      </c>
      <c r="AC534" s="57">
        <v>1.5900000000000001E-2</v>
      </c>
      <c r="AD534" s="57">
        <v>2.5000000000000001E-3</v>
      </c>
      <c r="AE534" s="57">
        <f t="shared" si="64"/>
        <v>7.6653396187392414E-3</v>
      </c>
      <c r="AF534" s="42"/>
      <c r="AG534" s="42"/>
    </row>
    <row r="535" spans="1:33" x14ac:dyDescent="0.25">
      <c r="A535" s="45" t="s">
        <v>11</v>
      </c>
      <c r="B535" s="36">
        <v>809</v>
      </c>
      <c r="C535" s="44">
        <v>41166</v>
      </c>
      <c r="D535" s="37">
        <v>-78.720584975774003</v>
      </c>
      <c r="F535" s="38" t="s">
        <v>16</v>
      </c>
      <c r="G535" s="38">
        <v>1378</v>
      </c>
      <c r="H535" s="41">
        <v>41735</v>
      </c>
      <c r="I535" s="57">
        <v>5.0000000000000001E-4</v>
      </c>
      <c r="J535" s="57">
        <v>2.5000000000000001E-3</v>
      </c>
      <c r="K535" s="57">
        <f t="shared" si="62"/>
        <v>7.6653396187392414E-3</v>
      </c>
      <c r="P535" s="38" t="s">
        <v>22</v>
      </c>
      <c r="Q535" s="38">
        <v>2150</v>
      </c>
      <c r="R535" s="41">
        <v>42507</v>
      </c>
      <c r="S535" s="57">
        <v>3.6799999999999999E-2</v>
      </c>
      <c r="T535" s="57">
        <v>2.5000000000000001E-3</v>
      </c>
      <c r="U535" s="57">
        <f t="shared" si="63"/>
        <v>7.6653396187392414E-3</v>
      </c>
      <c r="V535" s="42"/>
      <c r="W535" s="42"/>
      <c r="Z535" s="38" t="s">
        <v>22</v>
      </c>
      <c r="AA535" s="38">
        <v>2186</v>
      </c>
      <c r="AB535" s="41">
        <v>42543</v>
      </c>
      <c r="AC535" s="57">
        <v>1.09E-2</v>
      </c>
      <c r="AD535" s="57">
        <v>2.5000000000000001E-3</v>
      </c>
      <c r="AE535" s="57">
        <f t="shared" si="64"/>
        <v>7.6653396187392414E-3</v>
      </c>
      <c r="AF535" s="42"/>
      <c r="AG535" s="42"/>
    </row>
    <row r="536" spans="1:33" x14ac:dyDescent="0.25">
      <c r="A536" s="45" t="s">
        <v>11</v>
      </c>
      <c r="B536" s="36">
        <v>812</v>
      </c>
      <c r="C536" s="44">
        <v>41169</v>
      </c>
      <c r="D536" s="37">
        <v>-78.803370643656393</v>
      </c>
      <c r="F536" s="38" t="s">
        <v>16</v>
      </c>
      <c r="G536" s="38">
        <v>1381</v>
      </c>
      <c r="H536" s="41">
        <v>41738</v>
      </c>
      <c r="I536" s="57">
        <v>5.0000000000000001E-4</v>
      </c>
      <c r="J536" s="57">
        <v>2.5000000000000001E-3</v>
      </c>
      <c r="K536" s="57">
        <f t="shared" si="62"/>
        <v>7.6653396187392414E-3</v>
      </c>
      <c r="P536" s="38" t="s">
        <v>22</v>
      </c>
      <c r="Q536" s="38">
        <v>2152</v>
      </c>
      <c r="R536" s="41">
        <v>42509</v>
      </c>
      <c r="S536" s="57">
        <v>1.21E-2</v>
      </c>
      <c r="T536" s="57">
        <v>2.5000000000000001E-3</v>
      </c>
      <c r="U536" s="57">
        <f t="shared" si="63"/>
        <v>7.6653396187392414E-3</v>
      </c>
      <c r="V536" s="42"/>
      <c r="W536" s="42"/>
      <c r="Z536" s="38" t="s">
        <v>22</v>
      </c>
      <c r="AA536" s="38">
        <v>2188</v>
      </c>
      <c r="AB536" s="41">
        <v>42545</v>
      </c>
      <c r="AC536" s="57">
        <v>1.2800000000000001E-2</v>
      </c>
      <c r="AD536" s="57">
        <v>2.5000000000000001E-3</v>
      </c>
      <c r="AE536" s="57">
        <f t="shared" si="64"/>
        <v>7.6653396187392414E-3</v>
      </c>
      <c r="AF536" s="42"/>
      <c r="AG536" s="42"/>
    </row>
    <row r="537" spans="1:33" x14ac:dyDescent="0.25">
      <c r="A537" s="45" t="s">
        <v>11</v>
      </c>
      <c r="B537" s="36">
        <v>813</v>
      </c>
      <c r="C537" s="44">
        <v>41170</v>
      </c>
      <c r="D537" s="37">
        <v>-78.889222447386274</v>
      </c>
      <c r="F537" s="38" t="s">
        <v>16</v>
      </c>
      <c r="G537" s="38">
        <v>1383</v>
      </c>
      <c r="H537" s="41">
        <v>41740</v>
      </c>
      <c r="I537" s="57">
        <v>5.0000000000000001E-4</v>
      </c>
      <c r="J537" s="57">
        <v>2.5000000000000001E-3</v>
      </c>
      <c r="K537" s="57">
        <f t="shared" si="62"/>
        <v>7.6653396187392414E-3</v>
      </c>
      <c r="P537" s="38" t="s">
        <v>22</v>
      </c>
      <c r="Q537" s="38">
        <v>2157</v>
      </c>
      <c r="R537" s="41">
        <v>42514</v>
      </c>
      <c r="S537" s="57">
        <v>2.3E-2</v>
      </c>
      <c r="T537" s="57">
        <v>2.5000000000000001E-3</v>
      </c>
      <c r="U537" s="57">
        <f t="shared" si="63"/>
        <v>7.6653396187392414E-3</v>
      </c>
      <c r="V537" s="42"/>
      <c r="W537" s="42"/>
      <c r="Z537" s="38" t="s">
        <v>22</v>
      </c>
      <c r="AA537" s="38">
        <v>2193</v>
      </c>
      <c r="AB537" s="41">
        <v>42550</v>
      </c>
      <c r="AC537" s="57">
        <v>2.7E-2</v>
      </c>
      <c r="AD537" s="57">
        <v>7.4000000000000003E-3</v>
      </c>
      <c r="AE537" s="57">
        <f t="shared" si="64"/>
        <v>2.2689405271468153E-2</v>
      </c>
      <c r="AF537" s="42"/>
      <c r="AG537" s="42"/>
    </row>
    <row r="538" spans="1:33" x14ac:dyDescent="0.25">
      <c r="A538" s="45" t="s">
        <v>11</v>
      </c>
      <c r="B538" s="36">
        <v>814</v>
      </c>
      <c r="C538" s="44">
        <v>41171</v>
      </c>
      <c r="D538" s="37">
        <v>-80.817821895461066</v>
      </c>
      <c r="F538" s="38" t="s">
        <v>16</v>
      </c>
      <c r="G538" s="38">
        <v>1386</v>
      </c>
      <c r="H538" s="41">
        <v>41743</v>
      </c>
      <c r="I538" s="57">
        <v>5.0000000000000001E-4</v>
      </c>
      <c r="J538" s="57">
        <v>2.5000000000000001E-3</v>
      </c>
      <c r="K538" s="57">
        <f t="shared" si="62"/>
        <v>7.6653396187392414E-3</v>
      </c>
      <c r="P538" s="38" t="s">
        <v>22</v>
      </c>
      <c r="Q538" s="38">
        <v>2159</v>
      </c>
      <c r="R538" s="41">
        <v>42516</v>
      </c>
      <c r="S538" s="57">
        <v>2.4199999999999999E-2</v>
      </c>
      <c r="T538" s="57">
        <v>6.1000000000000004E-3</v>
      </c>
      <c r="U538" s="57">
        <f t="shared" si="63"/>
        <v>1.870342866972375E-2</v>
      </c>
      <c r="V538" s="42"/>
      <c r="W538" s="42"/>
      <c r="Z538" s="38" t="s">
        <v>22</v>
      </c>
      <c r="AA538" s="38">
        <v>2195</v>
      </c>
      <c r="AB538" s="41">
        <v>42552</v>
      </c>
      <c r="AC538" s="57">
        <v>1.4200000000000001E-2</v>
      </c>
      <c r="AD538" s="57">
        <v>2.5000000000000001E-3</v>
      </c>
      <c r="AE538" s="57">
        <f t="shared" si="64"/>
        <v>7.6653396187392414E-3</v>
      </c>
      <c r="AF538" s="42"/>
      <c r="AG538" s="42"/>
    </row>
    <row r="539" spans="1:33" x14ac:dyDescent="0.25">
      <c r="A539" s="45" t="s">
        <v>11</v>
      </c>
      <c r="B539" s="36">
        <v>815</v>
      </c>
      <c r="C539" s="44">
        <v>41172</v>
      </c>
      <c r="D539" s="37">
        <v>-78.96587584357367</v>
      </c>
      <c r="F539" s="38" t="s">
        <v>16</v>
      </c>
      <c r="G539" s="38">
        <v>1388</v>
      </c>
      <c r="H539" s="41">
        <v>41745</v>
      </c>
      <c r="I539" s="57">
        <v>5.0000000000000001E-4</v>
      </c>
      <c r="J539" s="57">
        <v>2.5000000000000001E-3</v>
      </c>
      <c r="K539" s="57">
        <f t="shared" si="62"/>
        <v>7.6653396187392414E-3</v>
      </c>
      <c r="P539" s="38" t="s">
        <v>22</v>
      </c>
      <c r="Q539" s="38">
        <v>2165</v>
      </c>
      <c r="R539" s="41">
        <v>42522</v>
      </c>
      <c r="S539" s="57">
        <v>2.64E-2</v>
      </c>
      <c r="T539" s="57">
        <v>6.1999999999999998E-3</v>
      </c>
      <c r="U539" s="57">
        <f t="shared" si="63"/>
        <v>1.9010042254473315E-2</v>
      </c>
      <c r="V539" s="42"/>
      <c r="W539" s="42"/>
      <c r="Z539" s="38" t="s">
        <v>22</v>
      </c>
      <c r="AA539" s="38">
        <v>2202</v>
      </c>
      <c r="AB539" s="41">
        <v>42559</v>
      </c>
      <c r="AC539" s="57">
        <v>1.12E-2</v>
      </c>
      <c r="AD539" s="57">
        <v>2.5000000000000001E-3</v>
      </c>
      <c r="AE539" s="57">
        <f t="shared" si="64"/>
        <v>7.6653396187392414E-3</v>
      </c>
      <c r="AF539" s="42"/>
      <c r="AG539" s="42"/>
    </row>
    <row r="540" spans="1:33" x14ac:dyDescent="0.25">
      <c r="A540" s="45" t="s">
        <v>11</v>
      </c>
      <c r="B540" s="36">
        <v>816</v>
      </c>
      <c r="C540" s="44">
        <v>41173</v>
      </c>
      <c r="D540" s="37">
        <v>-80.606258521983861</v>
      </c>
      <c r="F540" s="38" t="s">
        <v>16</v>
      </c>
      <c r="G540" s="38">
        <v>1390</v>
      </c>
      <c r="H540" s="41">
        <v>41747</v>
      </c>
      <c r="I540" s="57">
        <v>5.0000000000000001E-4</v>
      </c>
      <c r="J540" s="57">
        <v>2.5000000000000001E-3</v>
      </c>
      <c r="K540" s="57">
        <f t="shared" si="62"/>
        <v>7.6653396187392414E-3</v>
      </c>
      <c r="P540" s="38" t="s">
        <v>22</v>
      </c>
      <c r="Q540" s="38">
        <v>2171</v>
      </c>
      <c r="R540" s="41">
        <v>42528</v>
      </c>
      <c r="S540" s="57">
        <v>1.9599999999999999E-2</v>
      </c>
      <c r="T540" s="57">
        <v>2.5000000000000001E-3</v>
      </c>
      <c r="U540" s="57">
        <f t="shared" si="63"/>
        <v>7.6653396187392414E-3</v>
      </c>
      <c r="V540" s="42"/>
      <c r="W540" s="42"/>
      <c r="Z540" s="38" t="s">
        <v>22</v>
      </c>
      <c r="AA540" s="38">
        <v>2207</v>
      </c>
      <c r="AB540" s="41">
        <v>42564</v>
      </c>
      <c r="AC540" s="57">
        <v>3.0800000000000001E-2</v>
      </c>
      <c r="AD540" s="57">
        <v>2.5000000000000001E-3</v>
      </c>
      <c r="AE540" s="57">
        <f t="shared" si="64"/>
        <v>7.6653396187392414E-3</v>
      </c>
      <c r="AF540" s="42"/>
      <c r="AG540" s="42"/>
    </row>
    <row r="541" spans="1:33" x14ac:dyDescent="0.25">
      <c r="A541" s="45" t="s">
        <v>11</v>
      </c>
      <c r="B541" s="36">
        <v>819</v>
      </c>
      <c r="C541" s="44">
        <v>41176</v>
      </c>
      <c r="D541" s="37">
        <v>-79.131447179338423</v>
      </c>
      <c r="F541" s="38" t="s">
        <v>16</v>
      </c>
      <c r="G541" s="38">
        <v>1393</v>
      </c>
      <c r="H541" s="41">
        <v>41750</v>
      </c>
      <c r="I541" s="57">
        <v>5.0000000000000001E-4</v>
      </c>
      <c r="J541" s="57">
        <v>2.5000000000000001E-3</v>
      </c>
      <c r="K541" s="57">
        <f t="shared" si="62"/>
        <v>7.6653396187392414E-3</v>
      </c>
      <c r="P541" s="38" t="s">
        <v>22</v>
      </c>
      <c r="Q541" s="38">
        <v>2173</v>
      </c>
      <c r="R541" s="41">
        <v>42530</v>
      </c>
      <c r="S541" s="57">
        <v>1.49E-2</v>
      </c>
      <c r="T541" s="57">
        <v>6.7000000000000002E-3</v>
      </c>
      <c r="U541" s="57">
        <f t="shared" si="63"/>
        <v>2.0543110178221167E-2</v>
      </c>
      <c r="V541" s="42"/>
      <c r="W541" s="42"/>
      <c r="Z541" s="38" t="s">
        <v>22</v>
      </c>
      <c r="AA541" s="38">
        <v>2214</v>
      </c>
      <c r="AB541" s="41">
        <v>42571</v>
      </c>
      <c r="AC541" s="57">
        <v>2.4299999999999999E-2</v>
      </c>
      <c r="AD541" s="57">
        <v>2.5000000000000001E-3</v>
      </c>
      <c r="AE541" s="57">
        <f t="shared" si="64"/>
        <v>7.6653396187392414E-3</v>
      </c>
      <c r="AF541" s="42"/>
      <c r="AG541" s="42"/>
    </row>
    <row r="542" spans="1:33" x14ac:dyDescent="0.25">
      <c r="A542" s="45" t="s">
        <v>11</v>
      </c>
      <c r="B542" s="36">
        <v>820</v>
      </c>
      <c r="C542" s="44">
        <v>41177</v>
      </c>
      <c r="D542" s="37">
        <v>-87.701296873088907</v>
      </c>
      <c r="F542" s="38" t="s">
        <v>16</v>
      </c>
      <c r="G542" s="38">
        <v>1395</v>
      </c>
      <c r="H542" s="41">
        <v>41752</v>
      </c>
      <c r="I542" s="57">
        <v>5.0000000000000001E-4</v>
      </c>
      <c r="J542" s="57">
        <v>2.5000000000000001E-3</v>
      </c>
      <c r="K542" s="57">
        <f t="shared" si="62"/>
        <v>7.6653396187392414E-3</v>
      </c>
      <c r="P542" s="38" t="s">
        <v>22</v>
      </c>
      <c r="Q542" s="38">
        <v>2178</v>
      </c>
      <c r="R542" s="41">
        <v>42535</v>
      </c>
      <c r="S542" s="57">
        <v>2.06E-2</v>
      </c>
      <c r="T542" s="57">
        <v>5.1000000000000004E-3</v>
      </c>
      <c r="U542" s="57">
        <f t="shared" si="63"/>
        <v>1.5637292822228054E-2</v>
      </c>
      <c r="V542" s="42"/>
      <c r="W542" s="42"/>
      <c r="Z542" s="38" t="s">
        <v>22</v>
      </c>
      <c r="AA542" s="38">
        <v>2221</v>
      </c>
      <c r="AB542" s="41">
        <v>42578</v>
      </c>
      <c r="AC542" s="57">
        <v>4.3099999999999999E-2</v>
      </c>
      <c r="AD542" s="57">
        <v>6.7999999999999996E-3</v>
      </c>
      <c r="AE542" s="57">
        <f t="shared" si="64"/>
        <v>2.0849723762970732E-2</v>
      </c>
      <c r="AF542" s="42"/>
      <c r="AG542" s="42"/>
    </row>
    <row r="543" spans="1:33" x14ac:dyDescent="0.25">
      <c r="A543" s="45" t="s">
        <v>11</v>
      </c>
      <c r="B543" s="36">
        <v>821</v>
      </c>
      <c r="C543" s="44">
        <v>41178</v>
      </c>
      <c r="D543" s="37">
        <v>-79.278621700018221</v>
      </c>
      <c r="F543" s="38" t="s">
        <v>16</v>
      </c>
      <c r="G543" s="38">
        <v>1397</v>
      </c>
      <c r="H543" s="41">
        <v>41754</v>
      </c>
      <c r="I543" s="57">
        <v>5.0000000000000001E-4</v>
      </c>
      <c r="J543" s="57">
        <v>2.5000000000000001E-3</v>
      </c>
      <c r="K543" s="57">
        <f t="shared" si="62"/>
        <v>7.6653396187392414E-3</v>
      </c>
      <c r="P543" s="38" t="s">
        <v>22</v>
      </c>
      <c r="Q543" s="38">
        <v>2180</v>
      </c>
      <c r="R543" s="41">
        <v>42537</v>
      </c>
      <c r="S543" s="57">
        <v>1.9800000000000002E-2</v>
      </c>
      <c r="T543" s="57">
        <v>2.5000000000000001E-3</v>
      </c>
      <c r="U543" s="57">
        <f t="shared" si="63"/>
        <v>7.6653396187392414E-3</v>
      </c>
      <c r="V543" s="42"/>
      <c r="W543" s="42"/>
      <c r="Z543" s="38" t="s">
        <v>22</v>
      </c>
      <c r="AA543" s="38">
        <v>2223</v>
      </c>
      <c r="AB543" s="41">
        <v>42580</v>
      </c>
      <c r="AC543" s="57">
        <v>1E-3</v>
      </c>
      <c r="AD543" s="57">
        <v>2.5000000000000001E-3</v>
      </c>
      <c r="AE543" s="57">
        <f t="shared" si="64"/>
        <v>7.6653396187392414E-3</v>
      </c>
      <c r="AF543" s="42"/>
      <c r="AG543" s="42"/>
    </row>
    <row r="544" spans="1:33" x14ac:dyDescent="0.25">
      <c r="A544" s="45" t="s">
        <v>11</v>
      </c>
      <c r="B544" s="36">
        <v>822</v>
      </c>
      <c r="C544" s="44">
        <v>41179</v>
      </c>
      <c r="D544" s="37">
        <v>-79.425796220698018</v>
      </c>
      <c r="F544" s="38" t="s">
        <v>16</v>
      </c>
      <c r="G544" s="38">
        <v>1400</v>
      </c>
      <c r="H544" s="41">
        <v>41757</v>
      </c>
      <c r="I544" s="57">
        <v>5.0000000000000001E-4</v>
      </c>
      <c r="J544" s="57">
        <v>2.5000000000000001E-3</v>
      </c>
      <c r="K544" s="57">
        <f t="shared" si="62"/>
        <v>7.6653396187392414E-3</v>
      </c>
      <c r="P544" s="38" t="s">
        <v>22</v>
      </c>
      <c r="Q544" s="38">
        <v>2185</v>
      </c>
      <c r="R544" s="41">
        <v>42542</v>
      </c>
      <c r="S544" s="57">
        <v>1.11E-2</v>
      </c>
      <c r="T544" s="57">
        <v>2.5000000000000001E-3</v>
      </c>
      <c r="U544" s="57">
        <f t="shared" si="63"/>
        <v>7.6653396187392414E-3</v>
      </c>
      <c r="V544" s="42"/>
      <c r="W544" s="42"/>
      <c r="Z544" s="38" t="s">
        <v>22</v>
      </c>
      <c r="AA544" s="38">
        <v>2228</v>
      </c>
      <c r="AB544" s="41">
        <v>42585</v>
      </c>
      <c r="AC544" s="57">
        <v>2.75E-2</v>
      </c>
      <c r="AD544" s="57">
        <v>5.7999999999999996E-3</v>
      </c>
      <c r="AE544" s="57">
        <f t="shared" si="64"/>
        <v>1.7783587915475036E-2</v>
      </c>
      <c r="AF544" s="42"/>
      <c r="AG544" s="42"/>
    </row>
    <row r="545" spans="1:33" x14ac:dyDescent="0.25">
      <c r="A545" s="45" t="s">
        <v>11</v>
      </c>
      <c r="B545" s="36">
        <v>823</v>
      </c>
      <c r="C545" s="44">
        <v>41180</v>
      </c>
      <c r="D545" s="37">
        <v>-79.434994628240503</v>
      </c>
      <c r="F545" s="38" t="s">
        <v>16</v>
      </c>
      <c r="G545" s="38">
        <v>1402</v>
      </c>
      <c r="H545" s="41">
        <v>41759</v>
      </c>
      <c r="I545" s="57">
        <v>5.0000000000000001E-4</v>
      </c>
      <c r="J545" s="57">
        <v>2.5000000000000001E-3</v>
      </c>
      <c r="K545" s="57">
        <f t="shared" si="62"/>
        <v>7.6653396187392414E-3</v>
      </c>
      <c r="P545" s="38" t="s">
        <v>22</v>
      </c>
      <c r="Q545" s="38">
        <v>2187</v>
      </c>
      <c r="R545" s="41">
        <v>42544</v>
      </c>
      <c r="S545" s="57">
        <v>1.3899999999999999E-2</v>
      </c>
      <c r="T545" s="57">
        <v>5.1000000000000004E-3</v>
      </c>
      <c r="U545" s="57">
        <f t="shared" si="63"/>
        <v>1.5637292822228054E-2</v>
      </c>
      <c r="V545" s="42"/>
      <c r="W545" s="42"/>
      <c r="Z545" s="38" t="s">
        <v>22</v>
      </c>
      <c r="AA545" s="38">
        <v>2230</v>
      </c>
      <c r="AB545" s="41">
        <v>42587</v>
      </c>
      <c r="AC545" s="57">
        <v>2.0299999999999999E-2</v>
      </c>
      <c r="AD545" s="57">
        <v>2.5000000000000001E-3</v>
      </c>
      <c r="AE545" s="57">
        <f t="shared" si="64"/>
        <v>7.6653396187392414E-3</v>
      </c>
      <c r="AF545" s="42"/>
      <c r="AG545" s="42"/>
    </row>
    <row r="546" spans="1:33" x14ac:dyDescent="0.25">
      <c r="A546" s="45" t="s">
        <v>11</v>
      </c>
      <c r="B546" s="36">
        <v>826</v>
      </c>
      <c r="C546" s="44">
        <v>41183</v>
      </c>
      <c r="D546" s="37">
        <v>-79.554573926292846</v>
      </c>
      <c r="F546" s="38" t="s">
        <v>16</v>
      </c>
      <c r="G546" s="38">
        <v>1404</v>
      </c>
      <c r="H546" s="41">
        <v>41761</v>
      </c>
      <c r="I546" s="57">
        <v>5.0000000000000001E-4</v>
      </c>
      <c r="J546" s="57">
        <v>2.5000000000000001E-3</v>
      </c>
      <c r="K546" s="57">
        <f t="shared" si="62"/>
        <v>7.6653396187392414E-3</v>
      </c>
      <c r="P546" s="38" t="s">
        <v>22</v>
      </c>
      <c r="Q546" s="38">
        <v>2192</v>
      </c>
      <c r="R546" s="41">
        <v>42549</v>
      </c>
      <c r="S546" s="57">
        <v>2.3699999999999999E-2</v>
      </c>
      <c r="T546" s="57">
        <v>5.4000000000000003E-3</v>
      </c>
      <c r="U546" s="57">
        <f t="shared" si="63"/>
        <v>1.655713357647676E-2</v>
      </c>
      <c r="V546" s="42"/>
      <c r="W546" s="42"/>
      <c r="Z546" s="38" t="s">
        <v>22</v>
      </c>
      <c r="AA546" s="38">
        <v>2235</v>
      </c>
      <c r="AB546" s="41">
        <v>42592</v>
      </c>
      <c r="AC546" s="57">
        <v>2.5899999999999999E-2</v>
      </c>
      <c r="AD546" s="57">
        <v>5.5999999999999999E-3</v>
      </c>
      <c r="AE546" s="57">
        <f t="shared" si="64"/>
        <v>1.7170360745975898E-2</v>
      </c>
      <c r="AF546" s="42"/>
      <c r="AG546" s="42"/>
    </row>
    <row r="547" spans="1:33" x14ac:dyDescent="0.25">
      <c r="A547" s="45" t="s">
        <v>11</v>
      </c>
      <c r="B547" s="36">
        <v>827</v>
      </c>
      <c r="C547" s="44">
        <v>41184</v>
      </c>
      <c r="D547" s="37">
        <v>-79.652690273412702</v>
      </c>
      <c r="F547" s="38" t="s">
        <v>16</v>
      </c>
      <c r="G547" s="38">
        <v>1407</v>
      </c>
      <c r="H547" s="41">
        <v>41764</v>
      </c>
      <c r="I547" s="57">
        <v>5.0000000000000001E-4</v>
      </c>
      <c r="J547" s="57">
        <v>2.5000000000000001E-3</v>
      </c>
      <c r="K547" s="57">
        <f t="shared" si="62"/>
        <v>7.6653396187392414E-3</v>
      </c>
      <c r="P547" s="38" t="s">
        <v>22</v>
      </c>
      <c r="Q547" s="38">
        <v>2194</v>
      </c>
      <c r="R547" s="41">
        <v>42551</v>
      </c>
      <c r="S547" s="57">
        <v>1.8499999999999999E-2</v>
      </c>
      <c r="T547" s="57">
        <v>2.5000000000000001E-3</v>
      </c>
      <c r="U547" s="57">
        <f t="shared" si="63"/>
        <v>7.6653396187392414E-3</v>
      </c>
      <c r="V547" s="42"/>
      <c r="W547" s="42"/>
      <c r="Z547" s="38" t="s">
        <v>22</v>
      </c>
      <c r="AA547" s="38">
        <v>2237</v>
      </c>
      <c r="AB547" s="41">
        <v>42594</v>
      </c>
      <c r="AC547" s="57">
        <v>2.5999999999999999E-2</v>
      </c>
      <c r="AD547" s="57">
        <v>2.5000000000000001E-3</v>
      </c>
      <c r="AE547" s="57">
        <f t="shared" si="64"/>
        <v>7.6653396187392414E-3</v>
      </c>
      <c r="AF547" s="42"/>
      <c r="AG547" s="42"/>
    </row>
    <row r="548" spans="1:33" x14ac:dyDescent="0.25">
      <c r="A548" s="45" t="s">
        <v>11</v>
      </c>
      <c r="B548" s="36">
        <v>828</v>
      </c>
      <c r="C548" s="44">
        <v>41185</v>
      </c>
      <c r="D548" s="37">
        <v>-79.68028549604017</v>
      </c>
      <c r="F548" s="38" t="s">
        <v>16</v>
      </c>
      <c r="G548" s="38">
        <v>1409</v>
      </c>
      <c r="H548" s="41">
        <v>41766</v>
      </c>
      <c r="I548" s="57">
        <v>5.0000000000000001E-4</v>
      </c>
      <c r="J548" s="57">
        <v>2.5000000000000001E-3</v>
      </c>
      <c r="K548" s="57">
        <f t="shared" si="62"/>
        <v>7.6653396187392414E-3</v>
      </c>
      <c r="P548" s="38" t="s">
        <v>22</v>
      </c>
      <c r="Q548" s="38">
        <v>2201</v>
      </c>
      <c r="R548" s="41">
        <v>42558</v>
      </c>
      <c r="S548" s="57">
        <v>1.6799999999999999E-2</v>
      </c>
      <c r="T548" s="57">
        <v>6.1000000000000004E-3</v>
      </c>
      <c r="U548" s="57">
        <f t="shared" si="63"/>
        <v>1.870342866972375E-2</v>
      </c>
      <c r="V548" s="42"/>
      <c r="W548" s="42"/>
      <c r="Z548" s="38" t="s">
        <v>22</v>
      </c>
      <c r="AA548" s="38">
        <v>2242</v>
      </c>
      <c r="AB548" s="41">
        <v>42599</v>
      </c>
      <c r="AC548" s="57">
        <v>2.7E-2</v>
      </c>
      <c r="AD548" s="57">
        <v>2.5000000000000001E-3</v>
      </c>
      <c r="AE548" s="57">
        <f t="shared" si="64"/>
        <v>7.6653396187392414E-3</v>
      </c>
      <c r="AF548" s="42"/>
      <c r="AG548" s="42"/>
    </row>
    <row r="549" spans="1:33" x14ac:dyDescent="0.25">
      <c r="A549" s="45" t="s">
        <v>11</v>
      </c>
      <c r="B549" s="36">
        <v>829</v>
      </c>
      <c r="C549" s="44">
        <v>41186</v>
      </c>
      <c r="D549" s="37">
        <v>-79.68028549604017</v>
      </c>
      <c r="F549" s="38" t="s">
        <v>16</v>
      </c>
      <c r="G549" s="38">
        <v>1411</v>
      </c>
      <c r="H549" s="41">
        <v>41768</v>
      </c>
      <c r="I549" s="57">
        <v>5.0000000000000001E-4</v>
      </c>
      <c r="J549" s="57">
        <v>2.5000000000000001E-3</v>
      </c>
      <c r="K549" s="57">
        <f t="shared" si="62"/>
        <v>7.6653396187392414E-3</v>
      </c>
      <c r="P549" s="38" t="s">
        <v>22</v>
      </c>
      <c r="Q549" s="38">
        <v>2206</v>
      </c>
      <c r="R549" s="41">
        <v>42563</v>
      </c>
      <c r="S549" s="57">
        <v>7.3700000000000002E-2</v>
      </c>
      <c r="T549" s="57">
        <v>2.5000000000000001E-3</v>
      </c>
      <c r="U549" s="57">
        <f t="shared" si="63"/>
        <v>7.6653396187392414E-3</v>
      </c>
      <c r="V549" s="42"/>
      <c r="W549" s="42"/>
      <c r="Z549" s="38" t="s">
        <v>22</v>
      </c>
      <c r="AA549" s="38">
        <v>2244</v>
      </c>
      <c r="AB549" s="41">
        <v>42601</v>
      </c>
      <c r="AC549" s="57">
        <v>7.3999999999999996E-2</v>
      </c>
      <c r="AD549" s="57">
        <v>2.5000000000000001E-3</v>
      </c>
      <c r="AE549" s="57">
        <f t="shared" si="64"/>
        <v>7.6653396187392414E-3</v>
      </c>
      <c r="AF549" s="42"/>
      <c r="AG549" s="42"/>
    </row>
    <row r="550" spans="1:33" x14ac:dyDescent="0.25">
      <c r="A550" s="45" t="s">
        <v>11</v>
      </c>
      <c r="B550" s="36">
        <v>830</v>
      </c>
      <c r="C550" s="44">
        <v>41187</v>
      </c>
      <c r="D550" s="37">
        <v>-79.796798658244995</v>
      </c>
      <c r="F550" s="38" t="s">
        <v>16</v>
      </c>
      <c r="G550" s="38">
        <v>1414</v>
      </c>
      <c r="H550" s="41">
        <v>41771</v>
      </c>
      <c r="I550" s="57">
        <v>5.0000000000000001E-4</v>
      </c>
      <c r="J550" s="57">
        <v>2.5000000000000001E-3</v>
      </c>
      <c r="K550" s="57">
        <f t="shared" si="62"/>
        <v>7.6653396187392414E-3</v>
      </c>
      <c r="P550" s="38" t="s">
        <v>22</v>
      </c>
      <c r="Q550" s="38">
        <v>2220</v>
      </c>
      <c r="R550" s="41">
        <v>42577</v>
      </c>
      <c r="S550" s="57">
        <v>1.9199999999999998E-2</v>
      </c>
      <c r="T550" s="57">
        <v>2.5000000000000001E-3</v>
      </c>
      <c r="U550" s="57">
        <f t="shared" si="63"/>
        <v>7.6653396187392414E-3</v>
      </c>
      <c r="V550" s="42"/>
      <c r="W550" s="42"/>
      <c r="Z550" s="38" t="s">
        <v>22</v>
      </c>
      <c r="AA550" s="38">
        <v>2256</v>
      </c>
      <c r="AB550" s="41">
        <v>42613</v>
      </c>
      <c r="AC550" s="57">
        <v>4.6399999999999997E-2</v>
      </c>
      <c r="AD550" s="57">
        <v>2.5000000000000001E-3</v>
      </c>
      <c r="AE550" s="57">
        <f t="shared" si="64"/>
        <v>7.6653396187392414E-3</v>
      </c>
      <c r="AF550" s="42"/>
      <c r="AG550" s="42"/>
    </row>
    <row r="551" spans="1:33" x14ac:dyDescent="0.25">
      <c r="A551" s="45" t="s">
        <v>11</v>
      </c>
      <c r="B551" s="36">
        <v>834</v>
      </c>
      <c r="C551" s="44">
        <v>41191</v>
      </c>
      <c r="D551" s="37">
        <v>-79.876518190279896</v>
      </c>
      <c r="F551" s="38" t="s">
        <v>16</v>
      </c>
      <c r="G551" s="38">
        <v>1416</v>
      </c>
      <c r="H551" s="41">
        <v>41773</v>
      </c>
      <c r="I551" s="57">
        <v>5.0000000000000001E-4</v>
      </c>
      <c r="J551" s="57">
        <v>2.5000000000000001E-3</v>
      </c>
      <c r="K551" s="57">
        <f t="shared" si="62"/>
        <v>7.6653396187392414E-3</v>
      </c>
      <c r="P551" s="38" t="s">
        <v>22</v>
      </c>
      <c r="Q551" s="38">
        <v>2222</v>
      </c>
      <c r="R551" s="41">
        <v>42579</v>
      </c>
      <c r="S551" s="57">
        <v>5.7000000000000002E-2</v>
      </c>
      <c r="T551" s="57">
        <v>2.5000000000000001E-3</v>
      </c>
      <c r="U551" s="57">
        <f t="shared" si="63"/>
        <v>7.6653396187392414E-3</v>
      </c>
      <c r="V551" s="42"/>
      <c r="W551" s="42"/>
      <c r="Z551" s="38" t="s">
        <v>22</v>
      </c>
      <c r="AA551" s="38">
        <v>2258</v>
      </c>
      <c r="AB551" s="41">
        <v>42615</v>
      </c>
      <c r="AC551" s="57">
        <v>3.3000000000000002E-2</v>
      </c>
      <c r="AD551" s="57">
        <v>5.7999999999999996E-3</v>
      </c>
      <c r="AE551" s="57">
        <f t="shared" si="64"/>
        <v>1.7783587915475036E-2</v>
      </c>
      <c r="AF551" s="42"/>
      <c r="AG551" s="42"/>
    </row>
    <row r="552" spans="1:33" x14ac:dyDescent="0.25">
      <c r="A552" s="45" t="s">
        <v>11</v>
      </c>
      <c r="B552" s="36">
        <v>835</v>
      </c>
      <c r="C552" s="44">
        <v>41192</v>
      </c>
      <c r="D552" s="37">
        <v>-79.796798658244995</v>
      </c>
      <c r="F552" s="38" t="s">
        <v>16</v>
      </c>
      <c r="G552" s="38">
        <v>1418</v>
      </c>
      <c r="H552" s="41">
        <v>41775</v>
      </c>
      <c r="I552" s="57">
        <v>5.0000000000000001E-4</v>
      </c>
      <c r="J552" s="57">
        <v>2.5000000000000001E-3</v>
      </c>
      <c r="K552" s="57">
        <f t="shared" si="62"/>
        <v>7.6653396187392414E-3</v>
      </c>
      <c r="P552" s="38" t="s">
        <v>22</v>
      </c>
      <c r="Q552" s="38">
        <v>2227</v>
      </c>
      <c r="R552" s="41">
        <v>42584</v>
      </c>
      <c r="S552" s="57">
        <v>3.2500000000000001E-2</v>
      </c>
      <c r="T552" s="57">
        <v>2.5000000000000001E-3</v>
      </c>
      <c r="U552" s="57">
        <f t="shared" si="63"/>
        <v>7.6653396187392414E-3</v>
      </c>
      <c r="V552" s="42"/>
      <c r="W552" s="42"/>
      <c r="Z552" s="38" t="s">
        <v>22</v>
      </c>
      <c r="AA552" s="38">
        <v>2265</v>
      </c>
      <c r="AB552" s="41">
        <v>42622</v>
      </c>
      <c r="AC552" s="57">
        <v>8.4500000000000006E-2</v>
      </c>
      <c r="AD552" s="57">
        <v>2.5000000000000001E-3</v>
      </c>
      <c r="AE552" s="57">
        <f t="shared" si="64"/>
        <v>7.6653396187392414E-3</v>
      </c>
      <c r="AF552" s="42"/>
      <c r="AG552" s="42"/>
    </row>
    <row r="553" spans="1:33" x14ac:dyDescent="0.25">
      <c r="A553" s="45" t="s">
        <v>11</v>
      </c>
      <c r="B553" s="36">
        <v>836</v>
      </c>
      <c r="C553" s="44">
        <v>41193</v>
      </c>
      <c r="D553" s="37">
        <v>-79.873452054432391</v>
      </c>
      <c r="F553" s="38" t="s">
        <v>16</v>
      </c>
      <c r="G553" s="38">
        <v>1421</v>
      </c>
      <c r="H553" s="41">
        <v>41778</v>
      </c>
      <c r="I553" s="57">
        <v>5.0000000000000001E-4</v>
      </c>
      <c r="J553" s="57">
        <v>2.5000000000000001E-3</v>
      </c>
      <c r="K553" s="57">
        <f t="shared" si="62"/>
        <v>7.6653396187392414E-3</v>
      </c>
      <c r="P553" s="38" t="s">
        <v>22</v>
      </c>
      <c r="Q553" s="38">
        <v>2229</v>
      </c>
      <c r="R553" s="41">
        <v>42586</v>
      </c>
      <c r="S553" s="57">
        <v>2.3199999999999998E-2</v>
      </c>
      <c r="T553" s="57">
        <v>5.3E-3</v>
      </c>
      <c r="U553" s="57">
        <f t="shared" si="63"/>
        <v>1.6250519991727191E-2</v>
      </c>
      <c r="V553" s="42"/>
      <c r="W553" s="42"/>
      <c r="Z553" s="38" t="s">
        <v>22</v>
      </c>
      <c r="AA553" s="38">
        <v>2270</v>
      </c>
      <c r="AB553" s="41">
        <v>42627</v>
      </c>
      <c r="AC553" s="57">
        <v>4.9599999999999998E-2</v>
      </c>
      <c r="AD553" s="57">
        <v>5.7000000000000002E-3</v>
      </c>
      <c r="AE553" s="57">
        <f t="shared" si="64"/>
        <v>1.7476974330725471E-2</v>
      </c>
      <c r="AF553" s="42"/>
      <c r="AG553" s="42"/>
    </row>
    <row r="554" spans="1:33" x14ac:dyDescent="0.25">
      <c r="A554" s="45" t="s">
        <v>11</v>
      </c>
      <c r="B554" s="36">
        <v>837</v>
      </c>
      <c r="C554" s="44">
        <v>41194</v>
      </c>
      <c r="D554" s="37">
        <v>-79.796798658244995</v>
      </c>
      <c r="F554" s="38" t="s">
        <v>16</v>
      </c>
      <c r="G554" s="38">
        <v>1423</v>
      </c>
      <c r="H554" s="41">
        <v>41780</v>
      </c>
      <c r="I554" s="57">
        <v>5.0000000000000001E-4</v>
      </c>
      <c r="J554" s="57">
        <v>2.5000000000000001E-3</v>
      </c>
      <c r="K554" s="57">
        <f t="shared" si="62"/>
        <v>7.6653396187392414E-3</v>
      </c>
      <c r="P554" s="38" t="s">
        <v>22</v>
      </c>
      <c r="Q554" s="38">
        <v>2234</v>
      </c>
      <c r="R554" s="41">
        <v>42591</v>
      </c>
      <c r="S554" s="57">
        <v>2.63E-2</v>
      </c>
      <c r="T554" s="57">
        <v>2.5000000000000001E-3</v>
      </c>
      <c r="U554" s="57">
        <f t="shared" si="63"/>
        <v>7.6653396187392414E-3</v>
      </c>
      <c r="V554" s="42"/>
      <c r="W554" s="42"/>
      <c r="Z554" s="38" t="s">
        <v>22</v>
      </c>
      <c r="AA554" s="38">
        <v>2272</v>
      </c>
      <c r="AB554" s="41">
        <v>42629</v>
      </c>
      <c r="AC554" s="57">
        <v>8.5000000000000006E-2</v>
      </c>
      <c r="AD554" s="57">
        <v>2.5000000000000001E-3</v>
      </c>
      <c r="AE554" s="57">
        <f t="shared" si="64"/>
        <v>7.6653396187392414E-3</v>
      </c>
      <c r="AF554" s="42"/>
      <c r="AG554" s="42"/>
    </row>
    <row r="555" spans="1:33" x14ac:dyDescent="0.25">
      <c r="A555" s="45" t="s">
        <v>11</v>
      </c>
      <c r="B555" s="36">
        <v>840</v>
      </c>
      <c r="C555" s="44">
        <v>41197</v>
      </c>
      <c r="D555" s="37">
        <v>-79.891848869517361</v>
      </c>
      <c r="F555" s="38" t="s">
        <v>16</v>
      </c>
      <c r="G555" s="38">
        <v>1425</v>
      </c>
      <c r="H555" s="41">
        <v>41782</v>
      </c>
      <c r="I555" s="57">
        <v>5.0000000000000001E-4</v>
      </c>
      <c r="J555" s="57">
        <v>5.1000000000000004E-3</v>
      </c>
      <c r="K555" s="57">
        <f t="shared" si="62"/>
        <v>1.5637292822228054E-2</v>
      </c>
      <c r="P555" s="38" t="s">
        <v>22</v>
      </c>
      <c r="Q555" s="38">
        <v>2236</v>
      </c>
      <c r="R555" s="41">
        <v>42593</v>
      </c>
      <c r="S555" s="57">
        <v>2.9700000000000001E-2</v>
      </c>
      <c r="T555" s="57">
        <v>2.5000000000000001E-3</v>
      </c>
      <c r="U555" s="57">
        <f t="shared" si="63"/>
        <v>7.6653396187392414E-3</v>
      </c>
      <c r="V555" s="42"/>
      <c r="W555" s="42"/>
      <c r="Z555" s="38" t="s">
        <v>22</v>
      </c>
      <c r="AA555" s="38">
        <v>2277</v>
      </c>
      <c r="AB555" s="41">
        <v>42634</v>
      </c>
      <c r="AC555" s="57">
        <v>4.82E-2</v>
      </c>
      <c r="AD555" s="57">
        <v>2.5000000000000001E-3</v>
      </c>
      <c r="AE555" s="57">
        <f t="shared" si="64"/>
        <v>7.6653396187392414E-3</v>
      </c>
      <c r="AF555" s="42"/>
      <c r="AG555" s="42"/>
    </row>
    <row r="556" spans="1:33" x14ac:dyDescent="0.25">
      <c r="A556" s="45" t="s">
        <v>11</v>
      </c>
      <c r="B556" s="36">
        <v>841</v>
      </c>
      <c r="C556" s="44">
        <v>41198</v>
      </c>
      <c r="D556" s="37">
        <v>-80.020626575112189</v>
      </c>
      <c r="F556" s="38" t="s">
        <v>16</v>
      </c>
      <c r="G556" s="38">
        <v>1430</v>
      </c>
      <c r="H556" s="41">
        <v>41787</v>
      </c>
      <c r="I556" s="57">
        <v>5.0000000000000001E-4</v>
      </c>
      <c r="J556" s="57">
        <v>2.5000000000000001E-3</v>
      </c>
      <c r="K556" s="57">
        <f t="shared" si="62"/>
        <v>7.6653396187392414E-3</v>
      </c>
      <c r="P556" s="38" t="s">
        <v>22</v>
      </c>
      <c r="Q556" s="38">
        <v>2241</v>
      </c>
      <c r="R556" s="41">
        <v>42598</v>
      </c>
      <c r="S556" s="57">
        <v>2.52E-2</v>
      </c>
      <c r="T556" s="57">
        <v>2.5000000000000001E-3</v>
      </c>
      <c r="U556" s="57">
        <f t="shared" si="63"/>
        <v>7.6653396187392414E-3</v>
      </c>
      <c r="V556" s="42"/>
      <c r="W556" s="42"/>
      <c r="Z556" s="38" t="s">
        <v>22</v>
      </c>
      <c r="AA556" s="38">
        <v>2279</v>
      </c>
      <c r="AB556" s="41">
        <v>42636</v>
      </c>
      <c r="AC556" s="57">
        <v>0.25840000000000002</v>
      </c>
      <c r="AD556" s="57">
        <v>2.5000000000000001E-3</v>
      </c>
      <c r="AE556" s="57">
        <f t="shared" si="64"/>
        <v>7.6653396187392414E-3</v>
      </c>
      <c r="AF556" s="42"/>
      <c r="AG556" s="42"/>
    </row>
    <row r="557" spans="1:33" x14ac:dyDescent="0.25">
      <c r="A557" s="45" t="s">
        <v>11</v>
      </c>
      <c r="B557" s="36">
        <v>842</v>
      </c>
      <c r="C557" s="44">
        <v>41199</v>
      </c>
      <c r="D557" s="37">
        <v>-79.974634537399751</v>
      </c>
      <c r="F557" s="38" t="s">
        <v>16</v>
      </c>
      <c r="G557" s="38">
        <v>1432</v>
      </c>
      <c r="H557" s="41">
        <v>41789</v>
      </c>
      <c r="I557" s="57">
        <v>5.0000000000000001E-4</v>
      </c>
      <c r="J557" s="57">
        <v>2.5000000000000001E-3</v>
      </c>
      <c r="K557" s="57">
        <f t="shared" si="62"/>
        <v>7.6653396187392414E-3</v>
      </c>
      <c r="P557" s="38" t="s">
        <v>22</v>
      </c>
      <c r="Q557" s="38">
        <v>2243</v>
      </c>
      <c r="R557" s="41">
        <v>42600</v>
      </c>
      <c r="S557" s="57">
        <v>1.0500000000000001E-2</v>
      </c>
      <c r="T557" s="57">
        <v>2.5000000000000001E-3</v>
      </c>
      <c r="U557" s="57">
        <f t="shared" si="63"/>
        <v>7.6653396187392414E-3</v>
      </c>
      <c r="V557" s="42"/>
      <c r="W557" s="42"/>
      <c r="Z557" s="38" t="s">
        <v>22</v>
      </c>
      <c r="AA557" s="38">
        <v>2284</v>
      </c>
      <c r="AB557" s="41">
        <v>42641</v>
      </c>
      <c r="AC557" s="57">
        <v>8.1199999999999994E-2</v>
      </c>
      <c r="AD557" s="57">
        <v>2.5000000000000001E-3</v>
      </c>
      <c r="AE557" s="57">
        <f t="shared" si="64"/>
        <v>7.6653396187392414E-3</v>
      </c>
      <c r="AF557" s="42"/>
      <c r="AG557" s="42"/>
    </row>
    <row r="558" spans="1:33" x14ac:dyDescent="0.25">
      <c r="A558" s="45" t="s">
        <v>11</v>
      </c>
      <c r="B558" s="36">
        <v>843</v>
      </c>
      <c r="C558" s="44">
        <v>41200</v>
      </c>
      <c r="D558" s="37">
        <v>-80.091147699604591</v>
      </c>
      <c r="F558" s="38" t="s">
        <v>16</v>
      </c>
      <c r="G558" s="38">
        <v>1435</v>
      </c>
      <c r="H558" s="41">
        <v>41792</v>
      </c>
      <c r="I558" s="57">
        <v>5.0000000000000001E-4</v>
      </c>
      <c r="J558" s="57">
        <v>2.5000000000000001E-3</v>
      </c>
      <c r="K558" s="57">
        <f t="shared" si="62"/>
        <v>7.6653396187392414E-3</v>
      </c>
      <c r="P558" s="38" t="s">
        <v>22</v>
      </c>
      <c r="Q558" s="38">
        <v>2255</v>
      </c>
      <c r="R558" s="41">
        <v>42612</v>
      </c>
      <c r="S558" s="57">
        <v>3.9199999999999999E-2</v>
      </c>
      <c r="T558" s="57">
        <v>2.5000000000000001E-3</v>
      </c>
      <c r="U558" s="57">
        <f t="shared" si="63"/>
        <v>7.6653396187392414E-3</v>
      </c>
      <c r="V558" s="42"/>
      <c r="W558" s="42"/>
      <c r="Z558" s="38" t="s">
        <v>22</v>
      </c>
      <c r="AA558" s="38">
        <v>2286</v>
      </c>
      <c r="AB558" s="41">
        <v>42643</v>
      </c>
      <c r="AC558" s="57">
        <v>6.5100000000000005E-2</v>
      </c>
      <c r="AD558" s="57">
        <v>2.5000000000000001E-3</v>
      </c>
      <c r="AE558" s="57">
        <f t="shared" si="64"/>
        <v>7.6653396187392414E-3</v>
      </c>
      <c r="AF558" s="42"/>
      <c r="AG558" s="42"/>
    </row>
    <row r="559" spans="1:33" x14ac:dyDescent="0.25">
      <c r="A559" s="45" t="s">
        <v>11</v>
      </c>
      <c r="B559" s="36">
        <v>844</v>
      </c>
      <c r="C559" s="44">
        <v>41201</v>
      </c>
      <c r="D559" s="37">
        <v>-80.072750884519607</v>
      </c>
      <c r="F559" s="38" t="s">
        <v>16</v>
      </c>
      <c r="G559" s="38">
        <v>1437</v>
      </c>
      <c r="H559" s="41">
        <v>41794</v>
      </c>
      <c r="I559" s="57">
        <v>5.0000000000000001E-4</v>
      </c>
      <c r="J559" s="57">
        <v>2.5000000000000001E-3</v>
      </c>
      <c r="K559" s="57">
        <f t="shared" si="62"/>
        <v>7.6653396187392414E-3</v>
      </c>
      <c r="P559" s="38" t="s">
        <v>22</v>
      </c>
      <c r="Q559" s="38">
        <v>2257</v>
      </c>
      <c r="R559" s="41">
        <v>42614</v>
      </c>
      <c r="S559" s="57">
        <v>3.6900000000000002E-2</v>
      </c>
      <c r="T559" s="57">
        <v>2.5000000000000001E-3</v>
      </c>
      <c r="U559" s="57">
        <f t="shared" si="63"/>
        <v>7.6653396187392414E-3</v>
      </c>
      <c r="V559" s="42"/>
      <c r="W559" s="42"/>
      <c r="Z559" s="38" t="s">
        <v>22</v>
      </c>
      <c r="AA559" s="38">
        <v>2291</v>
      </c>
      <c r="AB559" s="41">
        <v>42648</v>
      </c>
      <c r="AC559" s="57">
        <v>3.3099999999999997E-2</v>
      </c>
      <c r="AD559" s="57">
        <v>2.5000000000000001E-3</v>
      </c>
      <c r="AE559" s="57">
        <f t="shared" si="64"/>
        <v>7.6653396187392414E-3</v>
      </c>
      <c r="AF559" s="42"/>
      <c r="AG559" s="42"/>
    </row>
    <row r="560" spans="1:33" x14ac:dyDescent="0.25">
      <c r="A560" s="45" t="s">
        <v>11</v>
      </c>
      <c r="B560" s="36">
        <v>847</v>
      </c>
      <c r="C560" s="44">
        <v>41204</v>
      </c>
      <c r="D560" s="37">
        <v>-80.204594725961925</v>
      </c>
      <c r="F560" s="38" t="s">
        <v>16</v>
      </c>
      <c r="G560" s="38">
        <v>1439</v>
      </c>
      <c r="H560" s="41">
        <v>41796</v>
      </c>
      <c r="I560" s="57">
        <v>5.0000000000000001E-4</v>
      </c>
      <c r="J560" s="57">
        <v>2.5000000000000001E-3</v>
      </c>
      <c r="K560" s="57">
        <f t="shared" si="62"/>
        <v>7.6653396187392414E-3</v>
      </c>
      <c r="P560" s="38" t="s">
        <v>22</v>
      </c>
      <c r="Q560" s="38">
        <v>2264</v>
      </c>
      <c r="R560" s="41">
        <v>42621</v>
      </c>
      <c r="S560" s="57">
        <v>0.1552</v>
      </c>
      <c r="T560" s="57">
        <v>2.5000000000000001E-3</v>
      </c>
      <c r="U560" s="57">
        <f t="shared" si="63"/>
        <v>7.6653396187392414E-3</v>
      </c>
      <c r="V560" s="42"/>
      <c r="W560" s="42"/>
      <c r="Z560" s="38" t="s">
        <v>22</v>
      </c>
      <c r="AA560" s="38">
        <v>2293</v>
      </c>
      <c r="AB560" s="41">
        <v>42650</v>
      </c>
      <c r="AC560" s="57">
        <v>3.73E-2</v>
      </c>
      <c r="AD560" s="57">
        <v>2.5000000000000001E-3</v>
      </c>
      <c r="AE560" s="57">
        <f t="shared" si="64"/>
        <v>7.6653396187392414E-3</v>
      </c>
      <c r="AF560" s="42"/>
      <c r="AG560" s="42"/>
    </row>
    <row r="561" spans="1:35" ht="15.75" x14ac:dyDescent="0.3">
      <c r="A561" s="45" t="s">
        <v>11</v>
      </c>
      <c r="B561" s="36">
        <v>848</v>
      </c>
      <c r="C561" s="44">
        <v>41205</v>
      </c>
      <c r="D561" s="37">
        <v>-80.345636974946729</v>
      </c>
      <c r="F561" s="38" t="s">
        <v>16</v>
      </c>
      <c r="G561" s="38">
        <v>1442</v>
      </c>
      <c r="H561" s="41">
        <v>41799</v>
      </c>
      <c r="I561" s="57">
        <v>5.0000000000000001E-4</v>
      </c>
      <c r="J561" s="57">
        <v>2.5000000000000001E-3</v>
      </c>
      <c r="K561" s="57">
        <f t="shared" si="62"/>
        <v>7.6653396187392414E-3</v>
      </c>
      <c r="P561" s="38" t="s">
        <v>22</v>
      </c>
      <c r="Q561" s="38">
        <v>2269</v>
      </c>
      <c r="R561" s="41">
        <v>42626</v>
      </c>
      <c r="S561" s="57">
        <v>6.8000000000000005E-2</v>
      </c>
      <c r="T561" s="57">
        <v>2.5000000000000001E-3</v>
      </c>
      <c r="U561" s="57">
        <f t="shared" si="63"/>
        <v>7.6653396187392414E-3</v>
      </c>
      <c r="V561" s="42"/>
      <c r="W561" s="42"/>
      <c r="Z561" s="48" t="s">
        <v>22</v>
      </c>
      <c r="AA561" s="48">
        <v>2299</v>
      </c>
      <c r="AB561" s="49">
        <v>42656</v>
      </c>
      <c r="AC561" s="58">
        <v>2.1299999999999999E-2</v>
      </c>
      <c r="AD561" s="58">
        <v>2.5000000000000001E-3</v>
      </c>
      <c r="AE561" s="57">
        <f t="shared" si="64"/>
        <v>7.6653396187392414E-3</v>
      </c>
      <c r="AF561" s="38" t="s">
        <v>76</v>
      </c>
      <c r="AG561" s="38" t="s">
        <v>93</v>
      </c>
      <c r="AH561" s="38" t="s">
        <v>94</v>
      </c>
      <c r="AI561" s="38" t="s">
        <v>179</v>
      </c>
    </row>
    <row r="562" spans="1:35" x14ac:dyDescent="0.25">
      <c r="A562" s="45" t="s">
        <v>11</v>
      </c>
      <c r="B562" s="36">
        <v>849</v>
      </c>
      <c r="C562" s="44">
        <v>41206</v>
      </c>
      <c r="D562" s="37">
        <v>-80.339504703251734</v>
      </c>
      <c r="F562" s="38" t="s">
        <v>16</v>
      </c>
      <c r="G562" s="38">
        <v>1444</v>
      </c>
      <c r="H562" s="41">
        <v>41801</v>
      </c>
      <c r="I562" s="57">
        <v>5.0000000000000001E-4</v>
      </c>
      <c r="J562" s="57">
        <v>2.5000000000000001E-3</v>
      </c>
      <c r="K562" s="57">
        <f t="shared" si="62"/>
        <v>7.6653396187392414E-3</v>
      </c>
      <c r="P562" s="38" t="s">
        <v>22</v>
      </c>
      <c r="Q562" s="38">
        <v>2271</v>
      </c>
      <c r="R562" s="41">
        <v>42628</v>
      </c>
      <c r="S562" s="57">
        <v>0.39889999999999998</v>
      </c>
      <c r="T562" s="57">
        <v>9.4999999999999998E-3</v>
      </c>
      <c r="U562" s="57">
        <f t="shared" si="63"/>
        <v>2.9128290551209114E-2</v>
      </c>
      <c r="V562" s="42"/>
      <c r="W562" s="42"/>
      <c r="Z562" s="38" t="s">
        <v>24</v>
      </c>
      <c r="AA562" s="38">
        <v>2312</v>
      </c>
      <c r="AB562" s="41">
        <v>42669</v>
      </c>
      <c r="AC562" s="57">
        <v>2.6100000000000002E-2</v>
      </c>
      <c r="AD562" s="57">
        <v>0.8397</v>
      </c>
      <c r="AE562" s="57">
        <f t="shared" si="64"/>
        <v>2.5746342711421364</v>
      </c>
      <c r="AF562" s="38" t="s">
        <v>46</v>
      </c>
      <c r="AG562" s="43">
        <f>MAX(AC562:AC575)</f>
        <v>7.7600000000000002E-2</v>
      </c>
      <c r="AH562" s="43">
        <f>MAX(AD562:AD575)</f>
        <v>0.92730000000000001</v>
      </c>
      <c r="AI562" s="57">
        <f>(30.973762+15.999*4)/30.973762*AH562</f>
        <v>2.8432277713827592</v>
      </c>
    </row>
    <row r="563" spans="1:35" x14ac:dyDescent="0.25">
      <c r="A563" s="45" t="s">
        <v>11</v>
      </c>
      <c r="B563" s="36">
        <v>850</v>
      </c>
      <c r="C563" s="44">
        <v>41207</v>
      </c>
      <c r="D563" s="37">
        <v>-80.440687186219094</v>
      </c>
      <c r="F563" s="38" t="s">
        <v>16</v>
      </c>
      <c r="G563" s="38">
        <v>1446</v>
      </c>
      <c r="H563" s="41">
        <v>41803</v>
      </c>
      <c r="I563" s="57">
        <v>5.0000000000000001E-4</v>
      </c>
      <c r="J563" s="57">
        <v>2.5000000000000001E-3</v>
      </c>
      <c r="K563" s="57">
        <f t="shared" si="62"/>
        <v>7.6653396187392414E-3</v>
      </c>
      <c r="P563" s="38" t="s">
        <v>22</v>
      </c>
      <c r="Q563" s="38">
        <v>2276</v>
      </c>
      <c r="R563" s="41">
        <v>42633</v>
      </c>
      <c r="S563" s="57">
        <v>0.05</v>
      </c>
      <c r="T563" s="57">
        <v>0.11559999999999999</v>
      </c>
      <c r="U563" s="57">
        <f t="shared" si="63"/>
        <v>0.3544453039705025</v>
      </c>
      <c r="Z563" s="38" t="s">
        <v>24</v>
      </c>
      <c r="AA563" s="38">
        <v>2314</v>
      </c>
      <c r="AB563" s="41">
        <v>42671</v>
      </c>
      <c r="AC563" s="57">
        <v>4.9399999999999999E-2</v>
      </c>
      <c r="AD563" s="57">
        <v>0.88529999999999998</v>
      </c>
      <c r="AE563" s="57">
        <f t="shared" si="64"/>
        <v>2.7144500657879398</v>
      </c>
      <c r="AF563" s="38" t="s">
        <v>47</v>
      </c>
      <c r="AG563" s="43">
        <f>MIN(AC562:AC575)</f>
        <v>5.0000000000000001E-4</v>
      </c>
      <c r="AH563" s="43">
        <f>MIN(AD562:AD575)</f>
        <v>0.1714</v>
      </c>
      <c r="AI563" s="57">
        <f t="shared" ref="AI563:AI566" si="65">(30.973762+15.999*4)/30.973762*AH563</f>
        <v>0.52553568426076236</v>
      </c>
    </row>
    <row r="564" spans="1:35" x14ac:dyDescent="0.25">
      <c r="A564" s="45" t="s">
        <v>11</v>
      </c>
      <c r="B564" s="36">
        <v>851</v>
      </c>
      <c r="C564" s="44">
        <v>41208</v>
      </c>
      <c r="D564" s="37">
        <v>-80.452951729609083</v>
      </c>
      <c r="F564" s="38" t="s">
        <v>16</v>
      </c>
      <c r="G564" s="38">
        <v>1449</v>
      </c>
      <c r="H564" s="41">
        <v>41806</v>
      </c>
      <c r="I564" s="57">
        <v>5.0000000000000001E-4</v>
      </c>
      <c r="J564" s="57">
        <v>2.5000000000000001E-3</v>
      </c>
      <c r="K564" s="57">
        <f t="shared" si="62"/>
        <v>7.6653396187392414E-3</v>
      </c>
      <c r="P564" s="38" t="s">
        <v>22</v>
      </c>
      <c r="Q564" s="38">
        <v>2278</v>
      </c>
      <c r="R564" s="41">
        <v>42635</v>
      </c>
      <c r="S564" s="57">
        <v>0.3392</v>
      </c>
      <c r="T564" s="57">
        <v>6.7000000000000002E-3</v>
      </c>
      <c r="U564" s="57">
        <f t="shared" si="63"/>
        <v>2.0543110178221167E-2</v>
      </c>
      <c r="V564" s="42"/>
      <c r="W564" s="42"/>
      <c r="Z564" s="38" t="s">
        <v>24</v>
      </c>
      <c r="AA564" s="38">
        <v>2319</v>
      </c>
      <c r="AB564" s="41">
        <v>42676</v>
      </c>
      <c r="AC564" s="57">
        <v>7.0699999999999999E-2</v>
      </c>
      <c r="AD564" s="57">
        <v>0.8952</v>
      </c>
      <c r="AE564" s="57">
        <f t="shared" si="64"/>
        <v>2.7448048106781475</v>
      </c>
      <c r="AF564" s="38" t="s">
        <v>48</v>
      </c>
      <c r="AG564" s="43">
        <f>MEDIAN(AC562:AC575)</f>
        <v>4.1550000000000004E-2</v>
      </c>
      <c r="AH564" s="43">
        <f>MEDIAN(AD562:AD575)</f>
        <v>0.88260000000000005</v>
      </c>
      <c r="AI564" s="57">
        <f t="shared" si="65"/>
        <v>2.7061714989997019</v>
      </c>
    </row>
    <row r="565" spans="1:35" x14ac:dyDescent="0.25">
      <c r="A565" s="45" t="s">
        <v>11</v>
      </c>
      <c r="B565" s="36">
        <v>854</v>
      </c>
      <c r="C565" s="44">
        <v>41211</v>
      </c>
      <c r="D565" s="37">
        <v>-80.578663299356407</v>
      </c>
      <c r="F565" s="38" t="s">
        <v>16</v>
      </c>
      <c r="G565" s="38">
        <v>1453</v>
      </c>
      <c r="H565" s="41">
        <v>41810</v>
      </c>
      <c r="I565" s="57">
        <v>1.9E-3</v>
      </c>
      <c r="J565" s="57">
        <v>2.5000000000000001E-3</v>
      </c>
      <c r="K565" s="57">
        <f t="shared" si="62"/>
        <v>7.6653396187392414E-3</v>
      </c>
      <c r="P565" s="38" t="s">
        <v>22</v>
      </c>
      <c r="Q565" s="38">
        <v>2283</v>
      </c>
      <c r="R565" s="41">
        <v>42640</v>
      </c>
      <c r="S565" s="57">
        <v>0.1123</v>
      </c>
      <c r="T565" s="57">
        <v>2.5000000000000001E-3</v>
      </c>
      <c r="U565" s="57">
        <f t="shared" si="63"/>
        <v>7.6653396187392414E-3</v>
      </c>
      <c r="V565" s="42"/>
      <c r="W565" s="42"/>
      <c r="Z565" s="38" t="s">
        <v>24</v>
      </c>
      <c r="AA565" s="38">
        <v>2321</v>
      </c>
      <c r="AB565" s="41">
        <v>42678</v>
      </c>
      <c r="AC565" s="57">
        <v>3.4799999999999998E-2</v>
      </c>
      <c r="AD565" s="57">
        <v>0.85919999999999996</v>
      </c>
      <c r="AE565" s="57">
        <f t="shared" si="64"/>
        <v>2.6344239201683024</v>
      </c>
      <c r="AF565" s="38" t="s">
        <v>49</v>
      </c>
      <c r="AG565" s="43">
        <f>AVERAGE(AC562:AC575)</f>
        <v>4.1278571428571435E-2</v>
      </c>
      <c r="AH565" s="43">
        <f>AVERAGE(AD562:AD575)</f>
        <v>0.83130000000000004</v>
      </c>
      <c r="AI565" s="57">
        <f t="shared" si="65"/>
        <v>2.5488787300231723</v>
      </c>
    </row>
    <row r="566" spans="1:35" x14ac:dyDescent="0.25">
      <c r="A566" s="45" t="s">
        <v>11</v>
      </c>
      <c r="B566" s="36">
        <v>855</v>
      </c>
      <c r="C566" s="44">
        <v>41212</v>
      </c>
      <c r="D566" s="37">
        <v>-80.922070514275916</v>
      </c>
      <c r="F566" s="38" t="s">
        <v>16</v>
      </c>
      <c r="G566" s="38">
        <v>1456</v>
      </c>
      <c r="H566" s="41">
        <v>41813</v>
      </c>
      <c r="I566" s="57">
        <v>5.0000000000000001E-4</v>
      </c>
      <c r="J566" s="57">
        <v>2.5000000000000001E-3</v>
      </c>
      <c r="K566" s="57">
        <f t="shared" si="62"/>
        <v>7.6653396187392414E-3</v>
      </c>
      <c r="P566" s="38" t="s">
        <v>22</v>
      </c>
      <c r="Q566" s="38">
        <v>2285</v>
      </c>
      <c r="R566" s="41">
        <v>42642</v>
      </c>
      <c r="S566" s="57">
        <v>8.3400000000000002E-2</v>
      </c>
      <c r="T566" s="57">
        <v>2.5000000000000001E-3</v>
      </c>
      <c r="U566" s="57">
        <f t="shared" si="63"/>
        <v>7.6653396187392414E-3</v>
      </c>
      <c r="V566" s="42"/>
      <c r="W566" s="42"/>
      <c r="Z566" s="38" t="s">
        <v>24</v>
      </c>
      <c r="AA566" s="38">
        <v>2326</v>
      </c>
      <c r="AB566" s="41">
        <v>42683</v>
      </c>
      <c r="AC566" s="57">
        <v>3.9199999999999999E-2</v>
      </c>
      <c r="AD566" s="57">
        <v>0.88090000000000002</v>
      </c>
      <c r="AE566" s="57">
        <f t="shared" si="64"/>
        <v>2.700959068058959</v>
      </c>
      <c r="AF566" s="38" t="s">
        <v>50</v>
      </c>
      <c r="AG566" s="43">
        <f>STDEV(AC562:AC575)</f>
        <v>1.9503813377484309E-2</v>
      </c>
      <c r="AH566" s="43">
        <f>STDEV(AD562:AD575)</f>
        <v>0.19164380421059182</v>
      </c>
      <c r="AI566" s="57">
        <f t="shared" si="65"/>
        <v>0.58760593804054229</v>
      </c>
    </row>
    <row r="567" spans="1:35" x14ac:dyDescent="0.25">
      <c r="A567" s="45" t="s">
        <v>11</v>
      </c>
      <c r="B567" s="36">
        <v>856</v>
      </c>
      <c r="C567" s="44">
        <v>41213</v>
      </c>
      <c r="D567" s="37">
        <v>-81.04471594817575</v>
      </c>
      <c r="F567" s="38" t="s">
        <v>16</v>
      </c>
      <c r="G567" s="38">
        <v>1457</v>
      </c>
      <c r="H567" s="41">
        <v>41814</v>
      </c>
      <c r="I567" s="57">
        <v>5.0000000000000001E-4</v>
      </c>
      <c r="J567" s="57">
        <v>2.5000000000000001E-3</v>
      </c>
      <c r="K567" s="57">
        <f t="shared" si="62"/>
        <v>7.6653396187392414E-3</v>
      </c>
      <c r="P567" s="38" t="s">
        <v>22</v>
      </c>
      <c r="Q567" s="38">
        <v>2290</v>
      </c>
      <c r="R567" s="41">
        <v>42647</v>
      </c>
      <c r="S567" s="57">
        <v>3.49E-2</v>
      </c>
      <c r="T567" s="57">
        <v>2.5000000000000001E-3</v>
      </c>
      <c r="U567" s="57">
        <f t="shared" si="63"/>
        <v>7.6653396187392414E-3</v>
      </c>
      <c r="V567" s="42"/>
      <c r="W567" s="42"/>
      <c r="Z567" s="38" t="s">
        <v>24</v>
      </c>
      <c r="AA567" s="38">
        <v>2333</v>
      </c>
      <c r="AB567" s="41">
        <v>42690</v>
      </c>
      <c r="AC567" s="57">
        <v>4.7300000000000002E-2</v>
      </c>
      <c r="AD567" s="57">
        <v>0.85580000000000001</v>
      </c>
      <c r="AE567" s="57">
        <f t="shared" si="64"/>
        <v>2.6239990582868171</v>
      </c>
    </row>
    <row r="568" spans="1:35" x14ac:dyDescent="0.25">
      <c r="A568" s="45" t="s">
        <v>11</v>
      </c>
      <c r="B568" s="36">
        <v>857</v>
      </c>
      <c r="C568" s="44">
        <v>41214</v>
      </c>
      <c r="D568" s="37">
        <v>-81.240948642415475</v>
      </c>
      <c r="F568" s="38" t="s">
        <v>16</v>
      </c>
      <c r="G568" s="38">
        <v>1458</v>
      </c>
      <c r="H568" s="41">
        <v>41815</v>
      </c>
      <c r="I568" s="57">
        <v>5.0000000000000001E-4</v>
      </c>
      <c r="J568" s="57">
        <v>2.5000000000000001E-3</v>
      </c>
      <c r="K568" s="57">
        <f t="shared" si="62"/>
        <v>7.6653396187392414E-3</v>
      </c>
      <c r="P568" s="38" t="s">
        <v>22</v>
      </c>
      <c r="Q568" s="38">
        <v>2292</v>
      </c>
      <c r="R568" s="41">
        <v>42649</v>
      </c>
      <c r="S568" s="57">
        <v>4.41E-2</v>
      </c>
      <c r="T568" s="57">
        <v>2.5000000000000001E-3</v>
      </c>
      <c r="U568" s="57">
        <f t="shared" si="63"/>
        <v>7.6653396187392414E-3</v>
      </c>
      <c r="V568" s="42"/>
      <c r="W568" s="42"/>
      <c r="Z568" s="38" t="s">
        <v>24</v>
      </c>
      <c r="AA568" s="38">
        <v>2335</v>
      </c>
      <c r="AB568" s="41">
        <v>42692</v>
      </c>
      <c r="AC568" s="57">
        <v>5.3800000000000001E-2</v>
      </c>
      <c r="AD568" s="57">
        <v>0.87360000000000004</v>
      </c>
      <c r="AE568" s="57">
        <f t="shared" si="64"/>
        <v>2.6785762763722403</v>
      </c>
    </row>
    <row r="569" spans="1:35" ht="15.75" x14ac:dyDescent="0.3">
      <c r="A569" s="45" t="s">
        <v>11</v>
      </c>
      <c r="B569" s="36">
        <v>858</v>
      </c>
      <c r="C569" s="44">
        <v>41215</v>
      </c>
      <c r="D569" s="37">
        <v>-81.23481637072048</v>
      </c>
      <c r="F569" s="38" t="s">
        <v>16</v>
      </c>
      <c r="G569" s="38">
        <v>1460</v>
      </c>
      <c r="H569" s="41">
        <v>41817</v>
      </c>
      <c r="I569" s="57">
        <v>5.0000000000000001E-4</v>
      </c>
      <c r="J569" s="57">
        <v>2.5000000000000001E-3</v>
      </c>
      <c r="K569" s="57">
        <f t="shared" si="62"/>
        <v>7.6653396187392414E-3</v>
      </c>
      <c r="P569" s="48" t="s">
        <v>22</v>
      </c>
      <c r="Q569" s="48">
        <v>2298</v>
      </c>
      <c r="R569" s="49">
        <v>42655</v>
      </c>
      <c r="S569" s="58">
        <v>2.3400000000000001E-2</v>
      </c>
      <c r="T569" s="58">
        <v>2.5000000000000001E-3</v>
      </c>
      <c r="U569" s="57">
        <f t="shared" si="63"/>
        <v>7.6653396187392414E-3</v>
      </c>
      <c r="V569" s="38" t="s">
        <v>77</v>
      </c>
      <c r="W569" s="38" t="s">
        <v>93</v>
      </c>
      <c r="X569" s="38" t="s">
        <v>94</v>
      </c>
      <c r="Y569" s="38" t="s">
        <v>179</v>
      </c>
      <c r="Z569" s="38" t="s">
        <v>24</v>
      </c>
      <c r="AA569" s="38">
        <v>2340</v>
      </c>
      <c r="AB569" s="41">
        <v>42697</v>
      </c>
      <c r="AC569" s="57">
        <v>4.3900000000000002E-2</v>
      </c>
      <c r="AD569" s="57">
        <v>0.8911</v>
      </c>
      <c r="AE569" s="57">
        <f t="shared" si="64"/>
        <v>2.7322336537034149</v>
      </c>
    </row>
    <row r="570" spans="1:35" x14ac:dyDescent="0.25">
      <c r="A570" s="45" t="s">
        <v>11</v>
      </c>
      <c r="B570" s="36">
        <v>861</v>
      </c>
      <c r="C570" s="44">
        <v>41218</v>
      </c>
      <c r="D570" s="37">
        <v>-81.385057027247768</v>
      </c>
      <c r="F570" s="38" t="s">
        <v>16</v>
      </c>
      <c r="G570" s="38">
        <v>1463</v>
      </c>
      <c r="H570" s="41">
        <v>41820</v>
      </c>
      <c r="I570" s="57">
        <v>5.0000000000000001E-4</v>
      </c>
      <c r="J570" s="57">
        <v>2.5000000000000001E-3</v>
      </c>
      <c r="K570" s="57">
        <f t="shared" si="62"/>
        <v>7.6653396187392414E-3</v>
      </c>
      <c r="P570" s="38" t="s">
        <v>24</v>
      </c>
      <c r="Q570" s="38">
        <v>2304</v>
      </c>
      <c r="R570" s="41">
        <v>42661</v>
      </c>
      <c r="S570" s="57">
        <v>3.4799999999999998E-2</v>
      </c>
      <c r="T570" s="57">
        <v>0.90549999999999997</v>
      </c>
      <c r="U570" s="57">
        <f t="shared" si="63"/>
        <v>2.7763860099073527</v>
      </c>
      <c r="V570" s="38" t="s">
        <v>46</v>
      </c>
      <c r="W570" s="43">
        <f>MAX(S570:S585)</f>
        <v>0.97070000000000001</v>
      </c>
      <c r="X570" s="43">
        <f>MAX(T570:T585)</f>
        <v>1.028</v>
      </c>
      <c r="Y570" s="57">
        <f>(30.973762+15.999*4)/30.973762*X570</f>
        <v>3.1519876512255758</v>
      </c>
      <c r="Z570" s="38" t="s">
        <v>24</v>
      </c>
      <c r="AA570" s="38">
        <v>2342</v>
      </c>
      <c r="AB570" s="41">
        <v>42699</v>
      </c>
      <c r="AC570" s="57">
        <v>3.3599999999999998E-2</v>
      </c>
      <c r="AD570" s="57">
        <v>0.85140000000000005</v>
      </c>
      <c r="AE570" s="57">
        <f t="shared" si="64"/>
        <v>2.6105080605578359</v>
      </c>
    </row>
    <row r="571" spans="1:35" x14ac:dyDescent="0.25">
      <c r="A571" s="45" t="s">
        <v>11</v>
      </c>
      <c r="B571" s="36">
        <v>862</v>
      </c>
      <c r="C571" s="44">
        <v>41219</v>
      </c>
      <c r="D571" s="37">
        <v>-81.385057027247768</v>
      </c>
      <c r="F571" s="38" t="s">
        <v>16</v>
      </c>
      <c r="G571" s="38">
        <v>1465</v>
      </c>
      <c r="H571" s="41">
        <v>41822</v>
      </c>
      <c r="I571" s="57">
        <v>5.0000000000000001E-4</v>
      </c>
      <c r="J571" s="57">
        <v>2.5000000000000001E-3</v>
      </c>
      <c r="K571" s="57">
        <f t="shared" si="62"/>
        <v>7.6653396187392414E-3</v>
      </c>
      <c r="P571" s="38" t="s">
        <v>24</v>
      </c>
      <c r="Q571" s="38">
        <v>2307</v>
      </c>
      <c r="R571" s="41">
        <v>42664</v>
      </c>
      <c r="S571" s="57">
        <v>2.8199999999999999E-2</v>
      </c>
      <c r="T571" s="57">
        <v>0.92589999999999995</v>
      </c>
      <c r="U571" s="57">
        <f t="shared" si="63"/>
        <v>2.8389351811962649</v>
      </c>
      <c r="V571" s="38" t="s">
        <v>47</v>
      </c>
      <c r="W571" s="43">
        <f>MIN(S570:S585)</f>
        <v>1.6199999999999999E-2</v>
      </c>
      <c r="X571" s="43">
        <f>MIN(T570:T585)</f>
        <v>2.5000000000000001E-3</v>
      </c>
      <c r="Y571" s="57">
        <f t="shared" ref="Y571:Y573" si="66">(30.973762+15.999*4)/30.973762*X571</f>
        <v>7.6653396187392414E-3</v>
      </c>
      <c r="Z571" s="38" t="s">
        <v>24</v>
      </c>
      <c r="AA571" s="38">
        <v>2347</v>
      </c>
      <c r="AB571" s="41">
        <v>42704</v>
      </c>
      <c r="AC571" s="57">
        <v>2.1600000000000001E-2</v>
      </c>
      <c r="AD571" s="57">
        <v>0.89700000000000002</v>
      </c>
      <c r="AE571" s="57">
        <f t="shared" si="64"/>
        <v>2.7503238552036398</v>
      </c>
    </row>
    <row r="572" spans="1:35" x14ac:dyDescent="0.25">
      <c r="A572" s="45" t="s">
        <v>11</v>
      </c>
      <c r="B572" s="36">
        <v>863</v>
      </c>
      <c r="C572" s="44">
        <v>41220</v>
      </c>
      <c r="D572" s="37">
        <v>-81.385057027247768</v>
      </c>
      <c r="F572" s="38" t="s">
        <v>16</v>
      </c>
      <c r="G572" s="38">
        <v>1470</v>
      </c>
      <c r="H572" s="41">
        <v>41827</v>
      </c>
      <c r="I572" s="57">
        <v>5.0000000000000001E-4</v>
      </c>
      <c r="J572" s="57">
        <v>2.5000000000000001E-3</v>
      </c>
      <c r="K572" s="57">
        <f t="shared" si="62"/>
        <v>7.6653396187392414E-3</v>
      </c>
      <c r="P572" s="38" t="s">
        <v>24</v>
      </c>
      <c r="Q572" s="38">
        <v>2311</v>
      </c>
      <c r="R572" s="41">
        <v>42668</v>
      </c>
      <c r="S572" s="57">
        <v>2.5600000000000001E-2</v>
      </c>
      <c r="T572" s="57">
        <v>0.90239999999999998</v>
      </c>
      <c r="U572" s="57">
        <f t="shared" si="63"/>
        <v>2.7668809887801165</v>
      </c>
      <c r="V572" s="38" t="s">
        <v>48</v>
      </c>
      <c r="W572" s="43">
        <f>MEDIAN(S570:S585)</f>
        <v>3.1050000000000001E-2</v>
      </c>
      <c r="X572" s="43">
        <f>MEDIAN(T570:T585)</f>
        <v>0.95239999999999991</v>
      </c>
      <c r="Y572" s="57">
        <f t="shared" si="66"/>
        <v>2.9201877811549011</v>
      </c>
      <c r="Z572" s="38" t="s">
        <v>24</v>
      </c>
      <c r="AA572" s="38">
        <v>2349</v>
      </c>
      <c r="AB572" s="41">
        <v>42706</v>
      </c>
      <c r="AC572" s="57">
        <v>3.2500000000000001E-2</v>
      </c>
      <c r="AD572" s="57">
        <v>0.88429999999999997</v>
      </c>
      <c r="AE572" s="57">
        <f t="shared" si="64"/>
        <v>2.7113839299404443</v>
      </c>
    </row>
    <row r="573" spans="1:35" x14ac:dyDescent="0.25">
      <c r="A573" s="45" t="s">
        <v>11</v>
      </c>
      <c r="B573" s="36">
        <v>864</v>
      </c>
      <c r="C573" s="44">
        <v>41221</v>
      </c>
      <c r="D573" s="37">
        <v>-81.385057027247768</v>
      </c>
      <c r="F573" s="38" t="s">
        <v>16</v>
      </c>
      <c r="G573" s="38">
        <v>1472</v>
      </c>
      <c r="H573" s="41">
        <v>41829</v>
      </c>
      <c r="I573" s="57">
        <v>5.0000000000000001E-4</v>
      </c>
      <c r="J573" s="57">
        <v>2.5000000000000001E-3</v>
      </c>
      <c r="K573" s="57">
        <f t="shared" si="62"/>
        <v>7.6653396187392414E-3</v>
      </c>
      <c r="P573" s="38" t="s">
        <v>24</v>
      </c>
      <c r="Q573" s="38">
        <v>2313</v>
      </c>
      <c r="R573" s="41">
        <v>42670</v>
      </c>
      <c r="S573" s="57">
        <v>3.4799999999999998E-2</v>
      </c>
      <c r="T573" s="57">
        <v>1.028</v>
      </c>
      <c r="U573" s="57">
        <f t="shared" si="63"/>
        <v>3.1519876512255758</v>
      </c>
      <c r="V573" s="38" t="s">
        <v>49</v>
      </c>
      <c r="W573" s="43">
        <f>AVERAGE(S570:S585)</f>
        <v>8.975000000000001E-2</v>
      </c>
      <c r="X573" s="43">
        <f>AVERAGE(T570:T585)</f>
        <v>0.89876874999999989</v>
      </c>
      <c r="Y573" s="57">
        <f t="shared" si="66"/>
        <v>2.7557470829838975</v>
      </c>
      <c r="Z573" s="38" t="s">
        <v>24</v>
      </c>
      <c r="AA573" s="38">
        <v>2354</v>
      </c>
      <c r="AB573" s="41">
        <v>42711</v>
      </c>
      <c r="AC573" s="57">
        <v>5.0000000000000001E-4</v>
      </c>
      <c r="AD573" s="57">
        <v>0.1714</v>
      </c>
      <c r="AE573" s="57">
        <f t="shared" si="64"/>
        <v>0.52553568426076236</v>
      </c>
    </row>
    <row r="574" spans="1:35" ht="15.75" x14ac:dyDescent="0.3">
      <c r="A574" s="45" t="s">
        <v>11</v>
      </c>
      <c r="B574" s="36">
        <v>865</v>
      </c>
      <c r="C574" s="44">
        <v>41222</v>
      </c>
      <c r="D574" s="37">
        <v>-81.385057027247768</v>
      </c>
      <c r="F574" s="38" t="s">
        <v>16</v>
      </c>
      <c r="G574" s="38">
        <v>1474</v>
      </c>
      <c r="H574" s="41">
        <v>41831</v>
      </c>
      <c r="I574" s="57">
        <v>5.0000000000000001E-4</v>
      </c>
      <c r="J574" s="57">
        <v>2.5000000000000001E-3</v>
      </c>
      <c r="K574" s="57">
        <f t="shared" si="62"/>
        <v>7.6653396187392414E-3</v>
      </c>
      <c r="P574" s="38" t="s">
        <v>24</v>
      </c>
      <c r="Q574" s="38">
        <v>2318</v>
      </c>
      <c r="R574" s="41">
        <v>42675</v>
      </c>
      <c r="S574" s="57">
        <v>6.7500000000000004E-2</v>
      </c>
      <c r="T574" s="57">
        <v>0.97119999999999995</v>
      </c>
      <c r="U574" s="57">
        <f t="shared" si="63"/>
        <v>2.9778311350878202</v>
      </c>
      <c r="V574" s="38" t="s">
        <v>50</v>
      </c>
      <c r="W574" s="43">
        <f>STDEV(S570:S585)</f>
        <v>0.23524045570437072</v>
      </c>
      <c r="X574" s="43">
        <f>STDEV(T570:T585)</f>
        <v>0.24164351351733013</v>
      </c>
      <c r="Y574" s="57">
        <f>(30.973762+15.999*4)/30.973762*X574</f>
        <v>0.74091183911029679</v>
      </c>
      <c r="Z574" s="38" t="s">
        <v>24</v>
      </c>
      <c r="AA574" s="50">
        <v>2356</v>
      </c>
      <c r="AB574" s="51">
        <v>42713</v>
      </c>
      <c r="AC574" s="59">
        <v>7.7600000000000002E-2</v>
      </c>
      <c r="AD574" s="59">
        <v>0.92730000000000001</v>
      </c>
      <c r="AE574" s="57">
        <f t="shared" si="64"/>
        <v>2.8432277713827592</v>
      </c>
      <c r="AF574" s="38" t="s">
        <v>78</v>
      </c>
      <c r="AG574" s="38" t="s">
        <v>93</v>
      </c>
      <c r="AH574" s="38" t="s">
        <v>94</v>
      </c>
      <c r="AI574" s="38" t="s">
        <v>179</v>
      </c>
    </row>
    <row r="575" spans="1:35" x14ac:dyDescent="0.25">
      <c r="A575" s="45" t="s">
        <v>11</v>
      </c>
      <c r="B575" s="36">
        <v>869</v>
      </c>
      <c r="C575" s="44">
        <v>41226</v>
      </c>
      <c r="D575" s="37">
        <v>-81.569025178097519</v>
      </c>
      <c r="F575" s="38" t="s">
        <v>16</v>
      </c>
      <c r="G575" s="38">
        <v>1477</v>
      </c>
      <c r="H575" s="41">
        <v>41834</v>
      </c>
      <c r="I575" s="57">
        <v>5.0000000000000001E-4</v>
      </c>
      <c r="J575" s="57">
        <v>2.5000000000000001E-3</v>
      </c>
      <c r="K575" s="57">
        <f t="shared" si="62"/>
        <v>7.6653396187392414E-3</v>
      </c>
      <c r="P575" s="38" t="s">
        <v>24</v>
      </c>
      <c r="Q575" s="38">
        <v>2320</v>
      </c>
      <c r="R575" s="41">
        <v>42677</v>
      </c>
      <c r="S575" s="57">
        <v>3.2399999999999998E-2</v>
      </c>
      <c r="T575" s="57">
        <v>0.97709999999999997</v>
      </c>
      <c r="U575" s="57">
        <f t="shared" si="63"/>
        <v>2.9959213365880446</v>
      </c>
      <c r="Z575" s="48" t="s">
        <v>24</v>
      </c>
      <c r="AA575" s="48">
        <v>2361</v>
      </c>
      <c r="AB575" s="49">
        <v>42718</v>
      </c>
      <c r="AC575" s="58">
        <v>4.6899999999999997E-2</v>
      </c>
      <c r="AD575" s="58">
        <v>0.92600000000000005</v>
      </c>
      <c r="AE575" s="57">
        <f t="shared" si="64"/>
        <v>2.8392417947810151</v>
      </c>
      <c r="AF575" s="38" t="s">
        <v>46</v>
      </c>
      <c r="AG575" s="56">
        <f>MAX(AC576:AC631)</f>
        <v>0.38190000000000002</v>
      </c>
      <c r="AH575" s="56">
        <f>MAX(AD576:AD631)</f>
        <v>0.24360000000000001</v>
      </c>
      <c r="AI575" s="57">
        <f>(30.973762+15.999*4)/30.973762*AH575</f>
        <v>0.74691069244995167</v>
      </c>
    </row>
    <row r="576" spans="1:35" x14ac:dyDescent="0.25">
      <c r="A576" s="45" t="s">
        <v>11</v>
      </c>
      <c r="B576" s="36">
        <v>870</v>
      </c>
      <c r="C576" s="44">
        <v>41227</v>
      </c>
      <c r="D576" s="37">
        <v>-81.565959042250014</v>
      </c>
      <c r="F576" s="38" t="s">
        <v>16</v>
      </c>
      <c r="G576" s="38">
        <v>1479</v>
      </c>
      <c r="H576" s="41">
        <v>41836</v>
      </c>
      <c r="I576" s="57">
        <v>5.0000000000000001E-4</v>
      </c>
      <c r="J576" s="57">
        <v>2.5000000000000001E-3</v>
      </c>
      <c r="K576" s="57">
        <f t="shared" si="62"/>
        <v>7.6653396187392414E-3</v>
      </c>
      <c r="P576" s="38" t="s">
        <v>24</v>
      </c>
      <c r="Q576" s="38">
        <v>2325</v>
      </c>
      <c r="R576" s="41">
        <v>42682</v>
      </c>
      <c r="S576" s="57">
        <v>3.1699999999999999E-2</v>
      </c>
      <c r="T576" s="57">
        <v>0.95499999999999996</v>
      </c>
      <c r="U576" s="57">
        <f t="shared" si="63"/>
        <v>2.9281597343583901</v>
      </c>
      <c r="Z576" s="38" t="s">
        <v>26</v>
      </c>
      <c r="AA576" s="38">
        <v>2363</v>
      </c>
      <c r="AB576" s="41">
        <v>42720</v>
      </c>
      <c r="AC576" s="57">
        <v>4.8000000000000001E-2</v>
      </c>
      <c r="AD576" s="57">
        <v>0.24360000000000001</v>
      </c>
      <c r="AE576" s="57">
        <f t="shared" si="64"/>
        <v>0.74691069244995167</v>
      </c>
      <c r="AF576" s="38" t="s">
        <v>47</v>
      </c>
      <c r="AG576" s="56">
        <f>MIN(AC576:AC631)</f>
        <v>4.1999999999999997E-3</v>
      </c>
      <c r="AH576" s="56">
        <f>MIN(AD576:AD631)</f>
        <v>2.5000000000000001E-3</v>
      </c>
      <c r="AI576" s="57">
        <f t="shared" ref="AI576:AI579" si="67">(30.973762+15.999*4)/30.973762*AH576</f>
        <v>7.6653396187392414E-3</v>
      </c>
    </row>
    <row r="577" spans="1:35" x14ac:dyDescent="0.25">
      <c r="A577" s="45" t="s">
        <v>11</v>
      </c>
      <c r="B577" s="36">
        <v>871</v>
      </c>
      <c r="C577" s="44">
        <v>41228</v>
      </c>
      <c r="D577" s="37">
        <v>-81.703935155387327</v>
      </c>
      <c r="F577" s="38" t="s">
        <v>16</v>
      </c>
      <c r="G577" s="38">
        <v>1481</v>
      </c>
      <c r="H577" s="41">
        <v>41838</v>
      </c>
      <c r="I577" s="57">
        <v>5.0000000000000001E-4</v>
      </c>
      <c r="J577" s="57">
        <v>2.5000000000000001E-3</v>
      </c>
      <c r="K577" s="57">
        <f t="shared" si="62"/>
        <v>7.6653396187392414E-3</v>
      </c>
      <c r="P577" s="38" t="s">
        <v>24</v>
      </c>
      <c r="Q577" s="38">
        <v>2327</v>
      </c>
      <c r="R577" s="41">
        <v>42684</v>
      </c>
      <c r="S577" s="57">
        <v>2.0299999999999999E-2</v>
      </c>
      <c r="T577" s="57">
        <v>0.94979999999999998</v>
      </c>
      <c r="U577" s="57">
        <f t="shared" si="63"/>
        <v>2.9122158279514125</v>
      </c>
      <c r="Z577" s="38" t="s">
        <v>26</v>
      </c>
      <c r="AA577" s="38">
        <v>2377</v>
      </c>
      <c r="AB577" s="41">
        <v>42734</v>
      </c>
      <c r="AC577" s="57">
        <v>4.7399999999999998E-2</v>
      </c>
      <c r="AD577" s="57">
        <v>4.0599999999999997E-2</v>
      </c>
      <c r="AE577" s="57">
        <f t="shared" si="64"/>
        <v>0.12448511540832527</v>
      </c>
      <c r="AF577" s="38" t="s">
        <v>48</v>
      </c>
      <c r="AG577" s="56">
        <f>MEDIAN(AC576:AC631)</f>
        <v>3.44E-2</v>
      </c>
      <c r="AH577" s="56">
        <f>MEDIAN(AD576:AD631)</f>
        <v>8.5000000000000006E-3</v>
      </c>
      <c r="AI577" s="57">
        <f t="shared" si="67"/>
        <v>2.6062154703713421E-2</v>
      </c>
    </row>
    <row r="578" spans="1:35" x14ac:dyDescent="0.25">
      <c r="A578" s="45" t="s">
        <v>11</v>
      </c>
      <c r="B578" s="36">
        <v>872</v>
      </c>
      <c r="C578" s="44">
        <v>41229</v>
      </c>
      <c r="D578" s="37">
        <v>-81.673273796912369</v>
      </c>
      <c r="F578" s="38" t="s">
        <v>16</v>
      </c>
      <c r="G578" s="38">
        <v>1484</v>
      </c>
      <c r="H578" s="41">
        <v>41841</v>
      </c>
      <c r="I578" s="57">
        <v>5.0000000000000001E-4</v>
      </c>
      <c r="J578" s="57">
        <v>2.5000000000000001E-3</v>
      </c>
      <c r="K578" s="57">
        <f t="shared" si="62"/>
        <v>7.6653396187392414E-3</v>
      </c>
      <c r="P578" s="38" t="s">
        <v>24</v>
      </c>
      <c r="Q578" s="38">
        <v>2332</v>
      </c>
      <c r="R578" s="41">
        <v>42689</v>
      </c>
      <c r="S578" s="57">
        <v>3.49E-2</v>
      </c>
      <c r="T578" s="57">
        <v>0.94769999999999999</v>
      </c>
      <c r="U578" s="57">
        <f t="shared" si="63"/>
        <v>2.9057769426716713</v>
      </c>
      <c r="Z578" s="38" t="s">
        <v>26</v>
      </c>
      <c r="AA578" s="38">
        <v>2389</v>
      </c>
      <c r="AB578" s="41">
        <v>42746</v>
      </c>
      <c r="AC578" s="57">
        <v>2.3099999999999999E-2</v>
      </c>
      <c r="AD578" s="57">
        <v>2.9899999999999999E-2</v>
      </c>
      <c r="AE578" s="57">
        <f t="shared" si="64"/>
        <v>9.1677461840121321E-2</v>
      </c>
      <c r="AF578" s="38" t="s">
        <v>49</v>
      </c>
      <c r="AG578" s="56">
        <f>AVERAGE(AC576:AC631)</f>
        <v>4.4612499999999992E-2</v>
      </c>
      <c r="AH578" s="56">
        <f>AVERAGE(AD576:AD631)</f>
        <v>1.3482142857142835E-2</v>
      </c>
      <c r="AI578" s="57">
        <f t="shared" si="67"/>
        <v>4.1338081515343697E-2</v>
      </c>
    </row>
    <row r="579" spans="1:35" x14ac:dyDescent="0.25">
      <c r="A579" s="45" t="s">
        <v>11</v>
      </c>
      <c r="B579" s="36">
        <v>875</v>
      </c>
      <c r="C579" s="44">
        <v>41232</v>
      </c>
      <c r="D579" s="37">
        <v>-81.802051502507183</v>
      </c>
      <c r="F579" s="38" t="s">
        <v>16</v>
      </c>
      <c r="G579" s="38">
        <v>1486</v>
      </c>
      <c r="H579" s="41">
        <v>41843</v>
      </c>
      <c r="I579" s="57">
        <v>5.0000000000000001E-4</v>
      </c>
      <c r="J579" s="57">
        <v>2.5000000000000001E-3</v>
      </c>
      <c r="K579" s="57">
        <f t="shared" ref="K579:K642" si="68">(30.973762+15.999*4)/30.973762*J579</f>
        <v>7.6653396187392414E-3</v>
      </c>
      <c r="P579" s="38" t="s">
        <v>24</v>
      </c>
      <c r="Q579" s="38">
        <v>2334</v>
      </c>
      <c r="R579" s="41">
        <v>42691</v>
      </c>
      <c r="S579" s="57">
        <v>4.53E-2</v>
      </c>
      <c r="T579" s="57">
        <v>0.94299999999999995</v>
      </c>
      <c r="U579" s="57">
        <f t="shared" ref="U579:U637" si="69">(30.973762+15.999*4)/30.973762*T579</f>
        <v>2.8913661041884415</v>
      </c>
      <c r="Z579" s="38" t="s">
        <v>26</v>
      </c>
      <c r="AA579" s="38">
        <v>2391</v>
      </c>
      <c r="AB579" s="41">
        <v>42748</v>
      </c>
      <c r="AC579" s="57">
        <v>1.72E-2</v>
      </c>
      <c r="AD579" s="57">
        <v>1.9400000000000001E-2</v>
      </c>
      <c r="AE579" s="57">
        <f t="shared" ref="AE579:AE631" si="70">(30.973762+15.999*4)/30.973762*AD579</f>
        <v>5.9483035441416511E-2</v>
      </c>
      <c r="AF579" s="38" t="s">
        <v>50</v>
      </c>
      <c r="AG579" s="56">
        <f>STDEV(AC576:AC631)</f>
        <v>5.4475806348072774E-2</v>
      </c>
      <c r="AH579" s="56">
        <f>STDEV(AD576:AD631)</f>
        <v>3.2221173767587034E-2</v>
      </c>
      <c r="AI579" s="57">
        <f t="shared" si="67"/>
        <v>9.8794495937186574E-2</v>
      </c>
    </row>
    <row r="580" spans="1:35" x14ac:dyDescent="0.25">
      <c r="A580" s="45" t="s">
        <v>11</v>
      </c>
      <c r="B580" s="36">
        <v>876</v>
      </c>
      <c r="C580" s="44">
        <v>41233</v>
      </c>
      <c r="D580" s="37">
        <v>-81.927763072254507</v>
      </c>
      <c r="F580" s="38" t="s">
        <v>16</v>
      </c>
      <c r="G580" s="38">
        <v>1488</v>
      </c>
      <c r="H580" s="41">
        <v>41845</v>
      </c>
      <c r="I580" s="57">
        <v>5.0000000000000001E-4</v>
      </c>
      <c r="J580" s="57">
        <v>2.5000000000000001E-3</v>
      </c>
      <c r="K580" s="57">
        <f t="shared" si="68"/>
        <v>7.6653396187392414E-3</v>
      </c>
      <c r="P580" s="38" t="s">
        <v>24</v>
      </c>
      <c r="Q580" s="38">
        <v>2339</v>
      </c>
      <c r="R580" s="41">
        <v>42696</v>
      </c>
      <c r="S580" s="57">
        <v>3.04E-2</v>
      </c>
      <c r="T580" s="57">
        <v>0.97219999999999995</v>
      </c>
      <c r="U580" s="57">
        <f t="shared" si="69"/>
        <v>2.9808972709353156</v>
      </c>
      <c r="Z580" s="38" t="s">
        <v>26</v>
      </c>
      <c r="AA580" s="38">
        <v>2398</v>
      </c>
      <c r="AB580" s="41">
        <v>42755</v>
      </c>
      <c r="AC580" s="57">
        <v>9.2799999999999994E-2</v>
      </c>
      <c r="AD580" s="57">
        <v>2.1000000000000001E-2</v>
      </c>
      <c r="AE580" s="57">
        <f t="shared" si="70"/>
        <v>6.4388852797409621E-2</v>
      </c>
    </row>
    <row r="581" spans="1:35" x14ac:dyDescent="0.25">
      <c r="A581" s="45" t="s">
        <v>11</v>
      </c>
      <c r="B581" s="36">
        <v>877</v>
      </c>
      <c r="C581" s="44">
        <v>41234</v>
      </c>
      <c r="D581" s="37">
        <v>-81.930829208101997</v>
      </c>
      <c r="F581" s="38" t="s">
        <v>16</v>
      </c>
      <c r="G581" s="38">
        <v>1491</v>
      </c>
      <c r="H581" s="41">
        <v>41848</v>
      </c>
      <c r="I581" s="57">
        <v>5.0000000000000001E-4</v>
      </c>
      <c r="J581" s="57">
        <v>2.5000000000000001E-3</v>
      </c>
      <c r="K581" s="57">
        <f t="shared" si="68"/>
        <v>7.6653396187392414E-3</v>
      </c>
      <c r="P581" s="38" t="s">
        <v>24</v>
      </c>
      <c r="Q581" s="38">
        <v>2346</v>
      </c>
      <c r="R581" s="41">
        <v>42703</v>
      </c>
      <c r="S581" s="57">
        <v>1.95E-2</v>
      </c>
      <c r="T581" s="57">
        <v>0.98970000000000002</v>
      </c>
      <c r="U581" s="57">
        <f t="shared" si="69"/>
        <v>3.0345546482664907</v>
      </c>
      <c r="Z581" s="38" t="s">
        <v>26</v>
      </c>
      <c r="AA581" s="38">
        <v>2403</v>
      </c>
      <c r="AB581" s="41">
        <v>42760</v>
      </c>
      <c r="AC581" s="57">
        <v>3.7999999999999999E-2</v>
      </c>
      <c r="AD581" s="57">
        <v>1.1599999999999999E-2</v>
      </c>
      <c r="AE581" s="57">
        <f t="shared" si="70"/>
        <v>3.5567175830950072E-2</v>
      </c>
    </row>
    <row r="582" spans="1:35" x14ac:dyDescent="0.25">
      <c r="A582" s="45" t="s">
        <v>11</v>
      </c>
      <c r="B582" s="36">
        <v>882</v>
      </c>
      <c r="C582" s="44">
        <v>41239</v>
      </c>
      <c r="D582" s="37">
        <v>-82.081069864629285</v>
      </c>
      <c r="F582" s="38" t="s">
        <v>16</v>
      </c>
      <c r="G582" s="38">
        <v>1493</v>
      </c>
      <c r="H582" s="41">
        <v>41850</v>
      </c>
      <c r="I582" s="57">
        <v>5.0000000000000001E-4</v>
      </c>
      <c r="J582" s="57">
        <v>2.5000000000000001E-3</v>
      </c>
      <c r="K582" s="57">
        <f t="shared" si="68"/>
        <v>7.6653396187392414E-3</v>
      </c>
      <c r="P582" s="38" t="s">
        <v>24</v>
      </c>
      <c r="Q582" s="38">
        <v>2348</v>
      </c>
      <c r="R582" s="41">
        <v>42705</v>
      </c>
      <c r="S582" s="57">
        <v>1.6199999999999999E-2</v>
      </c>
      <c r="T582" s="57">
        <v>0.92149999999999999</v>
      </c>
      <c r="U582" s="57">
        <f t="shared" si="69"/>
        <v>2.8254441834672841</v>
      </c>
      <c r="Z582" s="38" t="s">
        <v>26</v>
      </c>
      <c r="AA582" s="38">
        <v>2405</v>
      </c>
      <c r="AB582" s="41">
        <v>42762</v>
      </c>
      <c r="AC582" s="57">
        <v>3.56E-2</v>
      </c>
      <c r="AD582" s="57">
        <v>9.7999999999999997E-3</v>
      </c>
      <c r="AE582" s="57">
        <f t="shared" si="70"/>
        <v>3.0048131305457824E-2</v>
      </c>
      <c r="AF582" s="42"/>
      <c r="AG582" s="42"/>
    </row>
    <row r="583" spans="1:35" x14ac:dyDescent="0.25">
      <c r="A583" s="45" t="s">
        <v>11</v>
      </c>
      <c r="B583" s="36">
        <v>883</v>
      </c>
      <c r="C583" s="44">
        <v>41240</v>
      </c>
      <c r="D583" s="37">
        <v>-82.212913706071618</v>
      </c>
      <c r="F583" s="38" t="s">
        <v>16</v>
      </c>
      <c r="G583" s="38">
        <v>1495</v>
      </c>
      <c r="H583" s="41">
        <v>41852</v>
      </c>
      <c r="I583" s="57">
        <v>1.6000000000000001E-3</v>
      </c>
      <c r="J583" s="57">
        <v>2.5000000000000001E-3</v>
      </c>
      <c r="K583" s="57">
        <f t="shared" si="68"/>
        <v>7.6653396187392414E-3</v>
      </c>
      <c r="P583" s="38" t="s">
        <v>24</v>
      </c>
      <c r="Q583" s="38">
        <v>2353</v>
      </c>
      <c r="R583" s="41">
        <v>42710</v>
      </c>
      <c r="S583" s="57">
        <v>0.97070000000000001</v>
      </c>
      <c r="T583" s="57">
        <v>2.5000000000000001E-3</v>
      </c>
      <c r="U583" s="57">
        <f t="shared" si="69"/>
        <v>7.6653396187392414E-3</v>
      </c>
      <c r="V583" s="42"/>
      <c r="W583" s="42"/>
      <c r="Z583" s="38" t="s">
        <v>26</v>
      </c>
      <c r="AA583" s="38">
        <v>2410</v>
      </c>
      <c r="AB583" s="41">
        <v>42767</v>
      </c>
      <c r="AC583" s="57">
        <v>3.7699999999999997E-2</v>
      </c>
      <c r="AD583" s="57">
        <v>1.2699999999999999E-2</v>
      </c>
      <c r="AE583" s="57">
        <f t="shared" si="70"/>
        <v>3.8939925263195341E-2</v>
      </c>
    </row>
    <row r="584" spans="1:35" x14ac:dyDescent="0.25">
      <c r="A584" s="45" t="s">
        <v>11</v>
      </c>
      <c r="B584" s="36">
        <v>884</v>
      </c>
      <c r="C584" s="44">
        <v>41241</v>
      </c>
      <c r="D584" s="37">
        <v>-82.215979841919093</v>
      </c>
      <c r="F584" s="38" t="s">
        <v>16</v>
      </c>
      <c r="G584" s="38">
        <v>1498</v>
      </c>
      <c r="H584" s="41">
        <v>41855</v>
      </c>
      <c r="I584" s="57">
        <v>5.0000000000000001E-4</v>
      </c>
      <c r="J584" s="57">
        <v>2.5000000000000001E-3</v>
      </c>
      <c r="K584" s="57">
        <f t="shared" si="68"/>
        <v>7.6653396187392414E-3</v>
      </c>
      <c r="P584" s="38" t="s">
        <v>24</v>
      </c>
      <c r="Q584" s="38">
        <v>2355</v>
      </c>
      <c r="R584" s="41">
        <v>42712</v>
      </c>
      <c r="S584" s="57">
        <v>2.01E-2</v>
      </c>
      <c r="T584" s="57">
        <v>0.9708</v>
      </c>
      <c r="U584" s="57">
        <f t="shared" si="69"/>
        <v>2.9766046807488218</v>
      </c>
      <c r="Z584" s="38" t="s">
        <v>26</v>
      </c>
      <c r="AA584" s="38">
        <v>2412</v>
      </c>
      <c r="AB584" s="41">
        <v>42769</v>
      </c>
      <c r="AC584" s="57">
        <v>3.9899999999999998E-2</v>
      </c>
      <c r="AD584" s="57">
        <v>1.52E-2</v>
      </c>
      <c r="AE584" s="57">
        <f t="shared" si="70"/>
        <v>4.6605264881934581E-2</v>
      </c>
    </row>
    <row r="585" spans="1:35" ht="15.75" x14ac:dyDescent="0.3">
      <c r="A585" s="45" t="s">
        <v>11</v>
      </c>
      <c r="B585" s="36">
        <v>885</v>
      </c>
      <c r="C585" s="44">
        <v>41242</v>
      </c>
      <c r="D585" s="37">
        <v>-82.347823683361426</v>
      </c>
      <c r="F585" s="38" t="s">
        <v>16</v>
      </c>
      <c r="G585" s="38">
        <v>1500</v>
      </c>
      <c r="H585" s="41">
        <v>41857</v>
      </c>
      <c r="I585" s="57">
        <v>4.4999999999999998E-2</v>
      </c>
      <c r="J585" s="57">
        <v>2.5000000000000001E-3</v>
      </c>
      <c r="K585" s="57">
        <f t="shared" si="68"/>
        <v>7.6653396187392414E-3</v>
      </c>
      <c r="P585" s="48" t="s">
        <v>24</v>
      </c>
      <c r="Q585" s="48">
        <v>2360</v>
      </c>
      <c r="R585" s="49">
        <v>42717</v>
      </c>
      <c r="S585" s="58">
        <v>2.3599999999999999E-2</v>
      </c>
      <c r="T585" s="58">
        <v>1.018</v>
      </c>
      <c r="U585" s="57">
        <f t="shared" si="69"/>
        <v>3.1213262927506191</v>
      </c>
      <c r="V585" s="38" t="s">
        <v>79</v>
      </c>
      <c r="W585" s="38" t="s">
        <v>93</v>
      </c>
      <c r="X585" s="38" t="s">
        <v>94</v>
      </c>
      <c r="Y585" s="38" t="s">
        <v>179</v>
      </c>
      <c r="Z585" s="38" t="s">
        <v>26</v>
      </c>
      <c r="AA585" s="38">
        <v>2417</v>
      </c>
      <c r="AB585" s="41">
        <v>42774</v>
      </c>
      <c r="AC585" s="57">
        <v>0.1085</v>
      </c>
      <c r="AD585" s="57">
        <v>1.4800000000000001E-2</v>
      </c>
      <c r="AE585" s="57">
        <f t="shared" si="70"/>
        <v>4.5378810542936306E-2</v>
      </c>
    </row>
    <row r="586" spans="1:35" x14ac:dyDescent="0.25">
      <c r="A586" s="45" t="s">
        <v>11</v>
      </c>
      <c r="B586" s="36">
        <v>886</v>
      </c>
      <c r="C586" s="44">
        <v>41243</v>
      </c>
      <c r="D586" s="37">
        <v>-82.215979841919093</v>
      </c>
      <c r="F586" s="38" t="s">
        <v>16</v>
      </c>
      <c r="G586" s="38">
        <v>1502</v>
      </c>
      <c r="H586" s="41">
        <v>41859</v>
      </c>
      <c r="I586" s="57">
        <v>2.8999999999999998E-3</v>
      </c>
      <c r="J586" s="57">
        <v>2.5000000000000001E-3</v>
      </c>
      <c r="K586" s="57">
        <f t="shared" si="68"/>
        <v>7.6653396187392414E-3</v>
      </c>
      <c r="P586" s="38" t="s">
        <v>26</v>
      </c>
      <c r="Q586" s="38">
        <v>2362</v>
      </c>
      <c r="R586" s="41">
        <v>42719</v>
      </c>
      <c r="S586" s="57">
        <v>3.1099999999999999E-2</v>
      </c>
      <c r="T586" s="57">
        <v>0.2198</v>
      </c>
      <c r="U586" s="57">
        <f t="shared" si="69"/>
        <v>0.67393665927955404</v>
      </c>
      <c r="V586" s="38" t="s">
        <v>46</v>
      </c>
      <c r="W586" s="56">
        <f>MAX(S586:S637)</f>
        <v>0.23300000000000001</v>
      </c>
      <c r="X586" s="56">
        <f>MAX(T586:T637)</f>
        <v>0.23369999999999999</v>
      </c>
      <c r="Y586" s="57">
        <f>(30.973762+15.999*4)/30.973762*X586</f>
        <v>0.71655594755974417</v>
      </c>
      <c r="Z586" s="38" t="s">
        <v>26</v>
      </c>
      <c r="AA586" s="38">
        <v>2419</v>
      </c>
      <c r="AB586" s="41">
        <v>42776</v>
      </c>
      <c r="AC586" s="57">
        <v>0.1082</v>
      </c>
      <c r="AD586" s="57">
        <v>1.7399999999999999E-2</v>
      </c>
      <c r="AE586" s="57">
        <f t="shared" si="70"/>
        <v>5.3350763746425112E-2</v>
      </c>
    </row>
    <row r="587" spans="1:35" x14ac:dyDescent="0.25">
      <c r="A587" s="45" t="s">
        <v>11</v>
      </c>
      <c r="B587" s="36">
        <v>889</v>
      </c>
      <c r="C587" s="44">
        <v>41246</v>
      </c>
      <c r="D587" s="37">
        <v>-82.215979841919093</v>
      </c>
      <c r="F587" s="38" t="s">
        <v>16</v>
      </c>
      <c r="G587" s="38">
        <v>1505</v>
      </c>
      <c r="H587" s="41">
        <v>41862</v>
      </c>
      <c r="I587" s="57">
        <v>2.2000000000000001E-3</v>
      </c>
      <c r="J587" s="57">
        <v>8.0699999999999994E-2</v>
      </c>
      <c r="K587" s="57">
        <f t="shared" si="68"/>
        <v>0.24743716289290268</v>
      </c>
      <c r="P587" s="38" t="s">
        <v>26</v>
      </c>
      <c r="Q587" s="38">
        <v>2376</v>
      </c>
      <c r="R587" s="41">
        <v>42733</v>
      </c>
      <c r="S587" s="57">
        <v>9.8299999999999998E-2</v>
      </c>
      <c r="T587" s="57">
        <v>3.0599999999999999E-2</v>
      </c>
      <c r="U587" s="57">
        <f t="shared" si="69"/>
        <v>9.3823756933368307E-2</v>
      </c>
      <c r="V587" s="38" t="s">
        <v>47</v>
      </c>
      <c r="W587" s="56">
        <f>MIN(S586:S637)</f>
        <v>5.0000000000000001E-4</v>
      </c>
      <c r="X587" s="56">
        <f>MIN(T586:T637)</f>
        <v>2.5000000000000001E-3</v>
      </c>
      <c r="Y587" s="57">
        <f t="shared" ref="Y587:Y589" si="71">(30.973762+15.999*4)/30.973762*X587</f>
        <v>7.6653396187392414E-3</v>
      </c>
      <c r="Z587" s="38" t="s">
        <v>26</v>
      </c>
      <c r="AA587" s="38">
        <v>2424</v>
      </c>
      <c r="AB587" s="41">
        <v>42781</v>
      </c>
      <c r="AC587" s="57">
        <v>7.5200000000000003E-2</v>
      </c>
      <c r="AD587" s="57">
        <v>1.21E-2</v>
      </c>
      <c r="AE587" s="57">
        <f t="shared" si="70"/>
        <v>3.7100243754697927E-2</v>
      </c>
    </row>
    <row r="588" spans="1:35" x14ac:dyDescent="0.25">
      <c r="A588" s="45" t="s">
        <v>11</v>
      </c>
      <c r="B588" s="36">
        <v>890</v>
      </c>
      <c r="C588" s="44">
        <v>41247</v>
      </c>
      <c r="D588" s="37">
        <v>-82.366220498446381</v>
      </c>
      <c r="F588" s="38" t="s">
        <v>16</v>
      </c>
      <c r="G588" s="38">
        <v>1507</v>
      </c>
      <c r="H588" s="41">
        <v>41864</v>
      </c>
      <c r="I588" s="57">
        <v>5.0000000000000001E-4</v>
      </c>
      <c r="J588" s="57">
        <v>2.5000000000000001E-3</v>
      </c>
      <c r="K588" s="57">
        <f t="shared" si="68"/>
        <v>7.6653396187392414E-3</v>
      </c>
      <c r="P588" s="38" t="s">
        <v>26</v>
      </c>
      <c r="Q588" s="38">
        <v>2382</v>
      </c>
      <c r="R588" s="41">
        <v>42739</v>
      </c>
      <c r="S588" s="57">
        <v>4.2099999999999999E-2</v>
      </c>
      <c r="T588" s="57">
        <v>2.69E-2</v>
      </c>
      <c r="U588" s="57">
        <f t="shared" si="69"/>
        <v>8.2479054297634233E-2</v>
      </c>
      <c r="V588" s="38" t="s">
        <v>48</v>
      </c>
      <c r="W588" s="56">
        <f>MEDIAN(S586:S637)</f>
        <v>3.1599999999999996E-2</v>
      </c>
      <c r="X588" s="56">
        <f>MEDIAN(T586:T637)</f>
        <v>8.8999999999999999E-3</v>
      </c>
      <c r="Y588" s="57">
        <f t="shared" si="71"/>
        <v>2.7288609042711697E-2</v>
      </c>
      <c r="Z588" s="38" t="s">
        <v>26</v>
      </c>
      <c r="AA588" s="38">
        <v>2426</v>
      </c>
      <c r="AB588" s="41">
        <v>42783</v>
      </c>
      <c r="AC588" s="57">
        <v>6.4299999999999996E-2</v>
      </c>
      <c r="AD588" s="57">
        <v>1.6199999999999999E-2</v>
      </c>
      <c r="AE588" s="57">
        <f t="shared" si="70"/>
        <v>4.9671400729430278E-2</v>
      </c>
    </row>
    <row r="589" spans="1:35" x14ac:dyDescent="0.25">
      <c r="A589" s="45" t="s">
        <v>11</v>
      </c>
      <c r="B589" s="36">
        <v>891</v>
      </c>
      <c r="C589" s="44">
        <v>41248</v>
      </c>
      <c r="D589" s="37">
        <v>-82.341691411666417</v>
      </c>
      <c r="F589" s="38" t="s">
        <v>16</v>
      </c>
      <c r="G589" s="38">
        <v>1509</v>
      </c>
      <c r="H589" s="41">
        <v>41866</v>
      </c>
      <c r="I589" s="57">
        <v>5.0000000000000001E-4</v>
      </c>
      <c r="J589" s="57">
        <v>2.5000000000000001E-3</v>
      </c>
      <c r="K589" s="57">
        <f t="shared" si="68"/>
        <v>7.6653396187392414E-3</v>
      </c>
      <c r="P589" s="38" t="s">
        <v>26</v>
      </c>
      <c r="Q589" s="38">
        <v>2388</v>
      </c>
      <c r="R589" s="41">
        <v>42745</v>
      </c>
      <c r="S589" s="57">
        <v>2.8500000000000001E-2</v>
      </c>
      <c r="T589" s="57">
        <v>2.5100000000000001E-2</v>
      </c>
      <c r="U589" s="57">
        <f t="shared" si="69"/>
        <v>7.6960009772141985E-2</v>
      </c>
      <c r="V589" s="38" t="s">
        <v>49</v>
      </c>
      <c r="W589" s="56">
        <f>AVERAGE(S586:S637)</f>
        <v>5.169423076923077E-2</v>
      </c>
      <c r="X589" s="56">
        <f>AVERAGE(T586:T637)</f>
        <v>2.1936538461538448E-2</v>
      </c>
      <c r="Y589" s="57">
        <f t="shared" si="71"/>
        <v>6.726040694689113E-2</v>
      </c>
      <c r="Z589" s="38" t="s">
        <v>26</v>
      </c>
      <c r="AA589" s="38">
        <v>2432</v>
      </c>
      <c r="AB589" s="41">
        <v>42789</v>
      </c>
      <c r="AC589" s="57">
        <v>8.0500000000000002E-2</v>
      </c>
      <c r="AD589" s="57">
        <v>9.2999999999999992E-3</v>
      </c>
      <c r="AE589" s="57">
        <f t="shared" si="70"/>
        <v>2.8515063381709973E-2</v>
      </c>
      <c r="AF589" s="42"/>
      <c r="AG589" s="42"/>
    </row>
    <row r="590" spans="1:35" x14ac:dyDescent="0.25">
      <c r="A590" s="45" t="s">
        <v>11</v>
      </c>
      <c r="B590" s="36">
        <v>892</v>
      </c>
      <c r="C590" s="44">
        <v>41249</v>
      </c>
      <c r="D590" s="37">
        <v>-82.341691411666417</v>
      </c>
      <c r="F590" s="38" t="s">
        <v>16</v>
      </c>
      <c r="G590" s="38">
        <v>1512</v>
      </c>
      <c r="H590" s="41">
        <v>41869</v>
      </c>
      <c r="I590" s="57">
        <v>5.0000000000000001E-4</v>
      </c>
      <c r="J590" s="57">
        <v>2.5000000000000001E-3</v>
      </c>
      <c r="K590" s="57">
        <f t="shared" si="68"/>
        <v>7.6653396187392414E-3</v>
      </c>
      <c r="P590" s="38" t="s">
        <v>26</v>
      </c>
      <c r="Q590" s="38">
        <v>2390</v>
      </c>
      <c r="R590" s="41">
        <v>42747</v>
      </c>
      <c r="S590" s="57">
        <v>2.6800000000000001E-2</v>
      </c>
      <c r="T590" s="57">
        <v>1.47E-2</v>
      </c>
      <c r="U590" s="57">
        <f t="shared" si="69"/>
        <v>4.5072196958186733E-2</v>
      </c>
      <c r="V590" s="38" t="s">
        <v>50</v>
      </c>
      <c r="W590" s="56">
        <f>STDEV(S586:S637)</f>
        <v>5.4831207707038226E-2</v>
      </c>
      <c r="X590" s="56">
        <f>STDEV(T586:T637)</f>
        <v>4.7979072353071167E-2</v>
      </c>
      <c r="Y590" s="57">
        <f>(30.973762+15.999*4)/30.973762*X590</f>
        <v>0.1471103536713412</v>
      </c>
      <c r="Z590" s="38" t="s">
        <v>26</v>
      </c>
      <c r="AA590" s="38">
        <v>2438</v>
      </c>
      <c r="AB590" s="41">
        <v>42795</v>
      </c>
      <c r="AC590" s="57">
        <v>5.6599999999999998E-2</v>
      </c>
      <c r="AD590" s="57">
        <v>8.5000000000000006E-3</v>
      </c>
      <c r="AE590" s="57">
        <f t="shared" si="70"/>
        <v>2.6062154703713421E-2</v>
      </c>
      <c r="AF590" s="42"/>
      <c r="AG590" s="42"/>
    </row>
    <row r="591" spans="1:35" x14ac:dyDescent="0.25">
      <c r="A591" s="45" t="s">
        <v>11</v>
      </c>
      <c r="B591" s="36">
        <v>893</v>
      </c>
      <c r="C591" s="44">
        <v>41250</v>
      </c>
      <c r="D591" s="37">
        <v>-82.341691411666417</v>
      </c>
      <c r="F591" s="38" t="s">
        <v>16</v>
      </c>
      <c r="G591" s="38">
        <v>1514</v>
      </c>
      <c r="H591" s="41">
        <v>41871</v>
      </c>
      <c r="I591" s="57">
        <v>1.4E-3</v>
      </c>
      <c r="J591" s="57">
        <v>2.5000000000000001E-3</v>
      </c>
      <c r="K591" s="57">
        <f t="shared" si="68"/>
        <v>7.6653396187392414E-3</v>
      </c>
      <c r="P591" s="38" t="s">
        <v>26</v>
      </c>
      <c r="Q591" s="38">
        <v>2397</v>
      </c>
      <c r="R591" s="41">
        <v>42754</v>
      </c>
      <c r="S591" s="57">
        <v>0.13900000000000001</v>
      </c>
      <c r="T591" s="57">
        <v>1.17E-2</v>
      </c>
      <c r="U591" s="57">
        <f t="shared" si="69"/>
        <v>3.5873789415699651E-2</v>
      </c>
      <c r="Z591" s="38" t="s">
        <v>26</v>
      </c>
      <c r="AA591" s="38">
        <v>2440</v>
      </c>
      <c r="AB591" s="41">
        <v>42797</v>
      </c>
      <c r="AC591" s="57">
        <v>0.38190000000000002</v>
      </c>
      <c r="AD591" s="57">
        <v>2.5600000000000001E-2</v>
      </c>
      <c r="AE591" s="57">
        <f t="shared" si="70"/>
        <v>7.8493077695889826E-2</v>
      </c>
    </row>
    <row r="592" spans="1:35" x14ac:dyDescent="0.25">
      <c r="A592" s="45" t="s">
        <v>11</v>
      </c>
      <c r="B592" s="36">
        <v>896</v>
      </c>
      <c r="C592" s="44">
        <v>41253</v>
      </c>
      <c r="D592" s="37">
        <v>-82.341691411666417</v>
      </c>
      <c r="F592" s="38" t="s">
        <v>16</v>
      </c>
      <c r="G592" s="38">
        <v>1516</v>
      </c>
      <c r="H592" s="41">
        <v>41873</v>
      </c>
      <c r="I592" s="57">
        <v>5.0000000000000001E-4</v>
      </c>
      <c r="J592" s="57">
        <v>2.5000000000000001E-3</v>
      </c>
      <c r="K592" s="57">
        <f t="shared" si="68"/>
        <v>7.6653396187392414E-3</v>
      </c>
      <c r="P592" s="38" t="s">
        <v>26</v>
      </c>
      <c r="Q592" s="38">
        <v>2402</v>
      </c>
      <c r="R592" s="41">
        <v>42759</v>
      </c>
      <c r="S592" s="57">
        <v>6.1699999999999998E-2</v>
      </c>
      <c r="T592" s="57">
        <v>1.14E-2</v>
      </c>
      <c r="U592" s="57">
        <f t="shared" si="69"/>
        <v>3.4953948661450941E-2</v>
      </c>
      <c r="Z592" s="38" t="s">
        <v>26</v>
      </c>
      <c r="AA592" s="38">
        <v>2445</v>
      </c>
      <c r="AB592" s="41">
        <v>42802</v>
      </c>
      <c r="AC592" s="57">
        <v>7.5999999999999998E-2</v>
      </c>
      <c r="AD592" s="57">
        <v>9.1000000000000004E-3</v>
      </c>
      <c r="AE592" s="57">
        <f t="shared" si="70"/>
        <v>2.7901836212210838E-2</v>
      </c>
      <c r="AF592" s="42"/>
      <c r="AG592" s="42"/>
    </row>
    <row r="593" spans="1:53" x14ac:dyDescent="0.25">
      <c r="A593" s="45" t="s">
        <v>11</v>
      </c>
      <c r="B593" s="36">
        <v>897</v>
      </c>
      <c r="C593" s="44">
        <v>41254</v>
      </c>
      <c r="D593" s="37">
        <v>-82.341691411666417</v>
      </c>
      <c r="F593" s="38" t="s">
        <v>16</v>
      </c>
      <c r="G593" s="38">
        <v>1519</v>
      </c>
      <c r="H593" s="41">
        <v>41876</v>
      </c>
      <c r="I593" s="57">
        <v>5.0000000000000001E-4</v>
      </c>
      <c r="J593" s="57">
        <v>2.5000000000000001E-3</v>
      </c>
      <c r="K593" s="57">
        <f t="shared" si="68"/>
        <v>7.6653396187392414E-3</v>
      </c>
      <c r="P593" s="38" t="s">
        <v>26</v>
      </c>
      <c r="Q593" s="38">
        <v>2404</v>
      </c>
      <c r="R593" s="41">
        <v>42761</v>
      </c>
      <c r="S593" s="57">
        <v>5.1700000000000003E-2</v>
      </c>
      <c r="T593" s="57">
        <v>1.06E-2</v>
      </c>
      <c r="U593" s="57">
        <f t="shared" si="69"/>
        <v>3.2501039983454383E-2</v>
      </c>
      <c r="Z593" s="38" t="s">
        <v>26</v>
      </c>
      <c r="AA593" s="38">
        <v>2447</v>
      </c>
      <c r="AB593" s="41">
        <v>42804</v>
      </c>
      <c r="AC593" s="57">
        <v>9.3399999999999997E-2</v>
      </c>
      <c r="AD593" s="57">
        <v>6.1999999999999998E-3</v>
      </c>
      <c r="AE593" s="57">
        <f t="shared" si="70"/>
        <v>1.9010042254473315E-2</v>
      </c>
      <c r="AF593" s="42"/>
      <c r="AG593" s="42"/>
    </row>
    <row r="594" spans="1:53" x14ac:dyDescent="0.25">
      <c r="A594" s="45" t="s">
        <v>11</v>
      </c>
      <c r="B594" s="36">
        <v>898</v>
      </c>
      <c r="C594" s="44">
        <v>41255</v>
      </c>
      <c r="D594" s="37">
        <v>-82.341691411666417</v>
      </c>
      <c r="F594" s="38" t="s">
        <v>16</v>
      </c>
      <c r="G594" s="38">
        <v>1521</v>
      </c>
      <c r="H594" s="41">
        <v>41878</v>
      </c>
      <c r="I594" s="57">
        <v>5.0000000000000001E-4</v>
      </c>
      <c r="J594" s="57">
        <v>2.5000000000000001E-3</v>
      </c>
      <c r="K594" s="57">
        <f t="shared" si="68"/>
        <v>7.6653396187392414E-3</v>
      </c>
      <c r="P594" s="38" t="s">
        <v>26</v>
      </c>
      <c r="Q594" s="38">
        <v>2409</v>
      </c>
      <c r="R594" s="41">
        <v>42766</v>
      </c>
      <c r="S594" s="57">
        <v>7.2400000000000006E-2</v>
      </c>
      <c r="T594" s="57">
        <v>0.06</v>
      </c>
      <c r="U594" s="57">
        <f t="shared" si="69"/>
        <v>0.18396815084974177</v>
      </c>
      <c r="Z594" s="38" t="s">
        <v>26</v>
      </c>
      <c r="AA594" s="38">
        <v>2452</v>
      </c>
      <c r="AB594" s="41">
        <v>42809</v>
      </c>
      <c r="AC594" s="57">
        <v>3.5200000000000002E-2</v>
      </c>
      <c r="AD594" s="57">
        <v>8.5000000000000006E-3</v>
      </c>
      <c r="AE594" s="57">
        <f t="shared" si="70"/>
        <v>2.6062154703713421E-2</v>
      </c>
      <c r="AF594" s="42"/>
      <c r="AG594" s="42"/>
    </row>
    <row r="595" spans="1:53" x14ac:dyDescent="0.25">
      <c r="A595" s="45" t="s">
        <v>11</v>
      </c>
      <c r="B595" s="36">
        <v>899</v>
      </c>
      <c r="C595" s="44">
        <v>41256</v>
      </c>
      <c r="D595" s="37">
        <v>-83.148085139557793</v>
      </c>
      <c r="F595" s="38" t="s">
        <v>16</v>
      </c>
      <c r="G595" s="38">
        <v>1523</v>
      </c>
      <c r="H595" s="41">
        <v>41880</v>
      </c>
      <c r="I595" s="57">
        <v>1E-3</v>
      </c>
      <c r="J595" s="57">
        <v>2.5000000000000001E-3</v>
      </c>
      <c r="K595" s="57">
        <f t="shared" si="68"/>
        <v>7.6653396187392414E-3</v>
      </c>
      <c r="P595" s="38" t="s">
        <v>26</v>
      </c>
      <c r="Q595" s="38">
        <v>2411</v>
      </c>
      <c r="R595" s="41">
        <v>42768</v>
      </c>
      <c r="S595" s="57">
        <v>7.1900000000000006E-2</v>
      </c>
      <c r="T595" s="57">
        <v>1.0699999999999999E-2</v>
      </c>
      <c r="U595" s="57">
        <f t="shared" si="69"/>
        <v>3.2807653568203948E-2</v>
      </c>
      <c r="Z595" s="38" t="s">
        <v>26</v>
      </c>
      <c r="AA595" s="38">
        <v>2454</v>
      </c>
      <c r="AB595" s="41">
        <v>42811</v>
      </c>
      <c r="AC595" s="57">
        <v>3.3599999999999998E-2</v>
      </c>
      <c r="AD595" s="57">
        <v>1.1299999999999999E-2</v>
      </c>
      <c r="AE595" s="57">
        <f t="shared" si="70"/>
        <v>3.4647335076701369E-2</v>
      </c>
    </row>
    <row r="596" spans="1:53" x14ac:dyDescent="0.25">
      <c r="A596" s="45" t="s">
        <v>11</v>
      </c>
      <c r="B596" s="36">
        <v>900</v>
      </c>
      <c r="C596" s="44">
        <v>41257</v>
      </c>
      <c r="D596" s="37">
        <v>-82.513395019126193</v>
      </c>
      <c r="F596" s="38" t="s">
        <v>16</v>
      </c>
      <c r="G596" s="38">
        <v>1528</v>
      </c>
      <c r="H596" s="41">
        <v>41885</v>
      </c>
      <c r="I596" s="57">
        <v>5.0000000000000001E-4</v>
      </c>
      <c r="J596" s="57">
        <v>2.5000000000000001E-3</v>
      </c>
      <c r="K596" s="57">
        <f t="shared" si="68"/>
        <v>7.6653396187392414E-3</v>
      </c>
      <c r="P596" s="38" t="s">
        <v>26</v>
      </c>
      <c r="Q596" s="38">
        <v>2416</v>
      </c>
      <c r="R596" s="41">
        <v>42773</v>
      </c>
      <c r="S596" s="57">
        <v>0.158</v>
      </c>
      <c r="T596" s="57">
        <v>1.5100000000000001E-2</v>
      </c>
      <c r="U596" s="57">
        <f t="shared" si="69"/>
        <v>4.6298651297185016E-2</v>
      </c>
      <c r="Z596" s="38" t="s">
        <v>26</v>
      </c>
      <c r="AA596" s="38">
        <v>2459</v>
      </c>
      <c r="AB596" s="41">
        <v>42816</v>
      </c>
      <c r="AC596" s="57">
        <v>4.9200000000000001E-2</v>
      </c>
      <c r="AD596" s="57">
        <v>2.5000000000000001E-3</v>
      </c>
      <c r="AE596" s="57">
        <f t="shared" si="70"/>
        <v>7.6653396187392414E-3</v>
      </c>
      <c r="AF596" s="42"/>
      <c r="AG596" s="42"/>
    </row>
    <row r="597" spans="1:53" x14ac:dyDescent="0.25">
      <c r="A597" s="45" t="s">
        <v>11</v>
      </c>
      <c r="B597" s="36">
        <v>903</v>
      </c>
      <c r="C597" s="44">
        <v>41260</v>
      </c>
      <c r="D597" s="37">
        <v>-82.39381572107385</v>
      </c>
      <c r="F597" s="38" t="s">
        <v>16</v>
      </c>
      <c r="G597" s="38">
        <v>1530</v>
      </c>
      <c r="H597" s="41">
        <v>41887</v>
      </c>
      <c r="I597" s="57">
        <v>5.0000000000000001E-4</v>
      </c>
      <c r="J597" s="57">
        <v>2.5000000000000001E-3</v>
      </c>
      <c r="K597" s="57">
        <f t="shared" si="68"/>
        <v>7.6653396187392414E-3</v>
      </c>
      <c r="P597" s="38" t="s">
        <v>26</v>
      </c>
      <c r="Q597" s="38">
        <v>2418</v>
      </c>
      <c r="R597" s="41">
        <v>42775</v>
      </c>
      <c r="S597" s="57">
        <v>0.15029999999999999</v>
      </c>
      <c r="T597" s="57">
        <v>1.55E-2</v>
      </c>
      <c r="U597" s="57">
        <f t="shared" si="69"/>
        <v>4.7525105636183292E-2</v>
      </c>
      <c r="Z597" s="38" t="s">
        <v>26</v>
      </c>
      <c r="AA597" s="38">
        <v>2461</v>
      </c>
      <c r="AB597" s="41">
        <v>42818</v>
      </c>
      <c r="AC597" s="57">
        <v>5.8200000000000002E-2</v>
      </c>
      <c r="AD597" s="57">
        <v>2.5000000000000001E-3</v>
      </c>
      <c r="AE597" s="57">
        <f t="shared" si="70"/>
        <v>7.6653396187392414E-3</v>
      </c>
      <c r="AF597" s="42"/>
      <c r="AG597" s="42"/>
    </row>
    <row r="598" spans="1:53" x14ac:dyDescent="0.25">
      <c r="A598" s="45" t="s">
        <v>11</v>
      </c>
      <c r="B598" s="36">
        <v>904</v>
      </c>
      <c r="C598" s="44">
        <v>41261</v>
      </c>
      <c r="D598" s="37">
        <v>-82.473535253108736</v>
      </c>
      <c r="F598" s="38" t="s">
        <v>16</v>
      </c>
      <c r="G598" s="38">
        <v>1533</v>
      </c>
      <c r="H598" s="41">
        <v>41890</v>
      </c>
      <c r="I598" s="57">
        <v>5.0000000000000001E-4</v>
      </c>
      <c r="J598" s="57">
        <v>2.5000000000000001E-3</v>
      </c>
      <c r="K598" s="57">
        <f t="shared" si="68"/>
        <v>7.6653396187392414E-3</v>
      </c>
      <c r="P598" s="38" t="s">
        <v>26</v>
      </c>
      <c r="Q598" s="38">
        <v>2425</v>
      </c>
      <c r="R598" s="41">
        <v>42782</v>
      </c>
      <c r="S598" s="57">
        <v>7.5499999999999998E-2</v>
      </c>
      <c r="T598" s="57">
        <v>1.2800000000000001E-2</v>
      </c>
      <c r="U598" s="57">
        <f t="shared" si="69"/>
        <v>3.9246538847944913E-2</v>
      </c>
      <c r="Z598" s="38" t="s">
        <v>26</v>
      </c>
      <c r="AA598" s="38">
        <v>2466</v>
      </c>
      <c r="AB598" s="41">
        <v>42823</v>
      </c>
      <c r="AC598" s="57">
        <v>1.43E-2</v>
      </c>
      <c r="AD598" s="57">
        <v>2.5000000000000001E-3</v>
      </c>
      <c r="AE598" s="57">
        <f t="shared" si="70"/>
        <v>7.6653396187392414E-3</v>
      </c>
      <c r="AF598" s="42"/>
      <c r="AG598" s="42"/>
    </row>
    <row r="599" spans="1:53" x14ac:dyDescent="0.25">
      <c r="A599" s="45" t="s">
        <v>11</v>
      </c>
      <c r="B599" s="36">
        <v>905</v>
      </c>
      <c r="C599" s="44">
        <v>41262</v>
      </c>
      <c r="D599" s="37">
        <v>-82.528725698363658</v>
      </c>
      <c r="F599" s="38" t="s">
        <v>16</v>
      </c>
      <c r="G599" s="38">
        <v>1535</v>
      </c>
      <c r="H599" s="41">
        <v>41892</v>
      </c>
      <c r="I599" s="57">
        <v>5.0000000000000001E-4</v>
      </c>
      <c r="J599" s="57">
        <v>2.5000000000000001E-3</v>
      </c>
      <c r="K599" s="57">
        <f t="shared" si="68"/>
        <v>7.6653396187392414E-3</v>
      </c>
      <c r="P599" s="38" t="s">
        <v>26</v>
      </c>
      <c r="Q599" s="38">
        <v>2431</v>
      </c>
      <c r="R599" s="41">
        <v>42788</v>
      </c>
      <c r="S599" s="57">
        <v>0.19520000000000001</v>
      </c>
      <c r="T599" s="57">
        <v>2.4500000000000001E-2</v>
      </c>
      <c r="U599" s="57">
        <f t="shared" si="69"/>
        <v>7.5120328263644565E-2</v>
      </c>
      <c r="Z599" s="38" t="s">
        <v>26</v>
      </c>
      <c r="AA599" s="38">
        <v>2468</v>
      </c>
      <c r="AB599" s="41">
        <v>42825</v>
      </c>
      <c r="AC599" s="57">
        <v>1.6400000000000001E-2</v>
      </c>
      <c r="AD599" s="57">
        <v>2.5000000000000001E-3</v>
      </c>
      <c r="AE599" s="57">
        <f t="shared" si="70"/>
        <v>7.6653396187392414E-3</v>
      </c>
      <c r="AF599" s="42"/>
      <c r="AG599" s="42"/>
    </row>
    <row r="600" spans="1:53" x14ac:dyDescent="0.25">
      <c r="A600" s="45" t="s">
        <v>11</v>
      </c>
      <c r="B600" s="36">
        <v>906</v>
      </c>
      <c r="C600" s="44">
        <v>41263</v>
      </c>
      <c r="D600" s="37">
        <v>-82.642172724721007</v>
      </c>
      <c r="F600" s="38" t="s">
        <v>16</v>
      </c>
      <c r="G600" s="38">
        <v>1537</v>
      </c>
      <c r="H600" s="41">
        <v>41894</v>
      </c>
      <c r="I600" s="57">
        <v>5.0000000000000001E-4</v>
      </c>
      <c r="J600" s="57">
        <v>2.5000000000000001E-3</v>
      </c>
      <c r="K600" s="57">
        <f t="shared" si="68"/>
        <v>7.6653396187392414E-3</v>
      </c>
      <c r="P600" s="38" t="s">
        <v>26</v>
      </c>
      <c r="Q600" s="38">
        <v>2439</v>
      </c>
      <c r="R600" s="41">
        <v>42796</v>
      </c>
      <c r="S600" s="57">
        <v>0.23300000000000001</v>
      </c>
      <c r="T600" s="57">
        <v>8.9999999999999993E-3</v>
      </c>
      <c r="U600" s="57">
        <f t="shared" si="69"/>
        <v>2.7595222627461266E-2</v>
      </c>
      <c r="V600" s="42"/>
      <c r="W600" s="42"/>
      <c r="Z600" s="38" t="s">
        <v>26</v>
      </c>
      <c r="AA600" s="38">
        <v>2473</v>
      </c>
      <c r="AB600" s="41">
        <v>42830</v>
      </c>
      <c r="AC600" s="57">
        <v>8.6999999999999994E-3</v>
      </c>
      <c r="AD600" s="57">
        <v>1.35E-2</v>
      </c>
      <c r="AE600" s="57">
        <f t="shared" si="70"/>
        <v>4.1392833941191899E-2</v>
      </c>
    </row>
    <row r="601" spans="1:53" ht="15.75" x14ac:dyDescent="0.3">
      <c r="A601" s="45" t="s">
        <v>11</v>
      </c>
      <c r="B601" s="36">
        <v>907</v>
      </c>
      <c r="C601" s="44">
        <v>41264</v>
      </c>
      <c r="D601" s="37">
        <v>-82.528725698363658</v>
      </c>
      <c r="F601" s="48" t="s">
        <v>16</v>
      </c>
      <c r="G601" s="48">
        <v>1540</v>
      </c>
      <c r="H601" s="49">
        <v>41897</v>
      </c>
      <c r="I601" s="58">
        <v>1.1000000000000001E-3</v>
      </c>
      <c r="J601" s="58">
        <v>2.5000000000000001E-3</v>
      </c>
      <c r="K601" s="57">
        <f t="shared" si="68"/>
        <v>7.6653396187392414E-3</v>
      </c>
      <c r="L601" s="38" t="s">
        <v>80</v>
      </c>
      <c r="M601" s="38" t="s">
        <v>93</v>
      </c>
      <c r="N601" s="38" t="s">
        <v>94</v>
      </c>
      <c r="O601" s="38" t="s">
        <v>179</v>
      </c>
      <c r="P601" s="38" t="s">
        <v>26</v>
      </c>
      <c r="Q601" s="38">
        <v>2444</v>
      </c>
      <c r="R601" s="41">
        <v>42801</v>
      </c>
      <c r="S601" s="57">
        <v>8.5900000000000004E-2</v>
      </c>
      <c r="T601" s="57">
        <v>5.1999999999999998E-3</v>
      </c>
      <c r="U601" s="57">
        <f t="shared" si="69"/>
        <v>1.5943906406977619E-2</v>
      </c>
      <c r="V601" s="42"/>
      <c r="W601" s="42"/>
      <c r="Z601" s="38" t="s">
        <v>26</v>
      </c>
      <c r="AA601" s="38">
        <v>2475</v>
      </c>
      <c r="AB601" s="41">
        <v>42832</v>
      </c>
      <c r="AC601" s="57">
        <v>2.3E-2</v>
      </c>
      <c r="AD601" s="57">
        <v>2.5000000000000001E-3</v>
      </c>
      <c r="AE601" s="57">
        <f t="shared" si="70"/>
        <v>7.6653396187392414E-3</v>
      </c>
      <c r="AF601" s="42"/>
      <c r="AG601" s="42"/>
    </row>
    <row r="602" spans="1:53" x14ac:dyDescent="0.25">
      <c r="A602" s="45" t="s">
        <v>11</v>
      </c>
      <c r="B602" s="36">
        <v>910</v>
      </c>
      <c r="C602" s="44">
        <v>41267</v>
      </c>
      <c r="D602" s="37">
        <v>-82.528725698363658</v>
      </c>
      <c r="F602" s="38" t="s">
        <v>18</v>
      </c>
      <c r="G602" s="38">
        <v>1542</v>
      </c>
      <c r="H602" s="41">
        <v>41899</v>
      </c>
      <c r="I602" s="57">
        <v>5.0000000000000001E-4</v>
      </c>
      <c r="J602" s="57">
        <v>2.5000000000000001E-3</v>
      </c>
      <c r="K602" s="57">
        <f t="shared" si="68"/>
        <v>7.6653396187392414E-3</v>
      </c>
      <c r="L602" s="38" t="s">
        <v>46</v>
      </c>
      <c r="M602" s="57">
        <f>MAX(I602:I650)</f>
        <v>1.29E-2</v>
      </c>
      <c r="N602" s="57">
        <f>MAX(J602:J650)</f>
        <v>2.5000000000000001E-3</v>
      </c>
      <c r="O602" s="57">
        <f>(30.973762+15.999*4)/30.973762*N602</f>
        <v>7.6653396187392414E-3</v>
      </c>
      <c r="P602" s="38" t="s">
        <v>26</v>
      </c>
      <c r="Q602" s="38">
        <v>2446</v>
      </c>
      <c r="R602" s="41">
        <v>42803</v>
      </c>
      <c r="S602" s="57">
        <v>0.1283</v>
      </c>
      <c r="T602" s="57">
        <v>1.0699999999999999E-2</v>
      </c>
      <c r="U602" s="57">
        <f t="shared" si="69"/>
        <v>3.2807653568203948E-2</v>
      </c>
      <c r="Z602" s="38" t="s">
        <v>26</v>
      </c>
      <c r="AA602" s="38">
        <v>2480</v>
      </c>
      <c r="AB602" s="41">
        <v>42837</v>
      </c>
      <c r="AC602" s="57">
        <v>9.7000000000000003E-3</v>
      </c>
      <c r="AD602" s="57">
        <v>9.9000000000000008E-3</v>
      </c>
      <c r="AE602" s="57">
        <f t="shared" si="70"/>
        <v>3.0354744890207397E-2</v>
      </c>
      <c r="AF602" s="42"/>
      <c r="AG602" s="42"/>
      <c r="BA602" s="42"/>
    </row>
    <row r="603" spans="1:53" x14ac:dyDescent="0.25">
      <c r="A603" s="45" t="s">
        <v>11</v>
      </c>
      <c r="B603" s="36">
        <v>913</v>
      </c>
      <c r="C603" s="44">
        <v>41270</v>
      </c>
      <c r="D603" s="37">
        <v>-82.528725698363658</v>
      </c>
      <c r="F603" s="38" t="s">
        <v>18</v>
      </c>
      <c r="G603" s="38">
        <v>1544</v>
      </c>
      <c r="H603" s="41">
        <v>41901</v>
      </c>
      <c r="I603" s="57">
        <v>5.0000000000000001E-4</v>
      </c>
      <c r="J603" s="57">
        <v>2.5000000000000001E-3</v>
      </c>
      <c r="K603" s="57">
        <f t="shared" si="68"/>
        <v>7.6653396187392414E-3</v>
      </c>
      <c r="L603" s="38" t="s">
        <v>47</v>
      </c>
      <c r="M603" s="57">
        <f>MIN(I602:I650)</f>
        <v>5.0000000000000001E-4</v>
      </c>
      <c r="N603" s="57">
        <f>MIN(J602:J650)</f>
        <v>2.5000000000000001E-3</v>
      </c>
      <c r="O603" s="57">
        <f t="shared" ref="O603:O606" si="72">(30.973762+15.999*4)/30.973762*N603</f>
        <v>7.6653396187392414E-3</v>
      </c>
      <c r="P603" s="38" t="s">
        <v>26</v>
      </c>
      <c r="Q603" s="38">
        <v>2451</v>
      </c>
      <c r="R603" s="41">
        <v>42808</v>
      </c>
      <c r="S603" s="57">
        <v>6.9000000000000006E-2</v>
      </c>
      <c r="T603" s="57">
        <v>2.5000000000000001E-3</v>
      </c>
      <c r="U603" s="57">
        <f t="shared" si="69"/>
        <v>7.6653396187392414E-3</v>
      </c>
      <c r="V603" s="42"/>
      <c r="W603" s="42"/>
      <c r="Z603" s="38" t="s">
        <v>26</v>
      </c>
      <c r="AA603" s="38">
        <v>2482</v>
      </c>
      <c r="AB603" s="41">
        <v>42839</v>
      </c>
      <c r="AC603" s="57">
        <v>7.7000000000000002E-3</v>
      </c>
      <c r="AD603" s="57">
        <v>2.5000000000000001E-3</v>
      </c>
      <c r="AE603" s="57">
        <f t="shared" si="70"/>
        <v>7.6653396187392414E-3</v>
      </c>
      <c r="AF603" s="42"/>
      <c r="AG603" s="42"/>
      <c r="BA603" s="42"/>
    </row>
    <row r="604" spans="1:53" x14ac:dyDescent="0.25">
      <c r="A604" s="45" t="s">
        <v>11</v>
      </c>
      <c r="B604" s="36">
        <v>914</v>
      </c>
      <c r="C604" s="44">
        <v>41271</v>
      </c>
      <c r="D604" s="37">
        <v>-82.528725698363658</v>
      </c>
      <c r="F604" s="38" t="s">
        <v>18</v>
      </c>
      <c r="G604" s="38">
        <v>1547</v>
      </c>
      <c r="H604" s="41">
        <v>41904</v>
      </c>
      <c r="I604" s="57">
        <v>5.0000000000000001E-4</v>
      </c>
      <c r="J604" s="57">
        <v>2.5000000000000001E-3</v>
      </c>
      <c r="K604" s="57">
        <f t="shared" si="68"/>
        <v>7.6653396187392414E-3</v>
      </c>
      <c r="L604" s="38" t="s">
        <v>48</v>
      </c>
      <c r="M604" s="57">
        <f>MEDIAN(I602:I650)</f>
        <v>5.0000000000000001E-4</v>
      </c>
      <c r="N604" s="57">
        <f>MEDIAN(J602:J650)</f>
        <v>2.5000000000000001E-3</v>
      </c>
      <c r="O604" s="57">
        <f t="shared" si="72"/>
        <v>7.6653396187392414E-3</v>
      </c>
      <c r="P604" s="38" t="s">
        <v>26</v>
      </c>
      <c r="Q604" s="38">
        <v>2453</v>
      </c>
      <c r="R604" s="41">
        <v>42810</v>
      </c>
      <c r="S604" s="57">
        <v>3.4200000000000001E-2</v>
      </c>
      <c r="T604" s="57">
        <v>8.0000000000000002E-3</v>
      </c>
      <c r="U604" s="57">
        <f t="shared" si="69"/>
        <v>2.452908677996557E-2</v>
      </c>
      <c r="V604" s="42"/>
      <c r="W604" s="42"/>
      <c r="Z604" s="38" t="s">
        <v>26</v>
      </c>
      <c r="AA604" s="38">
        <v>2487</v>
      </c>
      <c r="AB604" s="41">
        <v>42844</v>
      </c>
      <c r="AC604" s="57">
        <v>6.7000000000000002E-3</v>
      </c>
      <c r="AD604" s="57">
        <v>5.4999999999999997E-3</v>
      </c>
      <c r="AE604" s="57">
        <f t="shared" si="70"/>
        <v>1.6863747161226329E-2</v>
      </c>
      <c r="AF604" s="42"/>
      <c r="AG604" s="42"/>
      <c r="BA604" s="42"/>
    </row>
    <row r="605" spans="1:53" x14ac:dyDescent="0.25">
      <c r="A605" s="45" t="s">
        <v>11</v>
      </c>
      <c r="B605" s="36">
        <v>917</v>
      </c>
      <c r="C605" s="44">
        <v>41274</v>
      </c>
      <c r="D605" s="37">
        <v>-82.648304996416002</v>
      </c>
      <c r="F605" s="38" t="s">
        <v>18</v>
      </c>
      <c r="G605" s="38">
        <v>1549</v>
      </c>
      <c r="H605" s="41">
        <v>41906</v>
      </c>
      <c r="I605" s="57">
        <v>5.0000000000000001E-4</v>
      </c>
      <c r="J605" s="57">
        <v>2.5000000000000001E-3</v>
      </c>
      <c r="K605" s="57">
        <f t="shared" si="68"/>
        <v>7.6653396187392414E-3</v>
      </c>
      <c r="L605" s="38" t="s">
        <v>49</v>
      </c>
      <c r="M605" s="57">
        <f>AVERAGE(I602:I650)</f>
        <v>7.9183673469387776E-4</v>
      </c>
      <c r="N605" s="57">
        <f>AVERAGE(J602:J650)</f>
        <v>2.5000000000000014E-3</v>
      </c>
      <c r="O605" s="57">
        <f t="shared" si="72"/>
        <v>7.6653396187392449E-3</v>
      </c>
      <c r="P605" s="38" t="s">
        <v>26</v>
      </c>
      <c r="Q605" s="38">
        <v>2458</v>
      </c>
      <c r="R605" s="41">
        <v>42815</v>
      </c>
      <c r="S605" s="57">
        <v>3.2099999999999997E-2</v>
      </c>
      <c r="T605" s="57">
        <v>5.7999999999999996E-3</v>
      </c>
      <c r="U605" s="57">
        <f t="shared" si="69"/>
        <v>1.7783587915475036E-2</v>
      </c>
      <c r="V605" s="42"/>
      <c r="W605" s="42"/>
      <c r="Z605" s="38" t="s">
        <v>26</v>
      </c>
      <c r="AA605" s="38">
        <v>2489</v>
      </c>
      <c r="AB605" s="41">
        <v>42846</v>
      </c>
      <c r="AC605" s="57">
        <v>6.4000000000000003E-3</v>
      </c>
      <c r="AD605" s="57">
        <v>2.5000000000000001E-3</v>
      </c>
      <c r="AE605" s="57">
        <f t="shared" si="70"/>
        <v>7.6653396187392414E-3</v>
      </c>
      <c r="AF605" s="42"/>
      <c r="AG605" s="42"/>
      <c r="BA605" s="42"/>
    </row>
    <row r="606" spans="1:53" x14ac:dyDescent="0.25">
      <c r="A606" s="45" t="s">
        <v>11</v>
      </c>
      <c r="B606" s="36">
        <v>919</v>
      </c>
      <c r="C606" s="44">
        <v>41276</v>
      </c>
      <c r="D606" s="37">
        <v>-82.626842045483528</v>
      </c>
      <c r="F606" s="38" t="s">
        <v>18</v>
      </c>
      <c r="G606" s="38">
        <v>1551</v>
      </c>
      <c r="H606" s="41">
        <v>41908</v>
      </c>
      <c r="I606" s="57">
        <v>5.0000000000000001E-4</v>
      </c>
      <c r="J606" s="57">
        <v>2.5000000000000001E-3</v>
      </c>
      <c r="K606" s="57">
        <f t="shared" si="68"/>
        <v>7.6653396187392414E-3</v>
      </c>
      <c r="L606" s="38" t="s">
        <v>50</v>
      </c>
      <c r="M606" s="57">
        <f>STDEV(I602:I650)</f>
        <v>1.7865045870234381E-3</v>
      </c>
      <c r="N606" s="57">
        <f>STDEV(J602:J650)</f>
        <v>1.3145252738950144E-18</v>
      </c>
      <c r="O606" s="57">
        <f t="shared" si="72"/>
        <v>4.0305130647286019E-18</v>
      </c>
      <c r="P606" s="38" t="s">
        <v>26</v>
      </c>
      <c r="Q606" s="38">
        <v>2460</v>
      </c>
      <c r="R606" s="41">
        <v>42817</v>
      </c>
      <c r="S606" s="57">
        <v>5.0000000000000001E-4</v>
      </c>
      <c r="T606" s="57">
        <v>0.23369999999999999</v>
      </c>
      <c r="U606" s="57">
        <f t="shared" si="69"/>
        <v>0.71655594755974417</v>
      </c>
      <c r="Z606" s="38" t="s">
        <v>26</v>
      </c>
      <c r="AA606" s="38">
        <v>2494</v>
      </c>
      <c r="AB606" s="41">
        <v>42851</v>
      </c>
      <c r="AC606" s="57">
        <v>5.8999999999999999E-3</v>
      </c>
      <c r="AD606" s="57">
        <v>2.5000000000000001E-3</v>
      </c>
      <c r="AE606" s="57">
        <f t="shared" si="70"/>
        <v>7.6653396187392414E-3</v>
      </c>
      <c r="AF606" s="42"/>
      <c r="AG606" s="42"/>
    </row>
    <row r="607" spans="1:53" x14ac:dyDescent="0.25">
      <c r="A607" s="45" t="s">
        <v>11</v>
      </c>
      <c r="B607" s="36">
        <v>920</v>
      </c>
      <c r="C607" s="44">
        <v>41277</v>
      </c>
      <c r="D607" s="37">
        <v>-82.626842045483528</v>
      </c>
      <c r="F607" s="38" t="s">
        <v>18</v>
      </c>
      <c r="G607" s="38">
        <v>1554</v>
      </c>
      <c r="H607" s="41">
        <v>41911</v>
      </c>
      <c r="I607" s="57">
        <v>5.0000000000000001E-4</v>
      </c>
      <c r="J607" s="57">
        <v>2.5000000000000001E-3</v>
      </c>
      <c r="K607" s="57">
        <f t="shared" si="68"/>
        <v>7.6653396187392414E-3</v>
      </c>
      <c r="P607" s="38" t="s">
        <v>26</v>
      </c>
      <c r="Q607" s="38">
        <v>2465</v>
      </c>
      <c r="R607" s="41">
        <v>42822</v>
      </c>
      <c r="S607" s="57">
        <v>1.5800000000000002E-2</v>
      </c>
      <c r="T607" s="57">
        <v>5.7000000000000002E-3</v>
      </c>
      <c r="U607" s="57">
        <f t="shared" si="69"/>
        <v>1.7476974330725471E-2</v>
      </c>
      <c r="V607" s="42"/>
      <c r="W607" s="42"/>
      <c r="Z607" s="38" t="s">
        <v>26</v>
      </c>
      <c r="AA607" s="38">
        <v>2496</v>
      </c>
      <c r="AB607" s="41">
        <v>42853</v>
      </c>
      <c r="AC607" s="57">
        <v>2.5100000000000001E-2</v>
      </c>
      <c r="AD607" s="57">
        <v>2.5000000000000001E-3</v>
      </c>
      <c r="AE607" s="57">
        <f t="shared" si="70"/>
        <v>7.6653396187392414E-3</v>
      </c>
      <c r="AF607" s="42"/>
      <c r="AG607" s="42"/>
    </row>
    <row r="608" spans="1:53" x14ac:dyDescent="0.25">
      <c r="A608" s="45" t="s">
        <v>11</v>
      </c>
      <c r="B608" s="36">
        <v>921</v>
      </c>
      <c r="C608" s="44">
        <v>41278</v>
      </c>
      <c r="D608" s="37">
        <v>-82.626842045483528</v>
      </c>
      <c r="F608" s="38" t="s">
        <v>18</v>
      </c>
      <c r="G608" s="38">
        <v>1556</v>
      </c>
      <c r="H608" s="41">
        <v>41913</v>
      </c>
      <c r="I608" s="57">
        <v>5.0000000000000001E-4</v>
      </c>
      <c r="J608" s="57">
        <v>2.5000000000000001E-3</v>
      </c>
      <c r="K608" s="57">
        <f t="shared" si="68"/>
        <v>7.6653396187392414E-3</v>
      </c>
      <c r="P608" s="38" t="s">
        <v>26</v>
      </c>
      <c r="Q608" s="38">
        <v>2467</v>
      </c>
      <c r="R608" s="41">
        <v>42824</v>
      </c>
      <c r="S608" s="57">
        <v>1.4999999999999999E-2</v>
      </c>
      <c r="T608" s="57">
        <v>1.04E-2</v>
      </c>
      <c r="U608" s="57">
        <f t="shared" si="69"/>
        <v>3.1887812813955238E-2</v>
      </c>
      <c r="Z608" s="38" t="s">
        <v>26</v>
      </c>
      <c r="AA608" s="38">
        <v>2501</v>
      </c>
      <c r="AB608" s="41">
        <v>42858</v>
      </c>
      <c r="AC608" s="57">
        <v>8.3999999999999995E-3</v>
      </c>
      <c r="AD608" s="57">
        <v>2.5000000000000001E-3</v>
      </c>
      <c r="AE608" s="57">
        <f t="shared" si="70"/>
        <v>7.6653396187392414E-3</v>
      </c>
      <c r="AF608" s="42"/>
      <c r="AG608" s="42"/>
    </row>
    <row r="609" spans="1:33" x14ac:dyDescent="0.25">
      <c r="A609" s="45" t="s">
        <v>11</v>
      </c>
      <c r="B609" s="36">
        <v>924</v>
      </c>
      <c r="C609" s="44">
        <v>41281</v>
      </c>
      <c r="D609" s="37">
        <v>-82.78321497370581</v>
      </c>
      <c r="F609" s="38" t="s">
        <v>18</v>
      </c>
      <c r="G609" s="38">
        <v>1558</v>
      </c>
      <c r="H609" s="41">
        <v>41915</v>
      </c>
      <c r="I609" s="57">
        <v>5.0000000000000001E-4</v>
      </c>
      <c r="J609" s="57">
        <v>2.5000000000000001E-3</v>
      </c>
      <c r="K609" s="57">
        <f t="shared" si="68"/>
        <v>7.6653396187392414E-3</v>
      </c>
      <c r="P609" s="38" t="s">
        <v>26</v>
      </c>
      <c r="Q609" s="38">
        <v>2472</v>
      </c>
      <c r="R609" s="41">
        <v>42829</v>
      </c>
      <c r="S609" s="57">
        <v>8.0999999999999996E-3</v>
      </c>
      <c r="T609" s="57">
        <v>8.6999999999999994E-3</v>
      </c>
      <c r="U609" s="57">
        <f t="shared" si="69"/>
        <v>2.6675381873212556E-2</v>
      </c>
      <c r="V609" s="42"/>
      <c r="W609" s="42"/>
      <c r="Z609" s="38" t="s">
        <v>26</v>
      </c>
      <c r="AA609" s="38">
        <v>2503</v>
      </c>
      <c r="AB609" s="41">
        <v>42860</v>
      </c>
      <c r="AC609" s="57">
        <v>8.3999999999999995E-3</v>
      </c>
      <c r="AD609" s="57">
        <v>2.5000000000000001E-3</v>
      </c>
      <c r="AE609" s="57">
        <f t="shared" si="70"/>
        <v>7.6653396187392414E-3</v>
      </c>
      <c r="AF609" s="42"/>
      <c r="AG609" s="42"/>
    </row>
    <row r="610" spans="1:33" x14ac:dyDescent="0.25">
      <c r="A610" s="45" t="s">
        <v>11</v>
      </c>
      <c r="B610" s="36">
        <v>925</v>
      </c>
      <c r="C610" s="44">
        <v>41282</v>
      </c>
      <c r="D610" s="37">
        <v>-82.973315396250541</v>
      </c>
      <c r="F610" s="38" t="s">
        <v>18</v>
      </c>
      <c r="G610" s="38">
        <v>1561</v>
      </c>
      <c r="H610" s="41">
        <v>41918</v>
      </c>
      <c r="I610" s="57">
        <v>5.0000000000000001E-4</v>
      </c>
      <c r="J610" s="57">
        <v>2.5000000000000001E-3</v>
      </c>
      <c r="K610" s="57">
        <f t="shared" si="68"/>
        <v>7.6653396187392414E-3</v>
      </c>
      <c r="P610" s="38" t="s">
        <v>26</v>
      </c>
      <c r="Q610" s="38">
        <v>2474</v>
      </c>
      <c r="R610" s="41">
        <v>42831</v>
      </c>
      <c r="S610" s="57">
        <v>1.7500000000000002E-2</v>
      </c>
      <c r="T610" s="57">
        <v>2.5000000000000001E-3</v>
      </c>
      <c r="U610" s="57">
        <f t="shared" si="69"/>
        <v>7.6653396187392414E-3</v>
      </c>
      <c r="V610" s="42"/>
      <c r="W610" s="42"/>
      <c r="Z610" s="38" t="s">
        <v>26</v>
      </c>
      <c r="AA610" s="38">
        <v>2508</v>
      </c>
      <c r="AB610" s="41">
        <v>42865</v>
      </c>
      <c r="AC610" s="57">
        <v>6.6E-3</v>
      </c>
      <c r="AD610" s="57">
        <v>2.5000000000000001E-3</v>
      </c>
      <c r="AE610" s="57">
        <f t="shared" si="70"/>
        <v>7.6653396187392414E-3</v>
      </c>
      <c r="AF610" s="42"/>
      <c r="AG610" s="42"/>
    </row>
    <row r="611" spans="1:33" x14ac:dyDescent="0.25">
      <c r="A611" s="45" t="s">
        <v>11</v>
      </c>
      <c r="B611" s="36">
        <v>926</v>
      </c>
      <c r="C611" s="44">
        <v>41283</v>
      </c>
      <c r="D611" s="37">
        <v>-82.954918581165558</v>
      </c>
      <c r="F611" s="38" t="s">
        <v>18</v>
      </c>
      <c r="G611" s="38">
        <v>1563</v>
      </c>
      <c r="H611" s="41">
        <v>41920</v>
      </c>
      <c r="I611" s="57">
        <v>5.0000000000000001E-4</v>
      </c>
      <c r="J611" s="57">
        <v>2.5000000000000001E-3</v>
      </c>
      <c r="K611" s="57">
        <f t="shared" si="68"/>
        <v>7.6653396187392414E-3</v>
      </c>
      <c r="P611" s="38" t="s">
        <v>26</v>
      </c>
      <c r="Q611" s="38">
        <v>2479</v>
      </c>
      <c r="R611" s="41">
        <v>42836</v>
      </c>
      <c r="S611" s="57">
        <v>1.11E-2</v>
      </c>
      <c r="T611" s="57">
        <v>5.5999999999999999E-3</v>
      </c>
      <c r="U611" s="57">
        <f t="shared" si="69"/>
        <v>1.7170360745975898E-2</v>
      </c>
      <c r="V611" s="42"/>
      <c r="W611" s="42"/>
      <c r="Z611" s="38" t="s">
        <v>26</v>
      </c>
      <c r="AA611" s="38">
        <v>2510</v>
      </c>
      <c r="AB611" s="41">
        <v>42867</v>
      </c>
      <c r="AC611" s="57">
        <v>1.7899999999999999E-2</v>
      </c>
      <c r="AD611" s="57">
        <v>6.7999999999999996E-3</v>
      </c>
      <c r="AE611" s="57">
        <f t="shared" si="70"/>
        <v>2.0849723762970732E-2</v>
      </c>
      <c r="AF611" s="42"/>
      <c r="AG611" s="42"/>
    </row>
    <row r="612" spans="1:33" x14ac:dyDescent="0.25">
      <c r="A612" s="45" t="s">
        <v>11</v>
      </c>
      <c r="B612" s="36">
        <v>927</v>
      </c>
      <c r="C612" s="44">
        <v>41284</v>
      </c>
      <c r="D612" s="37">
        <v>-97.525196128465112</v>
      </c>
      <c r="F612" s="38" t="s">
        <v>18</v>
      </c>
      <c r="G612" s="38">
        <v>1569</v>
      </c>
      <c r="H612" s="41">
        <v>41926</v>
      </c>
      <c r="I612" s="57">
        <v>5.0000000000000001E-4</v>
      </c>
      <c r="J612" s="57">
        <v>2.5000000000000001E-3</v>
      </c>
      <c r="K612" s="57">
        <f t="shared" si="68"/>
        <v>7.6653396187392414E-3</v>
      </c>
      <c r="P612" s="38" t="s">
        <v>26</v>
      </c>
      <c r="Q612" s="38">
        <v>2481</v>
      </c>
      <c r="R612" s="41">
        <v>42838</v>
      </c>
      <c r="S612" s="57">
        <v>8.2000000000000007E-3</v>
      </c>
      <c r="T612" s="57">
        <v>1.0500000000000001E-2</v>
      </c>
      <c r="U612" s="57">
        <f t="shared" si="69"/>
        <v>3.219442639870481E-2</v>
      </c>
      <c r="Z612" s="38" t="s">
        <v>26</v>
      </c>
      <c r="AA612" s="38">
        <v>2515</v>
      </c>
      <c r="AB612" s="41">
        <v>42872</v>
      </c>
      <c r="AC612" s="57">
        <v>8.5000000000000006E-3</v>
      </c>
      <c r="AD612" s="57">
        <v>2.5000000000000001E-3</v>
      </c>
      <c r="AE612" s="57">
        <f t="shared" si="70"/>
        <v>7.6653396187392414E-3</v>
      </c>
      <c r="AF612" s="42"/>
      <c r="AG612" s="42"/>
    </row>
    <row r="613" spans="1:33" x14ac:dyDescent="0.25">
      <c r="A613" s="45" t="s">
        <v>11</v>
      </c>
      <c r="B613" s="36">
        <v>928</v>
      </c>
      <c r="C613" s="44">
        <v>41285</v>
      </c>
      <c r="D613" s="37">
        <v>-84.993898919750208</v>
      </c>
      <c r="F613" s="38" t="s">
        <v>18</v>
      </c>
      <c r="G613" s="38">
        <v>1570</v>
      </c>
      <c r="H613" s="41">
        <v>41927</v>
      </c>
      <c r="I613" s="57">
        <v>5.0000000000000001E-4</v>
      </c>
      <c r="J613" s="57">
        <v>2.5000000000000001E-3</v>
      </c>
      <c r="K613" s="57">
        <f t="shared" si="68"/>
        <v>7.6653396187392414E-3</v>
      </c>
      <c r="P613" s="38" t="s">
        <v>26</v>
      </c>
      <c r="Q613" s="38">
        <v>2486</v>
      </c>
      <c r="R613" s="41">
        <v>42843</v>
      </c>
      <c r="S613" s="57">
        <v>6.1000000000000004E-3</v>
      </c>
      <c r="T613" s="57">
        <v>6.1999999999999998E-3</v>
      </c>
      <c r="U613" s="57">
        <f t="shared" si="69"/>
        <v>1.9010042254473315E-2</v>
      </c>
      <c r="V613" s="42"/>
      <c r="W613" s="42"/>
      <c r="Z613" s="38" t="s">
        <v>26</v>
      </c>
      <c r="AA613" s="38">
        <v>2517</v>
      </c>
      <c r="AB613" s="41">
        <v>42874</v>
      </c>
      <c r="AC613" s="57">
        <v>5.8999999999999999E-3</v>
      </c>
      <c r="AD613" s="57">
        <v>6.3E-3</v>
      </c>
      <c r="AE613" s="57">
        <f t="shared" si="70"/>
        <v>1.9316655839222888E-2</v>
      </c>
      <c r="AF613" s="42"/>
      <c r="AG613" s="42"/>
    </row>
    <row r="614" spans="1:33" x14ac:dyDescent="0.25">
      <c r="A614" s="45" t="s">
        <v>11</v>
      </c>
      <c r="B614" s="36">
        <v>931</v>
      </c>
      <c r="C614" s="44">
        <v>41288</v>
      </c>
      <c r="D614" s="37">
        <v>-85.061353908395105</v>
      </c>
      <c r="F614" s="38" t="s">
        <v>18</v>
      </c>
      <c r="G614" s="38">
        <v>1572</v>
      </c>
      <c r="H614" s="41">
        <v>41929</v>
      </c>
      <c r="I614" s="57">
        <v>5.0000000000000001E-4</v>
      </c>
      <c r="J614" s="57">
        <v>2.5000000000000001E-3</v>
      </c>
      <c r="K614" s="57">
        <f t="shared" si="68"/>
        <v>7.6653396187392414E-3</v>
      </c>
      <c r="P614" s="38" t="s">
        <v>26</v>
      </c>
      <c r="Q614" s="38">
        <v>2488</v>
      </c>
      <c r="R614" s="41">
        <v>42845</v>
      </c>
      <c r="S614" s="57">
        <v>8.0000000000000002E-3</v>
      </c>
      <c r="T614" s="57">
        <v>5.7000000000000002E-3</v>
      </c>
      <c r="U614" s="57">
        <f t="shared" si="69"/>
        <v>1.7476974330725471E-2</v>
      </c>
      <c r="V614" s="42"/>
      <c r="W614" s="42"/>
      <c r="Z614" s="38" t="s">
        <v>26</v>
      </c>
      <c r="AA614" s="38">
        <v>2524</v>
      </c>
      <c r="AB614" s="41">
        <v>42881</v>
      </c>
      <c r="AC614" s="57">
        <v>4.1999999999999997E-3</v>
      </c>
      <c r="AD614" s="57">
        <v>2.5000000000000001E-3</v>
      </c>
      <c r="AE614" s="57">
        <f t="shared" si="70"/>
        <v>7.6653396187392414E-3</v>
      </c>
      <c r="AF614" s="42"/>
      <c r="AG614" s="42"/>
    </row>
    <row r="615" spans="1:33" x14ac:dyDescent="0.25">
      <c r="A615" s="45" t="s">
        <v>11</v>
      </c>
      <c r="B615" s="36">
        <v>932</v>
      </c>
      <c r="C615" s="44">
        <v>41289</v>
      </c>
      <c r="D615" s="37">
        <v>-85.242255923397352</v>
      </c>
      <c r="F615" s="38" t="s">
        <v>18</v>
      </c>
      <c r="G615" s="38">
        <v>1575</v>
      </c>
      <c r="H615" s="41">
        <v>41932</v>
      </c>
      <c r="I615" s="57">
        <v>1.29E-2</v>
      </c>
      <c r="J615" s="57">
        <v>2.5000000000000001E-3</v>
      </c>
      <c r="K615" s="57">
        <f t="shared" si="68"/>
        <v>7.6653396187392414E-3</v>
      </c>
      <c r="P615" s="38" t="s">
        <v>26</v>
      </c>
      <c r="Q615" s="38">
        <v>2493</v>
      </c>
      <c r="R615" s="41">
        <v>42850</v>
      </c>
      <c r="S615" s="57">
        <v>8.2000000000000007E-3</v>
      </c>
      <c r="T615" s="57">
        <v>5.7000000000000002E-3</v>
      </c>
      <c r="U615" s="57">
        <f t="shared" si="69"/>
        <v>1.7476974330725471E-2</v>
      </c>
      <c r="V615" s="42"/>
      <c r="W615" s="42"/>
      <c r="Z615" s="38" t="s">
        <v>26</v>
      </c>
      <c r="AA615" s="38">
        <v>2530</v>
      </c>
      <c r="AB615" s="41">
        <v>42887</v>
      </c>
      <c r="AC615" s="57">
        <v>6.8599999999999994E-2</v>
      </c>
      <c r="AD615" s="57">
        <v>7.4000000000000003E-3</v>
      </c>
      <c r="AE615" s="57">
        <f t="shared" si="70"/>
        <v>2.2689405271468153E-2</v>
      </c>
      <c r="AF615" s="42"/>
      <c r="AG615" s="42"/>
    </row>
    <row r="616" spans="1:33" x14ac:dyDescent="0.25">
      <c r="A616" s="45" t="s">
        <v>11</v>
      </c>
      <c r="B616" s="36">
        <v>933</v>
      </c>
      <c r="C616" s="44">
        <v>41290</v>
      </c>
      <c r="D616" s="37">
        <v>-85.337306134669717</v>
      </c>
      <c r="F616" s="38" t="s">
        <v>18</v>
      </c>
      <c r="G616" s="38">
        <v>1577</v>
      </c>
      <c r="H616" s="41">
        <v>41934</v>
      </c>
      <c r="I616" s="57">
        <v>5.0000000000000001E-4</v>
      </c>
      <c r="J616" s="57">
        <v>2.5000000000000001E-3</v>
      </c>
      <c r="K616" s="57">
        <f t="shared" si="68"/>
        <v>7.6653396187392414E-3</v>
      </c>
      <c r="P616" s="38" t="s">
        <v>26</v>
      </c>
      <c r="Q616" s="38">
        <v>2495</v>
      </c>
      <c r="R616" s="41">
        <v>42852</v>
      </c>
      <c r="S616" s="57">
        <v>3.27E-2</v>
      </c>
      <c r="T616" s="57">
        <v>6.1999999999999998E-3</v>
      </c>
      <c r="U616" s="57">
        <f t="shared" si="69"/>
        <v>1.9010042254473315E-2</v>
      </c>
      <c r="V616" s="42"/>
      <c r="W616" s="42"/>
      <c r="Z616" s="38" t="s">
        <v>26</v>
      </c>
      <c r="AA616" s="38">
        <v>2536</v>
      </c>
      <c r="AB616" s="41">
        <v>42893</v>
      </c>
      <c r="AC616" s="57">
        <v>4.2200000000000001E-2</v>
      </c>
      <c r="AD616" s="57">
        <v>2.5000000000000001E-3</v>
      </c>
      <c r="AE616" s="57">
        <f t="shared" si="70"/>
        <v>7.6653396187392414E-3</v>
      </c>
      <c r="AF616" s="42"/>
      <c r="AG616" s="42"/>
    </row>
    <row r="617" spans="1:33" x14ac:dyDescent="0.25">
      <c r="A617" s="45" t="s">
        <v>11</v>
      </c>
      <c r="B617" s="36">
        <v>934</v>
      </c>
      <c r="C617" s="44">
        <v>41291</v>
      </c>
      <c r="D617" s="37">
        <v>-83.41483895828992</v>
      </c>
      <c r="F617" s="38" t="s">
        <v>18</v>
      </c>
      <c r="G617" s="38">
        <v>1579</v>
      </c>
      <c r="H617" s="41">
        <v>41936</v>
      </c>
      <c r="I617" s="57">
        <v>5.0000000000000001E-4</v>
      </c>
      <c r="J617" s="57">
        <v>2.5000000000000001E-3</v>
      </c>
      <c r="K617" s="57">
        <f t="shared" si="68"/>
        <v>7.6653396187392414E-3</v>
      </c>
      <c r="P617" s="38" t="s">
        <v>26</v>
      </c>
      <c r="Q617" s="38">
        <v>2500</v>
      </c>
      <c r="R617" s="41">
        <v>42857</v>
      </c>
      <c r="S617" s="57">
        <v>0.01</v>
      </c>
      <c r="T617" s="57">
        <v>6.4000000000000003E-3</v>
      </c>
      <c r="U617" s="57">
        <f t="shared" si="69"/>
        <v>1.9623269423972457E-2</v>
      </c>
      <c r="V617" s="42"/>
      <c r="W617" s="42"/>
      <c r="Z617" s="38" t="s">
        <v>26</v>
      </c>
      <c r="AA617" s="38">
        <v>2538</v>
      </c>
      <c r="AB617" s="41">
        <v>42895</v>
      </c>
      <c r="AC617" s="57">
        <v>2.8199999999999999E-2</v>
      </c>
      <c r="AD617" s="57">
        <v>2.5000000000000001E-3</v>
      </c>
      <c r="AE617" s="57">
        <f t="shared" si="70"/>
        <v>7.6653396187392414E-3</v>
      </c>
      <c r="AF617" s="42"/>
      <c r="AG617" s="42"/>
    </row>
    <row r="618" spans="1:33" x14ac:dyDescent="0.25">
      <c r="A618" s="45" t="s">
        <v>11</v>
      </c>
      <c r="B618" s="36">
        <v>935</v>
      </c>
      <c r="C618" s="44">
        <v>41292</v>
      </c>
      <c r="D618" s="37">
        <v>-83.338185562102524</v>
      </c>
      <c r="F618" s="38" t="s">
        <v>18</v>
      </c>
      <c r="G618" s="38">
        <v>1582</v>
      </c>
      <c r="H618" s="41">
        <v>41939</v>
      </c>
      <c r="I618" s="57">
        <v>5.0000000000000001E-4</v>
      </c>
      <c r="J618" s="57">
        <v>2.5000000000000001E-3</v>
      </c>
      <c r="K618" s="57">
        <f t="shared" si="68"/>
        <v>7.6653396187392414E-3</v>
      </c>
      <c r="P618" s="38" t="s">
        <v>26</v>
      </c>
      <c r="Q618" s="38">
        <v>2502</v>
      </c>
      <c r="R618" s="41">
        <v>42859</v>
      </c>
      <c r="S618" s="57">
        <v>6.7999999999999996E-3</v>
      </c>
      <c r="T618" s="57">
        <v>2.5000000000000001E-3</v>
      </c>
      <c r="U618" s="57">
        <f t="shared" si="69"/>
        <v>7.6653396187392414E-3</v>
      </c>
      <c r="V618" s="42"/>
      <c r="W618" s="42"/>
      <c r="Z618" s="38" t="s">
        <v>26</v>
      </c>
      <c r="AA618" s="38">
        <v>2543</v>
      </c>
      <c r="AB618" s="41">
        <v>42900</v>
      </c>
      <c r="AC618" s="57">
        <v>1.4800000000000001E-2</v>
      </c>
      <c r="AD618" s="57">
        <v>2.5000000000000001E-3</v>
      </c>
      <c r="AE618" s="57">
        <f t="shared" si="70"/>
        <v>7.6653396187392414E-3</v>
      </c>
      <c r="AF618" s="42"/>
      <c r="AG618" s="42"/>
    </row>
    <row r="619" spans="1:33" x14ac:dyDescent="0.25">
      <c r="A619" s="45" t="s">
        <v>11</v>
      </c>
      <c r="B619" s="36">
        <v>939</v>
      </c>
      <c r="C619" s="44">
        <v>41296</v>
      </c>
      <c r="D619" s="37">
        <v>-83.338185562102524</v>
      </c>
      <c r="F619" s="38" t="s">
        <v>18</v>
      </c>
      <c r="G619" s="38">
        <v>1584</v>
      </c>
      <c r="H619" s="41">
        <v>41941</v>
      </c>
      <c r="I619" s="57">
        <v>5.0000000000000001E-4</v>
      </c>
      <c r="J619" s="57">
        <v>2.5000000000000001E-3</v>
      </c>
      <c r="K619" s="57">
        <f t="shared" si="68"/>
        <v>7.6653396187392414E-3</v>
      </c>
      <c r="P619" s="38" t="s">
        <v>26</v>
      </c>
      <c r="Q619" s="38">
        <v>2507</v>
      </c>
      <c r="R619" s="41">
        <v>42864</v>
      </c>
      <c r="S619" s="57">
        <v>9.5999999999999905E-3</v>
      </c>
      <c r="T619" s="57">
        <v>2.5000000000000001E-3</v>
      </c>
      <c r="U619" s="57">
        <f t="shared" si="69"/>
        <v>7.6653396187392414E-3</v>
      </c>
      <c r="V619" s="42"/>
      <c r="W619" s="42"/>
      <c r="Z619" s="38" t="s">
        <v>26</v>
      </c>
      <c r="AA619" s="38">
        <v>2545</v>
      </c>
      <c r="AB619" s="41">
        <v>42902</v>
      </c>
      <c r="AC619" s="57">
        <v>9.7000000000000003E-3</v>
      </c>
      <c r="AD619" s="57">
        <v>2.5000000000000001E-3</v>
      </c>
      <c r="AE619" s="57">
        <f t="shared" si="70"/>
        <v>7.6653396187392414E-3</v>
      </c>
      <c r="AF619" s="42"/>
      <c r="AG619" s="42"/>
    </row>
    <row r="620" spans="1:33" x14ac:dyDescent="0.25">
      <c r="A620" s="45" t="s">
        <v>11</v>
      </c>
      <c r="B620" s="36">
        <v>940</v>
      </c>
      <c r="C620" s="44">
        <v>41297</v>
      </c>
      <c r="D620" s="37">
        <v>-83.454698724307363</v>
      </c>
      <c r="F620" s="38" t="s">
        <v>18</v>
      </c>
      <c r="G620" s="38">
        <v>1586</v>
      </c>
      <c r="H620" s="41">
        <v>41943</v>
      </c>
      <c r="I620" s="57">
        <v>5.0000000000000001E-4</v>
      </c>
      <c r="J620" s="57">
        <v>2.5000000000000001E-3</v>
      </c>
      <c r="K620" s="57">
        <f t="shared" si="68"/>
        <v>7.6653396187392414E-3</v>
      </c>
      <c r="P620" s="38" t="s">
        <v>26</v>
      </c>
      <c r="Q620" s="38">
        <v>2509</v>
      </c>
      <c r="R620" s="41">
        <v>42866</v>
      </c>
      <c r="S620" s="57">
        <v>7.1999999999999998E-3</v>
      </c>
      <c r="T620" s="57">
        <v>2.5000000000000001E-3</v>
      </c>
      <c r="U620" s="57">
        <f t="shared" si="69"/>
        <v>7.6653396187392414E-3</v>
      </c>
      <c r="V620" s="42"/>
      <c r="W620" s="42"/>
      <c r="Z620" s="38" t="s">
        <v>26</v>
      </c>
      <c r="AA620" s="38">
        <v>2550</v>
      </c>
      <c r="AB620" s="41">
        <v>42907</v>
      </c>
      <c r="AC620" s="57">
        <v>8.8000000000000005E-3</v>
      </c>
      <c r="AD620" s="57">
        <v>2.5000000000000001E-3</v>
      </c>
      <c r="AE620" s="57">
        <f t="shared" si="70"/>
        <v>7.6653396187392414E-3</v>
      </c>
      <c r="AF620" s="42"/>
      <c r="AG620" s="42"/>
    </row>
    <row r="621" spans="1:33" x14ac:dyDescent="0.25">
      <c r="A621" s="45" t="s">
        <v>11</v>
      </c>
      <c r="B621" s="36">
        <v>941</v>
      </c>
      <c r="C621" s="44">
        <v>41298</v>
      </c>
      <c r="D621" s="37">
        <v>-83.454698724307363</v>
      </c>
      <c r="F621" s="38" t="s">
        <v>18</v>
      </c>
      <c r="G621" s="38">
        <v>1589</v>
      </c>
      <c r="H621" s="41">
        <v>41946</v>
      </c>
      <c r="I621" s="57">
        <v>5.0000000000000001E-4</v>
      </c>
      <c r="J621" s="57">
        <v>2.5000000000000001E-3</v>
      </c>
      <c r="K621" s="57">
        <f t="shared" si="68"/>
        <v>7.6653396187392414E-3</v>
      </c>
      <c r="P621" s="38" t="s">
        <v>26</v>
      </c>
      <c r="Q621" s="38">
        <v>2514</v>
      </c>
      <c r="R621" s="41">
        <v>42871</v>
      </c>
      <c r="S621" s="57">
        <v>1.17E-2</v>
      </c>
      <c r="T621" s="57">
        <v>2.2599999999999999E-2</v>
      </c>
      <c r="U621" s="57">
        <f t="shared" si="69"/>
        <v>6.9294670153402738E-2</v>
      </c>
      <c r="Z621" s="38" t="s">
        <v>26</v>
      </c>
      <c r="AA621" s="38">
        <v>2552</v>
      </c>
      <c r="AB621" s="41">
        <v>42909</v>
      </c>
      <c r="AC621" s="57">
        <v>7.4999999999999997E-3</v>
      </c>
      <c r="AD621" s="57">
        <v>2.5000000000000001E-3</v>
      </c>
      <c r="AE621" s="57">
        <f t="shared" si="70"/>
        <v>7.6653396187392414E-3</v>
      </c>
      <c r="AF621" s="42"/>
      <c r="AG621" s="42"/>
    </row>
    <row r="622" spans="1:33" x14ac:dyDescent="0.25">
      <c r="A622" s="45" t="s">
        <v>11</v>
      </c>
      <c r="B622" s="36">
        <v>942</v>
      </c>
      <c r="C622" s="44">
        <v>41299</v>
      </c>
      <c r="D622" s="37">
        <v>-83.558947343122227</v>
      </c>
      <c r="F622" s="38" t="s">
        <v>18</v>
      </c>
      <c r="G622" s="38">
        <v>1591</v>
      </c>
      <c r="H622" s="41">
        <v>41948</v>
      </c>
      <c r="I622" s="57">
        <v>5.0000000000000001E-4</v>
      </c>
      <c r="J622" s="57">
        <v>2.5000000000000001E-3</v>
      </c>
      <c r="K622" s="57">
        <f t="shared" si="68"/>
        <v>7.6653396187392414E-3</v>
      </c>
      <c r="P622" s="38" t="s">
        <v>26</v>
      </c>
      <c r="Q622" s="38">
        <v>2516</v>
      </c>
      <c r="R622" s="41">
        <v>42873</v>
      </c>
      <c r="S622" s="57">
        <v>6.6E-3</v>
      </c>
      <c r="T622" s="57">
        <v>2.5000000000000001E-3</v>
      </c>
      <c r="U622" s="57">
        <f t="shared" si="69"/>
        <v>7.6653396187392414E-3</v>
      </c>
      <c r="V622" s="42"/>
      <c r="W622" s="42"/>
      <c r="Z622" s="38" t="s">
        <v>26</v>
      </c>
      <c r="AA622" s="38">
        <v>2557</v>
      </c>
      <c r="AB622" s="41">
        <v>42914</v>
      </c>
      <c r="AC622" s="57">
        <v>8.7099999999999997E-2</v>
      </c>
      <c r="AD622" s="57">
        <v>8.0000000000000002E-3</v>
      </c>
      <c r="AE622" s="57">
        <f t="shared" si="70"/>
        <v>2.452908677996557E-2</v>
      </c>
      <c r="AF622" s="42"/>
      <c r="AG622" s="42"/>
    </row>
    <row r="623" spans="1:33" x14ac:dyDescent="0.25">
      <c r="A623" s="45" t="s">
        <v>11</v>
      </c>
      <c r="B623" s="36">
        <v>945</v>
      </c>
      <c r="C623" s="44">
        <v>41302</v>
      </c>
      <c r="D623" s="37">
        <v>-83.641733011004604</v>
      </c>
      <c r="F623" s="38" t="s">
        <v>18</v>
      </c>
      <c r="G623" s="38">
        <v>1593</v>
      </c>
      <c r="H623" s="41">
        <v>41950</v>
      </c>
      <c r="I623" s="57">
        <v>5.0000000000000001E-4</v>
      </c>
      <c r="J623" s="57">
        <v>2.5000000000000001E-3</v>
      </c>
      <c r="K623" s="57">
        <f t="shared" si="68"/>
        <v>7.6653396187392414E-3</v>
      </c>
      <c r="P623" s="38" t="s">
        <v>26</v>
      </c>
      <c r="Q623" s="38">
        <v>2521</v>
      </c>
      <c r="R623" s="41">
        <v>42878</v>
      </c>
      <c r="S623" s="57">
        <v>5.4000000000000003E-3</v>
      </c>
      <c r="T623" s="57">
        <v>2.5000000000000001E-3</v>
      </c>
      <c r="U623" s="57">
        <f t="shared" si="69"/>
        <v>7.6653396187392414E-3</v>
      </c>
      <c r="V623" s="42"/>
      <c r="W623" s="42"/>
      <c r="Z623" s="38" t="s">
        <v>26</v>
      </c>
      <c r="AA623" s="38">
        <v>2559</v>
      </c>
      <c r="AB623" s="41">
        <v>42916</v>
      </c>
      <c r="AC623" s="57">
        <v>7.5999999999999998E-2</v>
      </c>
      <c r="AD623" s="57">
        <v>1.2699999999999999E-2</v>
      </c>
      <c r="AE623" s="57">
        <f t="shared" si="70"/>
        <v>3.8939925263195341E-2</v>
      </c>
    </row>
    <row r="624" spans="1:33" x14ac:dyDescent="0.25">
      <c r="A624" s="45" t="s">
        <v>11</v>
      </c>
      <c r="B624" s="36">
        <v>946</v>
      </c>
      <c r="C624" s="44">
        <v>41303</v>
      </c>
      <c r="D624" s="37">
        <v>-84.35614266347109</v>
      </c>
      <c r="F624" s="38" t="s">
        <v>18</v>
      </c>
      <c r="G624" s="38">
        <v>1596</v>
      </c>
      <c r="H624" s="41">
        <v>41953</v>
      </c>
      <c r="I624" s="57">
        <v>5.0000000000000001E-4</v>
      </c>
      <c r="J624" s="57">
        <v>2.5000000000000001E-3</v>
      </c>
      <c r="K624" s="57">
        <f t="shared" si="68"/>
        <v>7.6653396187392414E-3</v>
      </c>
      <c r="P624" s="38" t="s">
        <v>26</v>
      </c>
      <c r="Q624" s="38">
        <v>2523</v>
      </c>
      <c r="R624" s="41">
        <v>42880</v>
      </c>
      <c r="S624" s="57">
        <v>4.1999999999999997E-3</v>
      </c>
      <c r="T624" s="57">
        <v>2.5000000000000001E-3</v>
      </c>
      <c r="U624" s="57">
        <f t="shared" si="69"/>
        <v>7.6653396187392414E-3</v>
      </c>
      <c r="V624" s="42"/>
      <c r="W624" s="42"/>
      <c r="Z624" s="38" t="s">
        <v>26</v>
      </c>
      <c r="AA624" s="38">
        <v>2564</v>
      </c>
      <c r="AB624" s="41">
        <v>42921</v>
      </c>
      <c r="AC624" s="57">
        <v>7.6799999999999993E-2</v>
      </c>
      <c r="AD624" s="57">
        <v>1.3100000000000001E-2</v>
      </c>
      <c r="AE624" s="57">
        <f t="shared" si="70"/>
        <v>4.0166379602193623E-2</v>
      </c>
    </row>
    <row r="625" spans="1:35" x14ac:dyDescent="0.25">
      <c r="A625" s="45" t="s">
        <v>11</v>
      </c>
      <c r="B625" s="36">
        <v>947</v>
      </c>
      <c r="C625" s="44">
        <v>41304</v>
      </c>
      <c r="D625" s="37">
        <v>-83.742915493971964</v>
      </c>
      <c r="F625" s="38" t="s">
        <v>18</v>
      </c>
      <c r="G625" s="38">
        <v>1598</v>
      </c>
      <c r="H625" s="41">
        <v>41955</v>
      </c>
      <c r="I625" s="57">
        <v>5.0000000000000001E-4</v>
      </c>
      <c r="J625" s="57">
        <v>2.5000000000000001E-3</v>
      </c>
      <c r="K625" s="57">
        <f t="shared" si="68"/>
        <v>7.6653396187392414E-3</v>
      </c>
      <c r="P625" s="38" t="s">
        <v>26</v>
      </c>
      <c r="Q625" s="38">
        <v>2529</v>
      </c>
      <c r="R625" s="41">
        <v>42886</v>
      </c>
      <c r="S625" s="57">
        <v>8.4900000000000003E-2</v>
      </c>
      <c r="T625" s="57">
        <v>5.4999999999999997E-3</v>
      </c>
      <c r="U625" s="57">
        <f t="shared" si="69"/>
        <v>1.6863747161226329E-2</v>
      </c>
      <c r="V625" s="42"/>
      <c r="W625" s="42"/>
      <c r="Z625" s="38" t="s">
        <v>26</v>
      </c>
      <c r="AA625" s="38">
        <v>2566</v>
      </c>
      <c r="AB625" s="41">
        <v>42923</v>
      </c>
      <c r="AC625" s="57">
        <v>5.2900000000000003E-2</v>
      </c>
      <c r="AD625" s="57">
        <v>1.2800000000000001E-2</v>
      </c>
      <c r="AE625" s="57">
        <f t="shared" si="70"/>
        <v>3.9246538847944913E-2</v>
      </c>
    </row>
    <row r="626" spans="1:35" x14ac:dyDescent="0.25">
      <c r="A626" s="45" t="s">
        <v>11</v>
      </c>
      <c r="B626" s="36">
        <v>948</v>
      </c>
      <c r="C626" s="44">
        <v>41305</v>
      </c>
      <c r="D626" s="37">
        <v>-83.742915493971964</v>
      </c>
      <c r="F626" s="38" t="s">
        <v>18</v>
      </c>
      <c r="G626" s="38">
        <v>1600</v>
      </c>
      <c r="H626" s="41">
        <v>41957</v>
      </c>
      <c r="I626" s="57">
        <v>5.0000000000000001E-4</v>
      </c>
      <c r="J626" s="57">
        <v>2.5000000000000001E-3</v>
      </c>
      <c r="K626" s="57">
        <f t="shared" si="68"/>
        <v>7.6653396187392414E-3</v>
      </c>
      <c r="P626" s="38" t="s">
        <v>26</v>
      </c>
      <c r="Q626" s="38">
        <v>2535</v>
      </c>
      <c r="R626" s="41">
        <v>42892</v>
      </c>
      <c r="S626" s="57">
        <v>1.1599999999999999E-2</v>
      </c>
      <c r="T626" s="57">
        <v>0.17069999999999999</v>
      </c>
      <c r="U626" s="57">
        <f t="shared" si="69"/>
        <v>0.52338938916751532</v>
      </c>
      <c r="Z626" s="38" t="s">
        <v>26</v>
      </c>
      <c r="AA626" s="38">
        <v>2571</v>
      </c>
      <c r="AB626" s="41">
        <v>42928</v>
      </c>
      <c r="AC626" s="57">
        <v>5.7599999999999998E-2</v>
      </c>
      <c r="AD626" s="57">
        <v>1.0500000000000001E-2</v>
      </c>
      <c r="AE626" s="57">
        <f t="shared" si="70"/>
        <v>3.219442639870481E-2</v>
      </c>
    </row>
    <row r="627" spans="1:35" x14ac:dyDescent="0.25">
      <c r="A627" s="45" t="s">
        <v>11</v>
      </c>
      <c r="B627" s="36">
        <v>949</v>
      </c>
      <c r="C627" s="44">
        <v>41306</v>
      </c>
      <c r="D627" s="37">
        <v>-83.742915493971964</v>
      </c>
      <c r="F627" s="38" t="s">
        <v>18</v>
      </c>
      <c r="G627" s="38">
        <v>1603</v>
      </c>
      <c r="H627" s="41">
        <v>41960</v>
      </c>
      <c r="I627" s="57">
        <v>5.0000000000000001E-4</v>
      </c>
      <c r="J627" s="57">
        <v>2.5000000000000001E-3</v>
      </c>
      <c r="K627" s="57">
        <f t="shared" si="68"/>
        <v>7.6653396187392414E-3</v>
      </c>
      <c r="P627" s="38" t="s">
        <v>26</v>
      </c>
      <c r="Q627" s="38">
        <v>2537</v>
      </c>
      <c r="R627" s="41">
        <v>42894</v>
      </c>
      <c r="S627" s="57">
        <v>3.4299999999999997E-2</v>
      </c>
      <c r="T627" s="57">
        <v>2.5000000000000001E-3</v>
      </c>
      <c r="U627" s="57">
        <f t="shared" si="69"/>
        <v>7.6653396187392414E-3</v>
      </c>
      <c r="V627" s="42"/>
      <c r="W627" s="42"/>
      <c r="Z627" s="38" t="s">
        <v>26</v>
      </c>
      <c r="AA627" s="38">
        <v>2573</v>
      </c>
      <c r="AB627" s="41">
        <v>42930</v>
      </c>
      <c r="AC627" s="57">
        <v>5.6399999999999999E-2</v>
      </c>
      <c r="AD627" s="57">
        <v>1.2999999999999999E-2</v>
      </c>
      <c r="AE627" s="57">
        <f t="shared" si="70"/>
        <v>3.9859766017444051E-2</v>
      </c>
    </row>
    <row r="628" spans="1:35" x14ac:dyDescent="0.25">
      <c r="A628" s="45" t="s">
        <v>11</v>
      </c>
      <c r="B628" s="36">
        <v>952</v>
      </c>
      <c r="C628" s="44">
        <v>41309</v>
      </c>
      <c r="D628" s="37">
        <v>-83.82263502600685</v>
      </c>
      <c r="F628" s="38" t="s">
        <v>18</v>
      </c>
      <c r="G628" s="38">
        <v>1605</v>
      </c>
      <c r="H628" s="41">
        <v>41962</v>
      </c>
      <c r="I628" s="57">
        <v>5.0000000000000001E-4</v>
      </c>
      <c r="J628" s="57">
        <v>2.5000000000000001E-3</v>
      </c>
      <c r="K628" s="57">
        <f t="shared" si="68"/>
        <v>7.6653396187392414E-3</v>
      </c>
      <c r="P628" s="38" t="s">
        <v>26</v>
      </c>
      <c r="Q628" s="38">
        <v>2542</v>
      </c>
      <c r="R628" s="41">
        <v>42899</v>
      </c>
      <c r="S628" s="57">
        <v>2.24E-2</v>
      </c>
      <c r="T628" s="57">
        <v>2.5000000000000001E-3</v>
      </c>
      <c r="U628" s="57">
        <f t="shared" si="69"/>
        <v>7.6653396187392414E-3</v>
      </c>
      <c r="V628" s="42"/>
      <c r="W628" s="42"/>
      <c r="Z628" s="38" t="s">
        <v>26</v>
      </c>
      <c r="AA628" s="38">
        <v>2578</v>
      </c>
      <c r="AB628" s="41">
        <v>42935</v>
      </c>
      <c r="AC628" s="57">
        <v>5.0700000000000002E-2</v>
      </c>
      <c r="AD628" s="57">
        <v>7.1000000000000004E-3</v>
      </c>
      <c r="AE628" s="57">
        <f t="shared" si="70"/>
        <v>2.1769564517219446E-2</v>
      </c>
      <c r="AF628" s="42"/>
      <c r="AG628" s="42"/>
    </row>
    <row r="629" spans="1:35" x14ac:dyDescent="0.25">
      <c r="A629" s="45" t="s">
        <v>11</v>
      </c>
      <c r="B629" s="36">
        <v>953</v>
      </c>
      <c r="C629" s="44">
        <v>41310</v>
      </c>
      <c r="D629" s="37">
        <v>-83.920751373126706</v>
      </c>
      <c r="F629" s="38" t="s">
        <v>18</v>
      </c>
      <c r="G629" s="38">
        <v>1607</v>
      </c>
      <c r="H629" s="41">
        <v>41964</v>
      </c>
      <c r="I629" s="57">
        <v>5.0000000000000001E-4</v>
      </c>
      <c r="J629" s="57">
        <v>2.5000000000000001E-3</v>
      </c>
      <c r="K629" s="57">
        <f t="shared" si="68"/>
        <v>7.6653396187392414E-3</v>
      </c>
      <c r="P629" s="38" t="s">
        <v>26</v>
      </c>
      <c r="Q629" s="38">
        <v>2544</v>
      </c>
      <c r="R629" s="41">
        <v>42901</v>
      </c>
      <c r="S629" s="57">
        <v>1.15E-2</v>
      </c>
      <c r="T629" s="57">
        <v>2.5000000000000001E-3</v>
      </c>
      <c r="U629" s="57">
        <f t="shared" si="69"/>
        <v>7.6653396187392414E-3</v>
      </c>
      <c r="V629" s="42"/>
      <c r="W629" s="42"/>
      <c r="Z629" s="38" t="s">
        <v>26</v>
      </c>
      <c r="AA629" s="38">
        <v>2583</v>
      </c>
      <c r="AB629" s="41">
        <v>42940</v>
      </c>
      <c r="AC629" s="57">
        <v>2.5000000000000001E-2</v>
      </c>
      <c r="AD629" s="57">
        <v>1.18E-2</v>
      </c>
      <c r="AE629" s="57">
        <f t="shared" si="70"/>
        <v>3.6180403000449217E-2</v>
      </c>
    </row>
    <row r="630" spans="1:35" x14ac:dyDescent="0.25">
      <c r="A630" s="45" t="s">
        <v>11</v>
      </c>
      <c r="B630" s="36">
        <v>954</v>
      </c>
      <c r="C630" s="44">
        <v>41311</v>
      </c>
      <c r="D630" s="37">
        <v>-83.82263502600685</v>
      </c>
      <c r="F630" s="38" t="s">
        <v>18</v>
      </c>
      <c r="G630" s="38">
        <v>1610</v>
      </c>
      <c r="H630" s="41">
        <v>41967</v>
      </c>
      <c r="I630" s="57">
        <v>5.0000000000000001E-4</v>
      </c>
      <c r="J630" s="57">
        <v>2.5000000000000001E-3</v>
      </c>
      <c r="K630" s="57">
        <f t="shared" si="68"/>
        <v>7.6653396187392414E-3</v>
      </c>
      <c r="P630" s="38" t="s">
        <v>26</v>
      </c>
      <c r="Q630" s="38">
        <v>2549</v>
      </c>
      <c r="R630" s="41">
        <v>42906</v>
      </c>
      <c r="S630" s="57">
        <v>1.1900000000000001E-2</v>
      </c>
      <c r="T630" s="57">
        <v>2.5000000000000001E-3</v>
      </c>
      <c r="U630" s="57">
        <f t="shared" si="69"/>
        <v>7.6653396187392414E-3</v>
      </c>
      <c r="V630" s="42"/>
      <c r="W630" s="42"/>
      <c r="Z630" s="38" t="s">
        <v>26</v>
      </c>
      <c r="AA630" s="38">
        <v>2585</v>
      </c>
      <c r="AB630" s="41">
        <v>42942</v>
      </c>
      <c r="AC630" s="57">
        <v>2.0799999999999999E-2</v>
      </c>
      <c r="AD630" s="57">
        <v>1.0999999999999999E-2</v>
      </c>
      <c r="AE630" s="57">
        <f t="shared" si="70"/>
        <v>3.3727494322452659E-2</v>
      </c>
    </row>
    <row r="631" spans="1:35" x14ac:dyDescent="0.25">
      <c r="A631" s="45" t="s">
        <v>11</v>
      </c>
      <c r="B631" s="36">
        <v>955</v>
      </c>
      <c r="C631" s="44">
        <v>41312</v>
      </c>
      <c r="D631" s="37">
        <v>-83.82263502600685</v>
      </c>
      <c r="F631" s="38" t="s">
        <v>18</v>
      </c>
      <c r="G631" s="38">
        <v>1612</v>
      </c>
      <c r="H631" s="41">
        <v>41969</v>
      </c>
      <c r="I631" s="57">
        <v>5.0000000000000001E-4</v>
      </c>
      <c r="J631" s="57">
        <v>2.5000000000000001E-3</v>
      </c>
      <c r="K631" s="57">
        <f t="shared" si="68"/>
        <v>7.6653396187392414E-3</v>
      </c>
      <c r="P631" s="38" t="s">
        <v>26</v>
      </c>
      <c r="Q631" s="38">
        <v>2551</v>
      </c>
      <c r="R631" s="41">
        <v>42908</v>
      </c>
      <c r="S631" s="57">
        <v>9.1000000000000004E-3</v>
      </c>
      <c r="T631" s="57">
        <v>6.1000000000000004E-3</v>
      </c>
      <c r="U631" s="57">
        <f t="shared" si="69"/>
        <v>1.870342866972375E-2</v>
      </c>
      <c r="V631" s="42"/>
      <c r="W631" s="42"/>
      <c r="Z631" s="48" t="s">
        <v>26</v>
      </c>
      <c r="AA631" s="48">
        <v>2587</v>
      </c>
      <c r="AB631" s="49">
        <v>42944</v>
      </c>
      <c r="AC631" s="58">
        <v>3.09E-2</v>
      </c>
      <c r="AD631" s="58">
        <v>1.2800000000000001E-2</v>
      </c>
      <c r="AE631" s="57">
        <f t="shared" si="70"/>
        <v>3.9246538847944913E-2</v>
      </c>
    </row>
    <row r="632" spans="1:35" x14ac:dyDescent="0.25">
      <c r="A632" s="45" t="s">
        <v>11</v>
      </c>
      <c r="B632" s="36">
        <v>956</v>
      </c>
      <c r="C632" s="44">
        <v>41313</v>
      </c>
      <c r="D632" s="37">
        <v>-83.82263502600685</v>
      </c>
      <c r="F632" s="38" t="s">
        <v>18</v>
      </c>
      <c r="G632" s="38">
        <v>1617</v>
      </c>
      <c r="H632" s="41">
        <v>41974</v>
      </c>
      <c r="I632" s="57">
        <v>5.0000000000000001E-4</v>
      </c>
      <c r="J632" s="57">
        <v>2.5000000000000001E-3</v>
      </c>
      <c r="K632" s="57">
        <f t="shared" si="68"/>
        <v>7.6653396187392414E-3</v>
      </c>
      <c r="P632" s="38" t="s">
        <v>26</v>
      </c>
      <c r="Q632" s="38">
        <v>2556</v>
      </c>
      <c r="R632" s="41">
        <v>42913</v>
      </c>
      <c r="S632" s="57">
        <v>0.1535</v>
      </c>
      <c r="T632" s="57">
        <v>2.2200000000000001E-2</v>
      </c>
      <c r="U632" s="57">
        <f t="shared" si="69"/>
        <v>6.8068215814404462E-2</v>
      </c>
      <c r="AG632" s="42"/>
      <c r="AH632" s="42"/>
      <c r="AI632" s="42"/>
    </row>
    <row r="633" spans="1:35" x14ac:dyDescent="0.25">
      <c r="A633" s="45" t="s">
        <v>11</v>
      </c>
      <c r="B633" s="36">
        <v>959</v>
      </c>
      <c r="C633" s="44">
        <v>41316</v>
      </c>
      <c r="D633" s="37">
        <v>-83.82263502600685</v>
      </c>
      <c r="F633" s="38" t="s">
        <v>18</v>
      </c>
      <c r="G633" s="38">
        <v>1619</v>
      </c>
      <c r="H633" s="41">
        <v>41976</v>
      </c>
      <c r="I633" s="57">
        <v>5.0000000000000001E-4</v>
      </c>
      <c r="J633" s="57">
        <v>2.5000000000000001E-3</v>
      </c>
      <c r="K633" s="57">
        <f t="shared" si="68"/>
        <v>7.6653396187392414E-3</v>
      </c>
      <c r="P633" s="38" t="s">
        <v>26</v>
      </c>
      <c r="Q633" s="38">
        <v>2558</v>
      </c>
      <c r="R633" s="41">
        <v>42915</v>
      </c>
      <c r="S633" s="57">
        <v>0.1084</v>
      </c>
      <c r="T633" s="57">
        <v>1.0800000000000001E-2</v>
      </c>
      <c r="U633" s="57">
        <f t="shared" si="69"/>
        <v>3.3114267152953521E-2</v>
      </c>
      <c r="AG633" s="42"/>
      <c r="AH633" s="42"/>
      <c r="AI633" s="42"/>
    </row>
    <row r="634" spans="1:35" x14ac:dyDescent="0.25">
      <c r="A634" s="45" t="s">
        <v>11</v>
      </c>
      <c r="B634" s="36">
        <v>960</v>
      </c>
      <c r="C634" s="44">
        <v>41317</v>
      </c>
      <c r="D634" s="37">
        <v>-83.954478867449154</v>
      </c>
      <c r="F634" s="38" t="s">
        <v>18</v>
      </c>
      <c r="G634" s="38">
        <v>1621</v>
      </c>
      <c r="H634" s="41">
        <v>41978</v>
      </c>
      <c r="I634" s="57">
        <v>5.0000000000000001E-4</v>
      </c>
      <c r="J634" s="57">
        <v>2.5000000000000001E-3</v>
      </c>
      <c r="K634" s="57">
        <f t="shared" si="68"/>
        <v>7.6653396187392414E-3</v>
      </c>
      <c r="P634" s="38" t="s">
        <v>26</v>
      </c>
      <c r="Q634" s="38">
        <v>2565</v>
      </c>
      <c r="R634" s="41">
        <v>42922</v>
      </c>
      <c r="S634" s="57">
        <v>7.5700000000000003E-2</v>
      </c>
      <c r="T634" s="57">
        <v>1.17E-2</v>
      </c>
      <c r="U634" s="57">
        <f t="shared" si="69"/>
        <v>3.5873789415699651E-2</v>
      </c>
      <c r="AG634" s="42"/>
      <c r="AH634" s="42"/>
      <c r="AI634" s="42"/>
    </row>
    <row r="635" spans="1:35" x14ac:dyDescent="0.25">
      <c r="A635" s="45" t="s">
        <v>11</v>
      </c>
      <c r="B635" s="36">
        <v>961</v>
      </c>
      <c r="C635" s="44">
        <v>41318</v>
      </c>
      <c r="D635" s="37">
        <v>-83.920751373126706</v>
      </c>
      <c r="F635" s="38" t="s">
        <v>18</v>
      </c>
      <c r="G635" s="38">
        <v>1624</v>
      </c>
      <c r="H635" s="41">
        <v>41981</v>
      </c>
      <c r="I635" s="57">
        <v>5.0000000000000001E-4</v>
      </c>
      <c r="J635" s="57">
        <v>2.5000000000000001E-3</v>
      </c>
      <c r="K635" s="57">
        <f t="shared" si="68"/>
        <v>7.6653396187392414E-3</v>
      </c>
      <c r="P635" s="38" t="s">
        <v>26</v>
      </c>
      <c r="Q635" s="38">
        <v>2570</v>
      </c>
      <c r="R635" s="41">
        <v>42927</v>
      </c>
      <c r="S635" s="57">
        <v>8.5599999999999996E-2</v>
      </c>
      <c r="T635" s="57">
        <v>9.4999999999999998E-3</v>
      </c>
      <c r="U635" s="57">
        <f t="shared" si="69"/>
        <v>2.9128290551209114E-2</v>
      </c>
      <c r="V635" s="42"/>
      <c r="W635" s="42"/>
      <c r="AG635" s="42"/>
      <c r="AH635" s="42"/>
      <c r="AI635" s="42"/>
    </row>
    <row r="636" spans="1:35" x14ac:dyDescent="0.25">
      <c r="A636" s="45" t="s">
        <v>11</v>
      </c>
      <c r="B636" s="36">
        <v>962</v>
      </c>
      <c r="C636" s="44">
        <v>41319</v>
      </c>
      <c r="D636" s="37">
        <v>-83.920751373126706</v>
      </c>
      <c r="F636" s="38" t="s">
        <v>18</v>
      </c>
      <c r="G636" s="38">
        <v>1626</v>
      </c>
      <c r="H636" s="41">
        <v>41983</v>
      </c>
      <c r="I636" s="57">
        <v>5.0000000000000001E-4</v>
      </c>
      <c r="J636" s="57">
        <v>2.5000000000000001E-3</v>
      </c>
      <c r="K636" s="57">
        <f t="shared" si="68"/>
        <v>7.6653396187392414E-3</v>
      </c>
      <c r="P636" s="38" t="s">
        <v>26</v>
      </c>
      <c r="Q636" s="38">
        <v>2572</v>
      </c>
      <c r="R636" s="41">
        <v>42929</v>
      </c>
      <c r="S636" s="57">
        <v>5.2299999999999999E-2</v>
      </c>
      <c r="T636" s="57">
        <v>9.9000000000000008E-3</v>
      </c>
      <c r="U636" s="57">
        <f t="shared" si="69"/>
        <v>3.0354744890207397E-2</v>
      </c>
      <c r="V636" s="42"/>
      <c r="W636" s="42"/>
    </row>
    <row r="637" spans="1:35" x14ac:dyDescent="0.25">
      <c r="A637" s="45" t="s">
        <v>11</v>
      </c>
      <c r="B637" s="36">
        <v>963</v>
      </c>
      <c r="C637" s="44">
        <v>41320</v>
      </c>
      <c r="D637" s="37">
        <v>-84.024999991941556</v>
      </c>
      <c r="F637" s="38" t="s">
        <v>18</v>
      </c>
      <c r="G637" s="38">
        <v>1628</v>
      </c>
      <c r="H637" s="41">
        <v>41985</v>
      </c>
      <c r="I637" s="57">
        <v>5.0000000000000001E-4</v>
      </c>
      <c r="J637" s="57">
        <v>2.5000000000000001E-3</v>
      </c>
      <c r="K637" s="57">
        <f t="shared" si="68"/>
        <v>7.6653396187392414E-3</v>
      </c>
      <c r="P637" s="48" t="s">
        <v>26</v>
      </c>
      <c r="Q637" s="48">
        <v>2577</v>
      </c>
      <c r="R637" s="49">
        <v>42934</v>
      </c>
      <c r="S637" s="58">
        <v>4.9200000000000001E-2</v>
      </c>
      <c r="T637" s="58">
        <v>8.8000000000000005E-3</v>
      </c>
      <c r="U637" s="57">
        <f t="shared" si="69"/>
        <v>2.6981995457962128E-2</v>
      </c>
    </row>
    <row r="638" spans="1:35" x14ac:dyDescent="0.25">
      <c r="A638" s="45" t="s">
        <v>11</v>
      </c>
      <c r="B638" s="36">
        <v>967</v>
      </c>
      <c r="C638" s="44">
        <v>41324</v>
      </c>
      <c r="D638" s="37">
        <v>-84.169108376773863</v>
      </c>
      <c r="F638" s="38" t="s">
        <v>18</v>
      </c>
      <c r="G638" s="38">
        <v>1631</v>
      </c>
      <c r="H638" s="41">
        <v>41988</v>
      </c>
      <c r="I638" s="57">
        <v>5.0000000000000001E-4</v>
      </c>
      <c r="J638" s="57">
        <v>2.5000000000000001E-3</v>
      </c>
      <c r="K638" s="57">
        <f t="shared" si="68"/>
        <v>7.6653396187392414E-3</v>
      </c>
      <c r="W638" s="42"/>
      <c r="X638" s="42"/>
      <c r="Y638" s="42"/>
    </row>
    <row r="639" spans="1:35" x14ac:dyDescent="0.25">
      <c r="A639" s="45" t="s">
        <v>11</v>
      </c>
      <c r="B639" s="36">
        <v>968</v>
      </c>
      <c r="C639" s="44">
        <v>41325</v>
      </c>
      <c r="D639" s="37">
        <v>-84.178306784316348</v>
      </c>
      <c r="F639" s="38" t="s">
        <v>18</v>
      </c>
      <c r="G639" s="38">
        <v>1633</v>
      </c>
      <c r="H639" s="41">
        <v>41990</v>
      </c>
      <c r="I639" s="57">
        <v>5.0000000000000001E-4</v>
      </c>
      <c r="J639" s="57">
        <v>2.5000000000000001E-3</v>
      </c>
      <c r="K639" s="57">
        <f t="shared" si="68"/>
        <v>7.6653396187392414E-3</v>
      </c>
      <c r="W639" s="42"/>
      <c r="X639" s="42"/>
      <c r="Y639" s="42"/>
    </row>
    <row r="640" spans="1:35" x14ac:dyDescent="0.25">
      <c r="A640" s="45" t="s">
        <v>11</v>
      </c>
      <c r="B640" s="36">
        <v>969</v>
      </c>
      <c r="C640" s="44">
        <v>41326</v>
      </c>
      <c r="D640" s="37">
        <v>-84.279489267283708</v>
      </c>
      <c r="F640" s="38" t="s">
        <v>18</v>
      </c>
      <c r="G640" s="38">
        <v>1638</v>
      </c>
      <c r="H640" s="41">
        <v>41995</v>
      </c>
      <c r="I640" s="57">
        <v>5.0000000000000001E-4</v>
      </c>
      <c r="J640" s="57">
        <v>2.5000000000000001E-3</v>
      </c>
      <c r="K640" s="57">
        <f t="shared" si="68"/>
        <v>7.6653396187392414E-3</v>
      </c>
      <c r="W640" s="42"/>
      <c r="X640" s="42"/>
      <c r="Y640" s="42"/>
    </row>
    <row r="641" spans="1:53" x14ac:dyDescent="0.25">
      <c r="A641" s="45" t="s">
        <v>11</v>
      </c>
      <c r="B641" s="36">
        <v>970</v>
      </c>
      <c r="C641" s="44">
        <v>41327</v>
      </c>
      <c r="D641" s="37">
        <v>-84.316282897453661</v>
      </c>
      <c r="F641" s="38" t="s">
        <v>18</v>
      </c>
      <c r="G641" s="38">
        <v>1645</v>
      </c>
      <c r="H641" s="41">
        <v>42002</v>
      </c>
      <c r="I641" s="57">
        <v>5.0000000000000001E-4</v>
      </c>
      <c r="J641" s="57">
        <v>2.5000000000000001E-3</v>
      </c>
      <c r="K641" s="57">
        <f t="shared" si="68"/>
        <v>7.6653396187392414E-3</v>
      </c>
      <c r="W641" s="42"/>
      <c r="X641" s="42"/>
      <c r="Y641" s="42"/>
    </row>
    <row r="642" spans="1:53" x14ac:dyDescent="0.25">
      <c r="A642" s="45" t="s">
        <v>11</v>
      </c>
      <c r="B642" s="36">
        <v>973</v>
      </c>
      <c r="C642" s="44">
        <v>41330</v>
      </c>
      <c r="D642" s="37">
        <v>-84.399068565336037</v>
      </c>
      <c r="F642" s="38" t="s">
        <v>18</v>
      </c>
      <c r="G642" s="38">
        <v>1647</v>
      </c>
      <c r="H642" s="41">
        <v>42004</v>
      </c>
      <c r="I642" s="57">
        <v>5.0000000000000001E-4</v>
      </c>
      <c r="J642" s="57">
        <v>2.5000000000000001E-3</v>
      </c>
      <c r="K642" s="57">
        <f t="shared" si="68"/>
        <v>7.6653396187392414E-3</v>
      </c>
    </row>
    <row r="643" spans="1:53" x14ac:dyDescent="0.25">
      <c r="A643" s="45" t="s">
        <v>11</v>
      </c>
      <c r="B643" s="36">
        <v>974</v>
      </c>
      <c r="C643" s="44">
        <v>41331</v>
      </c>
      <c r="D643" s="37">
        <v>-84.512515591693386</v>
      </c>
      <c r="F643" s="38" t="s">
        <v>18</v>
      </c>
      <c r="G643" s="38">
        <v>1652</v>
      </c>
      <c r="H643" s="41">
        <v>42009</v>
      </c>
      <c r="I643" s="57">
        <v>5.0000000000000001E-4</v>
      </c>
      <c r="J643" s="57">
        <v>2.5000000000000001E-3</v>
      </c>
      <c r="K643" s="57">
        <f t="shared" ref="K643:K706" si="73">(30.973762+15.999*4)/30.973762*J643</f>
        <v>7.6653396187392414E-3</v>
      </c>
    </row>
    <row r="644" spans="1:53" x14ac:dyDescent="0.25">
      <c r="A644" s="45" t="s">
        <v>11</v>
      </c>
      <c r="B644" s="36">
        <v>975</v>
      </c>
      <c r="C644" s="44">
        <v>41332</v>
      </c>
      <c r="D644" s="37">
        <v>-84.592235123728273</v>
      </c>
      <c r="F644" s="38" t="s">
        <v>18</v>
      </c>
      <c r="G644" s="38">
        <v>1654</v>
      </c>
      <c r="H644" s="41">
        <v>42011</v>
      </c>
      <c r="I644" s="57">
        <v>5.0000000000000001E-4</v>
      </c>
      <c r="J644" s="57">
        <v>2.5000000000000001E-3</v>
      </c>
      <c r="K644" s="57">
        <f t="shared" si="73"/>
        <v>7.6653396187392414E-3</v>
      </c>
    </row>
    <row r="645" spans="1:53" x14ac:dyDescent="0.25">
      <c r="A645" s="45" t="s">
        <v>11</v>
      </c>
      <c r="B645" s="36">
        <v>976</v>
      </c>
      <c r="C645" s="44">
        <v>41333</v>
      </c>
      <c r="D645" s="37">
        <v>-84.745541916103065</v>
      </c>
      <c r="F645" s="38" t="s">
        <v>18</v>
      </c>
      <c r="G645" s="38">
        <v>1656</v>
      </c>
      <c r="H645" s="41">
        <v>42013</v>
      </c>
      <c r="I645" s="57">
        <v>5.0000000000000001E-4</v>
      </c>
      <c r="J645" s="57">
        <v>2.5000000000000001E-3</v>
      </c>
      <c r="K645" s="57">
        <f t="shared" si="73"/>
        <v>7.6653396187392414E-3</v>
      </c>
    </row>
    <row r="646" spans="1:53" x14ac:dyDescent="0.25">
      <c r="A646" s="45" t="s">
        <v>11</v>
      </c>
      <c r="B646" s="36">
        <v>977</v>
      </c>
      <c r="C646" s="44">
        <v>41334</v>
      </c>
      <c r="D646" s="37">
        <v>-84.711814421780602</v>
      </c>
      <c r="F646" s="38" t="s">
        <v>18</v>
      </c>
      <c r="G646" s="38">
        <v>1659</v>
      </c>
      <c r="H646" s="41">
        <v>42016</v>
      </c>
      <c r="I646" s="57">
        <v>5.0000000000000001E-4</v>
      </c>
      <c r="J646" s="57">
        <v>2.5000000000000001E-3</v>
      </c>
      <c r="K646" s="57">
        <f t="shared" si="73"/>
        <v>7.6653396187392414E-3</v>
      </c>
    </row>
    <row r="647" spans="1:53" x14ac:dyDescent="0.25">
      <c r="A647" s="45" t="s">
        <v>11</v>
      </c>
      <c r="B647" s="36">
        <v>980</v>
      </c>
      <c r="C647" s="44">
        <v>41337</v>
      </c>
      <c r="D647" s="37">
        <v>-84.819129176442942</v>
      </c>
      <c r="F647" s="38" t="s">
        <v>18</v>
      </c>
      <c r="G647" s="38">
        <v>1661</v>
      </c>
      <c r="H647" s="41">
        <v>42018</v>
      </c>
      <c r="I647" s="57">
        <v>2.3999999999999898E-3</v>
      </c>
      <c r="J647" s="57">
        <v>2.5000000000000001E-3</v>
      </c>
      <c r="K647" s="57">
        <f t="shared" si="73"/>
        <v>7.6653396187392414E-3</v>
      </c>
    </row>
    <row r="648" spans="1:53" x14ac:dyDescent="0.25">
      <c r="A648" s="45" t="s">
        <v>11</v>
      </c>
      <c r="B648" s="36">
        <v>981</v>
      </c>
      <c r="C648" s="44">
        <v>41338</v>
      </c>
      <c r="D648" s="37">
        <v>-84.941774610342776</v>
      </c>
      <c r="F648" s="38" t="s">
        <v>18</v>
      </c>
      <c r="G648" s="38">
        <v>1663</v>
      </c>
      <c r="H648" s="41">
        <v>42020</v>
      </c>
      <c r="I648" s="57">
        <v>5.0000000000000001E-4</v>
      </c>
      <c r="J648" s="57">
        <v>2.5000000000000001E-3</v>
      </c>
      <c r="K648" s="57">
        <f t="shared" si="73"/>
        <v>7.6653396187392414E-3</v>
      </c>
    </row>
    <row r="649" spans="1:53" x14ac:dyDescent="0.25">
      <c r="A649" s="45" t="s">
        <v>11</v>
      </c>
      <c r="B649" s="36">
        <v>982</v>
      </c>
      <c r="C649" s="44">
        <v>41339</v>
      </c>
      <c r="D649" s="37">
        <v>-84.960171425427745</v>
      </c>
      <c r="F649" s="38" t="s">
        <v>18</v>
      </c>
      <c r="G649" s="38">
        <v>1668</v>
      </c>
      <c r="H649" s="41">
        <v>42025</v>
      </c>
      <c r="I649" s="57">
        <v>5.0000000000000001E-4</v>
      </c>
      <c r="J649" s="57">
        <v>2.5000000000000001E-3</v>
      </c>
      <c r="K649" s="57">
        <f t="shared" si="73"/>
        <v>7.6653396187392414E-3</v>
      </c>
    </row>
    <row r="650" spans="1:53" ht="15.75" x14ac:dyDescent="0.3">
      <c r="A650" s="45" t="s">
        <v>11</v>
      </c>
      <c r="B650" s="36">
        <v>983</v>
      </c>
      <c r="C650" s="44">
        <v>41340</v>
      </c>
      <c r="D650" s="37">
        <v>-85.104279810260053</v>
      </c>
      <c r="F650" s="48" t="s">
        <v>18</v>
      </c>
      <c r="G650" s="48">
        <v>1670</v>
      </c>
      <c r="H650" s="49">
        <v>42027</v>
      </c>
      <c r="I650" s="58">
        <v>5.0000000000000001E-4</v>
      </c>
      <c r="J650" s="58">
        <v>2.5000000000000001E-3</v>
      </c>
      <c r="K650" s="57">
        <f t="shared" si="73"/>
        <v>7.6653396187392414E-3</v>
      </c>
      <c r="L650" s="38" t="s">
        <v>112</v>
      </c>
      <c r="M650" s="38" t="s">
        <v>93</v>
      </c>
      <c r="N650" s="38" t="s">
        <v>94</v>
      </c>
      <c r="O650" s="38" t="s">
        <v>179</v>
      </c>
    </row>
    <row r="651" spans="1:53" x14ac:dyDescent="0.25">
      <c r="A651" s="45" t="s">
        <v>11</v>
      </c>
      <c r="B651" s="36">
        <v>984</v>
      </c>
      <c r="C651" s="44">
        <v>41341</v>
      </c>
      <c r="D651" s="37">
        <v>-85.07055231593759</v>
      </c>
      <c r="F651" s="38" t="s">
        <v>20</v>
      </c>
      <c r="G651" s="38">
        <v>1673</v>
      </c>
      <c r="H651" s="41">
        <v>42030</v>
      </c>
      <c r="I651" s="57">
        <v>5.0000000000000001E-4</v>
      </c>
      <c r="J651" s="57">
        <v>2.5000000000000001E-3</v>
      </c>
      <c r="K651" s="57">
        <f t="shared" si="73"/>
        <v>7.6653396187392414E-3</v>
      </c>
      <c r="L651" s="38" t="s">
        <v>46</v>
      </c>
      <c r="M651" s="57">
        <f>MAX(I651:I746)</f>
        <v>0.3236</v>
      </c>
      <c r="N651" s="57">
        <f>MAX(J651:J746)</f>
        <v>6.6100000000000006E-2</v>
      </c>
      <c r="O651" s="57">
        <f>(30.973762+15.999*4)/30.973762*N651</f>
        <v>0.20267157951946554</v>
      </c>
      <c r="BA651" s="42"/>
    </row>
    <row r="652" spans="1:53" x14ac:dyDescent="0.25">
      <c r="A652" s="45" t="s">
        <v>11</v>
      </c>
      <c r="B652" s="36">
        <v>987</v>
      </c>
      <c r="C652" s="44">
        <v>41344</v>
      </c>
      <c r="D652" s="37">
        <v>-85.236123651702357</v>
      </c>
      <c r="F652" s="38" t="s">
        <v>20</v>
      </c>
      <c r="G652" s="38">
        <v>1675</v>
      </c>
      <c r="H652" s="41">
        <v>42032</v>
      </c>
      <c r="I652" s="57">
        <v>5.0000000000000001E-4</v>
      </c>
      <c r="J652" s="57">
        <v>2.5000000000000001E-3</v>
      </c>
      <c r="K652" s="57">
        <f t="shared" si="73"/>
        <v>7.6653396187392414E-3</v>
      </c>
      <c r="L652" s="38" t="s">
        <v>47</v>
      </c>
      <c r="M652" s="57">
        <f>MIN(I651:I746)</f>
        <v>5.0000000000000001E-4</v>
      </c>
      <c r="N652" s="57">
        <f>MIN(J651:J746)</f>
        <v>2.5000000000000001E-3</v>
      </c>
      <c r="O652" s="57">
        <f t="shared" ref="O652:O655" si="74">(30.973762+15.999*4)/30.973762*N652</f>
        <v>7.6653396187392414E-3</v>
      </c>
      <c r="BA652" s="42"/>
    </row>
    <row r="653" spans="1:53" x14ac:dyDescent="0.25">
      <c r="A653" s="45" t="s">
        <v>11</v>
      </c>
      <c r="B653" s="36">
        <v>988</v>
      </c>
      <c r="C653" s="44">
        <v>41345</v>
      </c>
      <c r="D653" s="37">
        <v>-85.312777047889753</v>
      </c>
      <c r="F653" s="38" t="s">
        <v>20</v>
      </c>
      <c r="G653" s="38">
        <v>1677</v>
      </c>
      <c r="H653" s="41">
        <v>42034</v>
      </c>
      <c r="I653" s="57">
        <v>5.0000000000000001E-4</v>
      </c>
      <c r="J653" s="57">
        <v>2.5000000000000001E-3</v>
      </c>
      <c r="K653" s="57">
        <f t="shared" si="73"/>
        <v>7.6653396187392414E-3</v>
      </c>
      <c r="L653" s="38" t="s">
        <v>48</v>
      </c>
      <c r="M653" s="57">
        <f>MEDIAN(I651:I746)</f>
        <v>5.0000000000000001E-4</v>
      </c>
      <c r="N653" s="57">
        <f>MEDIAN(J651:J746)</f>
        <v>2.5000000000000001E-3</v>
      </c>
      <c r="O653" s="57">
        <f t="shared" si="74"/>
        <v>7.6653396187392414E-3</v>
      </c>
      <c r="BA653" s="42"/>
    </row>
    <row r="654" spans="1:53" x14ac:dyDescent="0.25">
      <c r="A654" s="45" t="s">
        <v>11</v>
      </c>
      <c r="B654" s="36">
        <v>989</v>
      </c>
      <c r="C654" s="44">
        <v>41346</v>
      </c>
      <c r="D654" s="37">
        <v>-85.334239998822227</v>
      </c>
      <c r="F654" s="38" t="s">
        <v>20</v>
      </c>
      <c r="G654" s="38">
        <v>1680</v>
      </c>
      <c r="H654" s="41">
        <v>42037</v>
      </c>
      <c r="I654" s="57">
        <v>5.0000000000000001E-4</v>
      </c>
      <c r="J654" s="57">
        <v>2.5000000000000001E-3</v>
      </c>
      <c r="K654" s="57">
        <f t="shared" si="73"/>
        <v>7.6653396187392414E-3</v>
      </c>
      <c r="L654" s="38" t="s">
        <v>49</v>
      </c>
      <c r="M654" s="57">
        <f>AVERAGE(I651:I746)</f>
        <v>5.98020833333332E-3</v>
      </c>
      <c r="N654" s="57">
        <f>AVERAGE(J651:J746)</f>
        <v>3.9343750000000012E-3</v>
      </c>
      <c r="O654" s="57">
        <f t="shared" si="74"/>
        <v>1.2063328224990883E-2</v>
      </c>
      <c r="BA654" s="42"/>
    </row>
    <row r="655" spans="1:53" x14ac:dyDescent="0.25">
      <c r="A655" s="45" t="s">
        <v>11</v>
      </c>
      <c r="B655" s="36">
        <v>990</v>
      </c>
      <c r="C655" s="44">
        <v>41347</v>
      </c>
      <c r="D655" s="37">
        <v>-85.472216111959526</v>
      </c>
      <c r="F655" s="38" t="s">
        <v>20</v>
      </c>
      <c r="G655" s="38">
        <v>1682</v>
      </c>
      <c r="H655" s="41">
        <v>42039</v>
      </c>
      <c r="I655" s="57">
        <v>5.0000000000000001E-4</v>
      </c>
      <c r="J655" s="57">
        <v>2.5000000000000001E-3</v>
      </c>
      <c r="K655" s="57">
        <f t="shared" si="73"/>
        <v>7.6653396187392414E-3</v>
      </c>
      <c r="L655" s="38" t="s">
        <v>50</v>
      </c>
      <c r="M655" s="57">
        <f>STDEV(I651:I746)</f>
        <v>3.3904192008446583E-2</v>
      </c>
      <c r="N655" s="57">
        <f>STDEV(J651:J746)</f>
        <v>8.6194251624791447E-3</v>
      </c>
      <c r="O655" s="57">
        <f t="shared" si="74"/>
        <v>2.6428328475483723E-2</v>
      </c>
    </row>
    <row r="656" spans="1:53" x14ac:dyDescent="0.25">
      <c r="A656" s="45" t="s">
        <v>11</v>
      </c>
      <c r="B656" s="36">
        <v>991</v>
      </c>
      <c r="C656" s="44">
        <v>41348</v>
      </c>
      <c r="D656" s="37">
        <v>-85.453819296874556</v>
      </c>
      <c r="F656" s="38" t="s">
        <v>20</v>
      </c>
      <c r="G656" s="38">
        <v>1684</v>
      </c>
      <c r="H656" s="41">
        <v>42041</v>
      </c>
      <c r="I656" s="57">
        <v>5.0000000000000001E-4</v>
      </c>
      <c r="J656" s="57">
        <v>2.5000000000000001E-3</v>
      </c>
      <c r="K656" s="57">
        <f t="shared" si="73"/>
        <v>7.6653396187392414E-3</v>
      </c>
    </row>
    <row r="657" spans="1:11" x14ac:dyDescent="0.25">
      <c r="A657" s="45" t="s">
        <v>11</v>
      </c>
      <c r="B657" s="36">
        <v>994</v>
      </c>
      <c r="C657" s="44">
        <v>41351</v>
      </c>
      <c r="D657" s="37">
        <v>-85.594861545859359</v>
      </c>
      <c r="F657" s="38" t="s">
        <v>20</v>
      </c>
      <c r="G657" s="38">
        <v>1687</v>
      </c>
      <c r="H657" s="41">
        <v>42044</v>
      </c>
      <c r="I657" s="57">
        <v>5.0000000000000001E-4</v>
      </c>
      <c r="J657" s="57">
        <v>2.5000000000000001E-3</v>
      </c>
      <c r="K657" s="57">
        <f t="shared" si="73"/>
        <v>7.6653396187392414E-3</v>
      </c>
    </row>
    <row r="658" spans="1:11" x14ac:dyDescent="0.25">
      <c r="A658" s="45" t="s">
        <v>11</v>
      </c>
      <c r="B658" s="36">
        <v>995</v>
      </c>
      <c r="C658" s="44">
        <v>41352</v>
      </c>
      <c r="D658" s="37">
        <v>-92.527394697047129</v>
      </c>
      <c r="F658" s="38" t="s">
        <v>20</v>
      </c>
      <c r="G658" s="38">
        <v>1689</v>
      </c>
      <c r="H658" s="41">
        <v>42046</v>
      </c>
      <c r="I658" s="57">
        <v>5.0000000000000001E-4</v>
      </c>
      <c r="J658" s="57">
        <v>2.5000000000000001E-3</v>
      </c>
      <c r="K658" s="57">
        <f t="shared" si="73"/>
        <v>7.6653396187392414E-3</v>
      </c>
    </row>
    <row r="659" spans="1:11" x14ac:dyDescent="0.25">
      <c r="A659" s="45" t="s">
        <v>11</v>
      </c>
      <c r="B659" s="36">
        <v>996</v>
      </c>
      <c r="C659" s="44">
        <v>41353</v>
      </c>
      <c r="D659" s="37">
        <v>-85.720573115606683</v>
      </c>
      <c r="F659" s="38" t="s">
        <v>20</v>
      </c>
      <c r="G659" s="38">
        <v>1691</v>
      </c>
      <c r="H659" s="41">
        <v>42048</v>
      </c>
      <c r="I659" s="57">
        <v>5.0000000000000001E-4</v>
      </c>
      <c r="J659" s="57">
        <v>2.5000000000000001E-3</v>
      </c>
      <c r="K659" s="57">
        <f t="shared" si="73"/>
        <v>7.6653396187392414E-3</v>
      </c>
    </row>
    <row r="660" spans="1:11" x14ac:dyDescent="0.25">
      <c r="A660" s="45" t="s">
        <v>11</v>
      </c>
      <c r="B660" s="36">
        <v>997</v>
      </c>
      <c r="C660" s="44">
        <v>41354</v>
      </c>
      <c r="D660" s="37">
        <v>-85.806424919336564</v>
      </c>
      <c r="F660" s="38" t="s">
        <v>20</v>
      </c>
      <c r="G660" s="38">
        <v>1696</v>
      </c>
      <c r="H660" s="41">
        <v>42053</v>
      </c>
      <c r="I660" s="57">
        <v>5.0000000000000001E-4</v>
      </c>
      <c r="J660" s="57">
        <v>2.5000000000000001E-3</v>
      </c>
      <c r="K660" s="57">
        <f t="shared" si="73"/>
        <v>7.6653396187392414E-3</v>
      </c>
    </row>
    <row r="661" spans="1:11" x14ac:dyDescent="0.25">
      <c r="A661" s="45" t="s">
        <v>11</v>
      </c>
      <c r="B661" s="36">
        <v>998</v>
      </c>
      <c r="C661" s="44">
        <v>41355</v>
      </c>
      <c r="D661" s="37">
        <v>-85.815623326879049</v>
      </c>
      <c r="F661" s="38" t="s">
        <v>20</v>
      </c>
      <c r="G661" s="38">
        <v>1698</v>
      </c>
      <c r="H661" s="41">
        <v>42055</v>
      </c>
      <c r="I661" s="57">
        <v>5.0000000000000001E-4</v>
      </c>
      <c r="J661" s="57">
        <v>2.5000000000000001E-3</v>
      </c>
      <c r="K661" s="57">
        <f t="shared" si="73"/>
        <v>7.6653396187392414E-3</v>
      </c>
    </row>
    <row r="662" spans="1:11" x14ac:dyDescent="0.25">
      <c r="A662" s="45" t="s">
        <v>11</v>
      </c>
      <c r="B662" s="36">
        <v>1001</v>
      </c>
      <c r="C662" s="44">
        <v>41358</v>
      </c>
      <c r="D662" s="37">
        <v>-85.815623326879049</v>
      </c>
      <c r="F662" s="38" t="s">
        <v>20</v>
      </c>
      <c r="G662" s="38">
        <v>1701</v>
      </c>
      <c r="H662" s="41">
        <v>42058</v>
      </c>
      <c r="I662" s="57">
        <v>5.0000000000000001E-4</v>
      </c>
      <c r="J662" s="57">
        <v>2.5000000000000001E-3</v>
      </c>
      <c r="K662" s="57">
        <f t="shared" si="73"/>
        <v>7.6653396187392414E-3</v>
      </c>
    </row>
    <row r="663" spans="1:11" x14ac:dyDescent="0.25">
      <c r="A663" s="45" t="s">
        <v>11</v>
      </c>
      <c r="B663" s="36">
        <v>1002</v>
      </c>
      <c r="C663" s="44">
        <v>41359</v>
      </c>
      <c r="D663" s="37">
        <v>-85.932136489083888</v>
      </c>
      <c r="F663" s="38" t="s">
        <v>20</v>
      </c>
      <c r="G663" s="38">
        <v>1703</v>
      </c>
      <c r="H663" s="41">
        <v>42060</v>
      </c>
      <c r="I663" s="57">
        <v>5.0000000000000001E-4</v>
      </c>
      <c r="J663" s="57">
        <v>2.5000000000000001E-3</v>
      </c>
      <c r="K663" s="57">
        <f t="shared" si="73"/>
        <v>7.6653396187392414E-3</v>
      </c>
    </row>
    <row r="664" spans="1:11" x14ac:dyDescent="0.25">
      <c r="A664" s="45" t="s">
        <v>11</v>
      </c>
      <c r="B664" s="36">
        <v>1003</v>
      </c>
      <c r="C664" s="44">
        <v>41360</v>
      </c>
      <c r="D664" s="37">
        <v>-85.922938081541389</v>
      </c>
      <c r="F664" s="38" t="s">
        <v>20</v>
      </c>
      <c r="G664" s="38">
        <v>1705</v>
      </c>
      <c r="H664" s="41">
        <v>42062</v>
      </c>
      <c r="I664" s="57">
        <v>5.0000000000000001E-4</v>
      </c>
      <c r="J664" s="57">
        <v>2.5000000000000001E-3</v>
      </c>
      <c r="K664" s="57">
        <f t="shared" si="73"/>
        <v>7.6653396187392414E-3</v>
      </c>
    </row>
    <row r="665" spans="1:11" x14ac:dyDescent="0.25">
      <c r="A665" s="45" t="s">
        <v>11</v>
      </c>
      <c r="B665" s="36">
        <v>1004</v>
      </c>
      <c r="C665" s="44">
        <v>41361</v>
      </c>
      <c r="D665" s="37">
        <v>-85.922938081541389</v>
      </c>
      <c r="F665" s="38" t="s">
        <v>20</v>
      </c>
      <c r="G665" s="38">
        <v>1708</v>
      </c>
      <c r="H665" s="41">
        <v>42065</v>
      </c>
      <c r="I665" s="57">
        <v>5.0000000000000001E-4</v>
      </c>
      <c r="J665" s="57">
        <v>2.5000000000000001E-3</v>
      </c>
      <c r="K665" s="57">
        <f t="shared" si="73"/>
        <v>7.6653396187392414E-3</v>
      </c>
    </row>
    <row r="666" spans="1:11" x14ac:dyDescent="0.25">
      <c r="A666" s="45" t="s">
        <v>11</v>
      </c>
      <c r="B666" s="36">
        <v>1005</v>
      </c>
      <c r="C666" s="44">
        <v>41362</v>
      </c>
      <c r="D666" s="37">
        <v>-86.027186700356253</v>
      </c>
      <c r="F666" s="38" t="s">
        <v>20</v>
      </c>
      <c r="G666" s="38">
        <v>1710</v>
      </c>
      <c r="H666" s="41">
        <v>42067</v>
      </c>
      <c r="I666" s="57">
        <v>5.0000000000000001E-4</v>
      </c>
      <c r="J666" s="57">
        <v>2.5000000000000001E-3</v>
      </c>
      <c r="K666" s="57">
        <f t="shared" si="73"/>
        <v>7.6653396187392414E-3</v>
      </c>
    </row>
    <row r="667" spans="1:11" x14ac:dyDescent="0.25">
      <c r="A667" s="45" t="s">
        <v>11</v>
      </c>
      <c r="B667" s="36">
        <v>1008</v>
      </c>
      <c r="C667" s="44">
        <v>41365</v>
      </c>
      <c r="D667" s="37">
        <v>-86.180493492731046</v>
      </c>
      <c r="F667" s="38" t="s">
        <v>20</v>
      </c>
      <c r="G667" s="38">
        <v>1712</v>
      </c>
      <c r="H667" s="41">
        <v>42069</v>
      </c>
      <c r="I667" s="57">
        <v>5.0000000000000001E-4</v>
      </c>
      <c r="J667" s="57">
        <v>2.5000000000000001E-3</v>
      </c>
      <c r="K667" s="57">
        <f t="shared" si="73"/>
        <v>7.6653396187392414E-3</v>
      </c>
    </row>
    <row r="668" spans="1:11" x14ac:dyDescent="0.25">
      <c r="A668" s="45" t="s">
        <v>11</v>
      </c>
      <c r="B668" s="36">
        <v>1009</v>
      </c>
      <c r="C668" s="44">
        <v>41366</v>
      </c>
      <c r="D668" s="37">
        <v>-86.318469605868344</v>
      </c>
      <c r="F668" s="38" t="s">
        <v>20</v>
      </c>
      <c r="G668" s="38">
        <v>1715</v>
      </c>
      <c r="H668" s="41">
        <v>42072</v>
      </c>
      <c r="I668" s="57">
        <v>5.0000000000000001E-4</v>
      </c>
      <c r="J668" s="57">
        <v>2.5000000000000001E-3</v>
      </c>
      <c r="K668" s="57">
        <f t="shared" si="73"/>
        <v>7.6653396187392414E-3</v>
      </c>
    </row>
    <row r="669" spans="1:11" x14ac:dyDescent="0.25">
      <c r="A669" s="45" t="s">
        <v>11</v>
      </c>
      <c r="B669" s="36">
        <v>1010</v>
      </c>
      <c r="C669" s="44">
        <v>41367</v>
      </c>
      <c r="D669" s="37">
        <v>-86.278609839850901</v>
      </c>
      <c r="F669" s="38" t="s">
        <v>20</v>
      </c>
      <c r="G669" s="38">
        <v>1717</v>
      </c>
      <c r="H669" s="41">
        <v>42074</v>
      </c>
      <c r="I669" s="57">
        <v>5.0000000000000001E-4</v>
      </c>
      <c r="J669" s="57">
        <v>2.5000000000000001E-3</v>
      </c>
      <c r="K669" s="57">
        <f t="shared" si="73"/>
        <v>7.6653396187392414E-3</v>
      </c>
    </row>
    <row r="670" spans="1:11" x14ac:dyDescent="0.25">
      <c r="A670" s="45" t="s">
        <v>11</v>
      </c>
      <c r="B670" s="36">
        <v>1011</v>
      </c>
      <c r="C670" s="44">
        <v>41368</v>
      </c>
      <c r="D670" s="37">
        <v>-86.367527779428286</v>
      </c>
      <c r="F670" s="38" t="s">
        <v>20</v>
      </c>
      <c r="G670" s="38">
        <v>1719</v>
      </c>
      <c r="H670" s="41">
        <v>42076</v>
      </c>
      <c r="I670" s="57">
        <v>5.0000000000000001E-4</v>
      </c>
      <c r="J670" s="57">
        <v>2.5000000000000001E-3</v>
      </c>
      <c r="K670" s="57">
        <f t="shared" si="73"/>
        <v>7.6653396187392414E-3</v>
      </c>
    </row>
    <row r="671" spans="1:11" x14ac:dyDescent="0.25">
      <c r="A671" s="45" t="s">
        <v>11</v>
      </c>
      <c r="B671" s="36">
        <v>1012</v>
      </c>
      <c r="C671" s="44">
        <v>41369</v>
      </c>
      <c r="D671" s="37">
        <v>-86.364461643580782</v>
      </c>
      <c r="F671" s="38" t="s">
        <v>20</v>
      </c>
      <c r="G671" s="38">
        <v>1722</v>
      </c>
      <c r="H671" s="41">
        <v>42079</v>
      </c>
      <c r="I671" s="57">
        <v>5.0000000000000001E-4</v>
      </c>
      <c r="J671" s="57">
        <v>2.5000000000000001E-3</v>
      </c>
      <c r="K671" s="57">
        <f t="shared" si="73"/>
        <v>7.6653396187392414E-3</v>
      </c>
    </row>
    <row r="672" spans="1:11" x14ac:dyDescent="0.25">
      <c r="A672" s="45" t="s">
        <v>11</v>
      </c>
      <c r="B672" s="36">
        <v>1015</v>
      </c>
      <c r="C672" s="44">
        <v>41372</v>
      </c>
      <c r="D672" s="37">
        <v>-86.444181175615668</v>
      </c>
      <c r="F672" s="38" t="s">
        <v>20</v>
      </c>
      <c r="G672" s="38">
        <v>1724</v>
      </c>
      <c r="H672" s="41">
        <v>42081</v>
      </c>
      <c r="I672" s="57">
        <v>5.0000000000000001E-4</v>
      </c>
      <c r="J672" s="57">
        <v>2.5000000000000001E-3</v>
      </c>
      <c r="K672" s="57">
        <f t="shared" si="73"/>
        <v>7.6653396187392414E-3</v>
      </c>
    </row>
    <row r="673" spans="1:11" x14ac:dyDescent="0.25">
      <c r="A673" s="45" t="s">
        <v>11</v>
      </c>
      <c r="B673" s="36">
        <v>1016</v>
      </c>
      <c r="C673" s="44">
        <v>41373</v>
      </c>
      <c r="D673" s="37">
        <v>-86.444181175615668</v>
      </c>
      <c r="F673" s="38" t="s">
        <v>20</v>
      </c>
      <c r="G673" s="38">
        <v>1726</v>
      </c>
      <c r="H673" s="41">
        <v>42083</v>
      </c>
      <c r="I673" s="57">
        <v>5.0000000000000001E-4</v>
      </c>
      <c r="J673" s="57">
        <v>2.5000000000000001E-3</v>
      </c>
      <c r="K673" s="57">
        <f t="shared" si="73"/>
        <v>7.6653396187392414E-3</v>
      </c>
    </row>
    <row r="674" spans="1:11" x14ac:dyDescent="0.25">
      <c r="A674" s="45" t="s">
        <v>11</v>
      </c>
      <c r="B674" s="36">
        <v>1017</v>
      </c>
      <c r="C674" s="44">
        <v>41374</v>
      </c>
      <c r="D674" s="37">
        <v>-86.526966843498059</v>
      </c>
      <c r="F674" s="38" t="s">
        <v>20</v>
      </c>
      <c r="G674" s="38">
        <v>1729</v>
      </c>
      <c r="H674" s="41">
        <v>42086</v>
      </c>
      <c r="I674" s="57">
        <v>5.0000000000000001E-4</v>
      </c>
      <c r="J674" s="57">
        <v>2.5000000000000001E-3</v>
      </c>
      <c r="K674" s="57">
        <f t="shared" si="73"/>
        <v>7.6653396187392414E-3</v>
      </c>
    </row>
    <row r="675" spans="1:11" x14ac:dyDescent="0.25">
      <c r="A675" s="45" t="s">
        <v>11</v>
      </c>
      <c r="B675" s="36">
        <v>1022</v>
      </c>
      <c r="C675" s="44">
        <v>41379</v>
      </c>
      <c r="D675" s="37">
        <v>-86.671075228330338</v>
      </c>
      <c r="F675" s="38" t="s">
        <v>20</v>
      </c>
      <c r="G675" s="38">
        <v>1731</v>
      </c>
      <c r="H675" s="41">
        <v>42088</v>
      </c>
      <c r="I675" s="57">
        <v>5.0000000000000001E-4</v>
      </c>
      <c r="J675" s="57">
        <v>2.5000000000000001E-3</v>
      </c>
      <c r="K675" s="57">
        <f t="shared" si="73"/>
        <v>7.6653396187392414E-3</v>
      </c>
    </row>
    <row r="676" spans="1:11" x14ac:dyDescent="0.25">
      <c r="A676" s="45" t="s">
        <v>11</v>
      </c>
      <c r="B676" s="36">
        <v>1023</v>
      </c>
      <c r="C676" s="44">
        <v>41380</v>
      </c>
      <c r="D676" s="37">
        <v>-86.80291906977267</v>
      </c>
      <c r="F676" s="38" t="s">
        <v>20</v>
      </c>
      <c r="G676" s="38">
        <v>1733</v>
      </c>
      <c r="H676" s="41">
        <v>42090</v>
      </c>
      <c r="I676" s="57">
        <v>5.0000000000000001E-4</v>
      </c>
      <c r="J676" s="57">
        <v>2.5000000000000001E-3</v>
      </c>
      <c r="K676" s="57">
        <f t="shared" si="73"/>
        <v>7.6653396187392414E-3</v>
      </c>
    </row>
    <row r="677" spans="1:11" x14ac:dyDescent="0.25">
      <c r="A677" s="45" t="s">
        <v>11</v>
      </c>
      <c r="B677" s="36">
        <v>1024</v>
      </c>
      <c r="C677" s="44">
        <v>41381</v>
      </c>
      <c r="D677" s="37">
        <v>-86.775323847145202</v>
      </c>
      <c r="F677" s="38" t="s">
        <v>20</v>
      </c>
      <c r="G677" s="38">
        <v>1736</v>
      </c>
      <c r="H677" s="41">
        <v>42093</v>
      </c>
      <c r="I677" s="57">
        <v>5.0000000000000001E-4</v>
      </c>
      <c r="J677" s="57">
        <v>2.5000000000000001E-3</v>
      </c>
      <c r="K677" s="57">
        <f t="shared" si="73"/>
        <v>7.6653396187392414E-3</v>
      </c>
    </row>
    <row r="678" spans="1:11" x14ac:dyDescent="0.25">
      <c r="A678" s="45" t="s">
        <v>11</v>
      </c>
      <c r="B678" s="36">
        <v>1025</v>
      </c>
      <c r="C678" s="44">
        <v>41382</v>
      </c>
      <c r="D678" s="37">
        <v>-86.888770873502537</v>
      </c>
      <c r="F678" s="38" t="s">
        <v>20</v>
      </c>
      <c r="G678" s="38">
        <v>1738</v>
      </c>
      <c r="H678" s="41">
        <v>42095</v>
      </c>
      <c r="I678" s="57">
        <v>5.0000000000000001E-4</v>
      </c>
      <c r="J678" s="57">
        <v>2.5000000000000001E-3</v>
      </c>
      <c r="K678" s="57">
        <f t="shared" si="73"/>
        <v>7.6653396187392414E-3</v>
      </c>
    </row>
    <row r="679" spans="1:11" x14ac:dyDescent="0.25">
      <c r="A679" s="45" t="s">
        <v>11</v>
      </c>
      <c r="B679" s="36">
        <v>1026</v>
      </c>
      <c r="C679" s="44">
        <v>41383</v>
      </c>
      <c r="D679" s="37">
        <v>-86.907167688587521</v>
      </c>
      <c r="F679" s="38" t="s">
        <v>20</v>
      </c>
      <c r="G679" s="38">
        <v>1740</v>
      </c>
      <c r="H679" s="41">
        <v>42097</v>
      </c>
      <c r="I679" s="57">
        <v>5.0000000000000001E-4</v>
      </c>
      <c r="J679" s="57">
        <v>2.5000000000000001E-3</v>
      </c>
      <c r="K679" s="57">
        <f t="shared" si="73"/>
        <v>7.6653396187392414E-3</v>
      </c>
    </row>
    <row r="680" spans="1:11" x14ac:dyDescent="0.25">
      <c r="A680" s="45" t="s">
        <v>11</v>
      </c>
      <c r="B680" s="36">
        <v>1029</v>
      </c>
      <c r="C680" s="44">
        <v>41386</v>
      </c>
      <c r="D680" s="37">
        <v>-87.048209937572324</v>
      </c>
      <c r="F680" s="38" t="s">
        <v>20</v>
      </c>
      <c r="G680" s="38">
        <v>1743</v>
      </c>
      <c r="H680" s="41">
        <v>42100</v>
      </c>
      <c r="I680" s="57">
        <v>5.0000000000000001E-4</v>
      </c>
      <c r="J680" s="57">
        <v>2.5000000000000001E-3</v>
      </c>
      <c r="K680" s="57">
        <f t="shared" si="73"/>
        <v>7.6653396187392414E-3</v>
      </c>
    </row>
    <row r="681" spans="1:11" x14ac:dyDescent="0.25">
      <c r="A681" s="45" t="s">
        <v>11</v>
      </c>
      <c r="B681" s="36">
        <v>1030</v>
      </c>
      <c r="C681" s="44">
        <v>41387</v>
      </c>
      <c r="D681" s="37">
        <v>-87.143260148844689</v>
      </c>
      <c r="F681" s="38" t="s">
        <v>20</v>
      </c>
      <c r="G681" s="38">
        <v>1745</v>
      </c>
      <c r="H681" s="41">
        <v>42102</v>
      </c>
      <c r="I681" s="57">
        <v>1.1999999999999899E-3</v>
      </c>
      <c r="J681" s="57">
        <v>2.5000000000000001E-3</v>
      </c>
      <c r="K681" s="57">
        <f t="shared" si="73"/>
        <v>7.6653396187392414E-3</v>
      </c>
    </row>
    <row r="682" spans="1:11" x14ac:dyDescent="0.25">
      <c r="A682" s="45" t="s">
        <v>11</v>
      </c>
      <c r="B682" s="36">
        <v>1031</v>
      </c>
      <c r="C682" s="44">
        <v>41388</v>
      </c>
      <c r="D682" s="37">
        <v>-87.12792946960721</v>
      </c>
      <c r="F682" s="38" t="s">
        <v>20</v>
      </c>
      <c r="G682" s="38">
        <v>1747</v>
      </c>
      <c r="H682" s="41">
        <v>42104</v>
      </c>
      <c r="I682" s="57">
        <v>5.0000000000000001E-4</v>
      </c>
      <c r="J682" s="57">
        <v>2.5000000000000001E-3</v>
      </c>
      <c r="K682" s="57">
        <f t="shared" si="73"/>
        <v>7.6653396187392414E-3</v>
      </c>
    </row>
    <row r="683" spans="1:11" x14ac:dyDescent="0.25">
      <c r="A683" s="45" t="s">
        <v>11</v>
      </c>
      <c r="B683" s="36">
        <v>1032</v>
      </c>
      <c r="C683" s="44">
        <v>41389</v>
      </c>
      <c r="D683" s="37">
        <v>-87.256707175202024</v>
      </c>
      <c r="F683" s="38" t="s">
        <v>20</v>
      </c>
      <c r="G683" s="38">
        <v>1750</v>
      </c>
      <c r="H683" s="41">
        <v>42107</v>
      </c>
      <c r="I683" s="57">
        <v>5.0000000000000001E-4</v>
      </c>
      <c r="J683" s="57">
        <v>2.5000000000000001E-3</v>
      </c>
      <c r="K683" s="57">
        <f t="shared" si="73"/>
        <v>7.6653396187392414E-3</v>
      </c>
    </row>
    <row r="684" spans="1:11" x14ac:dyDescent="0.25">
      <c r="A684" s="45" t="s">
        <v>11</v>
      </c>
      <c r="B684" s="36">
        <v>1033</v>
      </c>
      <c r="C684" s="44">
        <v>41390</v>
      </c>
      <c r="D684" s="37">
        <v>-87.22911195257457</v>
      </c>
      <c r="F684" s="38" t="s">
        <v>20</v>
      </c>
      <c r="G684" s="38">
        <v>1752</v>
      </c>
      <c r="H684" s="41">
        <v>42109</v>
      </c>
      <c r="I684" s="57">
        <v>5.0000000000000001E-4</v>
      </c>
      <c r="J684" s="57">
        <v>2.5000000000000001E-3</v>
      </c>
      <c r="K684" s="57">
        <f t="shared" si="73"/>
        <v>7.6653396187392414E-3</v>
      </c>
    </row>
    <row r="685" spans="1:11" x14ac:dyDescent="0.25">
      <c r="A685" s="45" t="s">
        <v>11</v>
      </c>
      <c r="B685" s="45">
        <v>1036</v>
      </c>
      <c r="C685" s="46">
        <v>41393</v>
      </c>
      <c r="D685" s="37">
        <v>-87.33029443554193</v>
      </c>
      <c r="F685" s="38" t="s">
        <v>20</v>
      </c>
      <c r="G685" s="38">
        <v>1754</v>
      </c>
      <c r="H685" s="41">
        <v>42111</v>
      </c>
      <c r="I685" s="57">
        <v>5.0000000000000001E-4</v>
      </c>
      <c r="J685" s="57">
        <v>2.5000000000000001E-3</v>
      </c>
      <c r="K685" s="57">
        <f t="shared" si="73"/>
        <v>7.6653396187392414E-3</v>
      </c>
    </row>
    <row r="686" spans="1:11" x14ac:dyDescent="0.25">
      <c r="A686" s="45" t="s">
        <v>11</v>
      </c>
      <c r="B686" s="36">
        <v>1037</v>
      </c>
      <c r="C686" s="44">
        <v>41394</v>
      </c>
      <c r="D686" s="37">
        <v>-87.425344646814295</v>
      </c>
      <c r="F686" s="38" t="s">
        <v>20</v>
      </c>
      <c r="G686" s="38">
        <v>1757</v>
      </c>
      <c r="H686" s="41">
        <v>42114</v>
      </c>
      <c r="I686" s="57">
        <v>5.0000000000000001E-4</v>
      </c>
      <c r="J686" s="57">
        <v>2.5000000000000001E-3</v>
      </c>
      <c r="K686" s="57">
        <f t="shared" si="73"/>
        <v>7.6653396187392414E-3</v>
      </c>
    </row>
    <row r="687" spans="1:11" x14ac:dyDescent="0.25">
      <c r="A687" s="45" t="s">
        <v>11</v>
      </c>
      <c r="B687" s="36">
        <v>1038</v>
      </c>
      <c r="C687" s="44">
        <v>41395</v>
      </c>
      <c r="D687" s="37">
        <v>-87.45600600528924</v>
      </c>
      <c r="F687" s="38" t="s">
        <v>20</v>
      </c>
      <c r="G687" s="38">
        <v>1759</v>
      </c>
      <c r="H687" s="41">
        <v>42116</v>
      </c>
      <c r="I687" s="57">
        <v>5.0000000000000001E-4</v>
      </c>
      <c r="J687" s="57">
        <v>2.5000000000000001E-3</v>
      </c>
      <c r="K687" s="57">
        <f t="shared" si="73"/>
        <v>7.6653396187392414E-3</v>
      </c>
    </row>
    <row r="688" spans="1:11" x14ac:dyDescent="0.25">
      <c r="A688" s="45" t="s">
        <v>11</v>
      </c>
      <c r="B688" s="36">
        <v>1039</v>
      </c>
      <c r="C688" s="44">
        <v>41396</v>
      </c>
      <c r="D688" s="37">
        <v>-87.544923944866625</v>
      </c>
      <c r="F688" s="38" t="s">
        <v>20</v>
      </c>
      <c r="G688" s="38">
        <v>1761</v>
      </c>
      <c r="H688" s="41">
        <v>42118</v>
      </c>
      <c r="I688" s="57">
        <v>5.0000000000000001E-4</v>
      </c>
      <c r="J688" s="57">
        <v>2.5000000000000001E-3</v>
      </c>
      <c r="K688" s="57">
        <f t="shared" si="73"/>
        <v>7.6653396187392414E-3</v>
      </c>
    </row>
    <row r="689" spans="1:33" x14ac:dyDescent="0.25">
      <c r="A689" s="45" t="s">
        <v>11</v>
      </c>
      <c r="B689" s="36">
        <v>1040</v>
      </c>
      <c r="C689" s="44">
        <v>41397</v>
      </c>
      <c r="D689" s="37">
        <v>-87.45600600528924</v>
      </c>
      <c r="F689" s="38" t="s">
        <v>20</v>
      </c>
      <c r="G689" s="38">
        <v>1764</v>
      </c>
      <c r="H689" s="41">
        <v>42121</v>
      </c>
      <c r="I689" s="57">
        <v>6.1999999999999998E-3</v>
      </c>
      <c r="J689" s="57">
        <v>2.5000000000000001E-3</v>
      </c>
      <c r="K689" s="57">
        <f t="shared" si="73"/>
        <v>7.6653396187392414E-3</v>
      </c>
    </row>
    <row r="690" spans="1:33" x14ac:dyDescent="0.25">
      <c r="A690" s="45" t="s">
        <v>11</v>
      </c>
      <c r="B690" s="36">
        <v>1043</v>
      </c>
      <c r="C690" s="44">
        <v>41400</v>
      </c>
      <c r="D690" s="37">
        <v>-87.5571884882566</v>
      </c>
      <c r="F690" s="38" t="s">
        <v>20</v>
      </c>
      <c r="G690" s="38">
        <v>1766</v>
      </c>
      <c r="H690" s="41">
        <v>42123</v>
      </c>
      <c r="I690" s="57">
        <v>5.0000000000000001E-4</v>
      </c>
      <c r="J690" s="57">
        <v>2.5000000000000001E-3</v>
      </c>
      <c r="K690" s="57">
        <f t="shared" si="73"/>
        <v>7.6653396187392414E-3</v>
      </c>
    </row>
    <row r="691" spans="1:33" x14ac:dyDescent="0.25">
      <c r="A691" s="45" t="s">
        <v>11</v>
      </c>
      <c r="B691" s="36">
        <v>1044</v>
      </c>
      <c r="C691" s="44">
        <v>41401</v>
      </c>
      <c r="D691" s="37">
        <v>-87.5571884882566</v>
      </c>
      <c r="F691" s="38" t="s">
        <v>20</v>
      </c>
      <c r="G691" s="38">
        <v>1768</v>
      </c>
      <c r="H691" s="41">
        <v>42125</v>
      </c>
      <c r="I691" s="57">
        <v>5.0000000000000001E-4</v>
      </c>
      <c r="J691" s="57">
        <v>2.5000000000000001E-3</v>
      </c>
      <c r="K691" s="57">
        <f t="shared" si="73"/>
        <v>7.6653396187392414E-3</v>
      </c>
    </row>
    <row r="692" spans="1:33" x14ac:dyDescent="0.25">
      <c r="A692" s="45" t="s">
        <v>11</v>
      </c>
      <c r="B692" s="36">
        <v>1045</v>
      </c>
      <c r="C692" s="44">
        <v>41402</v>
      </c>
      <c r="D692" s="37">
        <v>-87.652238699528965</v>
      </c>
      <c r="F692" s="38" t="s">
        <v>20</v>
      </c>
      <c r="G692" s="38">
        <v>1771</v>
      </c>
      <c r="H692" s="41">
        <v>42128</v>
      </c>
      <c r="I692" s="57">
        <v>5.0000000000000001E-4</v>
      </c>
      <c r="J692" s="57">
        <v>2.5000000000000001E-3</v>
      </c>
      <c r="K692" s="57">
        <f t="shared" si="73"/>
        <v>7.6653396187392414E-3</v>
      </c>
    </row>
    <row r="693" spans="1:33" x14ac:dyDescent="0.25">
      <c r="A693" s="45" t="s">
        <v>11</v>
      </c>
      <c r="B693" s="36">
        <v>1046</v>
      </c>
      <c r="C693" s="44">
        <v>41403</v>
      </c>
      <c r="D693" s="37">
        <v>-87.652238699528965</v>
      </c>
      <c r="F693" s="38" t="s">
        <v>20</v>
      </c>
      <c r="G693" s="38">
        <v>1782</v>
      </c>
      <c r="H693" s="41">
        <v>42139</v>
      </c>
      <c r="I693" s="57">
        <v>5.0000000000000001E-4</v>
      </c>
      <c r="J693" s="57">
        <v>2.5000000000000001E-3</v>
      </c>
      <c r="K693" s="57">
        <f t="shared" si="73"/>
        <v>7.6653396187392414E-3</v>
      </c>
    </row>
    <row r="694" spans="1:33" x14ac:dyDescent="0.25">
      <c r="A694" s="45" t="s">
        <v>11</v>
      </c>
      <c r="B694" s="36">
        <v>1047</v>
      </c>
      <c r="C694" s="44">
        <v>41404</v>
      </c>
      <c r="D694" s="37">
        <v>-87.735024367411356</v>
      </c>
      <c r="F694" s="38" t="s">
        <v>20</v>
      </c>
      <c r="G694" s="38">
        <v>1785</v>
      </c>
      <c r="H694" s="41">
        <v>42142</v>
      </c>
      <c r="I694" s="57">
        <v>5.0000000000000001E-4</v>
      </c>
      <c r="J694" s="57">
        <v>2.5000000000000001E-3</v>
      </c>
      <c r="K694" s="57">
        <f t="shared" si="73"/>
        <v>7.6653396187392414E-3</v>
      </c>
    </row>
    <row r="695" spans="1:33" x14ac:dyDescent="0.25">
      <c r="A695" s="45" t="s">
        <v>11</v>
      </c>
      <c r="B695" s="36">
        <v>1052</v>
      </c>
      <c r="C695" s="44">
        <v>41409</v>
      </c>
      <c r="D695" s="37">
        <v>-87.84233912207371</v>
      </c>
      <c r="F695" s="38" t="s">
        <v>20</v>
      </c>
      <c r="G695" s="38">
        <v>1787</v>
      </c>
      <c r="H695" s="41">
        <v>42144</v>
      </c>
      <c r="I695" s="57">
        <v>5.0000000000000001E-4</v>
      </c>
      <c r="J695" s="57">
        <v>2.5000000000000001E-3</v>
      </c>
      <c r="K695" s="57">
        <f t="shared" si="73"/>
        <v>7.6653396187392414E-3</v>
      </c>
    </row>
    <row r="696" spans="1:33" x14ac:dyDescent="0.25">
      <c r="A696" s="45" t="s">
        <v>11</v>
      </c>
      <c r="B696" s="36">
        <v>1053</v>
      </c>
      <c r="C696" s="44">
        <v>41410</v>
      </c>
      <c r="D696" s="37">
        <v>-87.928190925803577</v>
      </c>
      <c r="F696" s="38" t="s">
        <v>20</v>
      </c>
      <c r="G696" s="38">
        <v>1789</v>
      </c>
      <c r="H696" s="41">
        <v>42146</v>
      </c>
      <c r="I696" s="57">
        <v>3.7999999999999999E-2</v>
      </c>
      <c r="J696" s="57">
        <v>2.5000000000000001E-3</v>
      </c>
      <c r="K696" s="57">
        <f t="shared" si="73"/>
        <v>7.6653396187392414E-3</v>
      </c>
    </row>
    <row r="697" spans="1:33" x14ac:dyDescent="0.25">
      <c r="A697" s="45" t="s">
        <v>11</v>
      </c>
      <c r="B697" s="36">
        <v>1054</v>
      </c>
      <c r="C697" s="44">
        <v>41411</v>
      </c>
      <c r="D697" s="37">
        <v>-87.931257061651081</v>
      </c>
      <c r="F697" s="38" t="s">
        <v>20</v>
      </c>
      <c r="G697" s="38">
        <v>1794</v>
      </c>
      <c r="H697" s="41">
        <v>42151</v>
      </c>
      <c r="I697" s="57">
        <v>1.5E-3</v>
      </c>
      <c r="J697" s="57">
        <v>2.5000000000000001E-3</v>
      </c>
      <c r="K697" s="57">
        <f t="shared" si="73"/>
        <v>7.6653396187392414E-3</v>
      </c>
    </row>
    <row r="698" spans="1:33" x14ac:dyDescent="0.25">
      <c r="A698" s="45" t="s">
        <v>11</v>
      </c>
      <c r="B698" s="45">
        <v>1057</v>
      </c>
      <c r="C698" s="46">
        <v>41414</v>
      </c>
      <c r="D698" s="37">
        <v>-88.038571816313436</v>
      </c>
      <c r="F698" s="38" t="s">
        <v>20</v>
      </c>
      <c r="G698" s="38">
        <v>1796</v>
      </c>
      <c r="H698" s="41">
        <v>42153</v>
      </c>
      <c r="I698" s="57">
        <v>3.3E-3</v>
      </c>
      <c r="J698" s="57">
        <v>2.5000000000000001E-3</v>
      </c>
      <c r="K698" s="57">
        <f t="shared" si="73"/>
        <v>7.6653396187392414E-3</v>
      </c>
    </row>
    <row r="699" spans="1:33" x14ac:dyDescent="0.25">
      <c r="A699" s="45" t="s">
        <v>11</v>
      </c>
      <c r="B699" s="36">
        <v>1058</v>
      </c>
      <c r="C699" s="44">
        <v>41415</v>
      </c>
      <c r="D699" s="37">
        <v>-88.121357484195812</v>
      </c>
      <c r="F699" s="38" t="s">
        <v>20</v>
      </c>
      <c r="G699" s="38">
        <v>1799</v>
      </c>
      <c r="H699" s="41">
        <v>42156</v>
      </c>
      <c r="I699" s="57">
        <v>7.4700000000000003E-2</v>
      </c>
      <c r="J699" s="57">
        <v>6.6100000000000006E-2</v>
      </c>
      <c r="K699" s="57">
        <f t="shared" si="73"/>
        <v>0.20267157951946554</v>
      </c>
    </row>
    <row r="700" spans="1:33" x14ac:dyDescent="0.25">
      <c r="A700" s="45" t="s">
        <v>11</v>
      </c>
      <c r="B700" s="36">
        <v>1059</v>
      </c>
      <c r="C700" s="44">
        <v>41416</v>
      </c>
      <c r="D700" s="37">
        <v>-88.038571816313436</v>
      </c>
      <c r="F700" s="38" t="s">
        <v>20</v>
      </c>
      <c r="G700" s="38">
        <v>1801</v>
      </c>
      <c r="H700" s="41">
        <v>42158</v>
      </c>
      <c r="I700" s="57">
        <v>0.3236</v>
      </c>
      <c r="J700" s="57">
        <v>2.5000000000000001E-3</v>
      </c>
      <c r="K700" s="57">
        <f t="shared" si="73"/>
        <v>7.6653396187392414E-3</v>
      </c>
      <c r="AF700" s="42"/>
      <c r="AG700" s="42"/>
    </row>
    <row r="701" spans="1:33" x14ac:dyDescent="0.25">
      <c r="A701" s="45" t="s">
        <v>11</v>
      </c>
      <c r="B701" s="36">
        <v>1060</v>
      </c>
      <c r="C701" s="44">
        <v>41417</v>
      </c>
      <c r="D701" s="37">
        <v>-88.038571816313436</v>
      </c>
      <c r="F701" s="38" t="s">
        <v>20</v>
      </c>
      <c r="G701" s="38">
        <v>1803</v>
      </c>
      <c r="H701" s="41">
        <v>42160</v>
      </c>
      <c r="I701" s="57">
        <v>2.0400000000000001E-2</v>
      </c>
      <c r="J701" s="57">
        <v>5.7500000000000002E-2</v>
      </c>
      <c r="K701" s="57">
        <f t="shared" si="73"/>
        <v>0.17630281123100255</v>
      </c>
    </row>
    <row r="702" spans="1:33" x14ac:dyDescent="0.25">
      <c r="A702" s="45" t="s">
        <v>11</v>
      </c>
      <c r="B702" s="36">
        <v>1065</v>
      </c>
      <c r="C702" s="44">
        <v>41422</v>
      </c>
      <c r="D702" s="37">
        <v>-88.038571816313436</v>
      </c>
      <c r="F702" s="38" t="s">
        <v>20</v>
      </c>
      <c r="G702" s="38">
        <v>1806</v>
      </c>
      <c r="H702" s="41">
        <v>42163</v>
      </c>
      <c r="I702" s="57">
        <v>2E-3</v>
      </c>
      <c r="J702" s="57">
        <v>2.5000000000000001E-3</v>
      </c>
      <c r="K702" s="57">
        <f t="shared" si="73"/>
        <v>7.6653396187392414E-3</v>
      </c>
    </row>
    <row r="703" spans="1:33" x14ac:dyDescent="0.25">
      <c r="A703" s="45" t="s">
        <v>11</v>
      </c>
      <c r="B703" s="45">
        <v>1066</v>
      </c>
      <c r="C703" s="46">
        <v>41423</v>
      </c>
      <c r="D703" s="37">
        <v>-88.038571816313436</v>
      </c>
      <c r="F703" s="38" t="s">
        <v>20</v>
      </c>
      <c r="G703" s="38">
        <v>1808</v>
      </c>
      <c r="H703" s="41">
        <v>42165</v>
      </c>
      <c r="I703" s="57">
        <v>1.6999999999999999E-3</v>
      </c>
      <c r="J703" s="57">
        <v>2.5000000000000001E-3</v>
      </c>
      <c r="K703" s="57">
        <f t="shared" si="73"/>
        <v>7.6653396187392414E-3</v>
      </c>
    </row>
    <row r="704" spans="1:33" x14ac:dyDescent="0.25">
      <c r="A704" s="45" t="s">
        <v>11</v>
      </c>
      <c r="B704" s="36">
        <v>1067</v>
      </c>
      <c r="C704" s="44">
        <v>41424</v>
      </c>
      <c r="D704" s="37">
        <v>-88.130555891738311</v>
      </c>
      <c r="F704" s="38" t="s">
        <v>20</v>
      </c>
      <c r="G704" s="38">
        <v>1810</v>
      </c>
      <c r="H704" s="41">
        <v>42167</v>
      </c>
      <c r="I704" s="57">
        <v>5.0000000000000001E-4</v>
      </c>
      <c r="J704" s="57">
        <v>2.5000000000000001E-3</v>
      </c>
      <c r="K704" s="57">
        <f t="shared" si="73"/>
        <v>7.6653396187392414E-3</v>
      </c>
    </row>
    <row r="705" spans="1:11" x14ac:dyDescent="0.25">
      <c r="A705" s="45" t="s">
        <v>11</v>
      </c>
      <c r="B705" s="36">
        <v>1068</v>
      </c>
      <c r="C705" s="44">
        <v>41425</v>
      </c>
      <c r="D705" s="37">
        <v>-88.038571816313436</v>
      </c>
      <c r="F705" s="38" t="s">
        <v>20</v>
      </c>
      <c r="G705" s="38">
        <v>1813</v>
      </c>
      <c r="H705" s="41">
        <v>42170</v>
      </c>
      <c r="I705" s="57">
        <v>5.8999999999999999E-3</v>
      </c>
      <c r="J705" s="57">
        <v>2.5000000000000001E-3</v>
      </c>
      <c r="K705" s="57">
        <f t="shared" si="73"/>
        <v>7.6653396187392414E-3</v>
      </c>
    </row>
    <row r="706" spans="1:11" x14ac:dyDescent="0.25">
      <c r="A706" s="45" t="s">
        <v>11</v>
      </c>
      <c r="B706" s="36">
        <v>1071</v>
      </c>
      <c r="C706" s="44">
        <v>41428</v>
      </c>
      <c r="D706" s="37">
        <v>-88.145886570975776</v>
      </c>
      <c r="F706" s="38" t="s">
        <v>20</v>
      </c>
      <c r="G706" s="38">
        <v>1815</v>
      </c>
      <c r="H706" s="41">
        <v>42172</v>
      </c>
      <c r="I706" s="57">
        <v>3.5999999999999999E-3</v>
      </c>
      <c r="J706" s="57">
        <v>2.5000000000000001E-3</v>
      </c>
      <c r="K706" s="57">
        <f t="shared" si="73"/>
        <v>7.6653396187392414E-3</v>
      </c>
    </row>
    <row r="707" spans="1:11" x14ac:dyDescent="0.25">
      <c r="A707" s="45" t="s">
        <v>11</v>
      </c>
      <c r="B707" s="36">
        <v>1072</v>
      </c>
      <c r="C707" s="44">
        <v>41429</v>
      </c>
      <c r="D707" s="37">
        <v>-88.274664276570604</v>
      </c>
      <c r="F707" s="38" t="s">
        <v>20</v>
      </c>
      <c r="G707" s="38">
        <v>1817</v>
      </c>
      <c r="H707" s="41">
        <v>42174</v>
      </c>
      <c r="I707" s="57">
        <v>1.4E-3</v>
      </c>
      <c r="J707" s="57">
        <v>1.3299999999999999E-2</v>
      </c>
      <c r="K707" s="57">
        <f t="shared" ref="K707:K770" si="75">(30.973762+15.999*4)/30.973762*J707</f>
        <v>4.0779606771692761E-2</v>
      </c>
    </row>
    <row r="708" spans="1:11" x14ac:dyDescent="0.25">
      <c r="A708" s="45" t="s">
        <v>11</v>
      </c>
      <c r="B708" s="36">
        <v>1073</v>
      </c>
      <c r="C708" s="44">
        <v>41430</v>
      </c>
      <c r="D708" s="37">
        <v>-88.225606103010662</v>
      </c>
      <c r="F708" s="38" t="s">
        <v>20</v>
      </c>
      <c r="G708" s="38">
        <v>1820</v>
      </c>
      <c r="H708" s="41">
        <v>42177</v>
      </c>
      <c r="I708" s="57">
        <v>5.0000000000000001E-4</v>
      </c>
      <c r="J708" s="57">
        <v>2.5000000000000001E-3</v>
      </c>
      <c r="K708" s="57">
        <f t="shared" si="75"/>
        <v>7.6653396187392414E-3</v>
      </c>
    </row>
    <row r="709" spans="1:11" x14ac:dyDescent="0.25">
      <c r="A709" s="45" t="s">
        <v>11</v>
      </c>
      <c r="B709" s="36">
        <v>1074</v>
      </c>
      <c r="C709" s="44">
        <v>41431</v>
      </c>
      <c r="D709" s="37">
        <v>-88.339053129368011</v>
      </c>
      <c r="F709" s="38" t="s">
        <v>20</v>
      </c>
      <c r="G709" s="38">
        <v>1822</v>
      </c>
      <c r="H709" s="41">
        <v>42179</v>
      </c>
      <c r="I709" s="57">
        <v>2.7000000000000001E-3</v>
      </c>
      <c r="J709" s="57">
        <v>2.5000000000000001E-3</v>
      </c>
      <c r="K709" s="57">
        <f t="shared" si="75"/>
        <v>7.6653396187392414E-3</v>
      </c>
    </row>
    <row r="710" spans="1:11" x14ac:dyDescent="0.25">
      <c r="A710" s="45" t="s">
        <v>11</v>
      </c>
      <c r="B710" s="36">
        <v>1075</v>
      </c>
      <c r="C710" s="44">
        <v>41432</v>
      </c>
      <c r="D710" s="37">
        <v>-88.35438380860549</v>
      </c>
      <c r="F710" s="38" t="s">
        <v>20</v>
      </c>
      <c r="G710" s="38">
        <v>1824</v>
      </c>
      <c r="H710" s="41">
        <v>42181</v>
      </c>
      <c r="I710" s="57">
        <v>5.0000000000000001E-4</v>
      </c>
      <c r="J710" s="57">
        <v>2.5000000000000001E-3</v>
      </c>
      <c r="K710" s="57">
        <f t="shared" si="75"/>
        <v>7.6653396187392414E-3</v>
      </c>
    </row>
    <row r="711" spans="1:11" x14ac:dyDescent="0.25">
      <c r="A711" s="45" t="s">
        <v>11</v>
      </c>
      <c r="B711" s="36">
        <v>1078</v>
      </c>
      <c r="C711" s="44">
        <v>41435</v>
      </c>
      <c r="D711" s="37">
        <v>-88.446367884030352</v>
      </c>
      <c r="F711" s="38" t="s">
        <v>20</v>
      </c>
      <c r="G711" s="38">
        <v>1827</v>
      </c>
      <c r="H711" s="41">
        <v>42184</v>
      </c>
      <c r="I711" s="57">
        <v>5.0000000000000001E-4</v>
      </c>
      <c r="J711" s="57">
        <v>2.5000000000000001E-3</v>
      </c>
      <c r="K711" s="57">
        <f t="shared" si="75"/>
        <v>7.6653396187392414E-3</v>
      </c>
    </row>
    <row r="712" spans="1:11" x14ac:dyDescent="0.25">
      <c r="A712" s="45" t="s">
        <v>11</v>
      </c>
      <c r="B712" s="36">
        <v>1079</v>
      </c>
      <c r="C712" s="44">
        <v>41436</v>
      </c>
      <c r="D712" s="37">
        <v>-88.526087416065238</v>
      </c>
      <c r="F712" s="38" t="s">
        <v>20</v>
      </c>
      <c r="G712" s="38">
        <v>1829</v>
      </c>
      <c r="H712" s="41">
        <v>42186</v>
      </c>
      <c r="I712" s="57">
        <v>5.0000000000000001E-4</v>
      </c>
      <c r="J712" s="57">
        <v>2.5000000000000001E-3</v>
      </c>
      <c r="K712" s="57">
        <f t="shared" si="75"/>
        <v>7.6653396187392414E-3</v>
      </c>
    </row>
    <row r="713" spans="1:11" x14ac:dyDescent="0.25">
      <c r="A713" s="45" t="s">
        <v>11</v>
      </c>
      <c r="B713" s="36">
        <v>1080</v>
      </c>
      <c r="C713" s="44">
        <v>41437</v>
      </c>
      <c r="D713" s="37">
        <v>-88.529153551912742</v>
      </c>
      <c r="F713" s="38" t="s">
        <v>20</v>
      </c>
      <c r="G713" s="38">
        <v>1834</v>
      </c>
      <c r="H713" s="41">
        <v>42191</v>
      </c>
      <c r="I713" s="57">
        <v>4.1999999999999997E-3</v>
      </c>
      <c r="J713" s="57">
        <v>2.5000000000000001E-3</v>
      </c>
      <c r="K713" s="57">
        <f t="shared" si="75"/>
        <v>7.6653396187392414E-3</v>
      </c>
    </row>
    <row r="714" spans="1:11" x14ac:dyDescent="0.25">
      <c r="A714" s="45" t="s">
        <v>11</v>
      </c>
      <c r="B714" s="36">
        <v>1081</v>
      </c>
      <c r="C714" s="44">
        <v>41438</v>
      </c>
      <c r="D714" s="37">
        <v>-88.648732849965072</v>
      </c>
      <c r="F714" s="38" t="s">
        <v>20</v>
      </c>
      <c r="G714" s="38">
        <v>1836</v>
      </c>
      <c r="H714" s="41">
        <v>42193</v>
      </c>
      <c r="I714" s="57">
        <v>1.4E-3</v>
      </c>
      <c r="J714" s="57">
        <v>2.5000000000000001E-3</v>
      </c>
      <c r="K714" s="57">
        <f t="shared" si="75"/>
        <v>7.6653396187392414E-3</v>
      </c>
    </row>
    <row r="715" spans="1:11" x14ac:dyDescent="0.25">
      <c r="A715" s="45" t="s">
        <v>11</v>
      </c>
      <c r="B715" s="36">
        <v>1082</v>
      </c>
      <c r="C715" s="44">
        <v>41439</v>
      </c>
      <c r="D715" s="37">
        <v>-88.615005355642623</v>
      </c>
      <c r="F715" s="38" t="s">
        <v>20</v>
      </c>
      <c r="G715" s="38">
        <v>1838</v>
      </c>
      <c r="H715" s="41">
        <v>42195</v>
      </c>
      <c r="I715" s="57">
        <v>5.0000000000000001E-4</v>
      </c>
      <c r="J715" s="57">
        <v>2.5000000000000001E-3</v>
      </c>
      <c r="K715" s="57">
        <f t="shared" si="75"/>
        <v>7.6653396187392414E-3</v>
      </c>
    </row>
    <row r="716" spans="1:11" x14ac:dyDescent="0.25">
      <c r="A716" s="45" t="s">
        <v>11</v>
      </c>
      <c r="B716" s="36">
        <v>1085</v>
      </c>
      <c r="C716" s="44">
        <v>41442</v>
      </c>
      <c r="D716" s="37">
        <v>-88.615005355642623</v>
      </c>
      <c r="F716" s="38" t="s">
        <v>20</v>
      </c>
      <c r="G716" s="38">
        <v>1841</v>
      </c>
      <c r="H716" s="41">
        <v>42198</v>
      </c>
      <c r="I716" s="57">
        <v>2.3E-3</v>
      </c>
      <c r="J716" s="57">
        <v>2.5000000000000001E-3</v>
      </c>
      <c r="K716" s="57">
        <f t="shared" si="75"/>
        <v>7.6653396187392414E-3</v>
      </c>
    </row>
    <row r="717" spans="1:11" x14ac:dyDescent="0.25">
      <c r="A717" s="45" t="s">
        <v>11</v>
      </c>
      <c r="B717" s="36">
        <v>1086</v>
      </c>
      <c r="C717" s="44">
        <v>41443</v>
      </c>
      <c r="D717" s="37">
        <v>-88.615005355642623</v>
      </c>
      <c r="F717" s="38" t="s">
        <v>20</v>
      </c>
      <c r="G717" s="38">
        <v>1843</v>
      </c>
      <c r="H717" s="41">
        <v>42200</v>
      </c>
      <c r="I717" s="57">
        <v>5.0000000000000001E-4</v>
      </c>
      <c r="J717" s="57">
        <v>2.5000000000000001E-3</v>
      </c>
      <c r="K717" s="57">
        <f t="shared" si="75"/>
        <v>7.6653396187392414E-3</v>
      </c>
    </row>
    <row r="718" spans="1:11" x14ac:dyDescent="0.25">
      <c r="A718" s="45" t="s">
        <v>11</v>
      </c>
      <c r="B718" s="36">
        <v>1087</v>
      </c>
      <c r="C718" s="44">
        <v>41444</v>
      </c>
      <c r="D718" s="37">
        <v>-88.615005355642623</v>
      </c>
      <c r="F718" s="38" t="s">
        <v>20</v>
      </c>
      <c r="G718" s="38">
        <v>1845</v>
      </c>
      <c r="H718" s="41">
        <v>42202</v>
      </c>
      <c r="I718" s="57">
        <v>5.0000000000000001E-4</v>
      </c>
      <c r="J718" s="57">
        <v>2.5000000000000001E-3</v>
      </c>
      <c r="K718" s="57">
        <f t="shared" si="75"/>
        <v>7.6653396187392414E-3</v>
      </c>
    </row>
    <row r="719" spans="1:11" x14ac:dyDescent="0.25">
      <c r="A719" s="45" t="s">
        <v>11</v>
      </c>
      <c r="B719" s="36">
        <v>1088</v>
      </c>
      <c r="C719" s="44">
        <v>41445</v>
      </c>
      <c r="D719" s="37">
        <v>-88.615005355642623</v>
      </c>
      <c r="F719" s="38" t="s">
        <v>20</v>
      </c>
      <c r="G719" s="38">
        <v>1848</v>
      </c>
      <c r="H719" s="41">
        <v>42205</v>
      </c>
      <c r="I719" s="57">
        <v>2.3E-3</v>
      </c>
      <c r="J719" s="57">
        <v>2.5000000000000001E-3</v>
      </c>
      <c r="K719" s="57">
        <f t="shared" si="75"/>
        <v>7.6653396187392414E-3</v>
      </c>
    </row>
    <row r="720" spans="1:11" x14ac:dyDescent="0.25">
      <c r="A720" s="45" t="s">
        <v>11</v>
      </c>
      <c r="B720" s="36">
        <v>1089</v>
      </c>
      <c r="C720" s="44">
        <v>41446</v>
      </c>
      <c r="D720" s="37">
        <v>-88.615005355642623</v>
      </c>
      <c r="F720" s="38" t="s">
        <v>20</v>
      </c>
      <c r="G720" s="38">
        <v>1850</v>
      </c>
      <c r="H720" s="41">
        <v>42207</v>
      </c>
      <c r="I720" s="57">
        <v>5.0000000000000001E-4</v>
      </c>
      <c r="J720" s="57">
        <v>2.5000000000000001E-3</v>
      </c>
      <c r="K720" s="57">
        <f t="shared" si="75"/>
        <v>7.6653396187392414E-3</v>
      </c>
    </row>
    <row r="721" spans="1:11" x14ac:dyDescent="0.25">
      <c r="A721" s="45" t="s">
        <v>11</v>
      </c>
      <c r="B721" s="36">
        <v>1092</v>
      </c>
      <c r="C721" s="44">
        <v>41449</v>
      </c>
      <c r="D721" s="37">
        <v>-88.615005355642623</v>
      </c>
      <c r="F721" s="38" t="s">
        <v>20</v>
      </c>
      <c r="G721" s="38">
        <v>1852</v>
      </c>
      <c r="H721" s="41">
        <v>42209</v>
      </c>
      <c r="I721" s="57">
        <v>2.5000000000000001E-3</v>
      </c>
      <c r="J721" s="57">
        <v>2.5000000000000001E-3</v>
      </c>
      <c r="K721" s="57">
        <f t="shared" si="75"/>
        <v>7.6653396187392414E-3</v>
      </c>
    </row>
    <row r="722" spans="1:11" x14ac:dyDescent="0.25">
      <c r="A722" s="45" t="s">
        <v>11</v>
      </c>
      <c r="B722" s="36">
        <v>1093</v>
      </c>
      <c r="C722" s="44">
        <v>41450</v>
      </c>
      <c r="D722" s="37">
        <v>-88.615005355642623</v>
      </c>
      <c r="F722" s="38" t="s">
        <v>20</v>
      </c>
      <c r="G722" s="38">
        <v>1855</v>
      </c>
      <c r="H722" s="41">
        <v>42212</v>
      </c>
      <c r="I722" s="57">
        <v>1.1000000000000001E-3</v>
      </c>
      <c r="J722" s="57">
        <v>2.5000000000000001E-3</v>
      </c>
      <c r="K722" s="57">
        <f t="shared" si="75"/>
        <v>7.6653396187392414E-3</v>
      </c>
    </row>
    <row r="723" spans="1:11" x14ac:dyDescent="0.25">
      <c r="A723" s="45" t="s">
        <v>11</v>
      </c>
      <c r="B723" s="36">
        <v>1094</v>
      </c>
      <c r="C723" s="44">
        <v>41451</v>
      </c>
      <c r="D723" s="37">
        <v>-88.697791023524999</v>
      </c>
      <c r="F723" s="38" t="s">
        <v>20</v>
      </c>
      <c r="G723" s="38">
        <v>1857</v>
      </c>
      <c r="H723" s="41">
        <v>42214</v>
      </c>
      <c r="I723" s="57">
        <v>1.5E-3</v>
      </c>
      <c r="J723" s="57">
        <v>2.5000000000000001E-3</v>
      </c>
      <c r="K723" s="57">
        <f t="shared" si="75"/>
        <v>7.6653396187392414E-3</v>
      </c>
    </row>
    <row r="724" spans="1:11" x14ac:dyDescent="0.25">
      <c r="A724" s="45" t="s">
        <v>11</v>
      </c>
      <c r="B724" s="36">
        <v>1095</v>
      </c>
      <c r="C724" s="44">
        <v>41452</v>
      </c>
      <c r="D724" s="37">
        <v>-88.786708963102384</v>
      </c>
      <c r="F724" s="38" t="s">
        <v>20</v>
      </c>
      <c r="G724" s="38">
        <v>1859</v>
      </c>
      <c r="H724" s="41">
        <v>42216</v>
      </c>
      <c r="I724" s="57">
        <v>5.0000000000000001E-4</v>
      </c>
      <c r="J724" s="57">
        <v>2.5000000000000001E-3</v>
      </c>
      <c r="K724" s="57">
        <f t="shared" si="75"/>
        <v>7.6653396187392414E-3</v>
      </c>
    </row>
    <row r="725" spans="1:11" x14ac:dyDescent="0.25">
      <c r="A725" s="45" t="s">
        <v>11</v>
      </c>
      <c r="B725" s="36">
        <v>1096</v>
      </c>
      <c r="C725" s="44">
        <v>41453</v>
      </c>
      <c r="D725" s="37">
        <v>-88.697791023524999</v>
      </c>
      <c r="F725" s="38" t="s">
        <v>20</v>
      </c>
      <c r="G725" s="38">
        <v>1862</v>
      </c>
      <c r="H725" s="41">
        <v>42219</v>
      </c>
      <c r="I725" s="57">
        <v>1.9E-3</v>
      </c>
      <c r="J725" s="57">
        <v>2.5000000000000001E-3</v>
      </c>
      <c r="K725" s="57">
        <f t="shared" si="75"/>
        <v>7.6653396187392414E-3</v>
      </c>
    </row>
    <row r="726" spans="1:11" x14ac:dyDescent="0.25">
      <c r="A726" s="45" t="s">
        <v>11</v>
      </c>
      <c r="B726" s="45">
        <v>1099</v>
      </c>
      <c r="C726" s="46">
        <v>41456</v>
      </c>
      <c r="D726" s="37">
        <v>-88.697791023524999</v>
      </c>
      <c r="F726" s="38" t="s">
        <v>20</v>
      </c>
      <c r="G726" s="38">
        <v>1864</v>
      </c>
      <c r="H726" s="41">
        <v>42221</v>
      </c>
      <c r="I726" s="57">
        <v>2E-3</v>
      </c>
      <c r="J726" s="57">
        <v>2.5000000000000001E-3</v>
      </c>
      <c r="K726" s="57">
        <f t="shared" si="75"/>
        <v>7.6653396187392414E-3</v>
      </c>
    </row>
    <row r="727" spans="1:11" x14ac:dyDescent="0.25">
      <c r="A727" s="45" t="s">
        <v>11</v>
      </c>
      <c r="B727" s="36">
        <v>1100</v>
      </c>
      <c r="C727" s="44">
        <v>41457</v>
      </c>
      <c r="D727" s="37">
        <v>-88.697791023524999</v>
      </c>
      <c r="F727" s="38" t="s">
        <v>20</v>
      </c>
      <c r="G727" s="38">
        <v>1866</v>
      </c>
      <c r="H727" s="41">
        <v>42223</v>
      </c>
      <c r="I727" s="57">
        <v>1.4E-3</v>
      </c>
      <c r="J727" s="57">
        <v>1.0800000000000001E-2</v>
      </c>
      <c r="K727" s="57">
        <f t="shared" si="75"/>
        <v>3.3114267152953521E-2</v>
      </c>
    </row>
    <row r="728" spans="1:11" x14ac:dyDescent="0.25">
      <c r="A728" s="45" t="s">
        <v>11</v>
      </c>
      <c r="B728" s="36">
        <v>1101</v>
      </c>
      <c r="C728" s="44">
        <v>41458</v>
      </c>
      <c r="D728" s="37">
        <v>-88.697791023524999</v>
      </c>
      <c r="F728" s="38" t="s">
        <v>20</v>
      </c>
      <c r="G728" s="38">
        <v>1869</v>
      </c>
      <c r="H728" s="41">
        <v>42226</v>
      </c>
      <c r="I728" s="57">
        <v>2.8999999999999998E-3</v>
      </c>
      <c r="J728" s="57">
        <v>2.5000000000000001E-3</v>
      </c>
      <c r="K728" s="57">
        <f t="shared" si="75"/>
        <v>7.6653396187392414E-3</v>
      </c>
    </row>
    <row r="729" spans="1:11" x14ac:dyDescent="0.25">
      <c r="A729" s="45" t="s">
        <v>11</v>
      </c>
      <c r="B729" s="36">
        <v>1106</v>
      </c>
      <c r="C729" s="44">
        <v>41463</v>
      </c>
      <c r="D729" s="37">
        <v>-88.697791023524999</v>
      </c>
      <c r="F729" s="38" t="s">
        <v>20</v>
      </c>
      <c r="G729" s="38">
        <v>1871</v>
      </c>
      <c r="H729" s="41">
        <v>42228</v>
      </c>
      <c r="I729" s="57">
        <v>1.5E-3</v>
      </c>
      <c r="J729" s="57">
        <v>2.5000000000000001E-3</v>
      </c>
      <c r="K729" s="57">
        <f t="shared" si="75"/>
        <v>7.6653396187392414E-3</v>
      </c>
    </row>
    <row r="730" spans="1:11" x14ac:dyDescent="0.25">
      <c r="A730" s="45" t="s">
        <v>11</v>
      </c>
      <c r="B730" s="36">
        <v>1107</v>
      </c>
      <c r="C730" s="44">
        <v>41464</v>
      </c>
      <c r="D730" s="37">
        <v>-88.697791023524999</v>
      </c>
      <c r="F730" s="38" t="s">
        <v>20</v>
      </c>
      <c r="G730" s="38">
        <v>1873</v>
      </c>
      <c r="H730" s="41">
        <v>42230</v>
      </c>
      <c r="I730" s="57">
        <v>2.2000000000000001E-3</v>
      </c>
      <c r="J730" s="57">
        <v>2.5000000000000001E-3</v>
      </c>
      <c r="K730" s="57">
        <f t="shared" si="75"/>
        <v>7.6653396187392414E-3</v>
      </c>
    </row>
    <row r="731" spans="1:11" x14ac:dyDescent="0.25">
      <c r="A731" s="45" t="s">
        <v>11</v>
      </c>
      <c r="B731" s="36">
        <v>1108</v>
      </c>
      <c r="C731" s="44">
        <v>41465</v>
      </c>
      <c r="D731" s="37">
        <v>-88.697791023524999</v>
      </c>
      <c r="F731" s="38" t="s">
        <v>20</v>
      </c>
      <c r="G731" s="38">
        <v>1876</v>
      </c>
      <c r="H731" s="41">
        <v>42233</v>
      </c>
      <c r="I731" s="57">
        <v>1.5699999999999999E-2</v>
      </c>
      <c r="J731" s="57">
        <v>2.5000000000000001E-3</v>
      </c>
      <c r="K731" s="57">
        <f t="shared" si="75"/>
        <v>7.6653396187392414E-3</v>
      </c>
    </row>
    <row r="732" spans="1:11" x14ac:dyDescent="0.25">
      <c r="A732" s="45" t="s">
        <v>11</v>
      </c>
      <c r="B732" s="36">
        <v>1109</v>
      </c>
      <c r="C732" s="44">
        <v>41466</v>
      </c>
      <c r="D732" s="37">
        <v>-88.697791023524999</v>
      </c>
      <c r="F732" s="38" t="s">
        <v>20</v>
      </c>
      <c r="G732" s="38">
        <v>1878</v>
      </c>
      <c r="H732" s="41">
        <v>42235</v>
      </c>
      <c r="I732" s="57">
        <v>5.0000000000000001E-4</v>
      </c>
      <c r="J732" s="57">
        <v>2.5000000000000001E-3</v>
      </c>
      <c r="K732" s="57">
        <f t="shared" si="75"/>
        <v>7.6653396187392414E-3</v>
      </c>
    </row>
    <row r="733" spans="1:11" x14ac:dyDescent="0.25">
      <c r="A733" s="45" t="s">
        <v>11</v>
      </c>
      <c r="B733" s="36">
        <v>1110</v>
      </c>
      <c r="C733" s="44">
        <v>41467</v>
      </c>
      <c r="D733" s="37">
        <v>-88.697791023524999</v>
      </c>
      <c r="F733" s="38" t="s">
        <v>20</v>
      </c>
      <c r="G733" s="38">
        <v>1880</v>
      </c>
      <c r="H733" s="41">
        <v>42237</v>
      </c>
      <c r="I733" s="57">
        <v>1E-3</v>
      </c>
      <c r="J733" s="57">
        <v>2.5000000000000001E-3</v>
      </c>
      <c r="K733" s="57">
        <f t="shared" si="75"/>
        <v>7.6653396187392414E-3</v>
      </c>
    </row>
    <row r="734" spans="1:11" x14ac:dyDescent="0.25">
      <c r="A734" s="45" t="s">
        <v>11</v>
      </c>
      <c r="B734" s="36">
        <v>1113</v>
      </c>
      <c r="C734" s="44">
        <v>41470</v>
      </c>
      <c r="D734" s="37">
        <v>-88.697791023524999</v>
      </c>
      <c r="F734" s="38" t="s">
        <v>20</v>
      </c>
      <c r="G734" s="38">
        <v>1883</v>
      </c>
      <c r="H734" s="41">
        <v>42240</v>
      </c>
      <c r="I734" s="57">
        <v>1.2999999999999999E-3</v>
      </c>
      <c r="J734" s="57">
        <v>2.5000000000000001E-3</v>
      </c>
      <c r="K734" s="57">
        <f t="shared" si="75"/>
        <v>7.6653396187392414E-3</v>
      </c>
    </row>
    <row r="735" spans="1:11" x14ac:dyDescent="0.25">
      <c r="A735" s="45" t="s">
        <v>11</v>
      </c>
      <c r="B735" s="36">
        <v>1114</v>
      </c>
      <c r="C735" s="44">
        <v>41471</v>
      </c>
      <c r="D735" s="37">
        <v>-88.697791023524999</v>
      </c>
      <c r="F735" s="38" t="s">
        <v>20</v>
      </c>
      <c r="G735" s="38">
        <v>1885</v>
      </c>
      <c r="H735" s="41">
        <v>42242</v>
      </c>
      <c r="I735" s="57">
        <v>5.0000000000000001E-4</v>
      </c>
      <c r="J735" s="57">
        <v>2.5000000000000001E-3</v>
      </c>
      <c r="K735" s="57">
        <f t="shared" si="75"/>
        <v>7.6653396187392414E-3</v>
      </c>
    </row>
    <row r="736" spans="1:11" x14ac:dyDescent="0.25">
      <c r="A736" s="45" t="s">
        <v>11</v>
      </c>
      <c r="B736" s="36">
        <v>1115</v>
      </c>
      <c r="C736" s="44">
        <v>41472</v>
      </c>
      <c r="D736" s="37">
        <v>-88.697791023524999</v>
      </c>
      <c r="F736" s="38" t="s">
        <v>20</v>
      </c>
      <c r="G736" s="38">
        <v>1887</v>
      </c>
      <c r="H736" s="41">
        <v>42244</v>
      </c>
      <c r="I736" s="57">
        <v>1.8E-3</v>
      </c>
      <c r="J736" s="57">
        <v>2.5000000000000001E-3</v>
      </c>
      <c r="K736" s="57">
        <f t="shared" si="75"/>
        <v>7.6653396187392414E-3</v>
      </c>
    </row>
    <row r="737" spans="1:53" x14ac:dyDescent="0.25">
      <c r="A737" s="45" t="s">
        <v>11</v>
      </c>
      <c r="B737" s="36">
        <v>1116</v>
      </c>
      <c r="C737" s="44">
        <v>41473</v>
      </c>
      <c r="D737" s="37">
        <v>-88.697791023524999</v>
      </c>
      <c r="F737" s="38" t="s">
        <v>20</v>
      </c>
      <c r="G737" s="38">
        <v>1890</v>
      </c>
      <c r="H737" s="41">
        <v>42247</v>
      </c>
      <c r="I737" s="57">
        <v>2.3E-3</v>
      </c>
      <c r="J737" s="57">
        <v>2.5000000000000001E-3</v>
      </c>
      <c r="K737" s="57">
        <f t="shared" si="75"/>
        <v>7.6653396187392414E-3</v>
      </c>
    </row>
    <row r="738" spans="1:53" x14ac:dyDescent="0.25">
      <c r="A738" s="45" t="s">
        <v>11</v>
      </c>
      <c r="B738" s="36">
        <v>1117</v>
      </c>
      <c r="C738" s="44">
        <v>41474</v>
      </c>
      <c r="D738" s="37">
        <v>-88.697791023524999</v>
      </c>
      <c r="F738" s="38" t="s">
        <v>20</v>
      </c>
      <c r="G738" s="38">
        <v>1892</v>
      </c>
      <c r="H738" s="41">
        <v>42249</v>
      </c>
      <c r="I738" s="57">
        <v>3.8E-3</v>
      </c>
      <c r="J738" s="57">
        <v>2.5000000000000001E-3</v>
      </c>
      <c r="K738" s="57">
        <f t="shared" si="75"/>
        <v>7.6653396187392414E-3</v>
      </c>
    </row>
    <row r="739" spans="1:53" x14ac:dyDescent="0.25">
      <c r="A739" s="45" t="s">
        <v>11</v>
      </c>
      <c r="B739" s="36">
        <v>1120</v>
      </c>
      <c r="C739" s="44">
        <v>41477</v>
      </c>
      <c r="D739" s="37">
        <v>-88.697791023524999</v>
      </c>
      <c r="F739" s="38" t="s">
        <v>20</v>
      </c>
      <c r="G739" s="38">
        <v>1894</v>
      </c>
      <c r="H739" s="41">
        <v>42251</v>
      </c>
      <c r="I739" s="57">
        <v>5.0000000000000001E-4</v>
      </c>
      <c r="J739" s="57">
        <v>2.5000000000000001E-3</v>
      </c>
      <c r="K739" s="57">
        <f t="shared" si="75"/>
        <v>7.6653396187392414E-3</v>
      </c>
    </row>
    <row r="740" spans="1:53" x14ac:dyDescent="0.25">
      <c r="A740" s="45" t="s">
        <v>11</v>
      </c>
      <c r="B740" s="36">
        <v>1121</v>
      </c>
      <c r="C740" s="44">
        <v>41478</v>
      </c>
      <c r="D740" s="37">
        <v>-88.697791023524999</v>
      </c>
      <c r="F740" s="38" t="s">
        <v>20</v>
      </c>
      <c r="G740" s="38">
        <v>1899</v>
      </c>
      <c r="H740" s="41">
        <v>42256</v>
      </c>
      <c r="I740" s="57">
        <v>2.5000000000000001E-3</v>
      </c>
      <c r="J740" s="57">
        <v>2.5000000000000001E-3</v>
      </c>
      <c r="K740" s="57">
        <f t="shared" si="75"/>
        <v>7.6653396187392414E-3</v>
      </c>
    </row>
    <row r="741" spans="1:53" x14ac:dyDescent="0.25">
      <c r="A741" s="45" t="s">
        <v>14</v>
      </c>
      <c r="B741" s="36">
        <v>1122</v>
      </c>
      <c r="C741" s="44">
        <v>41479</v>
      </c>
      <c r="D741" s="37">
        <v>-88.798973506492359</v>
      </c>
      <c r="F741" s="38" t="s">
        <v>20</v>
      </c>
      <c r="G741" s="38">
        <v>1901</v>
      </c>
      <c r="H741" s="41">
        <v>42258</v>
      </c>
      <c r="I741" s="57">
        <v>1E-3</v>
      </c>
      <c r="J741" s="57">
        <v>2.5000000000000001E-3</v>
      </c>
      <c r="K741" s="57">
        <f t="shared" si="75"/>
        <v>7.6653396187392414E-3</v>
      </c>
    </row>
    <row r="742" spans="1:53" x14ac:dyDescent="0.25">
      <c r="A742" s="45" t="s">
        <v>14</v>
      </c>
      <c r="B742" s="36">
        <v>1123</v>
      </c>
      <c r="C742" s="44">
        <v>41480</v>
      </c>
      <c r="D742" s="37">
        <v>-74.050860080038063</v>
      </c>
      <c r="F742" s="38" t="s">
        <v>20</v>
      </c>
      <c r="G742" s="38">
        <v>1904</v>
      </c>
      <c r="H742" s="41">
        <v>42261</v>
      </c>
      <c r="I742" s="57">
        <v>1.2999999999999999E-3</v>
      </c>
      <c r="J742" s="57">
        <v>2.5000000000000001E-3</v>
      </c>
      <c r="K742" s="57">
        <f t="shared" si="75"/>
        <v>7.6653396187392414E-3</v>
      </c>
    </row>
    <row r="743" spans="1:53" x14ac:dyDescent="0.25">
      <c r="A743" s="45" t="s">
        <v>14</v>
      </c>
      <c r="B743" s="36">
        <v>1124</v>
      </c>
      <c r="C743" s="44">
        <v>41481</v>
      </c>
      <c r="D743" s="37">
        <v>-70.212057998973449</v>
      </c>
      <c r="F743" s="38" t="s">
        <v>20</v>
      </c>
      <c r="G743" s="38">
        <v>1906</v>
      </c>
      <c r="H743" s="41">
        <v>42263</v>
      </c>
      <c r="I743" s="57">
        <v>5.0000000000000001E-4</v>
      </c>
      <c r="J743" s="57">
        <v>2.5000000000000001E-3</v>
      </c>
      <c r="K743" s="57">
        <f t="shared" si="75"/>
        <v>7.6653396187392414E-3</v>
      </c>
    </row>
    <row r="744" spans="1:53" x14ac:dyDescent="0.25">
      <c r="A744" s="45" t="s">
        <v>14</v>
      </c>
      <c r="B744" s="36">
        <v>1127</v>
      </c>
      <c r="C744" s="44">
        <v>41484</v>
      </c>
      <c r="D744" s="37">
        <v>-58.064027771195505</v>
      </c>
      <c r="F744" s="38" t="s">
        <v>20</v>
      </c>
      <c r="G744" s="38">
        <v>1908</v>
      </c>
      <c r="H744" s="41">
        <v>42265</v>
      </c>
      <c r="I744" s="57">
        <v>5.0000000000000001E-4</v>
      </c>
      <c r="J744" s="57">
        <v>2.5000000000000001E-3</v>
      </c>
      <c r="K744" s="57">
        <f t="shared" si="75"/>
        <v>7.6653396187392414E-3</v>
      </c>
    </row>
    <row r="745" spans="1:53" x14ac:dyDescent="0.25">
      <c r="A745" s="45" t="s">
        <v>14</v>
      </c>
      <c r="B745" s="36">
        <v>1128</v>
      </c>
      <c r="C745" s="44">
        <v>41485</v>
      </c>
      <c r="D745" s="37">
        <v>-51.110031669075262</v>
      </c>
      <c r="F745" s="38" t="s">
        <v>20</v>
      </c>
      <c r="G745" s="38">
        <v>1911</v>
      </c>
      <c r="H745" s="41">
        <v>42268</v>
      </c>
      <c r="I745" s="57">
        <v>5.0000000000000001E-4</v>
      </c>
      <c r="J745" s="57">
        <v>2.5000000000000001E-3</v>
      </c>
      <c r="K745" s="57">
        <f t="shared" si="75"/>
        <v>7.6653396187392414E-3</v>
      </c>
    </row>
    <row r="746" spans="1:53" ht="15.75" x14ac:dyDescent="0.3">
      <c r="A746" s="45" t="s">
        <v>14</v>
      </c>
      <c r="B746" s="36">
        <v>1129</v>
      </c>
      <c r="C746" s="44">
        <v>41486</v>
      </c>
      <c r="D746" s="37">
        <v>-48.181871934716874</v>
      </c>
      <c r="F746" s="48" t="s">
        <v>20</v>
      </c>
      <c r="G746" s="48">
        <v>1914</v>
      </c>
      <c r="H746" s="49">
        <v>42271</v>
      </c>
      <c r="I746" s="58">
        <v>5.0000000000000001E-4</v>
      </c>
      <c r="J746" s="58">
        <v>2.5000000000000001E-3</v>
      </c>
      <c r="K746" s="57">
        <f t="shared" si="75"/>
        <v>7.6653396187392414E-3</v>
      </c>
      <c r="L746" s="38" t="s">
        <v>113</v>
      </c>
      <c r="M746" s="38" t="s">
        <v>93</v>
      </c>
      <c r="N746" s="38" t="s">
        <v>94</v>
      </c>
      <c r="O746" s="38" t="s">
        <v>179</v>
      </c>
    </row>
    <row r="747" spans="1:53" x14ac:dyDescent="0.25">
      <c r="A747" s="45" t="s">
        <v>14</v>
      </c>
      <c r="B747" s="36">
        <v>1130</v>
      </c>
      <c r="C747" s="44">
        <v>41487</v>
      </c>
      <c r="D747" s="37">
        <v>-43.579602027625832</v>
      </c>
      <c r="F747" s="38" t="s">
        <v>22</v>
      </c>
      <c r="G747" s="38">
        <v>1919</v>
      </c>
      <c r="H747" s="41">
        <v>42276</v>
      </c>
      <c r="I747" s="57">
        <v>5.0000000000000001E-4</v>
      </c>
      <c r="J747" s="57">
        <v>2.5000000000000001E-3</v>
      </c>
      <c r="K747" s="57">
        <f t="shared" si="75"/>
        <v>7.6653396187392414E-3</v>
      </c>
      <c r="L747" s="38" t="s">
        <v>46</v>
      </c>
      <c r="M747" s="57">
        <f>MAX(I747:I891)</f>
        <v>0.92069999999999996</v>
      </c>
      <c r="N747" s="57">
        <f>MAX(J747:J891)</f>
        <v>0.16800000000000001</v>
      </c>
      <c r="O747" s="57">
        <f>(30.973762+15.999*4)/30.973762*N747</f>
        <v>0.51511082237927697</v>
      </c>
      <c r="BA747" s="42"/>
    </row>
    <row r="748" spans="1:53" x14ac:dyDescent="0.25">
      <c r="A748" s="45" t="s">
        <v>14</v>
      </c>
      <c r="B748" s="36">
        <v>1131</v>
      </c>
      <c r="C748" s="44">
        <v>41488</v>
      </c>
      <c r="D748" s="37">
        <v>-40.200720323685573</v>
      </c>
      <c r="F748" s="38" t="s">
        <v>22</v>
      </c>
      <c r="G748" s="38">
        <v>1922</v>
      </c>
      <c r="H748" s="41">
        <v>42279</v>
      </c>
      <c r="I748" s="57">
        <v>5.0000000000000001E-4</v>
      </c>
      <c r="J748" s="57">
        <v>2.5000000000000001E-3</v>
      </c>
      <c r="K748" s="57">
        <f t="shared" si="75"/>
        <v>7.6653396187392414E-3</v>
      </c>
      <c r="L748" s="38" t="s">
        <v>47</v>
      </c>
      <c r="M748" s="57">
        <f>MIN(I747:I891)</f>
        <v>5.0000000000000001E-4</v>
      </c>
      <c r="N748" s="57">
        <f>MIN(J747:J891)</f>
        <v>2.5000000000000001E-3</v>
      </c>
      <c r="O748" s="57">
        <f t="shared" ref="O748:O751" si="76">(30.973762+15.999*4)/30.973762*N748</f>
        <v>7.6653396187392414E-3</v>
      </c>
      <c r="BA748" s="42"/>
    </row>
    <row r="749" spans="1:53" x14ac:dyDescent="0.25">
      <c r="A749" s="45" t="s">
        <v>14</v>
      </c>
      <c r="B749" s="36">
        <v>1134</v>
      </c>
      <c r="C749" s="44">
        <v>41491</v>
      </c>
      <c r="D749" s="37">
        <v>-30.953254607638556</v>
      </c>
      <c r="F749" s="38" t="s">
        <v>22</v>
      </c>
      <c r="G749" s="38">
        <v>1925</v>
      </c>
      <c r="H749" s="41">
        <v>42282</v>
      </c>
      <c r="I749" s="57">
        <v>5.0000000000000001E-4</v>
      </c>
      <c r="J749" s="57">
        <v>2.5000000000000001E-3</v>
      </c>
      <c r="K749" s="57">
        <f t="shared" si="75"/>
        <v>7.6653396187392414E-3</v>
      </c>
      <c r="L749" s="38" t="s">
        <v>48</v>
      </c>
      <c r="M749" s="57">
        <f>MEDIAN(I747:I891)</f>
        <v>5.0000000000000001E-4</v>
      </c>
      <c r="N749" s="57">
        <f>MEDIAN(J747:J891)</f>
        <v>2.5000000000000001E-3</v>
      </c>
      <c r="O749" s="57">
        <f t="shared" si="76"/>
        <v>7.6653396187392414E-3</v>
      </c>
      <c r="BA749" s="42"/>
    </row>
    <row r="750" spans="1:53" x14ac:dyDescent="0.25">
      <c r="A750" s="45" t="s">
        <v>14</v>
      </c>
      <c r="B750" s="36">
        <v>1135</v>
      </c>
      <c r="C750" s="44">
        <v>41492</v>
      </c>
      <c r="D750" s="37">
        <v>-25.903328866813141</v>
      </c>
      <c r="F750" s="38" t="s">
        <v>22</v>
      </c>
      <c r="G750" s="38">
        <v>1927</v>
      </c>
      <c r="H750" s="41">
        <v>42284</v>
      </c>
      <c r="I750" s="57">
        <v>5.0000000000000001E-4</v>
      </c>
      <c r="J750" s="57">
        <v>2.5000000000000001E-3</v>
      </c>
      <c r="K750" s="57">
        <f t="shared" si="75"/>
        <v>7.6653396187392414E-3</v>
      </c>
      <c r="L750" s="38" t="s">
        <v>49</v>
      </c>
      <c r="M750" s="57">
        <f>AVERAGE(I747:I891)</f>
        <v>1.431862068965516E-2</v>
      </c>
      <c r="N750" s="57">
        <f>AVERAGE(J747:J891)</f>
        <v>3.8689655172413719E-3</v>
      </c>
      <c r="O750" s="57">
        <f t="shared" si="76"/>
        <v>1.1862773865138499E-2</v>
      </c>
      <c r="BA750" s="42"/>
    </row>
    <row r="751" spans="1:53" x14ac:dyDescent="0.25">
      <c r="A751" s="45" t="s">
        <v>14</v>
      </c>
      <c r="B751" s="36">
        <v>1136</v>
      </c>
      <c r="C751" s="44">
        <v>41493</v>
      </c>
      <c r="D751" s="37">
        <v>-22.919978687199833</v>
      </c>
      <c r="F751" s="38" t="s">
        <v>22</v>
      </c>
      <c r="G751" s="38">
        <v>1929</v>
      </c>
      <c r="H751" s="41">
        <v>42286</v>
      </c>
      <c r="I751" s="57">
        <v>5.0000000000000001E-4</v>
      </c>
      <c r="J751" s="57">
        <v>2.5000000000000001E-3</v>
      </c>
      <c r="K751" s="57">
        <f t="shared" si="75"/>
        <v>7.6653396187392414E-3</v>
      </c>
      <c r="L751" s="38" t="s">
        <v>50</v>
      </c>
      <c r="M751" s="57">
        <f>STDEV(I747:I891)</f>
        <v>9.0782430680757309E-2</v>
      </c>
      <c r="N751" s="57">
        <f>STDEV(J747:J891)</f>
        <v>1.3802619101507598E-2</v>
      </c>
      <c r="O751" s="57">
        <f t="shared" si="76"/>
        <v>4.2320705216461287E-2</v>
      </c>
    </row>
    <row r="752" spans="1:53" x14ac:dyDescent="0.25">
      <c r="A752" s="45" t="s">
        <v>14</v>
      </c>
      <c r="B752" s="36">
        <v>1137</v>
      </c>
      <c r="C752" s="44">
        <v>41494</v>
      </c>
      <c r="D752" s="37">
        <v>-17.729010697389615</v>
      </c>
      <c r="F752" s="38" t="s">
        <v>22</v>
      </c>
      <c r="G752" s="38">
        <v>1934</v>
      </c>
      <c r="H752" s="41">
        <v>42291</v>
      </c>
      <c r="I752" s="57">
        <v>5.0000000000000001E-4</v>
      </c>
      <c r="J752" s="57">
        <v>2.5000000000000001E-3</v>
      </c>
      <c r="K752" s="57">
        <f t="shared" si="75"/>
        <v>7.6653396187392414E-3</v>
      </c>
    </row>
    <row r="753" spans="1:11" x14ac:dyDescent="0.25">
      <c r="A753" s="45" t="s">
        <v>14</v>
      </c>
      <c r="B753" s="36">
        <v>1138</v>
      </c>
      <c r="C753" s="44">
        <v>41495</v>
      </c>
      <c r="D753" s="37">
        <v>-15.315961785410504</v>
      </c>
      <c r="F753" s="38" t="s">
        <v>22</v>
      </c>
      <c r="G753" s="38">
        <v>1936</v>
      </c>
      <c r="H753" s="41">
        <v>42293</v>
      </c>
      <c r="I753" s="57">
        <v>5.0000000000000001E-4</v>
      </c>
      <c r="J753" s="57">
        <v>2.5000000000000001E-3</v>
      </c>
      <c r="K753" s="57">
        <f t="shared" si="75"/>
        <v>7.6653396187392414E-3</v>
      </c>
    </row>
    <row r="754" spans="1:11" x14ac:dyDescent="0.25">
      <c r="A754" s="45" t="s">
        <v>14</v>
      </c>
      <c r="B754" s="36">
        <v>1141</v>
      </c>
      <c r="C754" s="44">
        <v>41498</v>
      </c>
      <c r="D754" s="37">
        <v>-6.9392786500522607</v>
      </c>
      <c r="F754" s="38" t="s">
        <v>22</v>
      </c>
      <c r="G754" s="38">
        <v>1939</v>
      </c>
      <c r="H754" s="41">
        <v>42296</v>
      </c>
      <c r="I754" s="57">
        <v>5.0000000000000001E-4</v>
      </c>
      <c r="J754" s="57">
        <v>2.5000000000000001E-3</v>
      </c>
      <c r="K754" s="57">
        <f t="shared" si="75"/>
        <v>7.6653396187392414E-3</v>
      </c>
    </row>
    <row r="755" spans="1:11" x14ac:dyDescent="0.25">
      <c r="A755" s="45" t="s">
        <v>14</v>
      </c>
      <c r="B755" s="36">
        <v>1142</v>
      </c>
      <c r="C755" s="44">
        <v>41499</v>
      </c>
      <c r="D755" s="37">
        <v>-1.2025384793878122</v>
      </c>
      <c r="F755" s="38" t="s">
        <v>22</v>
      </c>
      <c r="G755" s="38">
        <v>1941</v>
      </c>
      <c r="H755" s="41">
        <v>42298</v>
      </c>
      <c r="I755" s="57">
        <v>1.2999999999999999E-3</v>
      </c>
      <c r="J755" s="57">
        <v>2.5000000000000001E-3</v>
      </c>
      <c r="K755" s="57">
        <f t="shared" si="75"/>
        <v>7.6653396187392414E-3</v>
      </c>
    </row>
    <row r="756" spans="1:11" x14ac:dyDescent="0.25">
      <c r="A756" s="45" t="s">
        <v>14</v>
      </c>
      <c r="B756" s="36">
        <v>1143</v>
      </c>
      <c r="C756" s="44">
        <v>41500</v>
      </c>
      <c r="D756" s="37">
        <v>-1.0798930454879845</v>
      </c>
      <c r="F756" s="38" t="s">
        <v>22</v>
      </c>
      <c r="G756" s="38">
        <v>1943</v>
      </c>
      <c r="H756" s="41">
        <v>42300</v>
      </c>
      <c r="I756" s="57">
        <v>5.0000000000000001E-4</v>
      </c>
      <c r="J756" s="57">
        <v>2.5000000000000001E-3</v>
      </c>
      <c r="K756" s="57">
        <f t="shared" si="75"/>
        <v>7.6653396187392414E-3</v>
      </c>
    </row>
    <row r="757" spans="1:11" x14ac:dyDescent="0.25">
      <c r="A757" s="45" t="s">
        <v>14</v>
      </c>
      <c r="B757" s="36">
        <v>1144</v>
      </c>
      <c r="C757" s="44">
        <v>41501</v>
      </c>
      <c r="D757" s="37">
        <v>1.1675845307263595</v>
      </c>
      <c r="F757" s="38" t="s">
        <v>22</v>
      </c>
      <c r="G757" s="38">
        <v>1946</v>
      </c>
      <c r="H757" s="41">
        <v>42303</v>
      </c>
      <c r="I757" s="57">
        <v>1.1000000000000001E-3</v>
      </c>
      <c r="J757" s="57">
        <v>2.5000000000000001E-3</v>
      </c>
      <c r="K757" s="57">
        <f t="shared" si="75"/>
        <v>7.6653396187392414E-3</v>
      </c>
    </row>
    <row r="758" spans="1:11" x14ac:dyDescent="0.25">
      <c r="A758" s="45" t="s">
        <v>14</v>
      </c>
      <c r="B758" s="36">
        <v>1145</v>
      </c>
      <c r="C758" s="44">
        <v>41502</v>
      </c>
      <c r="D758" s="37">
        <v>2.765041307271618</v>
      </c>
      <c r="F758" s="38" t="s">
        <v>22</v>
      </c>
      <c r="G758" s="38">
        <v>1948</v>
      </c>
      <c r="H758" s="41">
        <v>42305</v>
      </c>
      <c r="I758" s="57">
        <v>0.44950000000000001</v>
      </c>
      <c r="J758" s="57">
        <v>2.5000000000000001E-3</v>
      </c>
      <c r="K758" s="57">
        <f t="shared" si="75"/>
        <v>7.6653396187392414E-3</v>
      </c>
    </row>
    <row r="759" spans="1:11" x14ac:dyDescent="0.25">
      <c r="A759" s="45" t="s">
        <v>14</v>
      </c>
      <c r="B759" s="36">
        <v>1148</v>
      </c>
      <c r="C759" s="44">
        <v>41505</v>
      </c>
      <c r="D759" s="37">
        <v>11.006814465340049</v>
      </c>
      <c r="F759" s="38" t="s">
        <v>22</v>
      </c>
      <c r="G759" s="38">
        <v>1950</v>
      </c>
      <c r="H759" s="41">
        <v>42307</v>
      </c>
      <c r="I759" s="57">
        <v>5.0000000000000001E-4</v>
      </c>
      <c r="J759" s="57">
        <v>1.09E-2</v>
      </c>
      <c r="K759" s="57">
        <f t="shared" si="75"/>
        <v>3.3420880737703093E-2</v>
      </c>
    </row>
    <row r="760" spans="1:11" x14ac:dyDescent="0.25">
      <c r="A760" s="45" t="s">
        <v>14</v>
      </c>
      <c r="B760" s="36">
        <v>1149</v>
      </c>
      <c r="C760" s="44">
        <v>41506</v>
      </c>
      <c r="D760" s="37">
        <v>11.49739620093936</v>
      </c>
      <c r="F760" s="38" t="s">
        <v>22</v>
      </c>
      <c r="G760" s="38">
        <v>1953</v>
      </c>
      <c r="H760" s="41">
        <v>42310</v>
      </c>
      <c r="I760" s="57">
        <v>5.0000000000000001E-4</v>
      </c>
      <c r="J760" s="57">
        <v>2.5000000000000001E-3</v>
      </c>
      <c r="K760" s="57">
        <f t="shared" si="75"/>
        <v>7.6653396187392414E-3</v>
      </c>
    </row>
    <row r="761" spans="1:11" x14ac:dyDescent="0.25">
      <c r="A761" s="45" t="s">
        <v>14</v>
      </c>
      <c r="B761" s="36">
        <v>1150</v>
      </c>
      <c r="C761" s="44">
        <v>41507</v>
      </c>
      <c r="D761" s="37">
        <v>15.336198282003972</v>
      </c>
      <c r="F761" s="38" t="s">
        <v>22</v>
      </c>
      <c r="G761" s="38">
        <v>1955</v>
      </c>
      <c r="H761" s="41">
        <v>42312</v>
      </c>
      <c r="I761" s="57">
        <v>1.1999999999999899E-3</v>
      </c>
      <c r="J761" s="57">
        <v>2.5000000000000001E-3</v>
      </c>
      <c r="K761" s="57">
        <f t="shared" si="75"/>
        <v>7.6653396187392414E-3</v>
      </c>
    </row>
    <row r="762" spans="1:11" x14ac:dyDescent="0.25">
      <c r="A762" s="45" t="s">
        <v>14</v>
      </c>
      <c r="B762" s="36">
        <v>1151</v>
      </c>
      <c r="C762" s="44">
        <v>41508</v>
      </c>
      <c r="D762" s="37">
        <v>18.249027337124883</v>
      </c>
      <c r="F762" s="38" t="s">
        <v>22</v>
      </c>
      <c r="G762" s="38">
        <v>1957</v>
      </c>
      <c r="H762" s="41">
        <v>42314</v>
      </c>
      <c r="I762" s="57">
        <v>5.0000000000000001E-4</v>
      </c>
      <c r="J762" s="57">
        <v>2.5000000000000001E-3</v>
      </c>
      <c r="K762" s="57">
        <f t="shared" si="75"/>
        <v>7.6653396187392414E-3</v>
      </c>
    </row>
    <row r="763" spans="1:11" x14ac:dyDescent="0.25">
      <c r="A763" s="45" t="s">
        <v>14</v>
      </c>
      <c r="B763" s="36">
        <v>1152</v>
      </c>
      <c r="C763" s="44">
        <v>41509</v>
      </c>
      <c r="D763" s="37">
        <v>19.503076898750624</v>
      </c>
      <c r="F763" s="38" t="s">
        <v>22</v>
      </c>
      <c r="G763" s="38">
        <v>1960</v>
      </c>
      <c r="H763" s="41">
        <v>42317</v>
      </c>
      <c r="I763" s="57">
        <v>2.4799999999999999E-2</v>
      </c>
      <c r="J763" s="57">
        <v>2.5000000000000001E-3</v>
      </c>
      <c r="K763" s="57">
        <f t="shared" si="75"/>
        <v>7.6653396187392414E-3</v>
      </c>
    </row>
    <row r="764" spans="1:11" x14ac:dyDescent="0.25">
      <c r="A764" s="45" t="s">
        <v>16</v>
      </c>
      <c r="B764" s="36">
        <v>1155</v>
      </c>
      <c r="C764" s="44">
        <v>41512</v>
      </c>
      <c r="D764" s="37">
        <v>26.374287332988477</v>
      </c>
      <c r="F764" s="38" t="s">
        <v>22</v>
      </c>
      <c r="G764" s="38">
        <v>1964</v>
      </c>
      <c r="H764" s="41">
        <v>42321</v>
      </c>
      <c r="I764" s="57">
        <v>5.0000000000000001E-4</v>
      </c>
      <c r="J764" s="57">
        <v>2.5000000000000001E-3</v>
      </c>
      <c r="K764" s="57">
        <f t="shared" si="75"/>
        <v>7.6653396187392414E-3</v>
      </c>
    </row>
    <row r="765" spans="1:11" x14ac:dyDescent="0.25">
      <c r="A765" s="45" t="s">
        <v>16</v>
      </c>
      <c r="B765" s="36">
        <v>1156</v>
      </c>
      <c r="C765" s="44">
        <v>41513</v>
      </c>
      <c r="D765" s="37">
        <v>19.886343879687587</v>
      </c>
      <c r="F765" s="38" t="s">
        <v>22</v>
      </c>
      <c r="G765" s="38">
        <v>1967</v>
      </c>
      <c r="H765" s="41">
        <v>42324</v>
      </c>
      <c r="I765" s="57">
        <v>5.0000000000000001E-4</v>
      </c>
      <c r="J765" s="57">
        <v>2.5000000000000001E-3</v>
      </c>
      <c r="K765" s="57">
        <f t="shared" si="75"/>
        <v>7.6653396187392414E-3</v>
      </c>
    </row>
    <row r="766" spans="1:11" x14ac:dyDescent="0.25">
      <c r="A766" s="45" t="s">
        <v>16</v>
      </c>
      <c r="B766" s="36">
        <v>1157</v>
      </c>
      <c r="C766" s="44">
        <v>41514</v>
      </c>
      <c r="D766" s="37">
        <v>19.374299193155803</v>
      </c>
      <c r="F766" s="38" t="s">
        <v>22</v>
      </c>
      <c r="G766" s="38">
        <v>1969</v>
      </c>
      <c r="H766" s="41">
        <v>42326</v>
      </c>
      <c r="I766" s="57">
        <v>5.0000000000000001E-4</v>
      </c>
      <c r="J766" s="57">
        <v>2.5000000000000001E-3</v>
      </c>
      <c r="K766" s="57">
        <f t="shared" si="75"/>
        <v>7.6653396187392414E-3</v>
      </c>
    </row>
    <row r="767" spans="1:11" x14ac:dyDescent="0.25">
      <c r="A767" s="45" t="s">
        <v>16</v>
      </c>
      <c r="B767" s="36">
        <v>1158</v>
      </c>
      <c r="C767" s="44">
        <v>41515</v>
      </c>
      <c r="D767" s="37">
        <v>15.946359315655615</v>
      </c>
      <c r="F767" s="38" t="s">
        <v>22</v>
      </c>
      <c r="G767" s="38">
        <v>1971</v>
      </c>
      <c r="H767" s="41">
        <v>42328</v>
      </c>
      <c r="I767" s="57">
        <v>5.0000000000000001E-4</v>
      </c>
      <c r="J767" s="57">
        <v>2.5000000000000001E-3</v>
      </c>
      <c r="K767" s="57">
        <f t="shared" si="75"/>
        <v>7.6653396187392414E-3</v>
      </c>
    </row>
    <row r="768" spans="1:11" x14ac:dyDescent="0.25">
      <c r="A768" s="45" t="s">
        <v>16</v>
      </c>
      <c r="B768" s="36">
        <v>1159</v>
      </c>
      <c r="C768" s="44">
        <v>41516</v>
      </c>
      <c r="D768" s="37">
        <v>15.765457300653368</v>
      </c>
      <c r="F768" s="38" t="s">
        <v>22</v>
      </c>
      <c r="G768" s="38">
        <v>1974</v>
      </c>
      <c r="H768" s="41">
        <v>42331</v>
      </c>
      <c r="I768" s="57">
        <v>5.0000000000000001E-4</v>
      </c>
      <c r="J768" s="57">
        <v>2.5000000000000001E-3</v>
      </c>
      <c r="K768" s="57">
        <f t="shared" si="75"/>
        <v>7.6653396187392414E-3</v>
      </c>
    </row>
    <row r="769" spans="1:11" x14ac:dyDescent="0.25">
      <c r="A769" s="45" t="s">
        <v>16</v>
      </c>
      <c r="B769" s="36">
        <v>1163</v>
      </c>
      <c r="C769" s="44">
        <v>41520</v>
      </c>
      <c r="D769" s="37">
        <v>12.910884826634875</v>
      </c>
      <c r="F769" s="38" t="s">
        <v>22</v>
      </c>
      <c r="G769" s="38">
        <v>1976</v>
      </c>
      <c r="H769" s="41">
        <v>42333</v>
      </c>
      <c r="I769" s="57">
        <v>0.39850000000000002</v>
      </c>
      <c r="J769" s="57">
        <v>2.5000000000000001E-3</v>
      </c>
      <c r="K769" s="57">
        <f t="shared" si="75"/>
        <v>7.6653396187392414E-3</v>
      </c>
    </row>
    <row r="770" spans="1:11" x14ac:dyDescent="0.25">
      <c r="A770" s="45" t="s">
        <v>16</v>
      </c>
      <c r="B770" s="36">
        <v>1164</v>
      </c>
      <c r="C770" s="44">
        <v>41521</v>
      </c>
      <c r="D770" s="37">
        <v>13.005935037907243</v>
      </c>
      <c r="F770" s="38" t="s">
        <v>22</v>
      </c>
      <c r="G770" s="38">
        <v>1981</v>
      </c>
      <c r="H770" s="41">
        <v>42338</v>
      </c>
      <c r="I770" s="57">
        <v>5.0000000000000001E-4</v>
      </c>
      <c r="J770" s="57">
        <v>2.5000000000000001E-3</v>
      </c>
      <c r="K770" s="57">
        <f t="shared" si="75"/>
        <v>7.6653396187392414E-3</v>
      </c>
    </row>
    <row r="771" spans="1:11" x14ac:dyDescent="0.25">
      <c r="A771" s="45" t="s">
        <v>16</v>
      </c>
      <c r="B771" s="36">
        <v>1165</v>
      </c>
      <c r="C771" s="44">
        <v>41522</v>
      </c>
      <c r="D771" s="37">
        <v>11.203047159579773</v>
      </c>
      <c r="F771" s="38" t="s">
        <v>22</v>
      </c>
      <c r="G771" s="38">
        <v>1983</v>
      </c>
      <c r="H771" s="41">
        <v>42340</v>
      </c>
      <c r="I771" s="57">
        <v>5.0000000000000001E-4</v>
      </c>
      <c r="J771" s="57">
        <v>2.5000000000000001E-3</v>
      </c>
      <c r="K771" s="57">
        <f t="shared" ref="K771:K834" si="77">(30.973762+15.999*4)/30.973762*J771</f>
        <v>7.6653396187392414E-3</v>
      </c>
    </row>
    <row r="772" spans="1:11" x14ac:dyDescent="0.25">
      <c r="A772" s="45" t="s">
        <v>16</v>
      </c>
      <c r="B772" s="36">
        <v>1166</v>
      </c>
      <c r="C772" s="44">
        <v>41523</v>
      </c>
      <c r="D772" s="37">
        <v>10.92709493330516</v>
      </c>
      <c r="F772" s="38" t="s">
        <v>22</v>
      </c>
      <c r="G772" s="38">
        <v>1985</v>
      </c>
      <c r="H772" s="41">
        <v>42342</v>
      </c>
      <c r="I772" s="57">
        <v>1.4E-3</v>
      </c>
      <c r="J772" s="57">
        <v>2.5000000000000001E-3</v>
      </c>
      <c r="K772" s="57">
        <f t="shared" si="77"/>
        <v>7.6653396187392414E-3</v>
      </c>
    </row>
    <row r="773" spans="1:11" x14ac:dyDescent="0.25">
      <c r="A773" s="45" t="s">
        <v>16</v>
      </c>
      <c r="B773" s="36">
        <v>1169</v>
      </c>
      <c r="C773" s="44">
        <v>41526</v>
      </c>
      <c r="D773" s="37">
        <v>9.5044079000671573</v>
      </c>
      <c r="F773" s="38" t="s">
        <v>22</v>
      </c>
      <c r="G773" s="38">
        <v>1988</v>
      </c>
      <c r="H773" s="41">
        <v>42345</v>
      </c>
      <c r="I773" s="57">
        <v>5.0000000000000001E-4</v>
      </c>
      <c r="J773" s="57">
        <v>2.5000000000000001E-3</v>
      </c>
      <c r="K773" s="57">
        <f t="shared" si="77"/>
        <v>7.6653396187392414E-3</v>
      </c>
    </row>
    <row r="774" spans="1:11" x14ac:dyDescent="0.25">
      <c r="A774" s="45" t="s">
        <v>16</v>
      </c>
      <c r="B774" s="36">
        <v>1170</v>
      </c>
      <c r="C774" s="44">
        <v>41527</v>
      </c>
      <c r="D774" s="37">
        <v>8.2595567459839039</v>
      </c>
      <c r="F774" s="38" t="s">
        <v>22</v>
      </c>
      <c r="G774" s="38">
        <v>1990</v>
      </c>
      <c r="H774" s="41">
        <v>42347</v>
      </c>
      <c r="I774" s="57">
        <v>5.0000000000000001E-4</v>
      </c>
      <c r="J774" s="57">
        <v>2.5000000000000001E-3</v>
      </c>
      <c r="K774" s="57">
        <f t="shared" si="77"/>
        <v>7.6653396187392414E-3</v>
      </c>
    </row>
    <row r="775" spans="1:11" x14ac:dyDescent="0.25">
      <c r="A775" s="45" t="s">
        <v>16</v>
      </c>
      <c r="B775" s="36">
        <v>1171</v>
      </c>
      <c r="C775" s="44">
        <v>41528</v>
      </c>
      <c r="D775" s="37">
        <v>8.2626228818314011</v>
      </c>
      <c r="F775" s="38" t="s">
        <v>22</v>
      </c>
      <c r="G775" s="38">
        <v>1992</v>
      </c>
      <c r="H775" s="41">
        <v>42349</v>
      </c>
      <c r="I775" s="57">
        <v>1.1000000000000001E-3</v>
      </c>
      <c r="J775" s="57">
        <v>2.5000000000000001E-3</v>
      </c>
      <c r="K775" s="57">
        <f t="shared" si="77"/>
        <v>7.6653396187392414E-3</v>
      </c>
    </row>
    <row r="776" spans="1:11" x14ac:dyDescent="0.25">
      <c r="A776" s="45" t="s">
        <v>16</v>
      </c>
      <c r="B776" s="36">
        <v>1172</v>
      </c>
      <c r="C776" s="44">
        <v>41529</v>
      </c>
      <c r="D776" s="37">
        <v>7.1956076069028976</v>
      </c>
      <c r="F776" s="38" t="s">
        <v>22</v>
      </c>
      <c r="G776" s="38">
        <v>1995</v>
      </c>
      <c r="H776" s="41">
        <v>42352</v>
      </c>
      <c r="I776" s="57">
        <v>1.04E-2</v>
      </c>
      <c r="J776" s="57">
        <v>2.5000000000000001E-3</v>
      </c>
      <c r="K776" s="57">
        <f t="shared" si="77"/>
        <v>7.6653396187392414E-3</v>
      </c>
    </row>
    <row r="777" spans="1:11" x14ac:dyDescent="0.25">
      <c r="A777" s="45" t="s">
        <v>16</v>
      </c>
      <c r="B777" s="36">
        <v>1173</v>
      </c>
      <c r="C777" s="44">
        <v>41530</v>
      </c>
      <c r="D777" s="37">
        <v>7.1250864824104978</v>
      </c>
      <c r="F777" s="38" t="s">
        <v>22</v>
      </c>
      <c r="G777" s="38">
        <v>1997</v>
      </c>
      <c r="H777" s="41">
        <v>42354</v>
      </c>
      <c r="I777" s="57">
        <v>1.4E-3</v>
      </c>
      <c r="J777" s="57">
        <v>2.5000000000000001E-3</v>
      </c>
      <c r="K777" s="57">
        <f t="shared" si="77"/>
        <v>7.6653396187392414E-3</v>
      </c>
    </row>
    <row r="778" spans="1:11" x14ac:dyDescent="0.25">
      <c r="A778" s="45" t="s">
        <v>16</v>
      </c>
      <c r="B778" s="36">
        <v>1176</v>
      </c>
      <c r="C778" s="44">
        <v>41533</v>
      </c>
      <c r="D778" s="37">
        <v>6.0120791697695593</v>
      </c>
      <c r="F778" s="38" t="s">
        <v>22</v>
      </c>
      <c r="G778" s="38">
        <v>1999</v>
      </c>
      <c r="H778" s="41">
        <v>42356</v>
      </c>
      <c r="I778" s="57">
        <v>5.0000000000000001E-4</v>
      </c>
      <c r="J778" s="57">
        <v>2.5000000000000001E-3</v>
      </c>
      <c r="K778" s="57">
        <f t="shared" si="77"/>
        <v>7.6653396187392414E-3</v>
      </c>
    </row>
    <row r="779" spans="1:11" x14ac:dyDescent="0.25">
      <c r="A779" s="45" t="s">
        <v>16</v>
      </c>
      <c r="B779" s="36">
        <v>1177</v>
      </c>
      <c r="C779" s="44">
        <v>41534</v>
      </c>
      <c r="D779" s="37">
        <v>5.2056854418781908</v>
      </c>
      <c r="F779" s="38" t="s">
        <v>22</v>
      </c>
      <c r="G779" s="38">
        <v>2002</v>
      </c>
      <c r="H779" s="41">
        <v>42359</v>
      </c>
      <c r="I779" s="57">
        <v>5.0000000000000001E-4</v>
      </c>
      <c r="J779" s="57">
        <v>2.5000000000000001E-3</v>
      </c>
      <c r="K779" s="57">
        <f t="shared" si="77"/>
        <v>7.6653396187392414E-3</v>
      </c>
    </row>
    <row r="780" spans="1:11" x14ac:dyDescent="0.25">
      <c r="A780" s="45" t="s">
        <v>16</v>
      </c>
      <c r="B780" s="36">
        <v>1178</v>
      </c>
      <c r="C780" s="44">
        <v>41535</v>
      </c>
      <c r="D780" s="37">
        <v>5.1780902192507297</v>
      </c>
      <c r="F780" s="38" t="s">
        <v>22</v>
      </c>
      <c r="G780" s="38">
        <v>2004</v>
      </c>
      <c r="H780" s="41">
        <v>42361</v>
      </c>
      <c r="I780" s="57">
        <v>1.1000000000000001E-3</v>
      </c>
      <c r="J780" s="57">
        <v>2.5000000000000001E-3</v>
      </c>
      <c r="K780" s="57">
        <f t="shared" si="77"/>
        <v>7.6653396187392414E-3</v>
      </c>
    </row>
    <row r="781" spans="1:11" x14ac:dyDescent="0.25">
      <c r="A781" s="45" t="s">
        <v>16</v>
      </c>
      <c r="B781" s="36">
        <v>1179</v>
      </c>
      <c r="C781" s="44">
        <v>41536</v>
      </c>
      <c r="D781" s="37">
        <v>4.3686303555118657</v>
      </c>
      <c r="F781" s="38" t="s">
        <v>22</v>
      </c>
      <c r="G781" s="38">
        <v>2010</v>
      </c>
      <c r="H781" s="41">
        <v>42367</v>
      </c>
      <c r="I781" s="57">
        <v>5.0000000000000001E-4</v>
      </c>
      <c r="J781" s="57">
        <v>2.5000000000000001E-3</v>
      </c>
      <c r="K781" s="57">
        <f t="shared" si="77"/>
        <v>7.6653396187392414E-3</v>
      </c>
    </row>
    <row r="782" spans="1:11" x14ac:dyDescent="0.25">
      <c r="A782" s="45" t="s">
        <v>16</v>
      </c>
      <c r="B782" s="36">
        <v>1180</v>
      </c>
      <c r="C782" s="46">
        <v>41537</v>
      </c>
      <c r="D782" s="37">
        <v>4.3624980838168739</v>
      </c>
      <c r="F782" s="38" t="s">
        <v>22</v>
      </c>
      <c r="G782" s="38">
        <v>2018</v>
      </c>
      <c r="H782" s="41">
        <v>42375</v>
      </c>
      <c r="I782" s="57">
        <v>1.6999999999999999E-3</v>
      </c>
      <c r="J782" s="57">
        <v>2.5000000000000001E-3</v>
      </c>
      <c r="K782" s="57">
        <f t="shared" si="77"/>
        <v>7.6653396187392414E-3</v>
      </c>
    </row>
    <row r="783" spans="1:11" x14ac:dyDescent="0.25">
      <c r="A783" s="45" t="s">
        <v>16</v>
      </c>
      <c r="B783" s="36">
        <v>1183</v>
      </c>
      <c r="C783" s="46">
        <v>41540</v>
      </c>
      <c r="D783" s="37">
        <v>3.4242605144831915</v>
      </c>
      <c r="F783" s="38" t="s">
        <v>22</v>
      </c>
      <c r="G783" s="38">
        <v>2020</v>
      </c>
      <c r="H783" s="41">
        <v>42377</v>
      </c>
      <c r="I783" s="57">
        <v>2.5000000000000001E-3</v>
      </c>
      <c r="J783" s="57">
        <v>2.5000000000000001E-3</v>
      </c>
      <c r="K783" s="57">
        <f t="shared" si="77"/>
        <v>7.6653396187392414E-3</v>
      </c>
    </row>
    <row r="784" spans="1:11" x14ac:dyDescent="0.25">
      <c r="A784" s="45" t="s">
        <v>16</v>
      </c>
      <c r="B784" s="36">
        <v>1184</v>
      </c>
      <c r="C784" s="46">
        <v>41541</v>
      </c>
      <c r="D784" s="37">
        <v>2.6423958733717887</v>
      </c>
      <c r="F784" s="38" t="s">
        <v>22</v>
      </c>
      <c r="G784" s="38">
        <v>2023</v>
      </c>
      <c r="H784" s="41">
        <v>42380</v>
      </c>
      <c r="I784" s="57">
        <v>5.0000000000000001E-4</v>
      </c>
      <c r="J784" s="57">
        <v>2.5000000000000001E-3</v>
      </c>
      <c r="K784" s="57">
        <f t="shared" si="77"/>
        <v>7.6653396187392414E-3</v>
      </c>
    </row>
    <row r="785" spans="1:11" x14ac:dyDescent="0.25">
      <c r="A785" s="45" t="s">
        <v>16</v>
      </c>
      <c r="B785" s="36">
        <v>1185</v>
      </c>
      <c r="C785" s="46">
        <v>41542</v>
      </c>
      <c r="D785" s="37">
        <v>2.6331974658293018</v>
      </c>
      <c r="F785" s="38" t="s">
        <v>22</v>
      </c>
      <c r="G785" s="38">
        <v>2025</v>
      </c>
      <c r="H785" s="41">
        <v>42382</v>
      </c>
      <c r="I785" s="57">
        <v>5.0000000000000001E-4</v>
      </c>
      <c r="J785" s="57">
        <v>2.5000000000000001E-3</v>
      </c>
      <c r="K785" s="57">
        <f t="shared" si="77"/>
        <v>7.6653396187392414E-3</v>
      </c>
    </row>
    <row r="786" spans="1:11" x14ac:dyDescent="0.25">
      <c r="A786" s="45" t="s">
        <v>16</v>
      </c>
      <c r="B786" s="36">
        <v>1186</v>
      </c>
      <c r="C786" s="46">
        <v>41543</v>
      </c>
      <c r="D786" s="37">
        <v>1.934118492600283</v>
      </c>
      <c r="F786" s="38" t="s">
        <v>22</v>
      </c>
      <c r="G786" s="38">
        <v>2027</v>
      </c>
      <c r="H786" s="41">
        <v>42384</v>
      </c>
      <c r="I786" s="57">
        <v>5.0000000000000001E-4</v>
      </c>
      <c r="J786" s="57">
        <v>2.5000000000000001E-3</v>
      </c>
      <c r="K786" s="57">
        <f t="shared" si="77"/>
        <v>7.6653396187392414E-3</v>
      </c>
    </row>
    <row r="787" spans="1:11" x14ac:dyDescent="0.25">
      <c r="A787" s="45" t="s">
        <v>16</v>
      </c>
      <c r="B787" s="36">
        <v>1187</v>
      </c>
      <c r="C787" s="46">
        <v>41544</v>
      </c>
      <c r="D787" s="37">
        <v>2.0322348397201453</v>
      </c>
      <c r="F787" s="38" t="s">
        <v>22</v>
      </c>
      <c r="G787" s="38">
        <v>2031</v>
      </c>
      <c r="H787" s="41">
        <v>42388</v>
      </c>
      <c r="I787" s="57">
        <v>3.8E-3</v>
      </c>
      <c r="J787" s="57">
        <v>2.5000000000000001E-3</v>
      </c>
      <c r="K787" s="57">
        <f t="shared" si="77"/>
        <v>7.6653396187392414E-3</v>
      </c>
    </row>
    <row r="788" spans="1:11" x14ac:dyDescent="0.25">
      <c r="A788" s="45" t="s">
        <v>16</v>
      </c>
      <c r="B788" s="36">
        <v>1190</v>
      </c>
      <c r="C788" s="46">
        <v>41547</v>
      </c>
      <c r="D788" s="37">
        <v>1.3822140400510576</v>
      </c>
      <c r="F788" s="38" t="s">
        <v>22</v>
      </c>
      <c r="G788" s="38">
        <v>2034</v>
      </c>
      <c r="H788" s="41">
        <v>42391</v>
      </c>
      <c r="I788" s="57">
        <v>5.0000000000000001E-4</v>
      </c>
      <c r="J788" s="57">
        <v>2.5000000000000001E-3</v>
      </c>
      <c r="K788" s="57">
        <f t="shared" si="77"/>
        <v>7.6653396187392414E-3</v>
      </c>
    </row>
    <row r="789" spans="1:11" x14ac:dyDescent="0.25">
      <c r="A789" s="45" t="s">
        <v>16</v>
      </c>
      <c r="B789" s="36">
        <v>1207</v>
      </c>
      <c r="C789" s="46">
        <v>41564</v>
      </c>
      <c r="D789" s="37">
        <v>-0.15085388369679051</v>
      </c>
      <c r="F789" s="38" t="s">
        <v>22</v>
      </c>
      <c r="G789" s="38">
        <v>2037</v>
      </c>
      <c r="H789" s="41">
        <v>42394</v>
      </c>
      <c r="I789" s="57">
        <v>5.67E-2</v>
      </c>
      <c r="J789" s="57">
        <v>2.5000000000000001E-3</v>
      </c>
      <c r="K789" s="57">
        <f t="shared" si="77"/>
        <v>7.6653396187392414E-3</v>
      </c>
    </row>
    <row r="790" spans="1:11" x14ac:dyDescent="0.25">
      <c r="A790" s="45" t="s">
        <v>16</v>
      </c>
      <c r="B790" s="36">
        <v>1208</v>
      </c>
      <c r="C790" s="46">
        <v>41565</v>
      </c>
      <c r="D790" s="37">
        <v>-0.79474241167088666</v>
      </c>
      <c r="F790" s="38" t="s">
        <v>22</v>
      </c>
      <c r="G790" s="38">
        <v>2039</v>
      </c>
      <c r="H790" s="41">
        <v>42396</v>
      </c>
      <c r="I790" s="57">
        <v>5.0000000000000001E-4</v>
      </c>
      <c r="J790" s="57">
        <v>2.5000000000000001E-3</v>
      </c>
      <c r="K790" s="57">
        <f t="shared" si="77"/>
        <v>7.6653396187392414E-3</v>
      </c>
    </row>
    <row r="791" spans="1:11" x14ac:dyDescent="0.25">
      <c r="A791" s="45" t="s">
        <v>16</v>
      </c>
      <c r="B791" s="36">
        <v>1211</v>
      </c>
      <c r="C791" s="46">
        <v>41568</v>
      </c>
      <c r="D791" s="37">
        <v>-1.3589114076100948</v>
      </c>
      <c r="F791" s="38" t="s">
        <v>22</v>
      </c>
      <c r="G791" s="38">
        <v>2041</v>
      </c>
      <c r="H791" s="41">
        <v>42398</v>
      </c>
      <c r="I791" s="57">
        <v>5.0000000000000001E-4</v>
      </c>
      <c r="J791" s="57">
        <v>2.5000000000000001E-3</v>
      </c>
      <c r="K791" s="57">
        <f t="shared" si="77"/>
        <v>7.6653396187392414E-3</v>
      </c>
    </row>
    <row r="792" spans="1:11" x14ac:dyDescent="0.25">
      <c r="A792" s="45" t="s">
        <v>16</v>
      </c>
      <c r="B792" s="36">
        <v>1212</v>
      </c>
      <c r="C792" s="46">
        <v>41569</v>
      </c>
      <c r="D792" s="37">
        <v>-1.9016174526168332</v>
      </c>
      <c r="F792" s="38" t="s">
        <v>22</v>
      </c>
      <c r="G792" s="38">
        <v>2044</v>
      </c>
      <c r="H792" s="41">
        <v>42401</v>
      </c>
      <c r="I792" s="57">
        <v>5.0000000000000001E-4</v>
      </c>
      <c r="J792" s="57">
        <v>2.5000000000000001E-3</v>
      </c>
      <c r="K792" s="57">
        <f t="shared" si="77"/>
        <v>7.6653396187392414E-3</v>
      </c>
    </row>
    <row r="793" spans="1:11" x14ac:dyDescent="0.25">
      <c r="A793" s="45" t="s">
        <v>16</v>
      </c>
      <c r="B793" s="36">
        <v>1213</v>
      </c>
      <c r="C793" s="46">
        <v>41570</v>
      </c>
      <c r="D793" s="37">
        <v>-1.9077497243118247</v>
      </c>
      <c r="F793" s="38" t="s">
        <v>22</v>
      </c>
      <c r="G793" s="38">
        <v>2046</v>
      </c>
      <c r="H793" s="41">
        <v>42403</v>
      </c>
      <c r="I793" s="57">
        <v>2.5000000000000001E-3</v>
      </c>
      <c r="J793" s="57">
        <v>2.5000000000000001E-3</v>
      </c>
      <c r="K793" s="57">
        <f t="shared" si="77"/>
        <v>7.6653396187392414E-3</v>
      </c>
    </row>
    <row r="794" spans="1:11" x14ac:dyDescent="0.25">
      <c r="A794" s="45" t="s">
        <v>16</v>
      </c>
      <c r="B794" s="36">
        <v>1214</v>
      </c>
      <c r="C794" s="46">
        <v>41571</v>
      </c>
      <c r="D794" s="37">
        <v>-2.3002151127912738</v>
      </c>
      <c r="F794" s="38" t="s">
        <v>22</v>
      </c>
      <c r="G794" s="38">
        <v>2048</v>
      </c>
      <c r="H794" s="41">
        <v>42405</v>
      </c>
      <c r="I794" s="57">
        <v>5.0000000000000001E-4</v>
      </c>
      <c r="J794" s="57">
        <v>2.5000000000000001E-3</v>
      </c>
      <c r="K794" s="57">
        <f t="shared" si="77"/>
        <v>7.6653396187392414E-3</v>
      </c>
    </row>
    <row r="795" spans="1:11" x14ac:dyDescent="0.25">
      <c r="A795" s="45" t="s">
        <v>16</v>
      </c>
      <c r="B795" s="36">
        <v>1215</v>
      </c>
      <c r="C795" s="46">
        <v>41572</v>
      </c>
      <c r="D795" s="37">
        <v>-2.367670101436179</v>
      </c>
      <c r="F795" s="38" t="s">
        <v>22</v>
      </c>
      <c r="G795" s="38">
        <v>2051</v>
      </c>
      <c r="H795" s="41">
        <v>42408</v>
      </c>
      <c r="I795" s="57">
        <v>5.0000000000000001E-4</v>
      </c>
      <c r="J795" s="57">
        <v>2.5000000000000001E-3</v>
      </c>
      <c r="K795" s="57">
        <f t="shared" si="77"/>
        <v>7.6653396187392414E-3</v>
      </c>
    </row>
    <row r="796" spans="1:11" x14ac:dyDescent="0.25">
      <c r="A796" s="45" t="s">
        <v>16</v>
      </c>
      <c r="B796" s="36">
        <v>1218</v>
      </c>
      <c r="C796" s="46">
        <v>41575</v>
      </c>
      <c r="D796" s="37">
        <v>-2.8061275276280635</v>
      </c>
      <c r="F796" s="38" t="s">
        <v>22</v>
      </c>
      <c r="G796" s="38">
        <v>2053</v>
      </c>
      <c r="H796" s="41">
        <v>42410</v>
      </c>
      <c r="I796" s="57">
        <v>5.0000000000000001E-4</v>
      </c>
      <c r="J796" s="57">
        <v>2.5000000000000001E-3</v>
      </c>
      <c r="K796" s="57">
        <f t="shared" si="77"/>
        <v>7.6653396187392414E-3</v>
      </c>
    </row>
    <row r="797" spans="1:11" x14ac:dyDescent="0.25">
      <c r="A797" s="45" t="s">
        <v>16</v>
      </c>
      <c r="B797" s="36">
        <v>1219</v>
      </c>
      <c r="C797" s="46">
        <v>41576</v>
      </c>
      <c r="D797" s="37">
        <v>-3.2599156330574268</v>
      </c>
      <c r="F797" s="38" t="s">
        <v>22</v>
      </c>
      <c r="G797" s="38">
        <v>2055</v>
      </c>
      <c r="H797" s="41">
        <v>42412</v>
      </c>
      <c r="I797" s="57">
        <v>5.0000000000000001E-4</v>
      </c>
      <c r="J797" s="57">
        <v>2.5000000000000001E-3</v>
      </c>
      <c r="K797" s="57">
        <f t="shared" si="77"/>
        <v>7.6653396187392414E-3</v>
      </c>
    </row>
    <row r="798" spans="1:11" x14ac:dyDescent="0.25">
      <c r="A798" s="45" t="s">
        <v>16</v>
      </c>
      <c r="B798" s="36">
        <v>1220</v>
      </c>
      <c r="C798" s="46">
        <v>41577</v>
      </c>
      <c r="D798" s="37">
        <v>-9.5270973053386303</v>
      </c>
      <c r="F798" s="38" t="s">
        <v>22</v>
      </c>
      <c r="G798" s="38">
        <v>2059</v>
      </c>
      <c r="H798" s="41">
        <v>42416</v>
      </c>
      <c r="I798" s="57">
        <v>5.0000000000000001E-4</v>
      </c>
      <c r="J798" s="57">
        <v>2.5000000000000001E-3</v>
      </c>
      <c r="K798" s="57">
        <f t="shared" si="77"/>
        <v>7.6653396187392414E-3</v>
      </c>
    </row>
    <row r="799" spans="1:11" x14ac:dyDescent="0.25">
      <c r="A799" s="45" t="s">
        <v>16</v>
      </c>
      <c r="B799" s="36">
        <v>1221</v>
      </c>
      <c r="C799" s="46">
        <v>41578</v>
      </c>
      <c r="D799" s="37">
        <v>-9.9318272372080614</v>
      </c>
      <c r="F799" s="38" t="s">
        <v>22</v>
      </c>
      <c r="G799" s="38">
        <v>2060</v>
      </c>
      <c r="H799" s="41">
        <v>42417</v>
      </c>
      <c r="I799" s="57">
        <v>5.0000000000000001E-4</v>
      </c>
      <c r="J799" s="57">
        <v>2.5000000000000001E-3</v>
      </c>
      <c r="K799" s="57">
        <f t="shared" si="77"/>
        <v>7.6653396187392414E-3</v>
      </c>
    </row>
    <row r="800" spans="1:11" x14ac:dyDescent="0.25">
      <c r="A800" s="45" t="s">
        <v>16</v>
      </c>
      <c r="B800" s="36">
        <v>1222</v>
      </c>
      <c r="C800" s="46">
        <v>41579</v>
      </c>
      <c r="D800" s="37">
        <v>-9.9594224598355225</v>
      </c>
      <c r="F800" s="38" t="s">
        <v>22</v>
      </c>
      <c r="G800" s="38">
        <v>2062</v>
      </c>
      <c r="H800" s="41">
        <v>42419</v>
      </c>
      <c r="I800" s="57">
        <v>5.0000000000000001E-4</v>
      </c>
      <c r="J800" s="57">
        <v>2.5000000000000001E-3</v>
      </c>
      <c r="K800" s="57">
        <f t="shared" si="77"/>
        <v>7.6653396187392414E-3</v>
      </c>
    </row>
    <row r="801" spans="1:11" x14ac:dyDescent="0.25">
      <c r="A801" s="45" t="s">
        <v>16</v>
      </c>
      <c r="B801" s="36">
        <v>1225</v>
      </c>
      <c r="C801" s="46">
        <v>41582</v>
      </c>
      <c r="D801" s="37">
        <v>-10.24763922950012</v>
      </c>
      <c r="F801" s="38" t="s">
        <v>22</v>
      </c>
      <c r="G801" s="38">
        <v>2065</v>
      </c>
      <c r="H801" s="41">
        <v>42422</v>
      </c>
      <c r="I801" s="57">
        <v>5.0000000000000001E-4</v>
      </c>
      <c r="J801" s="57">
        <v>2.5000000000000001E-3</v>
      </c>
      <c r="K801" s="57">
        <f t="shared" si="77"/>
        <v>7.6653396187392414E-3</v>
      </c>
    </row>
    <row r="802" spans="1:11" x14ac:dyDescent="0.25">
      <c r="A802" s="45" t="s">
        <v>16</v>
      </c>
      <c r="B802" s="36">
        <v>1226</v>
      </c>
      <c r="C802" s="46">
        <v>41583</v>
      </c>
      <c r="D802" s="37">
        <v>-10.560385085944679</v>
      </c>
      <c r="F802" s="38" t="s">
        <v>22</v>
      </c>
      <c r="G802" s="38">
        <v>2074</v>
      </c>
      <c r="H802" s="41">
        <v>42431</v>
      </c>
      <c r="I802" s="57">
        <v>5.0000000000000001E-4</v>
      </c>
      <c r="J802" s="57">
        <v>2.5000000000000001E-3</v>
      </c>
      <c r="K802" s="57">
        <f t="shared" si="77"/>
        <v>7.6653396187392414E-3</v>
      </c>
    </row>
    <row r="803" spans="1:11" x14ac:dyDescent="0.25">
      <c r="A803" s="45" t="s">
        <v>16</v>
      </c>
      <c r="B803" s="36">
        <v>1229</v>
      </c>
      <c r="C803" s="46">
        <v>41586</v>
      </c>
      <c r="D803" s="37">
        <v>-10.560385085944679</v>
      </c>
      <c r="F803" s="38" t="s">
        <v>22</v>
      </c>
      <c r="G803" s="38">
        <v>2076</v>
      </c>
      <c r="H803" s="41">
        <v>42433</v>
      </c>
      <c r="I803" s="57">
        <v>5.0000000000000001E-4</v>
      </c>
      <c r="J803" s="57">
        <v>2.5000000000000001E-3</v>
      </c>
      <c r="K803" s="57">
        <f t="shared" si="77"/>
        <v>7.6653396187392414E-3</v>
      </c>
    </row>
    <row r="804" spans="1:11" x14ac:dyDescent="0.25">
      <c r="A804" s="45" t="s">
        <v>16</v>
      </c>
      <c r="B804" s="36">
        <v>1233</v>
      </c>
      <c r="C804" s="46">
        <v>41590</v>
      </c>
      <c r="D804" s="37">
        <v>-14.94189321201603</v>
      </c>
      <c r="F804" s="38" t="s">
        <v>22</v>
      </c>
      <c r="G804" s="38">
        <v>2079</v>
      </c>
      <c r="H804" s="41">
        <v>42436</v>
      </c>
      <c r="I804" s="57">
        <v>5.0000000000000001E-4</v>
      </c>
      <c r="J804" s="57">
        <v>2.5000000000000001E-3</v>
      </c>
      <c r="K804" s="57">
        <f t="shared" si="77"/>
        <v>7.6653396187392414E-3</v>
      </c>
    </row>
    <row r="805" spans="1:11" x14ac:dyDescent="0.25">
      <c r="A805" s="45" t="s">
        <v>16</v>
      </c>
      <c r="B805" s="36">
        <v>1234</v>
      </c>
      <c r="C805" s="46">
        <v>41591</v>
      </c>
      <c r="D805" s="37">
        <v>-14.650610306503939</v>
      </c>
      <c r="F805" s="38" t="s">
        <v>22</v>
      </c>
      <c r="G805" s="38">
        <v>2081</v>
      </c>
      <c r="H805" s="41">
        <v>42438</v>
      </c>
      <c r="I805" s="57">
        <v>5.0000000000000001E-4</v>
      </c>
      <c r="J805" s="57">
        <v>2.5000000000000001E-3</v>
      </c>
      <c r="K805" s="57">
        <f t="shared" si="77"/>
        <v>7.6653396187392414E-3</v>
      </c>
    </row>
    <row r="806" spans="1:11" x14ac:dyDescent="0.25">
      <c r="A806" s="45" t="s">
        <v>16</v>
      </c>
      <c r="B806" s="36">
        <v>1235</v>
      </c>
      <c r="C806" s="46">
        <v>41592</v>
      </c>
      <c r="D806" s="37">
        <v>-16.517887037628817</v>
      </c>
      <c r="F806" s="38" t="s">
        <v>22</v>
      </c>
      <c r="G806" s="38">
        <v>2083</v>
      </c>
      <c r="H806" s="41">
        <v>42440</v>
      </c>
      <c r="I806" s="57">
        <v>5.0000000000000001E-4</v>
      </c>
      <c r="J806" s="57">
        <v>2.5000000000000001E-3</v>
      </c>
      <c r="K806" s="57">
        <f t="shared" si="77"/>
        <v>7.6653396187392414E-3</v>
      </c>
    </row>
    <row r="807" spans="1:11" x14ac:dyDescent="0.25">
      <c r="A807" s="45" t="s">
        <v>16</v>
      </c>
      <c r="B807" s="36">
        <v>1236</v>
      </c>
      <c r="C807" s="46">
        <v>41593</v>
      </c>
      <c r="D807" s="37">
        <v>-16.661995422461114</v>
      </c>
      <c r="F807" s="38" t="s">
        <v>22</v>
      </c>
      <c r="G807" s="38">
        <v>2086</v>
      </c>
      <c r="H807" s="41">
        <v>42443</v>
      </c>
      <c r="I807" s="57">
        <v>5.0000000000000001E-4</v>
      </c>
      <c r="J807" s="57">
        <v>2.5000000000000001E-3</v>
      </c>
      <c r="K807" s="57">
        <f t="shared" si="77"/>
        <v>7.6653396187392414E-3</v>
      </c>
    </row>
    <row r="808" spans="1:11" x14ac:dyDescent="0.25">
      <c r="A808" s="45" t="s">
        <v>16</v>
      </c>
      <c r="B808" s="36">
        <v>1239</v>
      </c>
      <c r="C808" s="46">
        <v>41596</v>
      </c>
      <c r="D808" s="37">
        <v>-18.032558146291692</v>
      </c>
      <c r="F808" s="38" t="s">
        <v>22</v>
      </c>
      <c r="G808" s="38">
        <v>2088</v>
      </c>
      <c r="H808" s="41">
        <v>42445</v>
      </c>
      <c r="I808" s="57">
        <v>5.0000000000000001E-4</v>
      </c>
      <c r="J808" s="57">
        <v>2.5000000000000001E-3</v>
      </c>
      <c r="K808" s="57">
        <f t="shared" si="77"/>
        <v>7.6653396187392414E-3</v>
      </c>
    </row>
    <row r="809" spans="1:11" x14ac:dyDescent="0.25">
      <c r="A809" s="45" t="s">
        <v>16</v>
      </c>
      <c r="B809" s="36">
        <v>1240</v>
      </c>
      <c r="C809" s="46">
        <v>41597</v>
      </c>
      <c r="D809" s="37">
        <v>-19.038250704270279</v>
      </c>
      <c r="F809" s="38" t="s">
        <v>22</v>
      </c>
      <c r="G809" s="38">
        <v>2090</v>
      </c>
      <c r="H809" s="41">
        <v>42447</v>
      </c>
      <c r="I809" s="57">
        <v>5.0000000000000001E-4</v>
      </c>
      <c r="J809" s="57">
        <v>2.5000000000000001E-3</v>
      </c>
      <c r="K809" s="57">
        <f t="shared" si="77"/>
        <v>7.6653396187392414E-3</v>
      </c>
    </row>
    <row r="810" spans="1:11" x14ac:dyDescent="0.25">
      <c r="A810" s="45" t="s">
        <v>16</v>
      </c>
      <c r="B810" s="36">
        <v>1241</v>
      </c>
      <c r="C810" s="46">
        <v>41598</v>
      </c>
      <c r="D810" s="37">
        <v>-19.093441149525201</v>
      </c>
      <c r="F810" s="38" t="s">
        <v>22</v>
      </c>
      <c r="G810" s="38">
        <v>2093</v>
      </c>
      <c r="H810" s="41">
        <v>42450</v>
      </c>
      <c r="I810" s="57">
        <v>5.0000000000000001E-4</v>
      </c>
      <c r="J810" s="57">
        <v>2.5000000000000001E-3</v>
      </c>
      <c r="K810" s="57">
        <f t="shared" si="77"/>
        <v>7.6653396187392414E-3</v>
      </c>
    </row>
    <row r="811" spans="1:11" x14ac:dyDescent="0.25">
      <c r="A811" s="45" t="s">
        <v>16</v>
      </c>
      <c r="B811" s="36">
        <v>1242</v>
      </c>
      <c r="C811" s="46">
        <v>41599</v>
      </c>
      <c r="D811" s="37">
        <v>-19.872239654789109</v>
      </c>
      <c r="F811" s="38" t="s">
        <v>22</v>
      </c>
      <c r="G811" s="38">
        <v>2095</v>
      </c>
      <c r="H811" s="41">
        <v>42452</v>
      </c>
      <c r="I811" s="57">
        <v>1.2999999999999999E-3</v>
      </c>
      <c r="J811" s="57">
        <v>2.5000000000000001E-3</v>
      </c>
      <c r="K811" s="57">
        <f t="shared" si="77"/>
        <v>7.6653396187392414E-3</v>
      </c>
    </row>
    <row r="812" spans="1:11" x14ac:dyDescent="0.25">
      <c r="A812" s="45" t="s">
        <v>16</v>
      </c>
      <c r="B812" s="36">
        <v>1243</v>
      </c>
      <c r="C812" s="46">
        <v>41600</v>
      </c>
      <c r="D812" s="37">
        <v>-19.896768741569073</v>
      </c>
      <c r="F812" s="38" t="s">
        <v>22</v>
      </c>
      <c r="G812" s="38">
        <v>2097</v>
      </c>
      <c r="H812" s="41">
        <v>42454</v>
      </c>
      <c r="I812" s="57">
        <v>1E-3</v>
      </c>
      <c r="J812" s="57">
        <v>2.5000000000000001E-3</v>
      </c>
      <c r="K812" s="57">
        <f t="shared" si="77"/>
        <v>7.6653396187392414E-3</v>
      </c>
    </row>
    <row r="813" spans="1:11" x14ac:dyDescent="0.25">
      <c r="A813" s="45" t="s">
        <v>16</v>
      </c>
      <c r="B813" s="36">
        <v>1246</v>
      </c>
      <c r="C813" s="46">
        <v>41603</v>
      </c>
      <c r="D813" s="37">
        <v>-20.595847714798094</v>
      </c>
      <c r="F813" s="38" t="s">
        <v>22</v>
      </c>
      <c r="G813" s="38">
        <v>2100</v>
      </c>
      <c r="H813" s="41">
        <v>42457</v>
      </c>
      <c r="I813" s="57">
        <v>5.0000000000000001E-4</v>
      </c>
      <c r="J813" s="57">
        <v>2.5000000000000001E-3</v>
      </c>
      <c r="K813" s="57">
        <f t="shared" si="77"/>
        <v>7.6653396187392414E-3</v>
      </c>
    </row>
    <row r="814" spans="1:11" x14ac:dyDescent="0.25">
      <c r="A814" s="45" t="s">
        <v>16</v>
      </c>
      <c r="B814" s="36">
        <v>1247</v>
      </c>
      <c r="C814" s="46">
        <v>41604</v>
      </c>
      <c r="D814" s="37">
        <v>-21.190678069212261</v>
      </c>
      <c r="F814" s="38" t="s">
        <v>22</v>
      </c>
      <c r="G814" s="38">
        <v>2102</v>
      </c>
      <c r="H814" s="41">
        <v>42459</v>
      </c>
      <c r="I814" s="57">
        <v>5.0000000000000001E-4</v>
      </c>
      <c r="J814" s="57">
        <v>2.5000000000000001E-3</v>
      </c>
      <c r="K814" s="57">
        <f t="shared" si="77"/>
        <v>7.6653396187392414E-3</v>
      </c>
    </row>
    <row r="815" spans="1:11" x14ac:dyDescent="0.25">
      <c r="A815" s="45" t="s">
        <v>16</v>
      </c>
      <c r="B815" s="36">
        <v>1248</v>
      </c>
      <c r="C815" s="46">
        <v>41605</v>
      </c>
      <c r="D815" s="37">
        <v>-21.156950574889805</v>
      </c>
      <c r="F815" s="38" t="s">
        <v>22</v>
      </c>
      <c r="G815" s="38">
        <v>2104</v>
      </c>
      <c r="H815" s="41">
        <v>42461</v>
      </c>
      <c r="I815" s="57">
        <v>5.0000000000000001E-4</v>
      </c>
      <c r="J815" s="57">
        <v>2.5000000000000001E-3</v>
      </c>
      <c r="K815" s="57">
        <f t="shared" si="77"/>
        <v>7.6653396187392414E-3</v>
      </c>
    </row>
    <row r="816" spans="1:11" x14ac:dyDescent="0.25">
      <c r="A816" s="45" t="s">
        <v>16</v>
      </c>
      <c r="B816" s="36">
        <v>1253</v>
      </c>
      <c r="C816" s="46">
        <v>41610</v>
      </c>
      <c r="D816" s="37">
        <v>-21.773243880236439</v>
      </c>
      <c r="F816" s="38" t="s">
        <v>22</v>
      </c>
      <c r="G816" s="38">
        <v>2107</v>
      </c>
      <c r="H816" s="41">
        <v>42464</v>
      </c>
      <c r="I816" s="57">
        <v>1.9E-3</v>
      </c>
      <c r="J816" s="57">
        <v>2.5000000000000001E-3</v>
      </c>
      <c r="K816" s="57">
        <f t="shared" si="77"/>
        <v>7.6653396187392414E-3</v>
      </c>
    </row>
    <row r="817" spans="1:11" x14ac:dyDescent="0.25">
      <c r="A817" s="45" t="s">
        <v>16</v>
      </c>
      <c r="B817" s="36">
        <v>1254</v>
      </c>
      <c r="C817" s="46">
        <v>41611</v>
      </c>
      <c r="D817" s="37">
        <v>-22.279156295073228</v>
      </c>
      <c r="F817" s="38" t="s">
        <v>22</v>
      </c>
      <c r="G817" s="38">
        <v>2109</v>
      </c>
      <c r="H817" s="41">
        <v>42466</v>
      </c>
      <c r="I817" s="57">
        <v>5.0000000000000001E-4</v>
      </c>
      <c r="J817" s="57">
        <v>2.5000000000000001E-3</v>
      </c>
      <c r="K817" s="57">
        <f t="shared" si="77"/>
        <v>7.6653396187392414E-3</v>
      </c>
    </row>
    <row r="818" spans="1:11" x14ac:dyDescent="0.25">
      <c r="A818" s="45" t="s">
        <v>16</v>
      </c>
      <c r="B818" s="36">
        <v>1255</v>
      </c>
      <c r="C818" s="46">
        <v>41612</v>
      </c>
      <c r="D818" s="37">
        <v>-22.245428800750776</v>
      </c>
      <c r="F818" s="38" t="s">
        <v>22</v>
      </c>
      <c r="G818" s="38">
        <v>2111</v>
      </c>
      <c r="H818" s="41">
        <v>42468</v>
      </c>
      <c r="I818" s="57">
        <v>5.0000000000000001E-4</v>
      </c>
      <c r="J818" s="57">
        <v>2.5000000000000001E-3</v>
      </c>
      <c r="K818" s="57">
        <f t="shared" si="77"/>
        <v>7.6653396187392414E-3</v>
      </c>
    </row>
    <row r="819" spans="1:11" x14ac:dyDescent="0.25">
      <c r="A819" s="45" t="s">
        <v>16</v>
      </c>
      <c r="B819" s="36">
        <v>1256</v>
      </c>
      <c r="C819" s="46">
        <v>41613</v>
      </c>
      <c r="D819" s="37">
        <v>-22.686952362790159</v>
      </c>
      <c r="F819" s="38" t="s">
        <v>22</v>
      </c>
      <c r="G819" s="38">
        <v>2114</v>
      </c>
      <c r="H819" s="41">
        <v>42471</v>
      </c>
      <c r="I819" s="57">
        <v>5.0000000000000001E-4</v>
      </c>
      <c r="J819" s="57">
        <v>2.5000000000000001E-3</v>
      </c>
      <c r="K819" s="57">
        <f t="shared" si="77"/>
        <v>7.6653396187392414E-3</v>
      </c>
    </row>
    <row r="820" spans="1:11" x14ac:dyDescent="0.25">
      <c r="A820" s="45" t="s">
        <v>16</v>
      </c>
      <c r="B820" s="36">
        <v>1257</v>
      </c>
      <c r="C820" s="46">
        <v>41614</v>
      </c>
      <c r="D820" s="37">
        <v>-22.668555547705186</v>
      </c>
      <c r="F820" s="38" t="s">
        <v>22</v>
      </c>
      <c r="G820" s="38">
        <v>2116</v>
      </c>
      <c r="H820" s="41">
        <v>42473</v>
      </c>
      <c r="I820" s="57">
        <v>2.3E-3</v>
      </c>
      <c r="J820" s="57">
        <v>2.5000000000000001E-3</v>
      </c>
      <c r="K820" s="57">
        <f t="shared" si="77"/>
        <v>7.6653396187392414E-3</v>
      </c>
    </row>
    <row r="821" spans="1:11" x14ac:dyDescent="0.25">
      <c r="A821" s="45" t="s">
        <v>16</v>
      </c>
      <c r="B821" s="36">
        <v>1260</v>
      </c>
      <c r="C821" s="46">
        <v>41617</v>
      </c>
      <c r="D821" s="37">
        <v>-23.140740468219523</v>
      </c>
      <c r="F821" s="38" t="s">
        <v>22</v>
      </c>
      <c r="G821" s="38">
        <v>2118</v>
      </c>
      <c r="H821" s="41">
        <v>42475</v>
      </c>
      <c r="I821" s="57">
        <v>5.0000000000000001E-4</v>
      </c>
      <c r="J821" s="57">
        <v>2.5000000000000001E-3</v>
      </c>
      <c r="K821" s="57">
        <f t="shared" si="77"/>
        <v>7.6653396187392414E-3</v>
      </c>
    </row>
    <row r="822" spans="1:11" x14ac:dyDescent="0.25">
      <c r="A822" s="45" t="s">
        <v>16</v>
      </c>
      <c r="B822" s="36">
        <v>1261</v>
      </c>
      <c r="C822" s="46">
        <v>41618</v>
      </c>
      <c r="D822" s="37">
        <v>-23.545470400088952</v>
      </c>
      <c r="F822" s="38" t="s">
        <v>22</v>
      </c>
      <c r="G822" s="38">
        <v>2121</v>
      </c>
      <c r="H822" s="41">
        <v>42478</v>
      </c>
      <c r="I822" s="57">
        <v>1E-3</v>
      </c>
      <c r="J822" s="57">
        <v>2.5000000000000001E-3</v>
      </c>
      <c r="K822" s="57">
        <f t="shared" si="77"/>
        <v>7.6653396187392414E-3</v>
      </c>
    </row>
    <row r="823" spans="1:11" x14ac:dyDescent="0.25">
      <c r="A823" s="45" t="s">
        <v>16</v>
      </c>
      <c r="B823" s="36">
        <v>1262</v>
      </c>
      <c r="C823" s="46">
        <v>41619</v>
      </c>
      <c r="D823" s="37">
        <v>-23.545470400088952</v>
      </c>
      <c r="F823" s="38" t="s">
        <v>22</v>
      </c>
      <c r="G823" s="38">
        <v>2123</v>
      </c>
      <c r="H823" s="41">
        <v>42480</v>
      </c>
      <c r="I823" s="57">
        <v>2.0999999999999999E-3</v>
      </c>
      <c r="J823" s="57">
        <v>2.5000000000000001E-3</v>
      </c>
      <c r="K823" s="57">
        <f t="shared" si="77"/>
        <v>7.6653396187392414E-3</v>
      </c>
    </row>
    <row r="824" spans="1:11" x14ac:dyDescent="0.25">
      <c r="A824" s="45" t="s">
        <v>16</v>
      </c>
      <c r="B824" s="36">
        <v>1263</v>
      </c>
      <c r="C824" s="46">
        <v>41620</v>
      </c>
      <c r="D824" s="37">
        <v>-23.950200331958385</v>
      </c>
      <c r="F824" s="38" t="s">
        <v>22</v>
      </c>
      <c r="G824" s="38">
        <v>2125</v>
      </c>
      <c r="H824" s="41">
        <v>42482</v>
      </c>
      <c r="I824" s="57">
        <v>5.0000000000000001E-4</v>
      </c>
      <c r="J824" s="57">
        <v>2.5000000000000001E-3</v>
      </c>
      <c r="K824" s="57">
        <f t="shared" si="77"/>
        <v>7.6653396187392414E-3</v>
      </c>
    </row>
    <row r="825" spans="1:11" x14ac:dyDescent="0.25">
      <c r="A825" s="45" t="s">
        <v>16</v>
      </c>
      <c r="B825" s="36">
        <v>1264</v>
      </c>
      <c r="C825" s="46">
        <v>41621</v>
      </c>
      <c r="D825" s="37">
        <v>-23.9410019244159</v>
      </c>
      <c r="F825" s="38" t="s">
        <v>22</v>
      </c>
      <c r="G825" s="38">
        <v>2128</v>
      </c>
      <c r="H825" s="41">
        <v>42485</v>
      </c>
      <c r="I825" s="57">
        <v>5.0000000000000001E-4</v>
      </c>
      <c r="J825" s="57">
        <v>2.5000000000000001E-3</v>
      </c>
      <c r="K825" s="57">
        <f t="shared" si="77"/>
        <v>7.6653396187392414E-3</v>
      </c>
    </row>
    <row r="826" spans="1:11" x14ac:dyDescent="0.25">
      <c r="A826" s="45" t="s">
        <v>16</v>
      </c>
      <c r="B826" s="36">
        <v>1267</v>
      </c>
      <c r="C826" s="46">
        <v>41624</v>
      </c>
      <c r="D826" s="37">
        <v>-24.302805954420389</v>
      </c>
      <c r="F826" s="38" t="s">
        <v>22</v>
      </c>
      <c r="G826" s="38">
        <v>2130</v>
      </c>
      <c r="H826" s="41">
        <v>42487</v>
      </c>
      <c r="I826" s="57">
        <v>9.7000000000000003E-3</v>
      </c>
      <c r="J826" s="57">
        <v>0.16800000000000001</v>
      </c>
      <c r="K826" s="57">
        <f t="shared" si="77"/>
        <v>0.51511082237927697</v>
      </c>
    </row>
    <row r="827" spans="1:11" x14ac:dyDescent="0.25">
      <c r="A827" s="45" t="s">
        <v>16</v>
      </c>
      <c r="B827" s="36">
        <v>1268</v>
      </c>
      <c r="C827" s="46">
        <v>41625</v>
      </c>
      <c r="D827" s="37">
        <v>-24.633948625949923</v>
      </c>
      <c r="F827" s="38" t="s">
        <v>22</v>
      </c>
      <c r="G827" s="38">
        <v>2132</v>
      </c>
      <c r="H827" s="41">
        <v>42489</v>
      </c>
      <c r="I827" s="57">
        <v>3.5999999999999999E-3</v>
      </c>
      <c r="J827" s="57">
        <v>2.5000000000000001E-3</v>
      </c>
      <c r="K827" s="57">
        <f t="shared" si="77"/>
        <v>7.6653396187392414E-3</v>
      </c>
    </row>
    <row r="828" spans="1:11" x14ac:dyDescent="0.25">
      <c r="A828" s="45" t="s">
        <v>16</v>
      </c>
      <c r="B828" s="36">
        <v>1269</v>
      </c>
      <c r="C828" s="46">
        <v>41626</v>
      </c>
      <c r="D828" s="37">
        <v>-24.609419539169963</v>
      </c>
      <c r="F828" s="38" t="s">
        <v>22</v>
      </c>
      <c r="G828" s="38">
        <v>2135</v>
      </c>
      <c r="H828" s="41">
        <v>42492</v>
      </c>
      <c r="I828" s="57">
        <v>5.0000000000000001E-4</v>
      </c>
      <c r="J828" s="57">
        <v>2.5000000000000001E-3</v>
      </c>
      <c r="K828" s="57">
        <f t="shared" si="77"/>
        <v>7.6653396187392414E-3</v>
      </c>
    </row>
    <row r="829" spans="1:11" x14ac:dyDescent="0.25">
      <c r="A829" s="45" t="s">
        <v>16</v>
      </c>
      <c r="B829" s="36">
        <v>1270</v>
      </c>
      <c r="C829" s="46">
        <v>41627</v>
      </c>
      <c r="D829" s="37">
        <v>-24.955892889936973</v>
      </c>
      <c r="F829" s="38" t="s">
        <v>22</v>
      </c>
      <c r="G829" s="38">
        <v>2137</v>
      </c>
      <c r="H829" s="41">
        <v>42494</v>
      </c>
      <c r="I829" s="57">
        <v>5.0000000000000001E-4</v>
      </c>
      <c r="J829" s="57">
        <v>2.5000000000000001E-3</v>
      </c>
      <c r="K829" s="57">
        <f t="shared" si="77"/>
        <v>7.6653396187392414E-3</v>
      </c>
    </row>
    <row r="830" spans="1:11" x14ac:dyDescent="0.25">
      <c r="A830" s="45" t="s">
        <v>16</v>
      </c>
      <c r="B830" s="36">
        <v>1271</v>
      </c>
      <c r="C830" s="46">
        <v>41628</v>
      </c>
      <c r="D830" s="37">
        <v>-24.995752655954419</v>
      </c>
      <c r="F830" s="38" t="s">
        <v>22</v>
      </c>
      <c r="G830" s="38">
        <v>2139</v>
      </c>
      <c r="H830" s="41">
        <v>42496</v>
      </c>
      <c r="I830" s="57">
        <v>5.0000000000000001E-4</v>
      </c>
      <c r="J830" s="57">
        <v>2.5000000000000001E-3</v>
      </c>
      <c r="K830" s="57">
        <f t="shared" si="77"/>
        <v>7.6653396187392414E-3</v>
      </c>
    </row>
    <row r="831" spans="1:11" x14ac:dyDescent="0.25">
      <c r="A831" s="45" t="s">
        <v>16</v>
      </c>
      <c r="B831" s="36">
        <v>1274</v>
      </c>
      <c r="C831" s="46">
        <v>41631</v>
      </c>
      <c r="D831" s="37">
        <v>-25.351424414263917</v>
      </c>
      <c r="F831" s="38" t="s">
        <v>22</v>
      </c>
      <c r="G831" s="38">
        <v>2142</v>
      </c>
      <c r="H831" s="41">
        <v>42499</v>
      </c>
      <c r="I831" s="57">
        <v>5.0000000000000001E-4</v>
      </c>
      <c r="J831" s="57">
        <v>2.5000000000000001E-3</v>
      </c>
      <c r="K831" s="57">
        <f t="shared" si="77"/>
        <v>7.6653396187392414E-3</v>
      </c>
    </row>
    <row r="832" spans="1:11" x14ac:dyDescent="0.25">
      <c r="A832" s="45" t="s">
        <v>16</v>
      </c>
      <c r="B832" s="36">
        <v>1275</v>
      </c>
      <c r="C832" s="46">
        <v>41632</v>
      </c>
      <c r="D832" s="37">
        <v>-25.750022074438359</v>
      </c>
      <c r="F832" s="38" t="s">
        <v>22</v>
      </c>
      <c r="G832" s="38">
        <v>2144</v>
      </c>
      <c r="H832" s="41">
        <v>42501</v>
      </c>
      <c r="I832" s="57">
        <v>2.0999999999999999E-3</v>
      </c>
      <c r="J832" s="57">
        <v>2.5000000000000001E-3</v>
      </c>
      <c r="K832" s="57">
        <f t="shared" si="77"/>
        <v>7.6653396187392414E-3</v>
      </c>
    </row>
    <row r="833" spans="1:11" x14ac:dyDescent="0.25">
      <c r="A833" s="45" t="s">
        <v>16</v>
      </c>
      <c r="B833" s="36">
        <v>1278</v>
      </c>
      <c r="C833" s="46">
        <v>41635</v>
      </c>
      <c r="D833" s="37">
        <v>-25.658037999013487</v>
      </c>
      <c r="F833" s="38" t="s">
        <v>22</v>
      </c>
      <c r="G833" s="38">
        <v>2146</v>
      </c>
      <c r="H833" s="41">
        <v>42503</v>
      </c>
      <c r="I833" s="57">
        <v>1.8E-3</v>
      </c>
      <c r="J833" s="57">
        <v>2.5000000000000001E-3</v>
      </c>
      <c r="K833" s="57">
        <f t="shared" si="77"/>
        <v>7.6653396187392414E-3</v>
      </c>
    </row>
    <row r="834" spans="1:11" x14ac:dyDescent="0.25">
      <c r="A834" s="45" t="s">
        <v>16</v>
      </c>
      <c r="B834" s="36">
        <v>1281</v>
      </c>
      <c r="C834" s="46">
        <v>41638</v>
      </c>
      <c r="D834" s="37">
        <v>-25.986114534695528</v>
      </c>
      <c r="F834" s="38" t="s">
        <v>22</v>
      </c>
      <c r="G834" s="38">
        <v>2149</v>
      </c>
      <c r="H834" s="41">
        <v>42506</v>
      </c>
      <c r="I834" s="57">
        <v>5.0000000000000001E-4</v>
      </c>
      <c r="J834" s="57">
        <v>2.5000000000000001E-3</v>
      </c>
      <c r="K834" s="57">
        <f t="shared" si="77"/>
        <v>7.6653396187392414E-3</v>
      </c>
    </row>
    <row r="835" spans="1:11" x14ac:dyDescent="0.25">
      <c r="A835" s="45" t="s">
        <v>16</v>
      </c>
      <c r="B835" s="36">
        <v>1282</v>
      </c>
      <c r="C835" s="46">
        <v>41639</v>
      </c>
      <c r="D835" s="37">
        <v>-26.252868353427655</v>
      </c>
      <c r="F835" s="38" t="s">
        <v>22</v>
      </c>
      <c r="G835" s="38">
        <v>2151</v>
      </c>
      <c r="H835" s="41">
        <v>42508</v>
      </c>
      <c r="I835" s="57">
        <v>5.0000000000000001E-4</v>
      </c>
      <c r="J835" s="57">
        <v>2.5000000000000001E-3</v>
      </c>
      <c r="K835" s="57">
        <f t="shared" ref="K835:K898" si="78">(30.973762+15.999*4)/30.973762*J835</f>
        <v>7.6653396187392414E-3</v>
      </c>
    </row>
    <row r="836" spans="1:11" x14ac:dyDescent="0.25">
      <c r="A836" s="45" t="s">
        <v>16</v>
      </c>
      <c r="B836" s="36">
        <v>1284</v>
      </c>
      <c r="C836" s="46">
        <v>41641</v>
      </c>
      <c r="D836" s="37">
        <v>-26.24673608173266</v>
      </c>
      <c r="F836" s="38" t="s">
        <v>22</v>
      </c>
      <c r="G836" s="38">
        <v>2153</v>
      </c>
      <c r="H836" s="41">
        <v>42510</v>
      </c>
      <c r="I836" s="57">
        <v>1.1000000000000001E-3</v>
      </c>
      <c r="J836" s="57">
        <v>2.5000000000000001E-3</v>
      </c>
      <c r="K836" s="57">
        <f t="shared" si="78"/>
        <v>7.6653396187392414E-3</v>
      </c>
    </row>
    <row r="837" spans="1:11" x14ac:dyDescent="0.25">
      <c r="A837" s="45" t="s">
        <v>16</v>
      </c>
      <c r="B837" s="36">
        <v>1285</v>
      </c>
      <c r="C837" s="46">
        <v>41642</v>
      </c>
      <c r="D837" s="37">
        <v>-26.308058798682577</v>
      </c>
      <c r="F837" s="38" t="s">
        <v>22</v>
      </c>
      <c r="G837" s="38">
        <v>2156</v>
      </c>
      <c r="H837" s="41">
        <v>42513</v>
      </c>
      <c r="I837" s="57">
        <v>1.1999999999999899E-3</v>
      </c>
      <c r="J837" s="57">
        <v>2.5000000000000001E-3</v>
      </c>
      <c r="K837" s="57">
        <f t="shared" si="78"/>
        <v>7.6653396187392414E-3</v>
      </c>
    </row>
    <row r="838" spans="1:11" x14ac:dyDescent="0.25">
      <c r="A838" s="45" t="s">
        <v>16</v>
      </c>
      <c r="B838" s="36">
        <v>1289</v>
      </c>
      <c r="C838" s="46">
        <v>41646</v>
      </c>
      <c r="D838" s="37">
        <v>-26.626936926822129</v>
      </c>
      <c r="F838" s="38" t="s">
        <v>22</v>
      </c>
      <c r="G838" s="38">
        <v>2158</v>
      </c>
      <c r="H838" s="41">
        <v>42515</v>
      </c>
      <c r="I838" s="57">
        <v>1.5E-3</v>
      </c>
      <c r="J838" s="57">
        <v>2.5000000000000001E-3</v>
      </c>
      <c r="K838" s="57">
        <f t="shared" si="78"/>
        <v>7.6653396187392414E-3</v>
      </c>
    </row>
    <row r="839" spans="1:11" x14ac:dyDescent="0.25">
      <c r="A839" s="45" t="s">
        <v>16</v>
      </c>
      <c r="B839" s="36">
        <v>1290</v>
      </c>
      <c r="C839" s="46">
        <v>41647</v>
      </c>
      <c r="D839" s="37">
        <v>-26.69132577961954</v>
      </c>
      <c r="F839" s="38" t="s">
        <v>22</v>
      </c>
      <c r="G839" s="38">
        <v>2160</v>
      </c>
      <c r="H839" s="41">
        <v>42517</v>
      </c>
      <c r="I839" s="57">
        <v>1.1000000000000001E-3</v>
      </c>
      <c r="J839" s="57">
        <v>2.5000000000000001E-3</v>
      </c>
      <c r="K839" s="57">
        <f t="shared" si="78"/>
        <v>7.6653396187392414E-3</v>
      </c>
    </row>
    <row r="840" spans="1:11" x14ac:dyDescent="0.25">
      <c r="A840" s="45" t="s">
        <v>16</v>
      </c>
      <c r="B840" s="36">
        <v>1291</v>
      </c>
      <c r="C840" s="46">
        <v>41648</v>
      </c>
      <c r="D840" s="37">
        <v>-26.902889153096741</v>
      </c>
      <c r="F840" s="38" t="s">
        <v>22</v>
      </c>
      <c r="G840" s="38">
        <v>2164</v>
      </c>
      <c r="H840" s="41">
        <v>42521</v>
      </c>
      <c r="I840" s="57">
        <v>6.4999999999999997E-3</v>
      </c>
      <c r="J840" s="57">
        <v>2.5000000000000001E-3</v>
      </c>
      <c r="K840" s="57">
        <f t="shared" si="78"/>
        <v>7.6653396187392414E-3</v>
      </c>
    </row>
    <row r="841" spans="1:11" x14ac:dyDescent="0.25">
      <c r="A841" s="45" t="s">
        <v>16</v>
      </c>
      <c r="B841" s="36">
        <v>1292</v>
      </c>
      <c r="C841" s="46">
        <v>41649</v>
      </c>
      <c r="D841" s="37">
        <v>-27.077658896403996</v>
      </c>
      <c r="F841" s="38" t="s">
        <v>22</v>
      </c>
      <c r="G841" s="38">
        <v>2167</v>
      </c>
      <c r="H841" s="41">
        <v>42524</v>
      </c>
      <c r="I841" s="57">
        <v>3.7000000000000002E-3</v>
      </c>
      <c r="J841" s="57">
        <v>1.44E-2</v>
      </c>
      <c r="K841" s="57">
        <f t="shared" si="78"/>
        <v>4.4152356203938023E-2</v>
      </c>
    </row>
    <row r="842" spans="1:11" x14ac:dyDescent="0.25">
      <c r="A842" s="45" t="s">
        <v>16</v>
      </c>
      <c r="B842" s="36">
        <v>1295</v>
      </c>
      <c r="C842" s="46">
        <v>41652</v>
      </c>
      <c r="D842" s="37">
        <v>-27.408801567933534</v>
      </c>
      <c r="F842" s="38" t="s">
        <v>22</v>
      </c>
      <c r="G842" s="38">
        <v>2170</v>
      </c>
      <c r="H842" s="41">
        <v>42527</v>
      </c>
      <c r="I842" s="57">
        <v>2E-3</v>
      </c>
      <c r="J842" s="57">
        <v>2.5000000000000001E-3</v>
      </c>
      <c r="K842" s="57">
        <f t="shared" si="78"/>
        <v>7.6653396187392414E-3</v>
      </c>
    </row>
    <row r="843" spans="1:11" x14ac:dyDescent="0.25">
      <c r="A843" s="45" t="s">
        <v>16</v>
      </c>
      <c r="B843" s="36">
        <v>1296</v>
      </c>
      <c r="C843" s="46">
        <v>41653</v>
      </c>
      <c r="D843" s="37">
        <v>-27.647960164038196</v>
      </c>
      <c r="F843" s="38" t="s">
        <v>22</v>
      </c>
      <c r="G843" s="38">
        <v>2172</v>
      </c>
      <c r="H843" s="41">
        <v>42529</v>
      </c>
      <c r="I843" s="57">
        <v>5.0000000000000001E-4</v>
      </c>
      <c r="J843" s="57">
        <v>2.5000000000000001E-3</v>
      </c>
      <c r="K843" s="57">
        <f t="shared" si="78"/>
        <v>7.6653396187392414E-3</v>
      </c>
    </row>
    <row r="844" spans="1:11" x14ac:dyDescent="0.25">
      <c r="A844" s="45" t="s">
        <v>16</v>
      </c>
      <c r="B844" s="36">
        <v>1297</v>
      </c>
      <c r="C844" s="46">
        <v>41654</v>
      </c>
      <c r="D844" s="37">
        <v>-27.65409243573319</v>
      </c>
      <c r="F844" s="38" t="s">
        <v>22</v>
      </c>
      <c r="G844" s="38">
        <v>2174</v>
      </c>
      <c r="H844" s="41">
        <v>42531</v>
      </c>
      <c r="I844" s="57">
        <v>1.8E-3</v>
      </c>
      <c r="J844" s="57">
        <v>2.5000000000000001E-3</v>
      </c>
      <c r="K844" s="57">
        <f t="shared" si="78"/>
        <v>7.6653396187392414E-3</v>
      </c>
    </row>
    <row r="845" spans="1:11" x14ac:dyDescent="0.25">
      <c r="A845" s="45" t="s">
        <v>16</v>
      </c>
      <c r="B845" s="36">
        <v>1298</v>
      </c>
      <c r="C845" s="46">
        <v>41655</v>
      </c>
      <c r="D845" s="37">
        <v>-27.79513468471799</v>
      </c>
      <c r="F845" s="38" t="s">
        <v>22</v>
      </c>
      <c r="G845" s="38">
        <v>2177</v>
      </c>
      <c r="H845" s="41">
        <v>42534</v>
      </c>
      <c r="I845" s="57">
        <v>1.9E-3</v>
      </c>
      <c r="J845" s="57">
        <v>2.5000000000000001E-3</v>
      </c>
      <c r="K845" s="57">
        <f t="shared" si="78"/>
        <v>7.6653396187392414E-3</v>
      </c>
    </row>
    <row r="846" spans="1:11" x14ac:dyDescent="0.25">
      <c r="A846" s="45" t="s">
        <v>16</v>
      </c>
      <c r="B846" s="36">
        <v>1299</v>
      </c>
      <c r="C846" s="46">
        <v>41656</v>
      </c>
      <c r="D846" s="37">
        <v>-27.801266956412981</v>
      </c>
      <c r="F846" s="38" t="s">
        <v>22</v>
      </c>
      <c r="G846" s="38">
        <v>2179</v>
      </c>
      <c r="H846" s="41">
        <v>42536</v>
      </c>
      <c r="I846" s="57">
        <v>5.0000000000000001E-4</v>
      </c>
      <c r="J846" s="57">
        <v>2.5000000000000001E-3</v>
      </c>
      <c r="K846" s="57">
        <f t="shared" si="78"/>
        <v>7.6653396187392414E-3</v>
      </c>
    </row>
    <row r="847" spans="1:11" x14ac:dyDescent="0.25">
      <c r="A847" s="45" t="s">
        <v>16</v>
      </c>
      <c r="B847" s="36">
        <v>1303</v>
      </c>
      <c r="C847" s="46">
        <v>41660</v>
      </c>
      <c r="D847" s="37">
        <v>-27.948441477092775</v>
      </c>
      <c r="F847" s="38" t="s">
        <v>22</v>
      </c>
      <c r="G847" s="38">
        <v>2181</v>
      </c>
      <c r="H847" s="41">
        <v>42538</v>
      </c>
      <c r="I847" s="57">
        <v>1.1000000000000001E-3</v>
      </c>
      <c r="J847" s="57">
        <v>2.5000000000000001E-3</v>
      </c>
      <c r="K847" s="57">
        <f t="shared" si="78"/>
        <v>7.6653396187392414E-3</v>
      </c>
    </row>
    <row r="848" spans="1:11" x14ac:dyDescent="0.25">
      <c r="A848" s="45" t="s">
        <v>16</v>
      </c>
      <c r="B848" s="36">
        <v>1304</v>
      </c>
      <c r="C848" s="46">
        <v>41661</v>
      </c>
      <c r="D848" s="37">
        <v>-27.917780118617813</v>
      </c>
      <c r="F848" s="38" t="s">
        <v>22</v>
      </c>
      <c r="G848" s="38">
        <v>2184</v>
      </c>
      <c r="H848" s="41">
        <v>42541</v>
      </c>
      <c r="I848" s="57">
        <v>5.0000000000000001E-4</v>
      </c>
      <c r="J848" s="57">
        <v>2.5000000000000001E-3</v>
      </c>
      <c r="K848" s="57">
        <f t="shared" si="78"/>
        <v>7.6653396187392414E-3</v>
      </c>
    </row>
    <row r="849" spans="1:11" x14ac:dyDescent="0.25">
      <c r="A849" s="45" t="s">
        <v>16</v>
      </c>
      <c r="B849" s="36">
        <v>1305</v>
      </c>
      <c r="C849" s="46">
        <v>41662</v>
      </c>
      <c r="D849" s="37">
        <v>-28.187600073197437</v>
      </c>
      <c r="F849" s="38" t="s">
        <v>22</v>
      </c>
      <c r="G849" s="38">
        <v>2186</v>
      </c>
      <c r="H849" s="41">
        <v>42543</v>
      </c>
      <c r="I849" s="57">
        <v>5.0000000000000001E-4</v>
      </c>
      <c r="J849" s="57">
        <v>2.5000000000000001E-3</v>
      </c>
      <c r="K849" s="57">
        <f t="shared" si="78"/>
        <v>7.6653396187392414E-3</v>
      </c>
    </row>
    <row r="850" spans="1:11" x14ac:dyDescent="0.25">
      <c r="A850" s="45" t="s">
        <v>16</v>
      </c>
      <c r="B850" s="36">
        <v>1306</v>
      </c>
      <c r="C850" s="46">
        <v>41663</v>
      </c>
      <c r="D850" s="37">
        <v>-28.129343492095021</v>
      </c>
      <c r="F850" s="38" t="s">
        <v>22</v>
      </c>
      <c r="G850" s="38">
        <v>2188</v>
      </c>
      <c r="H850" s="41">
        <v>42545</v>
      </c>
      <c r="I850" s="57">
        <v>2.8999999999999998E-3</v>
      </c>
      <c r="J850" s="57">
        <v>2.5000000000000001E-3</v>
      </c>
      <c r="K850" s="57">
        <f t="shared" si="78"/>
        <v>7.6653396187392414E-3</v>
      </c>
    </row>
    <row r="851" spans="1:11" x14ac:dyDescent="0.25">
      <c r="A851" s="45" t="s">
        <v>16</v>
      </c>
      <c r="B851" s="36">
        <v>1309</v>
      </c>
      <c r="C851" s="46">
        <v>41666</v>
      </c>
      <c r="D851" s="37">
        <v>-28.291848692012287</v>
      </c>
      <c r="F851" s="38" t="s">
        <v>22</v>
      </c>
      <c r="G851" s="38">
        <v>2191</v>
      </c>
      <c r="H851" s="41">
        <v>42548</v>
      </c>
      <c r="I851" s="57">
        <v>5.0000000000000001E-4</v>
      </c>
      <c r="J851" s="57">
        <v>2.5000000000000001E-3</v>
      </c>
      <c r="K851" s="57">
        <f t="shared" si="78"/>
        <v>7.6653396187392414E-3</v>
      </c>
    </row>
    <row r="852" spans="1:11" x14ac:dyDescent="0.25">
      <c r="A852" s="45" t="s">
        <v>16</v>
      </c>
      <c r="B852" s="36">
        <v>1310</v>
      </c>
      <c r="C852" s="46">
        <v>41667</v>
      </c>
      <c r="D852" s="37">
        <v>-28.377700495742168</v>
      </c>
      <c r="F852" s="38" t="s">
        <v>22</v>
      </c>
      <c r="G852" s="38">
        <v>2193</v>
      </c>
      <c r="H852" s="41">
        <v>42550</v>
      </c>
      <c r="I852" s="57">
        <v>5.0000000000000001E-4</v>
      </c>
      <c r="J852" s="57">
        <v>2.5000000000000001E-3</v>
      </c>
      <c r="K852" s="57">
        <f t="shared" si="78"/>
        <v>7.6653396187392414E-3</v>
      </c>
    </row>
    <row r="853" spans="1:11" x14ac:dyDescent="0.25">
      <c r="A853" s="45" t="s">
        <v>16</v>
      </c>
      <c r="B853" s="36">
        <v>1311</v>
      </c>
      <c r="C853" s="46">
        <v>41668</v>
      </c>
      <c r="D853" s="37">
        <v>-28.53407342396445</v>
      </c>
      <c r="F853" s="38" t="s">
        <v>22</v>
      </c>
      <c r="G853" s="38">
        <v>2195</v>
      </c>
      <c r="H853" s="41">
        <v>42552</v>
      </c>
      <c r="I853" s="57">
        <v>5.0000000000000001E-4</v>
      </c>
      <c r="J853" s="57">
        <v>2.5000000000000001E-3</v>
      </c>
      <c r="K853" s="57">
        <f t="shared" si="78"/>
        <v>7.6653396187392414E-3</v>
      </c>
    </row>
    <row r="854" spans="1:11" x14ac:dyDescent="0.25">
      <c r="A854" s="45" t="s">
        <v>16</v>
      </c>
      <c r="B854" s="36">
        <v>1312</v>
      </c>
      <c r="C854" s="46">
        <v>41669</v>
      </c>
      <c r="D854" s="37">
        <v>-28.399163446674638</v>
      </c>
      <c r="F854" s="38" t="s">
        <v>22</v>
      </c>
      <c r="G854" s="38">
        <v>2200</v>
      </c>
      <c r="H854" s="41">
        <v>42557</v>
      </c>
      <c r="I854" s="57">
        <v>1.06E-2</v>
      </c>
      <c r="J854" s="57">
        <v>2.5000000000000001E-3</v>
      </c>
      <c r="K854" s="57">
        <f t="shared" si="78"/>
        <v>7.6653396187392414E-3</v>
      </c>
    </row>
    <row r="855" spans="1:11" x14ac:dyDescent="0.25">
      <c r="A855" s="45" t="s">
        <v>16</v>
      </c>
      <c r="B855" s="36">
        <v>1313</v>
      </c>
      <c r="C855" s="46">
        <v>41670</v>
      </c>
      <c r="D855" s="37">
        <v>-28.466618435319546</v>
      </c>
      <c r="F855" s="38" t="s">
        <v>22</v>
      </c>
      <c r="G855" s="38">
        <v>2202</v>
      </c>
      <c r="H855" s="41">
        <v>42559</v>
      </c>
      <c r="I855" s="57">
        <v>5.0000000000000001E-4</v>
      </c>
      <c r="J855" s="57">
        <v>2.5000000000000001E-3</v>
      </c>
      <c r="K855" s="57">
        <f t="shared" si="78"/>
        <v>7.6653396187392414E-3</v>
      </c>
    </row>
    <row r="856" spans="1:11" x14ac:dyDescent="0.25">
      <c r="A856" s="45" t="s">
        <v>16</v>
      </c>
      <c r="B856" s="36">
        <v>1316</v>
      </c>
      <c r="C856" s="46">
        <v>41673</v>
      </c>
      <c r="D856" s="37">
        <v>-28.708843167271706</v>
      </c>
      <c r="F856" s="38" t="s">
        <v>22</v>
      </c>
      <c r="G856" s="38">
        <v>2205</v>
      </c>
      <c r="H856" s="41">
        <v>42562</v>
      </c>
      <c r="I856" s="57">
        <v>5.0000000000000001E-4</v>
      </c>
      <c r="J856" s="57">
        <v>2.5000000000000001E-3</v>
      </c>
      <c r="K856" s="57">
        <f t="shared" si="78"/>
        <v>7.6653396187392414E-3</v>
      </c>
    </row>
    <row r="857" spans="1:11" x14ac:dyDescent="0.25">
      <c r="A857" s="45" t="s">
        <v>16</v>
      </c>
      <c r="B857" s="36">
        <v>1317</v>
      </c>
      <c r="C857" s="46">
        <v>41674</v>
      </c>
      <c r="D857" s="37">
        <v>-28.859083823798994</v>
      </c>
      <c r="F857" s="38" t="s">
        <v>22</v>
      </c>
      <c r="G857" s="38">
        <v>2209</v>
      </c>
      <c r="H857" s="41">
        <v>42566</v>
      </c>
      <c r="I857" s="57">
        <v>5.0000000000000001E-4</v>
      </c>
      <c r="J857" s="57">
        <v>2.5000000000000001E-3</v>
      </c>
      <c r="K857" s="57">
        <f t="shared" si="78"/>
        <v>7.6653396187392414E-3</v>
      </c>
    </row>
    <row r="858" spans="1:11" x14ac:dyDescent="0.25">
      <c r="A858" s="45" t="s">
        <v>16</v>
      </c>
      <c r="B858" s="36">
        <v>1318</v>
      </c>
      <c r="C858" s="46">
        <v>41675</v>
      </c>
      <c r="D858" s="37">
        <v>-28.938803355833883</v>
      </c>
      <c r="F858" s="38" t="s">
        <v>22</v>
      </c>
      <c r="G858" s="38">
        <v>2212</v>
      </c>
      <c r="H858" s="41">
        <v>42569</v>
      </c>
      <c r="I858" s="57">
        <v>5.0000000000000001E-4</v>
      </c>
      <c r="J858" s="57">
        <v>2.5000000000000001E-3</v>
      </c>
      <c r="K858" s="57">
        <f t="shared" si="78"/>
        <v>7.6653396187392414E-3</v>
      </c>
    </row>
    <row r="859" spans="1:11" x14ac:dyDescent="0.25">
      <c r="A859" s="45" t="s">
        <v>16</v>
      </c>
      <c r="B859" s="36">
        <v>1319</v>
      </c>
      <c r="C859" s="46">
        <v>41676</v>
      </c>
      <c r="D859" s="37">
        <v>-29.049184246343732</v>
      </c>
      <c r="F859" s="38" t="s">
        <v>22</v>
      </c>
      <c r="G859" s="38">
        <v>2216</v>
      </c>
      <c r="H859" s="41">
        <v>42573</v>
      </c>
      <c r="I859" s="57">
        <v>1.2999999999999999E-3</v>
      </c>
      <c r="J859" s="57">
        <v>2.5000000000000001E-3</v>
      </c>
      <c r="K859" s="57">
        <f t="shared" si="78"/>
        <v>7.6653396187392414E-3</v>
      </c>
    </row>
    <row r="860" spans="1:11" x14ac:dyDescent="0.25">
      <c r="A860" s="45" t="s">
        <v>16</v>
      </c>
      <c r="B860" s="36">
        <v>1320</v>
      </c>
      <c r="C860" s="46">
        <v>41677</v>
      </c>
      <c r="D860" s="37">
        <v>-29.067581061428701</v>
      </c>
      <c r="F860" s="38" t="s">
        <v>22</v>
      </c>
      <c r="G860" s="38">
        <v>2219</v>
      </c>
      <c r="H860" s="41">
        <v>42576</v>
      </c>
      <c r="I860" s="57">
        <v>5.0000000000000001E-4</v>
      </c>
      <c r="J860" s="57">
        <v>2.5000000000000001E-3</v>
      </c>
      <c r="K860" s="57">
        <f t="shared" si="78"/>
        <v>7.6653396187392414E-3</v>
      </c>
    </row>
    <row r="861" spans="1:11" x14ac:dyDescent="0.25">
      <c r="A861" s="45" t="s">
        <v>16</v>
      </c>
      <c r="B861" s="36">
        <v>1323</v>
      </c>
      <c r="C861" s="46">
        <v>41680</v>
      </c>
      <c r="D861" s="37">
        <v>-29.171829680243555</v>
      </c>
      <c r="F861" s="38" t="s">
        <v>22</v>
      </c>
      <c r="G861" s="38">
        <v>2221</v>
      </c>
      <c r="H861" s="41">
        <v>42578</v>
      </c>
      <c r="I861" s="57">
        <v>5.0000000000000001E-4</v>
      </c>
      <c r="J861" s="57">
        <v>2.5000000000000001E-3</v>
      </c>
      <c r="K861" s="57">
        <f t="shared" si="78"/>
        <v>7.6653396187392414E-3</v>
      </c>
    </row>
    <row r="862" spans="1:11" x14ac:dyDescent="0.25">
      <c r="A862" s="45" t="s">
        <v>16</v>
      </c>
      <c r="B862" s="36">
        <v>1324</v>
      </c>
      <c r="C862" s="46">
        <v>41681</v>
      </c>
      <c r="D862" s="37">
        <v>-29.294475114143388</v>
      </c>
      <c r="F862" s="38" t="s">
        <v>22</v>
      </c>
      <c r="G862" s="38">
        <v>2223</v>
      </c>
      <c r="H862" s="41">
        <v>42580</v>
      </c>
      <c r="I862" s="57">
        <v>0.92069999999999996</v>
      </c>
      <c r="J862" s="57">
        <v>1.2200000000000001E-2</v>
      </c>
      <c r="K862" s="57">
        <f t="shared" si="78"/>
        <v>3.74068573394475E-2</v>
      </c>
    </row>
    <row r="863" spans="1:11" x14ac:dyDescent="0.25">
      <c r="A863" s="45" t="s">
        <v>16</v>
      </c>
      <c r="B863" s="36">
        <v>1325</v>
      </c>
      <c r="C863" s="46">
        <v>41682</v>
      </c>
      <c r="D863" s="37">
        <v>-29.294475114143388</v>
      </c>
      <c r="F863" s="38" t="s">
        <v>22</v>
      </c>
      <c r="G863" s="38">
        <v>2226</v>
      </c>
      <c r="H863" s="41">
        <v>42583</v>
      </c>
      <c r="I863" s="57">
        <v>1.2999999999999999E-3</v>
      </c>
      <c r="J863" s="57">
        <v>2.5000000000000001E-3</v>
      </c>
      <c r="K863" s="57">
        <f t="shared" si="78"/>
        <v>7.6653396187392414E-3</v>
      </c>
    </row>
    <row r="864" spans="1:11" x14ac:dyDescent="0.25">
      <c r="A864" s="45" t="s">
        <v>16</v>
      </c>
      <c r="B864" s="36">
        <v>1326</v>
      </c>
      <c r="C864" s="46">
        <v>41683</v>
      </c>
      <c r="D864" s="37">
        <v>-29.423252819738206</v>
      </c>
      <c r="F864" s="38" t="s">
        <v>22</v>
      </c>
      <c r="G864" s="38">
        <v>2228</v>
      </c>
      <c r="H864" s="41">
        <v>42585</v>
      </c>
      <c r="I864" s="57">
        <v>1.9E-3</v>
      </c>
      <c r="J864" s="57">
        <v>2.5000000000000001E-3</v>
      </c>
      <c r="K864" s="57">
        <f t="shared" si="78"/>
        <v>7.6653396187392414E-3</v>
      </c>
    </row>
    <row r="865" spans="1:11" x14ac:dyDescent="0.25">
      <c r="A865" s="45" t="s">
        <v>16</v>
      </c>
      <c r="B865" s="36">
        <v>1327</v>
      </c>
      <c r="C865" s="46">
        <v>41684</v>
      </c>
      <c r="D865" s="37">
        <v>-29.435517363128188</v>
      </c>
      <c r="F865" s="38" t="s">
        <v>22</v>
      </c>
      <c r="G865" s="38">
        <v>2230</v>
      </c>
      <c r="H865" s="41">
        <v>42587</v>
      </c>
      <c r="I865" s="57">
        <v>5.0000000000000001E-4</v>
      </c>
      <c r="J865" s="57">
        <v>2.5000000000000001E-3</v>
      </c>
      <c r="K865" s="57">
        <f t="shared" si="78"/>
        <v>7.6653396187392414E-3</v>
      </c>
    </row>
    <row r="866" spans="1:11" x14ac:dyDescent="0.25">
      <c r="A866" s="45" t="s">
        <v>16</v>
      </c>
      <c r="B866" s="36">
        <v>1331</v>
      </c>
      <c r="C866" s="46">
        <v>41688</v>
      </c>
      <c r="D866" s="37">
        <v>-29.604154834740449</v>
      </c>
      <c r="F866" s="38" t="s">
        <v>22</v>
      </c>
      <c r="G866" s="38">
        <v>2233</v>
      </c>
      <c r="H866" s="41">
        <v>42590</v>
      </c>
      <c r="I866" s="57">
        <v>5.9700000000000003E-2</v>
      </c>
      <c r="J866" s="57">
        <v>2.5000000000000001E-3</v>
      </c>
      <c r="K866" s="57">
        <f t="shared" si="78"/>
        <v>7.6653396187392414E-3</v>
      </c>
    </row>
    <row r="867" spans="1:11" x14ac:dyDescent="0.25">
      <c r="A867" s="45" t="s">
        <v>16</v>
      </c>
      <c r="B867" s="36">
        <v>1332</v>
      </c>
      <c r="C867" s="46">
        <v>41689</v>
      </c>
      <c r="D867" s="37">
        <v>-29.598022563045458</v>
      </c>
      <c r="F867" s="38" t="s">
        <v>22</v>
      </c>
      <c r="G867" s="38">
        <v>2235</v>
      </c>
      <c r="H867" s="41">
        <v>42592</v>
      </c>
      <c r="I867" s="57">
        <v>1.9E-3</v>
      </c>
      <c r="J867" s="57">
        <v>2.5000000000000001E-3</v>
      </c>
      <c r="K867" s="57">
        <f t="shared" si="78"/>
        <v>7.6653396187392414E-3</v>
      </c>
    </row>
    <row r="868" spans="1:11" x14ac:dyDescent="0.25">
      <c r="A868" s="45" t="s">
        <v>16</v>
      </c>
      <c r="B868" s="36">
        <v>1333</v>
      </c>
      <c r="C868" s="46">
        <v>41690</v>
      </c>
      <c r="D868" s="37">
        <v>-29.803453664827668</v>
      </c>
      <c r="F868" s="38" t="s">
        <v>22</v>
      </c>
      <c r="G868" s="38">
        <v>2237</v>
      </c>
      <c r="H868" s="41">
        <v>42594</v>
      </c>
      <c r="I868" s="57">
        <v>3.2000000000000002E-3</v>
      </c>
      <c r="J868" s="57">
        <v>2.5000000000000001E-3</v>
      </c>
      <c r="K868" s="57">
        <f t="shared" si="78"/>
        <v>7.6653396187392414E-3</v>
      </c>
    </row>
    <row r="869" spans="1:11" x14ac:dyDescent="0.25">
      <c r="A869" s="45" t="s">
        <v>16</v>
      </c>
      <c r="B869" s="36">
        <v>1334</v>
      </c>
      <c r="C869" s="46">
        <v>41691</v>
      </c>
      <c r="D869" s="37">
        <v>-29.785056849742695</v>
      </c>
      <c r="F869" s="38" t="s">
        <v>22</v>
      </c>
      <c r="G869" s="38">
        <v>2240</v>
      </c>
      <c r="H869" s="41">
        <v>42597</v>
      </c>
      <c r="I869" s="57">
        <v>1.1999999999999899E-3</v>
      </c>
      <c r="J869" s="57">
        <v>2.5000000000000001E-3</v>
      </c>
      <c r="K869" s="57">
        <f t="shared" si="78"/>
        <v>7.6653396187392414E-3</v>
      </c>
    </row>
    <row r="870" spans="1:11" x14ac:dyDescent="0.25">
      <c r="A870" s="45" t="s">
        <v>16</v>
      </c>
      <c r="B870" s="36">
        <v>1337</v>
      </c>
      <c r="C870" s="46">
        <v>41694</v>
      </c>
      <c r="D870" s="37">
        <v>-29.947562049659968</v>
      </c>
      <c r="F870" s="38" t="s">
        <v>22</v>
      </c>
      <c r="G870" s="38">
        <v>2242</v>
      </c>
      <c r="H870" s="41">
        <v>42599</v>
      </c>
      <c r="I870" s="57">
        <v>2.5000000000000001E-3</v>
      </c>
      <c r="J870" s="57">
        <v>2.5000000000000001E-3</v>
      </c>
      <c r="K870" s="57">
        <f t="shared" si="78"/>
        <v>7.6653396187392414E-3</v>
      </c>
    </row>
    <row r="871" spans="1:11" x14ac:dyDescent="0.25">
      <c r="A871" s="45" t="s">
        <v>16</v>
      </c>
      <c r="B871" s="36">
        <v>1338</v>
      </c>
      <c r="C871" s="46">
        <v>41695</v>
      </c>
      <c r="D871" s="37">
        <v>-30.076339755254786</v>
      </c>
      <c r="F871" s="38" t="s">
        <v>22</v>
      </c>
      <c r="G871" s="38">
        <v>2244</v>
      </c>
      <c r="H871" s="41">
        <v>42601</v>
      </c>
      <c r="I871" s="57">
        <v>5.0000000000000001E-4</v>
      </c>
      <c r="J871" s="57">
        <v>2.5000000000000001E-3</v>
      </c>
      <c r="K871" s="57">
        <f t="shared" si="78"/>
        <v>7.6653396187392414E-3</v>
      </c>
    </row>
    <row r="872" spans="1:11" x14ac:dyDescent="0.25">
      <c r="A872" s="45" t="s">
        <v>16</v>
      </c>
      <c r="B872" s="36">
        <v>1339</v>
      </c>
      <c r="C872" s="46">
        <v>41696</v>
      </c>
      <c r="D872" s="37">
        <v>-30.100868842034753</v>
      </c>
      <c r="F872" s="38" t="s">
        <v>22</v>
      </c>
      <c r="G872" s="38">
        <v>2247</v>
      </c>
      <c r="H872" s="41">
        <v>42604</v>
      </c>
      <c r="I872" s="57">
        <v>1.1999999999999899E-3</v>
      </c>
      <c r="J872" s="57">
        <v>2.5000000000000001E-3</v>
      </c>
      <c r="K872" s="57">
        <f t="shared" si="78"/>
        <v>7.6653396187392414E-3</v>
      </c>
    </row>
    <row r="873" spans="1:11" x14ac:dyDescent="0.25">
      <c r="A873" s="45" t="s">
        <v>16</v>
      </c>
      <c r="B873" s="36">
        <v>1340</v>
      </c>
      <c r="C873" s="46">
        <v>41697</v>
      </c>
      <c r="D873" s="37">
        <v>-30.211249732544598</v>
      </c>
      <c r="F873" s="38" t="s">
        <v>22</v>
      </c>
      <c r="G873" s="38">
        <v>2251</v>
      </c>
      <c r="H873" s="41">
        <v>42608</v>
      </c>
      <c r="I873" s="57">
        <v>5.0000000000000001E-4</v>
      </c>
      <c r="J873" s="57">
        <v>2.5000000000000001E-3</v>
      </c>
      <c r="K873" s="57">
        <f t="shared" si="78"/>
        <v>7.6653396187392414E-3</v>
      </c>
    </row>
    <row r="874" spans="1:11" x14ac:dyDescent="0.25">
      <c r="A874" s="45" t="s">
        <v>16</v>
      </c>
      <c r="B874" s="36">
        <v>1341</v>
      </c>
      <c r="C874" s="46">
        <v>41698</v>
      </c>
      <c r="D874" s="37">
        <v>-30.220448140087086</v>
      </c>
      <c r="F874" s="38" t="s">
        <v>22</v>
      </c>
      <c r="G874" s="38">
        <v>2254</v>
      </c>
      <c r="H874" s="41">
        <v>42611</v>
      </c>
      <c r="I874" s="57">
        <v>5.0000000000000001E-4</v>
      </c>
      <c r="J874" s="57">
        <v>2.5000000000000001E-3</v>
      </c>
      <c r="K874" s="57">
        <f t="shared" si="78"/>
        <v>7.6653396187392414E-3</v>
      </c>
    </row>
    <row r="875" spans="1:11" x14ac:dyDescent="0.25">
      <c r="A875" s="45" t="s">
        <v>16</v>
      </c>
      <c r="B875" s="36">
        <v>1344</v>
      </c>
      <c r="C875" s="46">
        <v>41701</v>
      </c>
      <c r="D875" s="37">
        <v>-30.336961302291922</v>
      </c>
      <c r="F875" s="38" t="s">
        <v>22</v>
      </c>
      <c r="G875" s="38">
        <v>2256</v>
      </c>
      <c r="H875" s="41">
        <v>42613</v>
      </c>
      <c r="I875" s="57">
        <v>5.0000000000000001E-4</v>
      </c>
      <c r="J875" s="57">
        <v>2.5000000000000001E-3</v>
      </c>
      <c r="K875" s="57">
        <f t="shared" si="78"/>
        <v>7.6653396187392414E-3</v>
      </c>
    </row>
    <row r="876" spans="1:11" x14ac:dyDescent="0.25">
      <c r="A876" s="45" t="s">
        <v>16</v>
      </c>
      <c r="B876" s="36">
        <v>1345</v>
      </c>
      <c r="C876" s="46">
        <v>41702</v>
      </c>
      <c r="D876" s="37">
        <v>-30.336961302291922</v>
      </c>
      <c r="F876" s="38" t="s">
        <v>22</v>
      </c>
      <c r="G876" s="38">
        <v>2258</v>
      </c>
      <c r="H876" s="41">
        <v>42615</v>
      </c>
      <c r="I876" s="57">
        <v>5.0000000000000001E-4</v>
      </c>
      <c r="J876" s="57">
        <v>2.5000000000000001E-3</v>
      </c>
      <c r="K876" s="57">
        <f t="shared" si="78"/>
        <v>7.6653396187392414E-3</v>
      </c>
    </row>
    <row r="877" spans="1:11" x14ac:dyDescent="0.25">
      <c r="A877" s="45" t="s">
        <v>16</v>
      </c>
      <c r="B877" s="36">
        <v>1346</v>
      </c>
      <c r="C877" s="46">
        <v>41703</v>
      </c>
      <c r="D877" s="37">
        <v>-30.50866490975168</v>
      </c>
      <c r="F877" s="38" t="s">
        <v>22</v>
      </c>
      <c r="G877" s="38">
        <v>2263</v>
      </c>
      <c r="H877" s="41">
        <v>42620</v>
      </c>
      <c r="I877" s="57">
        <v>1.6999999999999999E-3</v>
      </c>
      <c r="J877" s="57">
        <v>2.5000000000000001E-3</v>
      </c>
      <c r="K877" s="57">
        <f t="shared" si="78"/>
        <v>7.6653396187392414E-3</v>
      </c>
    </row>
    <row r="878" spans="1:11" x14ac:dyDescent="0.25">
      <c r="A878" s="45" t="s">
        <v>16</v>
      </c>
      <c r="B878" s="36">
        <v>1347</v>
      </c>
      <c r="C878" s="46">
        <v>41704</v>
      </c>
      <c r="D878" s="37">
        <v>-30.609847392719036</v>
      </c>
      <c r="F878" s="38" t="s">
        <v>22</v>
      </c>
      <c r="G878" s="38">
        <v>2265</v>
      </c>
      <c r="H878" s="41">
        <v>42622</v>
      </c>
      <c r="I878" s="57">
        <v>1.6000000000000001E-3</v>
      </c>
      <c r="J878" s="57">
        <v>2.5000000000000001E-3</v>
      </c>
      <c r="K878" s="57">
        <f t="shared" si="78"/>
        <v>7.6653396187392414E-3</v>
      </c>
    </row>
    <row r="879" spans="1:11" x14ac:dyDescent="0.25">
      <c r="A879" s="45" t="s">
        <v>16</v>
      </c>
      <c r="B879" s="36">
        <v>1348</v>
      </c>
      <c r="C879" s="46">
        <v>41705</v>
      </c>
      <c r="D879" s="37">
        <v>-31.192413203743222</v>
      </c>
      <c r="F879" s="38" t="s">
        <v>22</v>
      </c>
      <c r="G879" s="38">
        <v>2268</v>
      </c>
      <c r="H879" s="41">
        <v>42625</v>
      </c>
      <c r="I879" s="57">
        <v>1E-3</v>
      </c>
      <c r="J879" s="57">
        <v>2.5000000000000001E-3</v>
      </c>
      <c r="K879" s="57">
        <f t="shared" si="78"/>
        <v>7.6653396187392414E-3</v>
      </c>
    </row>
    <row r="880" spans="1:11" x14ac:dyDescent="0.25">
      <c r="A880" s="45" t="s">
        <v>16</v>
      </c>
      <c r="B880" s="36">
        <v>1351</v>
      </c>
      <c r="C880" s="46">
        <v>41708</v>
      </c>
      <c r="D880" s="37">
        <v>-31.529688146967747</v>
      </c>
      <c r="F880" s="38" t="s">
        <v>22</v>
      </c>
      <c r="G880" s="38">
        <v>2270</v>
      </c>
      <c r="H880" s="41">
        <v>42627</v>
      </c>
      <c r="I880" s="57">
        <v>5.0000000000000001E-4</v>
      </c>
      <c r="J880" s="57">
        <v>5.4999999999999997E-3</v>
      </c>
      <c r="K880" s="57">
        <f t="shared" si="78"/>
        <v>1.6863747161226329E-2</v>
      </c>
    </row>
    <row r="881" spans="1:53" x14ac:dyDescent="0.25">
      <c r="A881" s="45" t="s">
        <v>16</v>
      </c>
      <c r="B881" s="36">
        <v>1352</v>
      </c>
      <c r="C881" s="46">
        <v>41709</v>
      </c>
      <c r="D881" s="37">
        <v>-31.69219334688502</v>
      </c>
      <c r="F881" s="38" t="s">
        <v>22</v>
      </c>
      <c r="G881" s="38">
        <v>2272</v>
      </c>
      <c r="H881" s="41">
        <v>42629</v>
      </c>
      <c r="I881" s="57">
        <v>1E-3</v>
      </c>
      <c r="J881" s="57">
        <v>2.5000000000000001E-3</v>
      </c>
      <c r="K881" s="57">
        <f t="shared" si="78"/>
        <v>7.6653396187392414E-3</v>
      </c>
    </row>
    <row r="882" spans="1:53" x14ac:dyDescent="0.25">
      <c r="A882" s="45" t="s">
        <v>16</v>
      </c>
      <c r="B882" s="36">
        <v>1353</v>
      </c>
      <c r="C882" s="46">
        <v>41710</v>
      </c>
      <c r="D882" s="37">
        <v>-31.529688146967747</v>
      </c>
      <c r="F882" s="38" t="s">
        <v>22</v>
      </c>
      <c r="G882" s="38">
        <v>2275</v>
      </c>
      <c r="H882" s="41">
        <v>42632</v>
      </c>
      <c r="I882" s="57">
        <v>1.2999999999999999E-3</v>
      </c>
      <c r="J882" s="57">
        <v>2.5000000000000001E-3</v>
      </c>
      <c r="K882" s="57">
        <f t="shared" si="78"/>
        <v>7.6653396187392414E-3</v>
      </c>
    </row>
    <row r="883" spans="1:53" x14ac:dyDescent="0.25">
      <c r="A883" s="45" t="s">
        <v>16</v>
      </c>
      <c r="B883" s="36">
        <v>1354</v>
      </c>
      <c r="C883" s="46">
        <v>41711</v>
      </c>
      <c r="D883" s="37">
        <v>-31.722854705359978</v>
      </c>
      <c r="F883" s="38" t="s">
        <v>22</v>
      </c>
      <c r="G883" s="38">
        <v>2277</v>
      </c>
      <c r="H883" s="41">
        <v>42634</v>
      </c>
      <c r="I883" s="57">
        <v>5.0000000000000001E-4</v>
      </c>
      <c r="J883" s="57">
        <v>2.5000000000000001E-3</v>
      </c>
      <c r="K883" s="57">
        <f t="shared" si="78"/>
        <v>7.6653396187392414E-3</v>
      </c>
    </row>
    <row r="884" spans="1:53" x14ac:dyDescent="0.25">
      <c r="A884" s="45" t="s">
        <v>16</v>
      </c>
      <c r="B884" s="36">
        <v>1355</v>
      </c>
      <c r="C884" s="46">
        <v>41712</v>
      </c>
      <c r="D884" s="37">
        <v>-31.695259482732517</v>
      </c>
      <c r="F884" s="38" t="s">
        <v>22</v>
      </c>
      <c r="G884" s="38">
        <v>2279</v>
      </c>
      <c r="H884" s="41">
        <v>42636</v>
      </c>
      <c r="I884" s="57">
        <v>3.5000000000000001E-3</v>
      </c>
      <c r="J884" s="57">
        <v>2.5000000000000001E-3</v>
      </c>
      <c r="K884" s="57">
        <f t="shared" si="78"/>
        <v>7.6653396187392414E-3</v>
      </c>
    </row>
    <row r="885" spans="1:53" x14ac:dyDescent="0.25">
      <c r="A885" s="45" t="s">
        <v>16</v>
      </c>
      <c r="B885" s="36">
        <v>1358</v>
      </c>
      <c r="C885" s="46">
        <v>41715</v>
      </c>
      <c r="D885" s="37">
        <v>-31.824037188327335</v>
      </c>
      <c r="F885" s="38" t="s">
        <v>22</v>
      </c>
      <c r="G885" s="38">
        <v>2282</v>
      </c>
      <c r="H885" s="41">
        <v>42639</v>
      </c>
      <c r="I885" s="57">
        <v>5.0000000000000001E-4</v>
      </c>
      <c r="J885" s="57">
        <v>2.5000000000000001E-3</v>
      </c>
      <c r="K885" s="57">
        <f t="shared" si="78"/>
        <v>7.6653396187392414E-3</v>
      </c>
    </row>
    <row r="886" spans="1:53" x14ac:dyDescent="0.25">
      <c r="A886" s="45" t="s">
        <v>16</v>
      </c>
      <c r="B886" s="36">
        <v>1359</v>
      </c>
      <c r="C886" s="46">
        <v>41716</v>
      </c>
      <c r="D886" s="37">
        <v>-32.001873067482087</v>
      </c>
      <c r="F886" s="38" t="s">
        <v>22</v>
      </c>
      <c r="G886" s="38">
        <v>2284</v>
      </c>
      <c r="H886" s="41">
        <v>42641</v>
      </c>
      <c r="I886" s="57">
        <v>5.0000000000000001E-4</v>
      </c>
      <c r="J886" s="57">
        <v>2.5000000000000001E-3</v>
      </c>
      <c r="K886" s="57">
        <f t="shared" si="78"/>
        <v>7.6653396187392414E-3</v>
      </c>
    </row>
    <row r="887" spans="1:53" x14ac:dyDescent="0.25">
      <c r="A887" s="45" t="s">
        <v>16</v>
      </c>
      <c r="B887" s="36">
        <v>1360</v>
      </c>
      <c r="C887" s="46">
        <v>41717</v>
      </c>
      <c r="D887" s="37">
        <v>-32.053997376889512</v>
      </c>
      <c r="F887" s="38" t="s">
        <v>22</v>
      </c>
      <c r="G887" s="38">
        <v>2286</v>
      </c>
      <c r="H887" s="41">
        <v>42643</v>
      </c>
      <c r="I887" s="57">
        <v>1.1000000000000001E-3</v>
      </c>
      <c r="J887" s="57">
        <v>2.5000000000000001E-3</v>
      </c>
      <c r="K887" s="57">
        <f t="shared" si="78"/>
        <v>7.6653396187392414E-3</v>
      </c>
    </row>
    <row r="888" spans="1:53" x14ac:dyDescent="0.25">
      <c r="A888" s="45" t="s">
        <v>16</v>
      </c>
      <c r="B888" s="36">
        <v>1361</v>
      </c>
      <c r="C888" s="46">
        <v>41718</v>
      </c>
      <c r="D888" s="37">
        <v>-32.216502576806782</v>
      </c>
      <c r="F888" s="38" t="s">
        <v>22</v>
      </c>
      <c r="G888" s="38">
        <v>2289</v>
      </c>
      <c r="H888" s="41">
        <v>42646</v>
      </c>
      <c r="I888" s="57">
        <v>5.0000000000000001E-4</v>
      </c>
      <c r="J888" s="57">
        <v>2.5000000000000001E-3</v>
      </c>
      <c r="K888" s="57">
        <f t="shared" si="78"/>
        <v>7.6653396187392414E-3</v>
      </c>
    </row>
    <row r="889" spans="1:53" x14ac:dyDescent="0.25">
      <c r="A889" s="45" t="s">
        <v>16</v>
      </c>
      <c r="B889" s="36">
        <v>1362</v>
      </c>
      <c r="C889" s="46">
        <v>41719</v>
      </c>
      <c r="D889" s="37">
        <v>-32.293155972994178</v>
      </c>
      <c r="F889" s="38" t="s">
        <v>22</v>
      </c>
      <c r="G889" s="38">
        <v>2291</v>
      </c>
      <c r="H889" s="41">
        <v>42648</v>
      </c>
      <c r="I889" s="57">
        <v>2.8E-3</v>
      </c>
      <c r="J889" s="57">
        <v>2.5000000000000001E-3</v>
      </c>
      <c r="K889" s="57">
        <f t="shared" si="78"/>
        <v>7.6653396187392414E-3</v>
      </c>
    </row>
    <row r="890" spans="1:53" x14ac:dyDescent="0.25">
      <c r="A890" s="45" t="s">
        <v>16</v>
      </c>
      <c r="B890" s="36">
        <v>1365</v>
      </c>
      <c r="C890" s="46">
        <v>41722</v>
      </c>
      <c r="D890" s="37">
        <v>-32.578306606811275</v>
      </c>
      <c r="F890" s="38" t="s">
        <v>22</v>
      </c>
      <c r="G890" s="38">
        <v>2293</v>
      </c>
      <c r="H890" s="41">
        <v>42650</v>
      </c>
      <c r="I890" s="57">
        <v>5.0000000000000001E-4</v>
      </c>
      <c r="J890" s="57">
        <v>2.5000000000000001E-3</v>
      </c>
      <c r="K890" s="57">
        <f t="shared" si="78"/>
        <v>7.6653396187392414E-3</v>
      </c>
    </row>
    <row r="891" spans="1:53" ht="15.75" x14ac:dyDescent="0.3">
      <c r="A891" s="45" t="s">
        <v>16</v>
      </c>
      <c r="B891" s="36">
        <v>1366</v>
      </c>
      <c r="C891" s="46">
        <v>41723</v>
      </c>
      <c r="D891" s="37">
        <v>-32.857324968933384</v>
      </c>
      <c r="F891" s="48" t="s">
        <v>22</v>
      </c>
      <c r="G891" s="48">
        <v>2297</v>
      </c>
      <c r="H891" s="49">
        <v>42654</v>
      </c>
      <c r="I891" s="58">
        <v>2.0999999999999999E-3</v>
      </c>
      <c r="J891" s="58">
        <v>2.5000000000000001E-3</v>
      </c>
      <c r="K891" s="57">
        <f t="shared" si="78"/>
        <v>7.6653396187392414E-3</v>
      </c>
      <c r="L891" s="38" t="s">
        <v>83</v>
      </c>
      <c r="M891" s="38" t="s">
        <v>93</v>
      </c>
      <c r="N891" s="38" t="s">
        <v>94</v>
      </c>
      <c r="O891" s="38" t="s">
        <v>179</v>
      </c>
    </row>
    <row r="892" spans="1:53" x14ac:dyDescent="0.25">
      <c r="A892" s="45" t="s">
        <v>16</v>
      </c>
      <c r="B892" s="36">
        <v>1367</v>
      </c>
      <c r="C892" s="46">
        <v>41724</v>
      </c>
      <c r="D892" s="37">
        <v>-36.71145772923547</v>
      </c>
      <c r="F892" s="38" t="s">
        <v>24</v>
      </c>
      <c r="G892" s="38">
        <v>2300</v>
      </c>
      <c r="H892" s="41">
        <v>42657</v>
      </c>
      <c r="I892" s="57">
        <v>1.4E-3</v>
      </c>
      <c r="J892" s="57">
        <v>1.216</v>
      </c>
      <c r="K892" s="57">
        <f t="shared" si="78"/>
        <v>3.7284211905547666</v>
      </c>
      <c r="L892" s="38" t="s">
        <v>46</v>
      </c>
      <c r="M892" s="43">
        <f>MAX(I892:I915)</f>
        <v>0.4657</v>
      </c>
      <c r="N892" s="43">
        <f>MAX(J892:J915)</f>
        <v>1.2649999999999999</v>
      </c>
      <c r="O892" s="57">
        <f>(30.973762+15.999*4)/30.973762*N892</f>
        <v>3.8786618470820557</v>
      </c>
      <c r="BA892" s="42"/>
    </row>
    <row r="893" spans="1:53" x14ac:dyDescent="0.25">
      <c r="A893" s="45" t="s">
        <v>16</v>
      </c>
      <c r="B893" s="36">
        <v>1368</v>
      </c>
      <c r="C893" s="46">
        <v>41725</v>
      </c>
      <c r="D893" s="37">
        <v>-36.941417917797651</v>
      </c>
      <c r="F893" s="38" t="s">
        <v>24</v>
      </c>
      <c r="G893" s="38">
        <v>2303</v>
      </c>
      <c r="H893" s="41">
        <v>42660</v>
      </c>
      <c r="I893" s="57">
        <v>5.0000000000000001E-4</v>
      </c>
      <c r="J893" s="57">
        <v>1.095</v>
      </c>
      <c r="K893" s="57">
        <f t="shared" si="78"/>
        <v>3.3574187530077872</v>
      </c>
      <c r="L893" s="38" t="s">
        <v>47</v>
      </c>
      <c r="M893" s="43">
        <f>MIN(I892:I915)</f>
        <v>5.0000000000000001E-4</v>
      </c>
      <c r="N893" s="43">
        <f>MIN(J892:J915)</f>
        <v>2.5000000000000001E-3</v>
      </c>
      <c r="O893" s="57">
        <f t="shared" ref="O893:O896" si="79">(30.973762+15.999*4)/30.973762*N893</f>
        <v>7.6653396187392414E-3</v>
      </c>
      <c r="BA893" s="42"/>
    </row>
    <row r="894" spans="1:53" x14ac:dyDescent="0.25">
      <c r="A894" s="45" t="s">
        <v>16</v>
      </c>
      <c r="B894" s="36">
        <v>1369</v>
      </c>
      <c r="C894" s="46">
        <v>41726</v>
      </c>
      <c r="D894" s="37">
        <v>-36.886227472542728</v>
      </c>
      <c r="F894" s="38" t="s">
        <v>24</v>
      </c>
      <c r="G894" s="38">
        <v>2306</v>
      </c>
      <c r="H894" s="41">
        <v>42663</v>
      </c>
      <c r="I894" s="57">
        <v>1.1999999999999899E-3</v>
      </c>
      <c r="J894" s="57">
        <v>1.179</v>
      </c>
      <c r="K894" s="57">
        <f t="shared" si="78"/>
        <v>3.614974164197426</v>
      </c>
      <c r="L894" s="38" t="s">
        <v>48</v>
      </c>
      <c r="M894" s="43">
        <f>MEDIAN(I892:I915)</f>
        <v>5.0000000000000001E-4</v>
      </c>
      <c r="N894" s="43">
        <f>MEDIAN(J892:J915)</f>
        <v>1.0925</v>
      </c>
      <c r="O894" s="57">
        <f t="shared" si="79"/>
        <v>3.3497534133890485</v>
      </c>
      <c r="BA894" s="42"/>
    </row>
    <row r="895" spans="1:53" x14ac:dyDescent="0.25">
      <c r="A895" s="45" t="s">
        <v>16</v>
      </c>
      <c r="B895" s="36">
        <v>1372</v>
      </c>
      <c r="C895" s="46">
        <v>41729</v>
      </c>
      <c r="D895" s="37">
        <v>-37.214304008224765</v>
      </c>
      <c r="F895" s="38" t="s">
        <v>24</v>
      </c>
      <c r="G895" s="38">
        <v>2310</v>
      </c>
      <c r="H895" s="41">
        <v>42667</v>
      </c>
      <c r="I895" s="57">
        <v>5.0000000000000001E-4</v>
      </c>
      <c r="J895" s="57">
        <v>1.167</v>
      </c>
      <c r="K895" s="57">
        <f t="shared" si="78"/>
        <v>3.5781805340274779</v>
      </c>
      <c r="L895" s="38" t="s">
        <v>49</v>
      </c>
      <c r="M895" s="43">
        <f>AVERAGE(I892:I915)</f>
        <v>2.0279166666666668E-2</v>
      </c>
      <c r="N895" s="43">
        <f>AVERAGE(J892:J915)</f>
        <v>1.0267375000000001</v>
      </c>
      <c r="O895" s="57">
        <f t="shared" si="79"/>
        <v>3.148116654718113</v>
      </c>
      <c r="BA895" s="42"/>
    </row>
    <row r="896" spans="1:53" x14ac:dyDescent="0.25">
      <c r="A896" s="45" t="s">
        <v>16</v>
      </c>
      <c r="B896" s="36">
        <v>1373</v>
      </c>
      <c r="C896" s="46">
        <v>41730</v>
      </c>
      <c r="D896" s="37">
        <v>-37.392139887379521</v>
      </c>
      <c r="F896" s="38" t="s">
        <v>24</v>
      </c>
      <c r="G896" s="38">
        <v>2312</v>
      </c>
      <c r="H896" s="41">
        <v>42669</v>
      </c>
      <c r="I896" s="57">
        <v>5.0000000000000001E-4</v>
      </c>
      <c r="J896" s="57">
        <v>1.0640000000000001</v>
      </c>
      <c r="K896" s="57">
        <f t="shared" si="78"/>
        <v>3.2623685417354209</v>
      </c>
      <c r="L896" s="38" t="s">
        <v>50</v>
      </c>
      <c r="M896" s="43">
        <f>STDEV(I892:I915)</f>
        <v>9.4880817592922592E-2</v>
      </c>
      <c r="N896" s="43">
        <f>STDEV(J892:J915)</f>
        <v>0.29459316207492725</v>
      </c>
      <c r="O896" s="57">
        <f t="shared" si="79"/>
        <v>0.90326265466504407</v>
      </c>
    </row>
    <row r="897" spans="1:11" x14ac:dyDescent="0.25">
      <c r="A897" s="45" t="s">
        <v>16</v>
      </c>
      <c r="B897" s="36">
        <v>1374</v>
      </c>
      <c r="C897" s="46">
        <v>41731</v>
      </c>
      <c r="D897" s="37">
        <v>-37.324684898734617</v>
      </c>
      <c r="F897" s="38" t="s">
        <v>24</v>
      </c>
      <c r="G897" s="38">
        <v>2314</v>
      </c>
      <c r="H897" s="41">
        <v>42671</v>
      </c>
      <c r="I897" s="57">
        <v>5.0000000000000001E-4</v>
      </c>
      <c r="J897" s="57">
        <v>1.2070000000000001</v>
      </c>
      <c r="K897" s="57">
        <f t="shared" si="78"/>
        <v>3.7008259679273059</v>
      </c>
    </row>
    <row r="898" spans="1:11" x14ac:dyDescent="0.25">
      <c r="A898" s="45" t="s">
        <v>16</v>
      </c>
      <c r="B898" s="36">
        <v>1375</v>
      </c>
      <c r="C898" s="46">
        <v>41732</v>
      </c>
      <c r="D898" s="37">
        <v>-37.407470566616993</v>
      </c>
      <c r="F898" s="38" t="s">
        <v>24</v>
      </c>
      <c r="G898" s="38">
        <v>2317</v>
      </c>
      <c r="H898" s="41">
        <v>42674</v>
      </c>
      <c r="I898" s="57">
        <v>1.5E-3</v>
      </c>
      <c r="J898" s="57">
        <v>1.2649999999999999</v>
      </c>
      <c r="K898" s="57">
        <f t="shared" si="78"/>
        <v>3.8786618470820557</v>
      </c>
    </row>
    <row r="899" spans="1:11" x14ac:dyDescent="0.25">
      <c r="A899" s="45" t="s">
        <v>16</v>
      </c>
      <c r="B899" s="36">
        <v>1376</v>
      </c>
      <c r="C899" s="46">
        <v>41733</v>
      </c>
      <c r="D899" s="37">
        <v>-37.477991691109395</v>
      </c>
      <c r="F899" s="38" t="s">
        <v>24</v>
      </c>
      <c r="G899" s="38">
        <v>2319</v>
      </c>
      <c r="H899" s="41">
        <v>42676</v>
      </c>
      <c r="I899" s="57">
        <v>5.0000000000000001E-4</v>
      </c>
      <c r="J899" s="57">
        <v>1.1040000000000001</v>
      </c>
      <c r="K899" s="57">
        <f t="shared" ref="K899:K962" si="80">(30.973762+15.999*4)/30.973762*J899</f>
        <v>3.3850139756352489</v>
      </c>
    </row>
    <row r="900" spans="1:11" x14ac:dyDescent="0.25">
      <c r="A900" s="45" t="s">
        <v>16</v>
      </c>
      <c r="B900" s="36">
        <v>1378</v>
      </c>
      <c r="C900" s="46">
        <v>41735</v>
      </c>
      <c r="D900" s="37">
        <v>-37.477991691109395</v>
      </c>
      <c r="F900" s="38" t="s">
        <v>24</v>
      </c>
      <c r="G900" s="38">
        <v>2321</v>
      </c>
      <c r="H900" s="41">
        <v>42678</v>
      </c>
      <c r="I900" s="57">
        <v>5.0000000000000001E-4</v>
      </c>
      <c r="J900" s="57">
        <v>1.081</v>
      </c>
      <c r="K900" s="57">
        <f t="shared" si="80"/>
        <v>3.3144928511428478</v>
      </c>
    </row>
    <row r="901" spans="1:11" x14ac:dyDescent="0.25">
      <c r="A901" s="45" t="s">
        <v>16</v>
      </c>
      <c r="B901" s="36">
        <v>1379</v>
      </c>
      <c r="C901" s="46">
        <v>41736</v>
      </c>
      <c r="D901" s="37">
        <v>-37.477991691109395</v>
      </c>
      <c r="F901" s="38" t="s">
        <v>24</v>
      </c>
      <c r="G901" s="38">
        <v>2324</v>
      </c>
      <c r="H901" s="41">
        <v>42681</v>
      </c>
      <c r="I901" s="57">
        <v>5.0000000000000001E-4</v>
      </c>
      <c r="J901" s="57">
        <v>1.0880000000000001</v>
      </c>
      <c r="K901" s="57">
        <f t="shared" si="80"/>
        <v>3.3359558020753179</v>
      </c>
    </row>
    <row r="902" spans="1:11" x14ac:dyDescent="0.25">
      <c r="A902" s="45" t="s">
        <v>16</v>
      </c>
      <c r="B902" s="36">
        <v>1380</v>
      </c>
      <c r="C902" s="46">
        <v>41737</v>
      </c>
      <c r="D902" s="37">
        <v>-37.582240309924252</v>
      </c>
      <c r="F902" s="38" t="s">
        <v>24</v>
      </c>
      <c r="G902" s="38">
        <v>2326</v>
      </c>
      <c r="H902" s="41">
        <v>42683</v>
      </c>
      <c r="I902" s="57">
        <v>5.8999999999999999E-3</v>
      </c>
      <c r="J902" s="57">
        <v>1.1499999999999999</v>
      </c>
      <c r="K902" s="57">
        <f t="shared" si="80"/>
        <v>3.5260562246200506</v>
      </c>
    </row>
    <row r="903" spans="1:11" x14ac:dyDescent="0.25">
      <c r="A903" s="45" t="s">
        <v>16</v>
      </c>
      <c r="B903" s="36">
        <v>1381</v>
      </c>
      <c r="C903" s="46">
        <v>41738</v>
      </c>
      <c r="D903" s="37">
        <v>-37.692621200434097</v>
      </c>
      <c r="F903" s="38" t="s">
        <v>24</v>
      </c>
      <c r="G903" s="38">
        <v>2331</v>
      </c>
      <c r="H903" s="41">
        <v>42688</v>
      </c>
      <c r="I903" s="57">
        <v>5.0000000000000001E-4</v>
      </c>
      <c r="J903" s="57">
        <v>1.0900000000000001</v>
      </c>
      <c r="K903" s="57">
        <f t="shared" si="80"/>
        <v>3.3420880737703094</v>
      </c>
    </row>
    <row r="904" spans="1:11" x14ac:dyDescent="0.25">
      <c r="A904" s="45" t="s">
        <v>16</v>
      </c>
      <c r="B904" s="36">
        <v>1382</v>
      </c>
      <c r="C904" s="46">
        <v>41739</v>
      </c>
      <c r="D904" s="37">
        <v>-37.842861856961385</v>
      </c>
      <c r="F904" s="38" t="s">
        <v>24</v>
      </c>
      <c r="G904" s="38">
        <v>2333</v>
      </c>
      <c r="H904" s="41">
        <v>42690</v>
      </c>
      <c r="I904" s="57">
        <v>5.0000000000000001E-4</v>
      </c>
      <c r="J904" s="57">
        <v>1.0569999999999999</v>
      </c>
      <c r="K904" s="57">
        <f t="shared" si="80"/>
        <v>3.2409055908029507</v>
      </c>
    </row>
    <row r="905" spans="1:11" x14ac:dyDescent="0.25">
      <c r="A905" s="45" t="s">
        <v>16</v>
      </c>
      <c r="B905" s="36">
        <v>1383</v>
      </c>
      <c r="C905" s="46">
        <v>41740</v>
      </c>
      <c r="D905" s="37">
        <v>-37.821398906028918</v>
      </c>
      <c r="F905" s="38" t="s">
        <v>24</v>
      </c>
      <c r="G905" s="38">
        <v>2335</v>
      </c>
      <c r="H905" s="41">
        <v>42692</v>
      </c>
      <c r="I905" s="57">
        <v>5.0000000000000001E-4</v>
      </c>
      <c r="J905" s="57">
        <v>0.92010000000000003</v>
      </c>
      <c r="K905" s="57">
        <f t="shared" si="80"/>
        <v>2.8211515932807902</v>
      </c>
    </row>
    <row r="906" spans="1:11" x14ac:dyDescent="0.25">
      <c r="A906" s="45" t="s">
        <v>16</v>
      </c>
      <c r="B906" s="36">
        <v>1386</v>
      </c>
      <c r="C906" s="46">
        <v>41743</v>
      </c>
      <c r="D906" s="37">
        <v>-37.931779796538756</v>
      </c>
      <c r="F906" s="38" t="s">
        <v>24</v>
      </c>
      <c r="G906" s="38">
        <v>2338</v>
      </c>
      <c r="H906" s="41">
        <v>42695</v>
      </c>
      <c r="I906" s="57">
        <v>5.0000000000000001E-4</v>
      </c>
      <c r="J906" s="57">
        <v>1.093</v>
      </c>
      <c r="K906" s="57">
        <f t="shared" si="80"/>
        <v>3.3512864813127958</v>
      </c>
    </row>
    <row r="907" spans="1:11" x14ac:dyDescent="0.25">
      <c r="A907" s="45" t="s">
        <v>16</v>
      </c>
      <c r="B907" s="36">
        <v>1387</v>
      </c>
      <c r="C907" s="46">
        <v>41744</v>
      </c>
      <c r="D907" s="37">
        <v>-38.134144762473476</v>
      </c>
      <c r="F907" s="38" t="s">
        <v>24</v>
      </c>
      <c r="G907" s="38">
        <v>2340</v>
      </c>
      <c r="H907" s="41">
        <v>42697</v>
      </c>
      <c r="I907" s="57">
        <v>5.0000000000000001E-4</v>
      </c>
      <c r="J907" s="57">
        <v>1.05</v>
      </c>
      <c r="K907" s="57">
        <f t="shared" si="80"/>
        <v>3.2194426398704814</v>
      </c>
    </row>
    <row r="908" spans="1:11" x14ac:dyDescent="0.25">
      <c r="A908" s="45" t="s">
        <v>16</v>
      </c>
      <c r="B908" s="36">
        <v>1388</v>
      </c>
      <c r="C908" s="46">
        <v>41745</v>
      </c>
      <c r="D908" s="37">
        <v>-38.094284996456032</v>
      </c>
      <c r="F908" s="38" t="s">
        <v>24</v>
      </c>
      <c r="G908" s="38">
        <v>2342</v>
      </c>
      <c r="H908" s="41">
        <v>42699</v>
      </c>
      <c r="I908" s="57">
        <v>5.0000000000000001E-4</v>
      </c>
      <c r="J908" s="57">
        <v>1.04</v>
      </c>
      <c r="K908" s="57">
        <f t="shared" si="80"/>
        <v>3.1887812813955243</v>
      </c>
    </row>
    <row r="909" spans="1:11" x14ac:dyDescent="0.25">
      <c r="A909" s="45" t="s">
        <v>16</v>
      </c>
      <c r="B909" s="36">
        <v>1389</v>
      </c>
      <c r="C909" s="46">
        <v>41746</v>
      </c>
      <c r="D909" s="37">
        <v>-38.19853361527089</v>
      </c>
      <c r="F909" s="38" t="s">
        <v>24</v>
      </c>
      <c r="G909" s="38">
        <v>2345</v>
      </c>
      <c r="H909" s="41">
        <v>42702</v>
      </c>
      <c r="I909" s="57">
        <v>1.4E-3</v>
      </c>
      <c r="J909" s="57">
        <v>1.0920000000000001</v>
      </c>
      <c r="K909" s="57">
        <f t="shared" si="80"/>
        <v>3.3482203454653008</v>
      </c>
    </row>
    <row r="910" spans="1:11" x14ac:dyDescent="0.25">
      <c r="A910" s="45" t="s">
        <v>16</v>
      </c>
      <c r="B910" s="36">
        <v>1390</v>
      </c>
      <c r="C910" s="46">
        <v>41747</v>
      </c>
      <c r="D910" s="37">
        <v>-38.213864294508362</v>
      </c>
      <c r="F910" s="38" t="s">
        <v>24</v>
      </c>
      <c r="G910" s="38">
        <v>2347</v>
      </c>
      <c r="H910" s="41">
        <v>42704</v>
      </c>
      <c r="I910" s="57">
        <v>5.0000000000000001E-4</v>
      </c>
      <c r="J910" s="57">
        <v>1.079</v>
      </c>
      <c r="K910" s="57">
        <f t="shared" si="80"/>
        <v>3.3083605794478563</v>
      </c>
    </row>
    <row r="911" spans="1:11" x14ac:dyDescent="0.25">
      <c r="A911" s="45" t="s">
        <v>16</v>
      </c>
      <c r="B911" s="36">
        <v>1393</v>
      </c>
      <c r="C911" s="46">
        <v>41750</v>
      </c>
      <c r="D911" s="37">
        <v>-38.333443592560698</v>
      </c>
      <c r="F911" s="38" t="s">
        <v>24</v>
      </c>
      <c r="G911" s="38">
        <v>2349</v>
      </c>
      <c r="H911" s="41">
        <v>42706</v>
      </c>
      <c r="I911" s="57">
        <v>1.1000000000000001E-3</v>
      </c>
      <c r="J911" s="57">
        <v>1.111</v>
      </c>
      <c r="K911" s="57">
        <f t="shared" si="80"/>
        <v>3.4064769265677186</v>
      </c>
    </row>
    <row r="912" spans="1:11" x14ac:dyDescent="0.25">
      <c r="A912" s="45" t="s">
        <v>16</v>
      </c>
      <c r="B912" s="36">
        <v>1394</v>
      </c>
      <c r="C912" s="46">
        <v>41751</v>
      </c>
      <c r="D912" s="37">
        <v>-38.468353569850507</v>
      </c>
      <c r="F912" s="38" t="s">
        <v>24</v>
      </c>
      <c r="G912" s="38">
        <v>2352</v>
      </c>
      <c r="H912" s="41">
        <v>42709</v>
      </c>
      <c r="I912" s="57">
        <v>5.0000000000000001E-4</v>
      </c>
      <c r="J912" s="57">
        <v>0.2011</v>
      </c>
      <c r="K912" s="57">
        <f t="shared" si="80"/>
        <v>0.61659991893138455</v>
      </c>
    </row>
    <row r="913" spans="1:53" x14ac:dyDescent="0.25">
      <c r="A913" s="45" t="s">
        <v>16</v>
      </c>
      <c r="B913" s="36">
        <v>1395</v>
      </c>
      <c r="C913" s="46">
        <v>41752</v>
      </c>
      <c r="D913" s="37">
        <v>-38.462221298155512</v>
      </c>
      <c r="F913" s="38" t="s">
        <v>24</v>
      </c>
      <c r="G913" s="38">
        <v>2354</v>
      </c>
      <c r="H913" s="41">
        <v>42711</v>
      </c>
      <c r="I913" s="57">
        <v>0.4657</v>
      </c>
      <c r="J913" s="57">
        <v>2.5000000000000001E-3</v>
      </c>
      <c r="K913" s="57">
        <f t="shared" si="80"/>
        <v>7.6653396187392414E-3</v>
      </c>
    </row>
    <row r="914" spans="1:53" x14ac:dyDescent="0.25">
      <c r="A914" s="45" t="s">
        <v>16</v>
      </c>
      <c r="B914" s="36">
        <v>1396</v>
      </c>
      <c r="C914" s="46">
        <v>41753</v>
      </c>
      <c r="D914" s="37">
        <v>-38.584866732055346</v>
      </c>
      <c r="F914" s="38" t="s">
        <v>24</v>
      </c>
      <c r="G914" s="38">
        <v>2356</v>
      </c>
      <c r="H914" s="41">
        <v>42713</v>
      </c>
      <c r="I914" s="57">
        <v>5.0000000000000001E-4</v>
      </c>
      <c r="J914" s="57">
        <v>1.147</v>
      </c>
      <c r="K914" s="57">
        <f t="shared" si="80"/>
        <v>3.5168578170775637</v>
      </c>
    </row>
    <row r="915" spans="1:53" ht="15.75" x14ac:dyDescent="0.3">
      <c r="A915" s="45" t="s">
        <v>16</v>
      </c>
      <c r="B915" s="36">
        <v>1397</v>
      </c>
      <c r="C915" s="46">
        <v>41754</v>
      </c>
      <c r="D915" s="37">
        <v>-38.594065139597831</v>
      </c>
      <c r="F915" s="48" t="s">
        <v>24</v>
      </c>
      <c r="G915" s="48">
        <v>2359</v>
      </c>
      <c r="H915" s="49">
        <v>42716</v>
      </c>
      <c r="I915" s="58">
        <v>5.0000000000000001E-4</v>
      </c>
      <c r="J915" s="58">
        <v>1.143</v>
      </c>
      <c r="K915" s="57">
        <f t="shared" si="80"/>
        <v>3.5045932736875809</v>
      </c>
      <c r="L915" s="38" t="s">
        <v>114</v>
      </c>
      <c r="M915" s="38" t="s">
        <v>93</v>
      </c>
      <c r="N915" s="38" t="s">
        <v>94</v>
      </c>
      <c r="O915" s="38" t="s">
        <v>179</v>
      </c>
    </row>
    <row r="916" spans="1:53" x14ac:dyDescent="0.25">
      <c r="A916" s="45" t="s">
        <v>16</v>
      </c>
      <c r="B916" s="36">
        <v>1400</v>
      </c>
      <c r="C916" s="46">
        <v>41757</v>
      </c>
      <c r="D916" s="37">
        <v>-38.747371931972616</v>
      </c>
      <c r="F916" s="38" t="s">
        <v>26</v>
      </c>
      <c r="G916" s="38">
        <v>2361</v>
      </c>
      <c r="H916" s="41">
        <v>42718</v>
      </c>
      <c r="I916" s="57">
        <v>5.0000000000000001E-4</v>
      </c>
      <c r="J916" s="57">
        <v>9.4000000000000004E-3</v>
      </c>
      <c r="K916" s="57">
        <f t="shared" si="80"/>
        <v>2.8821676966459545E-2</v>
      </c>
      <c r="L916" s="38" t="s">
        <v>46</v>
      </c>
      <c r="M916" s="57">
        <f>MAX(I916:I1028)</f>
        <v>4.7000000000000002E-3</v>
      </c>
      <c r="N916" s="57">
        <f>MAX(J916:J1028)</f>
        <v>1.2699999999999999E-2</v>
      </c>
      <c r="O916" s="57">
        <f>(30.973762+15.999*4)/30.973762*N916</f>
        <v>3.8939925263195341E-2</v>
      </c>
      <c r="BA916" s="42"/>
    </row>
    <row r="917" spans="1:53" x14ac:dyDescent="0.25">
      <c r="A917" s="45" t="s">
        <v>16</v>
      </c>
      <c r="B917" s="36">
        <v>1401</v>
      </c>
      <c r="C917" s="46">
        <v>41758</v>
      </c>
      <c r="D917" s="37">
        <v>-38.854686686634963</v>
      </c>
      <c r="F917" s="38" t="s">
        <v>26</v>
      </c>
      <c r="G917" s="38">
        <v>2363</v>
      </c>
      <c r="H917" s="41">
        <v>42720</v>
      </c>
      <c r="I917" s="57">
        <v>5.0000000000000001E-4</v>
      </c>
      <c r="J917" s="57">
        <v>2.5000000000000001E-3</v>
      </c>
      <c r="K917" s="57">
        <f t="shared" si="80"/>
        <v>7.6653396187392414E-3</v>
      </c>
      <c r="L917" s="38" t="s">
        <v>47</v>
      </c>
      <c r="M917" s="57">
        <f>MIN(I916:I1028)</f>
        <v>5.0000000000000001E-4</v>
      </c>
      <c r="N917" s="57">
        <f>MIN(J916:J1028)</f>
        <v>2.5000000000000001E-3</v>
      </c>
      <c r="O917" s="57">
        <f t="shared" ref="O917:O920" si="81">(30.973762+15.999*4)/30.973762*N917</f>
        <v>7.6653396187392414E-3</v>
      </c>
      <c r="BA917" s="42"/>
    </row>
    <row r="918" spans="1:53" x14ac:dyDescent="0.25">
      <c r="A918" s="45" t="s">
        <v>16</v>
      </c>
      <c r="B918" s="36">
        <v>1402</v>
      </c>
      <c r="C918" s="46">
        <v>41759</v>
      </c>
      <c r="D918" s="37">
        <v>-38.91600940358488</v>
      </c>
      <c r="F918" s="38" t="s">
        <v>26</v>
      </c>
      <c r="G918" s="38">
        <v>2366</v>
      </c>
      <c r="H918" s="41">
        <v>42723</v>
      </c>
      <c r="I918" s="57">
        <v>5.0000000000000001E-4</v>
      </c>
      <c r="J918" s="57">
        <v>2.5000000000000001E-3</v>
      </c>
      <c r="K918" s="57">
        <f t="shared" si="80"/>
        <v>7.6653396187392414E-3</v>
      </c>
      <c r="L918" s="38" t="s">
        <v>48</v>
      </c>
      <c r="M918" s="57">
        <f>MEDIAN(I916:I1028)</f>
        <v>5.0000000000000001E-4</v>
      </c>
      <c r="N918" s="57">
        <f>MEDIAN(J916:J1028)</f>
        <v>2.5000000000000001E-3</v>
      </c>
      <c r="O918" s="57">
        <f t="shared" si="81"/>
        <v>7.6653396187392414E-3</v>
      </c>
      <c r="BA918" s="42"/>
    </row>
    <row r="919" spans="1:53" x14ac:dyDescent="0.25">
      <c r="A919" s="45" t="s">
        <v>16</v>
      </c>
      <c r="B919" s="36">
        <v>1403</v>
      </c>
      <c r="C919" s="46">
        <v>41760</v>
      </c>
      <c r="D919" s="37">
        <v>-43.512147038980928</v>
      </c>
      <c r="F919" s="38" t="s">
        <v>26</v>
      </c>
      <c r="G919" s="38">
        <v>2375</v>
      </c>
      <c r="H919" s="41">
        <v>42732</v>
      </c>
      <c r="I919" s="57">
        <v>5.0000000000000001E-4</v>
      </c>
      <c r="J919" s="57">
        <v>2.5000000000000001E-3</v>
      </c>
      <c r="K919" s="57">
        <f t="shared" si="80"/>
        <v>7.6653396187392414E-3</v>
      </c>
      <c r="L919" s="38" t="s">
        <v>49</v>
      </c>
      <c r="M919" s="57">
        <f>AVERAGE(I916:I1028)</f>
        <v>7.7876106194690257E-4</v>
      </c>
      <c r="N919" s="57">
        <f>AVERAGE(J916:J1028)</f>
        <v>3.0070796460177009E-3</v>
      </c>
      <c r="O919" s="57">
        <f t="shared" si="81"/>
        <v>9.2201146989295425E-3</v>
      </c>
      <c r="BA919" s="42"/>
    </row>
    <row r="920" spans="1:53" x14ac:dyDescent="0.25">
      <c r="A920" s="45" t="s">
        <v>16</v>
      </c>
      <c r="B920" s="36">
        <v>1404</v>
      </c>
      <c r="C920" s="46">
        <v>41761</v>
      </c>
      <c r="D920" s="37">
        <v>-39.007993479009748</v>
      </c>
      <c r="F920" s="38" t="s">
        <v>26</v>
      </c>
      <c r="G920" s="38">
        <v>2377</v>
      </c>
      <c r="H920" s="41">
        <v>42734</v>
      </c>
      <c r="I920" s="57">
        <v>5.0000000000000001E-4</v>
      </c>
      <c r="J920" s="57">
        <v>2.5000000000000001E-3</v>
      </c>
      <c r="K920" s="57">
        <f t="shared" si="80"/>
        <v>7.6653396187392414E-3</v>
      </c>
      <c r="L920" s="38" t="s">
        <v>50</v>
      </c>
      <c r="M920" s="57">
        <f>STDEV(I916:I1028)</f>
        <v>7.4179455755158134E-4</v>
      </c>
      <c r="N920" s="57">
        <f>STDEV(J916:J1028)</f>
        <v>1.7641123230233105E-3</v>
      </c>
      <c r="O920" s="57">
        <f t="shared" si="81"/>
        <v>5.4090080326306801E-3</v>
      </c>
    </row>
    <row r="921" spans="1:53" x14ac:dyDescent="0.25">
      <c r="A921" s="45" t="s">
        <v>16</v>
      </c>
      <c r="B921" s="36">
        <v>1407</v>
      </c>
      <c r="C921" s="46">
        <v>41764</v>
      </c>
      <c r="D921" s="37">
        <v>-39.090779146892132</v>
      </c>
      <c r="F921" s="38" t="s">
        <v>26</v>
      </c>
      <c r="G921" s="38">
        <v>2381</v>
      </c>
      <c r="H921" s="41">
        <v>42738</v>
      </c>
      <c r="I921" s="57">
        <v>2.8999999999999998E-3</v>
      </c>
      <c r="J921" s="57">
        <v>2.5000000000000001E-3</v>
      </c>
      <c r="K921" s="57">
        <f t="shared" si="80"/>
        <v>7.6653396187392414E-3</v>
      </c>
    </row>
    <row r="922" spans="1:53" x14ac:dyDescent="0.25">
      <c r="A922" s="45" t="s">
        <v>16</v>
      </c>
      <c r="B922" s="36">
        <v>1408</v>
      </c>
      <c r="C922" s="46">
        <v>41765</v>
      </c>
      <c r="D922" s="37">
        <v>-39.185829358164497</v>
      </c>
      <c r="F922" s="38" t="s">
        <v>26</v>
      </c>
      <c r="G922" s="38">
        <v>2384</v>
      </c>
      <c r="H922" s="41">
        <v>42741</v>
      </c>
      <c r="I922" s="57">
        <v>5.0000000000000001E-4</v>
      </c>
      <c r="J922" s="57">
        <v>2.5000000000000001E-3</v>
      </c>
      <c r="K922" s="57">
        <f t="shared" si="80"/>
        <v>7.6653396187392414E-3</v>
      </c>
    </row>
    <row r="923" spans="1:53" x14ac:dyDescent="0.25">
      <c r="A923" s="45" t="s">
        <v>16</v>
      </c>
      <c r="B923" s="36">
        <v>1409</v>
      </c>
      <c r="C923" s="46">
        <v>41766</v>
      </c>
      <c r="D923" s="37">
        <v>-39.188895494011994</v>
      </c>
      <c r="F923" s="38" t="s">
        <v>26</v>
      </c>
      <c r="G923" s="38">
        <v>2387</v>
      </c>
      <c r="H923" s="41">
        <v>42744</v>
      </c>
      <c r="I923" s="57">
        <v>5.0000000000000001E-4</v>
      </c>
      <c r="J923" s="57">
        <v>2.5000000000000001E-3</v>
      </c>
      <c r="K923" s="57">
        <f t="shared" si="80"/>
        <v>7.6653396187392414E-3</v>
      </c>
    </row>
    <row r="924" spans="1:53" x14ac:dyDescent="0.25">
      <c r="A924" s="45" t="s">
        <v>16</v>
      </c>
      <c r="B924" s="36">
        <v>1410</v>
      </c>
      <c r="C924" s="46">
        <v>41767</v>
      </c>
      <c r="D924" s="37">
        <v>-39.277813433589372</v>
      </c>
      <c r="F924" s="38" t="s">
        <v>26</v>
      </c>
      <c r="G924" s="38">
        <v>2389</v>
      </c>
      <c r="H924" s="41">
        <v>42746</v>
      </c>
      <c r="I924" s="57">
        <v>5.0000000000000001E-4</v>
      </c>
      <c r="J924" s="57">
        <v>2.5000000000000001E-3</v>
      </c>
      <c r="K924" s="57">
        <f t="shared" si="80"/>
        <v>7.6653396187392414E-3</v>
      </c>
    </row>
    <row r="925" spans="1:53" x14ac:dyDescent="0.25">
      <c r="A925" s="45" t="s">
        <v>16</v>
      </c>
      <c r="B925" s="36">
        <v>1411</v>
      </c>
      <c r="C925" s="46">
        <v>41768</v>
      </c>
      <c r="D925" s="37">
        <v>-39.188895494011994</v>
      </c>
      <c r="F925" s="38" t="s">
        <v>26</v>
      </c>
      <c r="G925" s="38">
        <v>2391</v>
      </c>
      <c r="H925" s="41">
        <v>42748</v>
      </c>
      <c r="I925" s="57">
        <v>5.0000000000000001E-4</v>
      </c>
      <c r="J925" s="57">
        <v>2.5000000000000001E-3</v>
      </c>
      <c r="K925" s="57">
        <f t="shared" si="80"/>
        <v>7.6653396187392414E-3</v>
      </c>
    </row>
    <row r="926" spans="1:53" x14ac:dyDescent="0.25">
      <c r="A926" s="45" t="s">
        <v>16</v>
      </c>
      <c r="B926" s="36">
        <v>1414</v>
      </c>
      <c r="C926" s="46">
        <v>41771</v>
      </c>
      <c r="D926" s="37">
        <v>-39.293144112826852</v>
      </c>
      <c r="F926" s="38" t="s">
        <v>26</v>
      </c>
      <c r="G926" s="38">
        <v>2396</v>
      </c>
      <c r="H926" s="41">
        <v>42753</v>
      </c>
      <c r="I926" s="57">
        <v>5.0000000000000001E-4</v>
      </c>
      <c r="J926" s="57">
        <v>2.5000000000000001E-3</v>
      </c>
      <c r="K926" s="57">
        <f t="shared" si="80"/>
        <v>7.6653396187392414E-3</v>
      </c>
    </row>
    <row r="927" spans="1:53" x14ac:dyDescent="0.25">
      <c r="A927" s="45" t="s">
        <v>16</v>
      </c>
      <c r="B927" s="36">
        <v>1415</v>
      </c>
      <c r="C927" s="46">
        <v>41772</v>
      </c>
      <c r="D927" s="37">
        <v>-39.382062052404223</v>
      </c>
      <c r="F927" s="38" t="s">
        <v>26</v>
      </c>
      <c r="G927" s="38">
        <v>2398</v>
      </c>
      <c r="H927" s="41">
        <v>42755</v>
      </c>
      <c r="I927" s="57">
        <v>5.0000000000000001E-4</v>
      </c>
      <c r="J927" s="57">
        <v>2.5000000000000001E-3</v>
      </c>
      <c r="K927" s="57">
        <f t="shared" si="80"/>
        <v>7.6653396187392414E-3</v>
      </c>
    </row>
    <row r="928" spans="1:53" x14ac:dyDescent="0.25">
      <c r="A928" s="45" t="s">
        <v>16</v>
      </c>
      <c r="B928" s="36">
        <v>1416</v>
      </c>
      <c r="C928" s="46">
        <v>41773</v>
      </c>
      <c r="D928" s="37">
        <v>-39.293144112826852</v>
      </c>
      <c r="F928" s="38" t="s">
        <v>26</v>
      </c>
      <c r="G928" s="38">
        <v>2401</v>
      </c>
      <c r="H928" s="41">
        <v>42758</v>
      </c>
      <c r="I928" s="57">
        <v>5.0000000000000001E-4</v>
      </c>
      <c r="J928" s="57">
        <v>2.5000000000000001E-3</v>
      </c>
      <c r="K928" s="57">
        <f t="shared" si="80"/>
        <v>7.6653396187392414E-3</v>
      </c>
    </row>
    <row r="929" spans="1:11" x14ac:dyDescent="0.25">
      <c r="A929" s="45" t="s">
        <v>16</v>
      </c>
      <c r="B929" s="36">
        <v>1417</v>
      </c>
      <c r="C929" s="46">
        <v>41774</v>
      </c>
      <c r="D929" s="37">
        <v>-39.293144112826852</v>
      </c>
      <c r="F929" s="38" t="s">
        <v>26</v>
      </c>
      <c r="G929" s="38">
        <v>2403</v>
      </c>
      <c r="H929" s="41">
        <v>42760</v>
      </c>
      <c r="I929" s="57">
        <v>5.0000000000000001E-4</v>
      </c>
      <c r="J929" s="57">
        <v>2.5000000000000001E-3</v>
      </c>
      <c r="K929" s="57">
        <f t="shared" si="80"/>
        <v>7.6653396187392414E-3</v>
      </c>
    </row>
    <row r="930" spans="1:11" x14ac:dyDescent="0.25">
      <c r="A930" s="45" t="s">
        <v>16</v>
      </c>
      <c r="B930" s="36">
        <v>1418</v>
      </c>
      <c r="C930" s="46">
        <v>41775</v>
      </c>
      <c r="D930" s="37">
        <v>-39.293144112826852</v>
      </c>
      <c r="F930" s="38" t="s">
        <v>26</v>
      </c>
      <c r="G930" s="38">
        <v>2405</v>
      </c>
      <c r="H930" s="41">
        <v>42762</v>
      </c>
      <c r="I930" s="57">
        <v>5.0000000000000001E-4</v>
      </c>
      <c r="J930" s="57">
        <v>2.5000000000000001E-3</v>
      </c>
      <c r="K930" s="57">
        <f t="shared" si="80"/>
        <v>7.6653396187392414E-3</v>
      </c>
    </row>
    <row r="931" spans="1:11" x14ac:dyDescent="0.25">
      <c r="A931" s="45" t="s">
        <v>16</v>
      </c>
      <c r="B931" s="36">
        <v>1421</v>
      </c>
      <c r="C931" s="46">
        <v>41778</v>
      </c>
      <c r="D931" s="37">
        <v>-39.553765659863984</v>
      </c>
      <c r="F931" s="38" t="s">
        <v>26</v>
      </c>
      <c r="G931" s="38">
        <v>2408</v>
      </c>
      <c r="H931" s="41">
        <v>42765</v>
      </c>
      <c r="I931" s="57">
        <v>5.0000000000000001E-4</v>
      </c>
      <c r="J931" s="57">
        <v>2.5000000000000001E-3</v>
      </c>
      <c r="K931" s="57">
        <f t="shared" si="80"/>
        <v>7.6653396187392414E-3</v>
      </c>
    </row>
    <row r="932" spans="1:11" x14ac:dyDescent="0.25">
      <c r="A932" s="45" t="s">
        <v>16</v>
      </c>
      <c r="B932" s="36">
        <v>1422</v>
      </c>
      <c r="C932" s="46">
        <v>41779</v>
      </c>
      <c r="D932" s="37">
        <v>-39.630419056051373</v>
      </c>
      <c r="F932" s="38" t="s">
        <v>26</v>
      </c>
      <c r="G932" s="38">
        <v>2410</v>
      </c>
      <c r="H932" s="41">
        <v>42767</v>
      </c>
      <c r="I932" s="57">
        <v>5.0000000000000001E-4</v>
      </c>
      <c r="J932" s="57">
        <v>2.5000000000000001E-3</v>
      </c>
      <c r="K932" s="57">
        <f t="shared" si="80"/>
        <v>7.6653396187392414E-3</v>
      </c>
    </row>
    <row r="933" spans="1:11" x14ac:dyDescent="0.25">
      <c r="A933" s="45" t="s">
        <v>16</v>
      </c>
      <c r="B933" s="36">
        <v>1423</v>
      </c>
      <c r="C933" s="46">
        <v>41780</v>
      </c>
      <c r="D933" s="37">
        <v>-39.553765659863984</v>
      </c>
      <c r="F933" s="38" t="s">
        <v>26</v>
      </c>
      <c r="G933" s="38">
        <v>2412</v>
      </c>
      <c r="H933" s="41">
        <v>42769</v>
      </c>
      <c r="I933" s="57">
        <v>5.0000000000000001E-4</v>
      </c>
      <c r="J933" s="57">
        <v>2.5000000000000001E-3</v>
      </c>
      <c r="K933" s="57">
        <f t="shared" si="80"/>
        <v>7.6653396187392414E-3</v>
      </c>
    </row>
    <row r="934" spans="1:11" x14ac:dyDescent="0.25">
      <c r="A934" s="45" t="s">
        <v>16</v>
      </c>
      <c r="B934" s="36">
        <v>1424</v>
      </c>
      <c r="C934" s="46">
        <v>41781</v>
      </c>
      <c r="D934" s="37">
        <v>-39.553765659863984</v>
      </c>
      <c r="F934" s="38" t="s">
        <v>26</v>
      </c>
      <c r="G934" s="38">
        <v>2415</v>
      </c>
      <c r="H934" s="41">
        <v>42772</v>
      </c>
      <c r="I934" s="57">
        <v>2.8999999999999998E-3</v>
      </c>
      <c r="J934" s="57">
        <v>2.5000000000000001E-3</v>
      </c>
      <c r="K934" s="57">
        <f t="shared" si="80"/>
        <v>7.6653396187392414E-3</v>
      </c>
    </row>
    <row r="935" spans="1:11" x14ac:dyDescent="0.25">
      <c r="A935" s="45" t="s">
        <v>16</v>
      </c>
      <c r="B935" s="36">
        <v>1425</v>
      </c>
      <c r="C935" s="46">
        <v>41782</v>
      </c>
      <c r="D935" s="37">
        <v>-39.700940180543775</v>
      </c>
      <c r="F935" s="38" t="s">
        <v>26</v>
      </c>
      <c r="G935" s="38">
        <v>2417</v>
      </c>
      <c r="H935" s="41">
        <v>42774</v>
      </c>
      <c r="I935" s="57">
        <v>1.6000000000000001E-3</v>
      </c>
      <c r="J935" s="57">
        <v>2.5000000000000001E-3</v>
      </c>
      <c r="K935" s="57">
        <f t="shared" si="80"/>
        <v>7.6653396187392414E-3</v>
      </c>
    </row>
    <row r="936" spans="1:11" x14ac:dyDescent="0.25">
      <c r="A936" s="45" t="s">
        <v>16</v>
      </c>
      <c r="B936" s="36">
        <v>1429</v>
      </c>
      <c r="C936" s="46">
        <v>41786</v>
      </c>
      <c r="D936" s="37">
        <v>-39.621220648508888</v>
      </c>
      <c r="F936" s="38" t="s">
        <v>26</v>
      </c>
      <c r="G936" s="38">
        <v>2419</v>
      </c>
      <c r="H936" s="41">
        <v>42776</v>
      </c>
      <c r="I936" s="57">
        <v>4.7000000000000002E-3</v>
      </c>
      <c r="J936" s="57">
        <v>2.5000000000000001E-3</v>
      </c>
      <c r="K936" s="57">
        <f t="shared" si="80"/>
        <v>7.6653396187392414E-3</v>
      </c>
    </row>
    <row r="937" spans="1:11" x14ac:dyDescent="0.25">
      <c r="A937" s="45" t="s">
        <v>16</v>
      </c>
      <c r="B937" s="36">
        <v>1430</v>
      </c>
      <c r="C937" s="46">
        <v>41787</v>
      </c>
      <c r="D937" s="37">
        <v>-39.621220648508888</v>
      </c>
      <c r="F937" s="38" t="s">
        <v>26</v>
      </c>
      <c r="G937" s="38">
        <v>2422</v>
      </c>
      <c r="H937" s="41">
        <v>42779</v>
      </c>
      <c r="I937" s="57">
        <v>1E-3</v>
      </c>
      <c r="J937" s="57">
        <v>2.5000000000000001E-3</v>
      </c>
      <c r="K937" s="57">
        <f t="shared" si="80"/>
        <v>7.6653396187392414E-3</v>
      </c>
    </row>
    <row r="938" spans="1:11" x14ac:dyDescent="0.25">
      <c r="A938" s="45" t="s">
        <v>16</v>
      </c>
      <c r="B938" s="36">
        <v>1431</v>
      </c>
      <c r="C938" s="46">
        <v>41788</v>
      </c>
      <c r="D938" s="37">
        <v>-39.707072452238769</v>
      </c>
      <c r="F938" s="38" t="s">
        <v>26</v>
      </c>
      <c r="G938" s="38">
        <v>2424</v>
      </c>
      <c r="H938" s="41">
        <v>42781</v>
      </c>
      <c r="I938" s="57">
        <v>1.1999999999999899E-3</v>
      </c>
      <c r="J938" s="57">
        <v>6.7999999999999996E-3</v>
      </c>
      <c r="K938" s="57">
        <f t="shared" si="80"/>
        <v>2.0849723762970732E-2</v>
      </c>
    </row>
    <row r="939" spans="1:11" x14ac:dyDescent="0.25">
      <c r="A939" s="45" t="s">
        <v>16</v>
      </c>
      <c r="B939" s="36">
        <v>1432</v>
      </c>
      <c r="C939" s="46">
        <v>41789</v>
      </c>
      <c r="D939" s="37">
        <v>-39.621220648508888</v>
      </c>
      <c r="F939" s="38" t="s">
        <v>26</v>
      </c>
      <c r="G939" s="38">
        <v>2426</v>
      </c>
      <c r="H939" s="41">
        <v>42783</v>
      </c>
      <c r="I939" s="57">
        <v>1.1000000000000001E-3</v>
      </c>
      <c r="J939" s="57">
        <v>2.5000000000000001E-3</v>
      </c>
      <c r="K939" s="57">
        <f t="shared" si="80"/>
        <v>7.6653396187392414E-3</v>
      </c>
    </row>
    <row r="940" spans="1:11" x14ac:dyDescent="0.25">
      <c r="A940" s="45" t="s">
        <v>16</v>
      </c>
      <c r="B940" s="36">
        <v>1435</v>
      </c>
      <c r="C940" s="46">
        <v>41792</v>
      </c>
      <c r="D940" s="37">
        <v>-39.621220648508888</v>
      </c>
      <c r="F940" s="38" t="s">
        <v>26</v>
      </c>
      <c r="G940" s="38">
        <v>2430</v>
      </c>
      <c r="H940" s="41">
        <v>42787</v>
      </c>
      <c r="I940" s="57">
        <v>5.0000000000000001E-4</v>
      </c>
      <c r="J940" s="57">
        <v>2.5000000000000001E-3</v>
      </c>
      <c r="K940" s="57">
        <f t="shared" si="80"/>
        <v>7.6653396187392414E-3</v>
      </c>
    </row>
    <row r="941" spans="1:11" x14ac:dyDescent="0.25">
      <c r="A941" s="45" t="s">
        <v>16</v>
      </c>
      <c r="B941" s="36">
        <v>1436</v>
      </c>
      <c r="C941" s="46">
        <v>41793</v>
      </c>
      <c r="D941" s="37">
        <v>-39.621220648508888</v>
      </c>
      <c r="F941" s="38" t="s">
        <v>26</v>
      </c>
      <c r="G941" s="38">
        <v>2433</v>
      </c>
      <c r="H941" s="41">
        <v>42790</v>
      </c>
      <c r="I941" s="57">
        <v>5.0000000000000001E-4</v>
      </c>
      <c r="J941" s="57">
        <v>2.5000000000000001E-3</v>
      </c>
      <c r="K941" s="57">
        <f t="shared" si="80"/>
        <v>7.6653396187392414E-3</v>
      </c>
    </row>
    <row r="942" spans="1:11" x14ac:dyDescent="0.25">
      <c r="A942" s="45" t="s">
        <v>16</v>
      </c>
      <c r="B942" s="36">
        <v>1437</v>
      </c>
      <c r="C942" s="46">
        <v>41794</v>
      </c>
      <c r="D942" s="37">
        <v>-39.621220648508888</v>
      </c>
      <c r="F942" s="38" t="s">
        <v>26</v>
      </c>
      <c r="G942" s="38">
        <v>2436</v>
      </c>
      <c r="H942" s="41">
        <v>42793</v>
      </c>
      <c r="I942" s="57">
        <v>5.0000000000000001E-4</v>
      </c>
      <c r="J942" s="57">
        <v>2.5000000000000001E-3</v>
      </c>
      <c r="K942" s="57">
        <f t="shared" si="80"/>
        <v>7.6653396187392414E-3</v>
      </c>
    </row>
    <row r="943" spans="1:11" x14ac:dyDescent="0.25">
      <c r="A943" s="45" t="s">
        <v>16</v>
      </c>
      <c r="B943" s="36">
        <v>1438</v>
      </c>
      <c r="C943" s="46">
        <v>41795</v>
      </c>
      <c r="D943" s="37">
        <v>-39.621220648508888</v>
      </c>
      <c r="F943" s="38" t="s">
        <v>26</v>
      </c>
      <c r="G943" s="38">
        <v>2447</v>
      </c>
      <c r="H943" s="41">
        <v>42804</v>
      </c>
      <c r="I943" s="57">
        <v>5.0000000000000001E-4</v>
      </c>
      <c r="J943" s="57">
        <v>2.5000000000000001E-3</v>
      </c>
      <c r="K943" s="57">
        <f t="shared" si="80"/>
        <v>7.6653396187392414E-3</v>
      </c>
    </row>
    <row r="944" spans="1:11" x14ac:dyDescent="0.25">
      <c r="A944" s="45" t="s">
        <v>16</v>
      </c>
      <c r="B944" s="36">
        <v>1439</v>
      </c>
      <c r="C944" s="46">
        <v>41796</v>
      </c>
      <c r="D944" s="37">
        <v>-39.621220648508888</v>
      </c>
      <c r="F944" s="38" t="s">
        <v>26</v>
      </c>
      <c r="G944" s="38">
        <v>2450</v>
      </c>
      <c r="H944" s="41">
        <v>42807</v>
      </c>
      <c r="I944" s="57">
        <v>5.0000000000000001E-4</v>
      </c>
      <c r="J944" s="57">
        <v>2.5000000000000001E-3</v>
      </c>
      <c r="K944" s="57">
        <f t="shared" si="80"/>
        <v>7.6653396187392414E-3</v>
      </c>
    </row>
    <row r="945" spans="1:11" x14ac:dyDescent="0.25">
      <c r="A945" s="45" t="s">
        <v>16</v>
      </c>
      <c r="B945" s="36">
        <v>1442</v>
      </c>
      <c r="C945" s="46">
        <v>41799</v>
      </c>
      <c r="D945" s="37">
        <v>-39.621220648508888</v>
      </c>
      <c r="F945" s="38" t="s">
        <v>26</v>
      </c>
      <c r="G945" s="38">
        <v>2452</v>
      </c>
      <c r="H945" s="41">
        <v>42809</v>
      </c>
      <c r="I945" s="57">
        <v>5.0000000000000001E-4</v>
      </c>
      <c r="J945" s="57">
        <v>2.5000000000000001E-3</v>
      </c>
      <c r="K945" s="57">
        <f t="shared" si="80"/>
        <v>7.6653396187392414E-3</v>
      </c>
    </row>
    <row r="946" spans="1:11" x14ac:dyDescent="0.25">
      <c r="A946" s="45" t="s">
        <v>16</v>
      </c>
      <c r="B946" s="36">
        <v>1443</v>
      </c>
      <c r="C946" s="46">
        <v>41800</v>
      </c>
      <c r="D946" s="37">
        <v>-39.621220648508888</v>
      </c>
      <c r="F946" s="38" t="s">
        <v>26</v>
      </c>
      <c r="G946" s="38">
        <v>2454</v>
      </c>
      <c r="H946" s="41">
        <v>42811</v>
      </c>
      <c r="I946" s="57">
        <v>5.0000000000000001E-4</v>
      </c>
      <c r="J946" s="57">
        <v>2.5000000000000001E-3</v>
      </c>
      <c r="K946" s="57">
        <f t="shared" si="80"/>
        <v>7.6653396187392414E-3</v>
      </c>
    </row>
    <row r="947" spans="1:11" x14ac:dyDescent="0.25">
      <c r="A947" s="45" t="s">
        <v>16</v>
      </c>
      <c r="B947" s="36">
        <v>1444</v>
      </c>
      <c r="C947" s="46">
        <v>41801</v>
      </c>
      <c r="D947" s="37">
        <v>-39.621220648508888</v>
      </c>
      <c r="F947" s="38" t="s">
        <v>26</v>
      </c>
      <c r="G947" s="38">
        <v>2457</v>
      </c>
      <c r="H947" s="41">
        <v>42814</v>
      </c>
      <c r="I947" s="57">
        <v>5.0000000000000001E-4</v>
      </c>
      <c r="J947" s="57">
        <v>2.5000000000000001E-3</v>
      </c>
      <c r="K947" s="57">
        <f t="shared" si="80"/>
        <v>7.6653396187392414E-3</v>
      </c>
    </row>
    <row r="948" spans="1:11" x14ac:dyDescent="0.25">
      <c r="A948" s="45" t="s">
        <v>16</v>
      </c>
      <c r="B948" s="36">
        <v>1445</v>
      </c>
      <c r="C948" s="44">
        <v>41802</v>
      </c>
      <c r="D948" s="37">
        <v>-39.621220648508888</v>
      </c>
      <c r="F948" s="38" t="s">
        <v>26</v>
      </c>
      <c r="G948" s="38">
        <v>2459</v>
      </c>
      <c r="H948" s="41">
        <v>42816</v>
      </c>
      <c r="I948" s="57">
        <v>5.0000000000000001E-4</v>
      </c>
      <c r="J948" s="57">
        <v>2.5000000000000001E-3</v>
      </c>
      <c r="K948" s="57">
        <f t="shared" si="80"/>
        <v>7.6653396187392414E-3</v>
      </c>
    </row>
    <row r="949" spans="1:11" x14ac:dyDescent="0.25">
      <c r="A949" s="45" t="s">
        <v>16</v>
      </c>
      <c r="B949" s="36">
        <v>1446</v>
      </c>
      <c r="C949" s="44">
        <v>41803</v>
      </c>
      <c r="D949" s="37">
        <v>-39.621220648508888</v>
      </c>
      <c r="F949" s="38" t="s">
        <v>26</v>
      </c>
      <c r="G949" s="38">
        <v>2461</v>
      </c>
      <c r="H949" s="41">
        <v>42818</v>
      </c>
      <c r="I949" s="57">
        <v>5.0000000000000001E-4</v>
      </c>
      <c r="J949" s="57">
        <v>2.5000000000000001E-3</v>
      </c>
      <c r="K949" s="57">
        <f t="shared" si="80"/>
        <v>7.6653396187392414E-3</v>
      </c>
    </row>
    <row r="950" spans="1:11" x14ac:dyDescent="0.25">
      <c r="A950" s="45" t="s">
        <v>16</v>
      </c>
      <c r="B950" s="36">
        <v>1449</v>
      </c>
      <c r="C950" s="44">
        <v>41806</v>
      </c>
      <c r="D950" s="37">
        <v>-39.621220648508888</v>
      </c>
      <c r="F950" s="38" t="s">
        <v>26</v>
      </c>
      <c r="G950" s="38">
        <v>2464</v>
      </c>
      <c r="H950" s="41">
        <v>42821</v>
      </c>
      <c r="I950" s="57">
        <v>5.0000000000000001E-4</v>
      </c>
      <c r="J950" s="57">
        <v>2.5000000000000001E-3</v>
      </c>
      <c r="K950" s="57">
        <f t="shared" si="80"/>
        <v>7.6653396187392414E-3</v>
      </c>
    </row>
    <row r="951" spans="1:11" x14ac:dyDescent="0.25">
      <c r="A951" s="45" t="s">
        <v>16</v>
      </c>
      <c r="B951" s="36">
        <v>1450</v>
      </c>
      <c r="C951" s="44">
        <v>41807</v>
      </c>
      <c r="D951" s="37">
        <v>-39.621220648508888</v>
      </c>
      <c r="F951" s="38" t="s">
        <v>26</v>
      </c>
      <c r="G951" s="38">
        <v>2466</v>
      </c>
      <c r="H951" s="41">
        <v>42823</v>
      </c>
      <c r="I951" s="57">
        <v>1.4E-3</v>
      </c>
      <c r="J951" s="57">
        <v>2.5000000000000001E-3</v>
      </c>
      <c r="K951" s="57">
        <f t="shared" si="80"/>
        <v>7.6653396187392414E-3</v>
      </c>
    </row>
    <row r="952" spans="1:11" x14ac:dyDescent="0.25">
      <c r="A952" s="45" t="s">
        <v>16</v>
      </c>
      <c r="B952" s="36">
        <v>1451</v>
      </c>
      <c r="C952" s="44">
        <v>41808</v>
      </c>
      <c r="D952" s="37">
        <v>-39.621220648508888</v>
      </c>
      <c r="F952" s="38" t="s">
        <v>26</v>
      </c>
      <c r="G952" s="38">
        <v>2468</v>
      </c>
      <c r="H952" s="41">
        <v>42825</v>
      </c>
      <c r="I952" s="57">
        <v>5.0000000000000001E-4</v>
      </c>
      <c r="J952" s="57">
        <v>2.5000000000000001E-3</v>
      </c>
      <c r="K952" s="57">
        <f t="shared" si="80"/>
        <v>7.6653396187392414E-3</v>
      </c>
    </row>
    <row r="953" spans="1:11" x14ac:dyDescent="0.25">
      <c r="A953" s="45" t="s">
        <v>16</v>
      </c>
      <c r="B953" s="36">
        <v>1453</v>
      </c>
      <c r="C953" s="44">
        <v>41810</v>
      </c>
      <c r="D953" s="37">
        <v>-39.621220648508888</v>
      </c>
      <c r="F953" s="38" t="s">
        <v>26</v>
      </c>
      <c r="G953" s="38">
        <v>2471</v>
      </c>
      <c r="H953" s="41">
        <v>42828</v>
      </c>
      <c r="I953" s="57">
        <v>5.0000000000000001E-4</v>
      </c>
      <c r="J953" s="57">
        <v>2.5000000000000001E-3</v>
      </c>
      <c r="K953" s="57">
        <f t="shared" si="80"/>
        <v>7.6653396187392414E-3</v>
      </c>
    </row>
    <row r="954" spans="1:11" x14ac:dyDescent="0.25">
      <c r="A954" s="45" t="s">
        <v>16</v>
      </c>
      <c r="B954" s="36">
        <v>1456</v>
      </c>
      <c r="C954" s="44">
        <v>41813</v>
      </c>
      <c r="D954" s="37">
        <v>-39.621220648508888</v>
      </c>
      <c r="F954" s="38" t="s">
        <v>26</v>
      </c>
      <c r="G954" s="38">
        <v>2473</v>
      </c>
      <c r="H954" s="41">
        <v>42830</v>
      </c>
      <c r="I954" s="57">
        <v>5.0000000000000001E-4</v>
      </c>
      <c r="J954" s="57">
        <v>2.5000000000000001E-3</v>
      </c>
      <c r="K954" s="57">
        <f t="shared" si="80"/>
        <v>7.6653396187392414E-3</v>
      </c>
    </row>
    <row r="955" spans="1:11" x14ac:dyDescent="0.25">
      <c r="A955" s="45" t="s">
        <v>16</v>
      </c>
      <c r="B955" s="36">
        <v>1457</v>
      </c>
      <c r="C955" s="44">
        <v>41814</v>
      </c>
      <c r="D955" s="37">
        <v>-39.838916293681081</v>
      </c>
      <c r="F955" s="38" t="s">
        <v>26</v>
      </c>
      <c r="G955" s="38">
        <v>2475</v>
      </c>
      <c r="H955" s="41">
        <v>42832</v>
      </c>
      <c r="I955" s="57">
        <v>5.0000000000000001E-4</v>
      </c>
      <c r="J955" s="57">
        <v>2.5000000000000001E-3</v>
      </c>
      <c r="K955" s="57">
        <f t="shared" si="80"/>
        <v>7.6653396187392414E-3</v>
      </c>
    </row>
    <row r="956" spans="1:11" x14ac:dyDescent="0.25">
      <c r="A956" s="45" t="s">
        <v>16</v>
      </c>
      <c r="B956" s="36">
        <v>1458</v>
      </c>
      <c r="C956" s="44">
        <v>41815</v>
      </c>
      <c r="D956" s="37">
        <v>-39.989156950208375</v>
      </c>
      <c r="F956" s="38" t="s">
        <v>26</v>
      </c>
      <c r="G956" s="38">
        <v>2478</v>
      </c>
      <c r="H956" s="41">
        <v>42835</v>
      </c>
      <c r="I956" s="57">
        <v>5.0000000000000001E-4</v>
      </c>
      <c r="J956" s="57">
        <v>2.5000000000000001E-3</v>
      </c>
      <c r="K956" s="57">
        <f t="shared" si="80"/>
        <v>7.6653396187392414E-3</v>
      </c>
    </row>
    <row r="957" spans="1:11" x14ac:dyDescent="0.25">
      <c r="A957" s="45" t="s">
        <v>16</v>
      </c>
      <c r="B957" s="36">
        <v>1459</v>
      </c>
      <c r="C957" s="44">
        <v>41816</v>
      </c>
      <c r="D957" s="37">
        <v>-40.124066927498184</v>
      </c>
      <c r="F957" s="38" t="s">
        <v>26</v>
      </c>
      <c r="G957" s="38">
        <v>2480</v>
      </c>
      <c r="H957" s="41">
        <v>42837</v>
      </c>
      <c r="I957" s="57">
        <v>5.0000000000000001E-4</v>
      </c>
      <c r="J957" s="57">
        <v>1.0500000000000001E-2</v>
      </c>
      <c r="K957" s="57">
        <f t="shared" si="80"/>
        <v>3.219442639870481E-2</v>
      </c>
    </row>
    <row r="958" spans="1:11" x14ac:dyDescent="0.25">
      <c r="A958" s="45" t="s">
        <v>16</v>
      </c>
      <c r="B958" s="36">
        <v>1460</v>
      </c>
      <c r="C958" s="44">
        <v>41817</v>
      </c>
      <c r="D958" s="37">
        <v>-40.108736248260705</v>
      </c>
      <c r="F958" s="38" t="s">
        <v>26</v>
      </c>
      <c r="G958" s="38">
        <v>2482</v>
      </c>
      <c r="H958" s="41">
        <v>42839</v>
      </c>
      <c r="I958" s="57">
        <v>5.0000000000000001E-4</v>
      </c>
      <c r="J958" s="57">
        <v>2.5000000000000001E-3</v>
      </c>
      <c r="K958" s="57">
        <f t="shared" si="80"/>
        <v>7.6653396187392414E-3</v>
      </c>
    </row>
    <row r="959" spans="1:11" x14ac:dyDescent="0.25">
      <c r="A959" s="45" t="s">
        <v>16</v>
      </c>
      <c r="B959" s="36">
        <v>1463</v>
      </c>
      <c r="C959" s="44">
        <v>41820</v>
      </c>
      <c r="D959" s="37">
        <v>-40.30496894250043</v>
      </c>
      <c r="F959" s="38" t="s">
        <v>26</v>
      </c>
      <c r="G959" s="38">
        <v>2485</v>
      </c>
      <c r="H959" s="41">
        <v>42842</v>
      </c>
      <c r="I959" s="57">
        <v>5.0000000000000001E-4</v>
      </c>
      <c r="J959" s="57">
        <v>2.5000000000000001E-3</v>
      </c>
      <c r="K959" s="57">
        <f t="shared" si="80"/>
        <v>7.6653396187392414E-3</v>
      </c>
    </row>
    <row r="960" spans="1:11" x14ac:dyDescent="0.25">
      <c r="A960" s="45" t="s">
        <v>16</v>
      </c>
      <c r="B960" s="36">
        <v>1464</v>
      </c>
      <c r="C960" s="44">
        <v>41821</v>
      </c>
      <c r="D960" s="37">
        <v>-40.50733390843515</v>
      </c>
      <c r="F960" s="38" t="s">
        <v>26</v>
      </c>
      <c r="G960" s="38">
        <v>2487</v>
      </c>
      <c r="H960" s="41">
        <v>42844</v>
      </c>
      <c r="I960" s="57">
        <v>5.0000000000000001E-4</v>
      </c>
      <c r="J960" s="57">
        <v>2.5000000000000001E-3</v>
      </c>
      <c r="K960" s="57">
        <f t="shared" si="80"/>
        <v>7.6653396187392414E-3</v>
      </c>
    </row>
    <row r="961" spans="1:11" x14ac:dyDescent="0.25">
      <c r="A961" s="45" t="s">
        <v>16</v>
      </c>
      <c r="B961" s="36">
        <v>1465</v>
      </c>
      <c r="C961" s="44">
        <v>41822</v>
      </c>
      <c r="D961" s="37">
        <v>-40.534929131062604</v>
      </c>
      <c r="F961" s="38" t="s">
        <v>26</v>
      </c>
      <c r="G961" s="38">
        <v>2489</v>
      </c>
      <c r="H961" s="41">
        <v>42846</v>
      </c>
      <c r="I961" s="57">
        <v>5.0000000000000001E-4</v>
      </c>
      <c r="J961" s="57">
        <v>2.5000000000000001E-3</v>
      </c>
      <c r="K961" s="57">
        <f t="shared" si="80"/>
        <v>7.6653396187392414E-3</v>
      </c>
    </row>
    <row r="962" spans="1:11" x14ac:dyDescent="0.25">
      <c r="A962" s="45" t="s">
        <v>16</v>
      </c>
      <c r="B962" s="36">
        <v>1466</v>
      </c>
      <c r="C962" s="44">
        <v>41823</v>
      </c>
      <c r="D962" s="37">
        <v>-40.718897281912348</v>
      </c>
      <c r="F962" s="38" t="s">
        <v>26</v>
      </c>
      <c r="G962" s="38">
        <v>2492</v>
      </c>
      <c r="H962" s="41">
        <v>42849</v>
      </c>
      <c r="I962" s="57">
        <v>5.0000000000000001E-4</v>
      </c>
      <c r="J962" s="57">
        <v>2.5000000000000001E-3</v>
      </c>
      <c r="K962" s="57">
        <f t="shared" si="80"/>
        <v>7.6653396187392414E-3</v>
      </c>
    </row>
    <row r="963" spans="1:11" x14ac:dyDescent="0.25">
      <c r="A963" s="45" t="s">
        <v>16</v>
      </c>
      <c r="B963" s="36">
        <v>1470</v>
      </c>
      <c r="C963" s="44">
        <v>41827</v>
      </c>
      <c r="D963" s="37">
        <v>-40.620780934792485</v>
      </c>
      <c r="F963" s="38" t="s">
        <v>26</v>
      </c>
      <c r="G963" s="38">
        <v>2494</v>
      </c>
      <c r="H963" s="41">
        <v>42851</v>
      </c>
      <c r="I963" s="57">
        <v>5.0000000000000001E-4</v>
      </c>
      <c r="J963" s="57">
        <v>2.5000000000000001E-3</v>
      </c>
      <c r="K963" s="57">
        <f t="shared" ref="K963:K1026" si="82">(30.973762+15.999*4)/30.973762*J963</f>
        <v>7.6653396187392414E-3</v>
      </c>
    </row>
    <row r="964" spans="1:11" x14ac:dyDescent="0.25">
      <c r="A964" s="45" t="s">
        <v>16</v>
      </c>
      <c r="B964" s="36">
        <v>1471</v>
      </c>
      <c r="C964" s="44">
        <v>41828</v>
      </c>
      <c r="D964" s="37">
        <v>-40.820079764879708</v>
      </c>
      <c r="F964" s="38" t="s">
        <v>26</v>
      </c>
      <c r="G964" s="38">
        <v>2496</v>
      </c>
      <c r="H964" s="41">
        <v>42853</v>
      </c>
      <c r="I964" s="57">
        <v>5.0000000000000001E-4</v>
      </c>
      <c r="J964" s="57">
        <v>2.5000000000000001E-3</v>
      </c>
      <c r="K964" s="57">
        <f t="shared" si="82"/>
        <v>7.6653396187392414E-3</v>
      </c>
    </row>
    <row r="965" spans="1:11" x14ac:dyDescent="0.25">
      <c r="A965" s="45" t="s">
        <v>16</v>
      </c>
      <c r="B965" s="36">
        <v>1472</v>
      </c>
      <c r="C965" s="44">
        <v>41829</v>
      </c>
      <c r="D965" s="37">
        <v>-40.829278172422192</v>
      </c>
      <c r="F965" s="38" t="s">
        <v>26</v>
      </c>
      <c r="G965" s="38">
        <v>2499</v>
      </c>
      <c r="H965" s="41">
        <v>42856</v>
      </c>
      <c r="I965" s="57">
        <v>2E-3</v>
      </c>
      <c r="J965" s="57">
        <v>2.5000000000000001E-3</v>
      </c>
      <c r="K965" s="57">
        <f t="shared" si="82"/>
        <v>7.6653396187392414E-3</v>
      </c>
    </row>
    <row r="966" spans="1:11" x14ac:dyDescent="0.25">
      <c r="A966" s="45" t="s">
        <v>16</v>
      </c>
      <c r="B966" s="36">
        <v>1473</v>
      </c>
      <c r="C966" s="44">
        <v>41830</v>
      </c>
      <c r="D966" s="37">
        <v>-41.007114051576941</v>
      </c>
      <c r="F966" s="38" t="s">
        <v>26</v>
      </c>
      <c r="G966" s="38">
        <v>2501</v>
      </c>
      <c r="H966" s="41">
        <v>42858</v>
      </c>
      <c r="I966" s="57">
        <v>5.0000000000000001E-4</v>
      </c>
      <c r="J966" s="57">
        <v>2.5000000000000001E-3</v>
      </c>
      <c r="K966" s="57">
        <f t="shared" si="82"/>
        <v>7.6653396187392414E-3</v>
      </c>
    </row>
    <row r="967" spans="1:11" x14ac:dyDescent="0.25">
      <c r="A967" s="45" t="s">
        <v>16</v>
      </c>
      <c r="B967" s="36">
        <v>1474</v>
      </c>
      <c r="C967" s="44">
        <v>41831</v>
      </c>
      <c r="D967" s="37">
        <v>-41.010180187424439</v>
      </c>
      <c r="F967" s="38" t="s">
        <v>26</v>
      </c>
      <c r="G967" s="38">
        <v>2503</v>
      </c>
      <c r="H967" s="41">
        <v>42860</v>
      </c>
      <c r="I967" s="57">
        <v>5.0000000000000001E-4</v>
      </c>
      <c r="J967" s="57">
        <v>2.5000000000000001E-3</v>
      </c>
      <c r="K967" s="57">
        <f t="shared" si="82"/>
        <v>7.6653396187392414E-3</v>
      </c>
    </row>
    <row r="968" spans="1:11" x14ac:dyDescent="0.25">
      <c r="A968" s="45" t="s">
        <v>16</v>
      </c>
      <c r="B968" s="36">
        <v>1477</v>
      </c>
      <c r="C968" s="44">
        <v>41834</v>
      </c>
      <c r="D968" s="37">
        <v>-41.157354708104236</v>
      </c>
      <c r="F968" s="38" t="s">
        <v>26</v>
      </c>
      <c r="G968" s="38">
        <v>2506</v>
      </c>
      <c r="H968" s="41">
        <v>42863</v>
      </c>
      <c r="I968" s="57">
        <v>5.0000000000000001E-4</v>
      </c>
      <c r="J968" s="57">
        <v>2.5000000000000001E-3</v>
      </c>
      <c r="K968" s="57">
        <f t="shared" si="82"/>
        <v>7.6653396187392414E-3</v>
      </c>
    </row>
    <row r="969" spans="1:11" x14ac:dyDescent="0.25">
      <c r="A969" s="45" t="s">
        <v>16</v>
      </c>
      <c r="B969" s="36">
        <v>1478</v>
      </c>
      <c r="C969" s="44">
        <v>41835</v>
      </c>
      <c r="D969" s="37">
        <v>-41.329058315563991</v>
      </c>
      <c r="F969" s="38" t="s">
        <v>26</v>
      </c>
      <c r="G969" s="38">
        <v>2508</v>
      </c>
      <c r="H969" s="41">
        <v>42865</v>
      </c>
      <c r="I969" s="57">
        <v>5.0000000000000001E-4</v>
      </c>
      <c r="J969" s="57">
        <v>2.5000000000000001E-3</v>
      </c>
      <c r="K969" s="57">
        <f t="shared" si="82"/>
        <v>7.6653396187392414E-3</v>
      </c>
    </row>
    <row r="970" spans="1:11" x14ac:dyDescent="0.25">
      <c r="A970" s="45" t="s">
        <v>16</v>
      </c>
      <c r="B970" s="36">
        <v>1479</v>
      </c>
      <c r="C970" s="44">
        <v>41836</v>
      </c>
      <c r="D970" s="37">
        <v>-41.356653538191452</v>
      </c>
      <c r="F970" s="38" t="s">
        <v>26</v>
      </c>
      <c r="G970" s="38">
        <v>2510</v>
      </c>
      <c r="H970" s="41">
        <v>42867</v>
      </c>
      <c r="I970" s="57">
        <v>5.0000000000000001E-4</v>
      </c>
      <c r="J970" s="57">
        <v>2.5000000000000001E-3</v>
      </c>
      <c r="K970" s="57">
        <f t="shared" si="82"/>
        <v>7.6653396187392414E-3</v>
      </c>
    </row>
    <row r="971" spans="1:11" x14ac:dyDescent="0.25">
      <c r="A971" s="45" t="s">
        <v>16</v>
      </c>
      <c r="B971" s="36">
        <v>1480</v>
      </c>
      <c r="C971" s="44">
        <v>41837</v>
      </c>
      <c r="D971" s="37">
        <v>-41.491563515481268</v>
      </c>
      <c r="F971" s="38" t="s">
        <v>26</v>
      </c>
      <c r="G971" s="38">
        <v>2513</v>
      </c>
      <c r="H971" s="41">
        <v>42870</v>
      </c>
      <c r="I971" s="57">
        <v>5.0000000000000001E-4</v>
      </c>
      <c r="J971" s="57">
        <v>2.5000000000000001E-3</v>
      </c>
      <c r="K971" s="57">
        <f t="shared" si="82"/>
        <v>7.6653396187392414E-3</v>
      </c>
    </row>
    <row r="972" spans="1:11" x14ac:dyDescent="0.25">
      <c r="A972" s="45" t="s">
        <v>16</v>
      </c>
      <c r="B972" s="36">
        <v>1481</v>
      </c>
      <c r="C972" s="44">
        <v>41838</v>
      </c>
      <c r="D972" s="37">
        <v>-41.491563515481268</v>
      </c>
      <c r="F972" s="38" t="s">
        <v>26</v>
      </c>
      <c r="G972" s="38">
        <v>2515</v>
      </c>
      <c r="H972" s="41">
        <v>42872</v>
      </c>
      <c r="I972" s="57">
        <v>1E-3</v>
      </c>
      <c r="J972" s="57">
        <v>2.5000000000000001E-3</v>
      </c>
      <c r="K972" s="57">
        <f t="shared" si="82"/>
        <v>7.6653396187392414E-3</v>
      </c>
    </row>
    <row r="973" spans="1:11" x14ac:dyDescent="0.25">
      <c r="A973" s="45" t="s">
        <v>16</v>
      </c>
      <c r="B973" s="36">
        <v>1484</v>
      </c>
      <c r="C973" s="44">
        <v>41841</v>
      </c>
      <c r="D973" s="37">
        <v>-41.592745998448621</v>
      </c>
      <c r="F973" s="38" t="s">
        <v>26</v>
      </c>
      <c r="G973" s="38">
        <v>2517</v>
      </c>
      <c r="H973" s="41">
        <v>42874</v>
      </c>
      <c r="I973" s="57">
        <v>5.0000000000000001E-4</v>
      </c>
      <c r="J973" s="57">
        <v>2.5000000000000001E-3</v>
      </c>
      <c r="K973" s="57">
        <f t="shared" si="82"/>
        <v>7.6653396187392414E-3</v>
      </c>
    </row>
    <row r="974" spans="1:11" x14ac:dyDescent="0.25">
      <c r="A974" s="45" t="s">
        <v>16</v>
      </c>
      <c r="B974" s="36">
        <v>1485</v>
      </c>
      <c r="C974" s="44">
        <v>41842</v>
      </c>
      <c r="D974" s="37">
        <v>-41.592745998448621</v>
      </c>
      <c r="F974" s="38" t="s">
        <v>26</v>
      </c>
      <c r="G974" s="38">
        <v>2520</v>
      </c>
      <c r="H974" s="41">
        <v>42877</v>
      </c>
      <c r="I974" s="57">
        <v>5.0000000000000001E-4</v>
      </c>
      <c r="J974" s="57">
        <v>2.5000000000000001E-3</v>
      </c>
      <c r="K974" s="57">
        <f t="shared" si="82"/>
        <v>7.6653396187392414E-3</v>
      </c>
    </row>
    <row r="975" spans="1:11" x14ac:dyDescent="0.25">
      <c r="A975" s="45" t="s">
        <v>16</v>
      </c>
      <c r="B975" s="36">
        <v>1486</v>
      </c>
      <c r="C975" s="44">
        <v>41843</v>
      </c>
      <c r="D975" s="37">
        <v>-41.761383470060885</v>
      </c>
      <c r="F975" s="38" t="s">
        <v>26</v>
      </c>
      <c r="G975" s="38">
        <v>2524</v>
      </c>
      <c r="H975" s="41">
        <v>42881</v>
      </c>
      <c r="I975" s="57">
        <v>5.0000000000000001E-4</v>
      </c>
      <c r="J975" s="57">
        <v>2.5000000000000001E-3</v>
      </c>
      <c r="K975" s="57">
        <f t="shared" si="82"/>
        <v>7.6653396187392414E-3</v>
      </c>
    </row>
    <row r="976" spans="1:11" x14ac:dyDescent="0.25">
      <c r="A976" s="45" t="s">
        <v>16</v>
      </c>
      <c r="B976" s="36">
        <v>1487</v>
      </c>
      <c r="C976" s="44">
        <v>41844</v>
      </c>
      <c r="D976" s="37">
        <v>-41.847235273790766</v>
      </c>
      <c r="F976" s="38" t="s">
        <v>26</v>
      </c>
      <c r="G976" s="38">
        <v>2531</v>
      </c>
      <c r="H976" s="41">
        <v>42888</v>
      </c>
      <c r="I976" s="57">
        <v>1.2999999999999999E-3</v>
      </c>
      <c r="J976" s="57">
        <v>6.3E-3</v>
      </c>
      <c r="K976" s="57">
        <f t="shared" si="82"/>
        <v>1.9316655839222888E-2</v>
      </c>
    </row>
    <row r="977" spans="1:11" x14ac:dyDescent="0.25">
      <c r="A977" s="45" t="s">
        <v>16</v>
      </c>
      <c r="B977" s="36">
        <v>1488</v>
      </c>
      <c r="C977" s="44">
        <v>41845</v>
      </c>
      <c r="D977" s="37">
        <v>-41.877896632265724</v>
      </c>
      <c r="F977" s="38" t="s">
        <v>26</v>
      </c>
      <c r="G977" s="38">
        <v>2534</v>
      </c>
      <c r="H977" s="41">
        <v>42526</v>
      </c>
      <c r="I977" s="57">
        <v>5.0000000000000001E-4</v>
      </c>
      <c r="J977" s="57">
        <v>2.5000000000000001E-3</v>
      </c>
      <c r="K977" s="57">
        <f t="shared" si="82"/>
        <v>7.6653396187392414E-3</v>
      </c>
    </row>
    <row r="978" spans="1:11" x14ac:dyDescent="0.25">
      <c r="A978" s="45" t="s">
        <v>16</v>
      </c>
      <c r="B978" s="36">
        <v>1491</v>
      </c>
      <c r="C978" s="44">
        <v>41848</v>
      </c>
      <c r="D978" s="37">
        <v>-41.994409794470556</v>
      </c>
      <c r="F978" s="38" t="s">
        <v>26</v>
      </c>
      <c r="G978" s="38">
        <v>2536</v>
      </c>
      <c r="H978" s="41">
        <v>42893</v>
      </c>
      <c r="I978" s="57">
        <v>5.0000000000000001E-4</v>
      </c>
      <c r="J978" s="57">
        <v>2.5000000000000001E-3</v>
      </c>
      <c r="K978" s="57">
        <f t="shared" si="82"/>
        <v>7.6653396187392414E-3</v>
      </c>
    </row>
    <row r="979" spans="1:11" x14ac:dyDescent="0.25">
      <c r="A979" s="45" t="s">
        <v>16</v>
      </c>
      <c r="B979" s="36">
        <v>1492</v>
      </c>
      <c r="C979" s="44">
        <v>41849</v>
      </c>
      <c r="D979" s="37">
        <v>-42.291824971677642</v>
      </c>
      <c r="F979" s="38" t="s">
        <v>26</v>
      </c>
      <c r="G979" s="38">
        <v>2538</v>
      </c>
      <c r="H979" s="41">
        <v>42895</v>
      </c>
      <c r="I979" s="57">
        <v>3.3E-3</v>
      </c>
      <c r="J979" s="57">
        <v>2.5000000000000001E-3</v>
      </c>
      <c r="K979" s="57">
        <f t="shared" si="82"/>
        <v>7.6653396187392414E-3</v>
      </c>
    </row>
    <row r="980" spans="1:11" x14ac:dyDescent="0.25">
      <c r="A980" s="45" t="s">
        <v>16</v>
      </c>
      <c r="B980" s="36">
        <v>1493</v>
      </c>
      <c r="C980" s="44">
        <v>41850</v>
      </c>
      <c r="D980" s="37">
        <v>-42.120121364217887</v>
      </c>
      <c r="F980" s="38" t="s">
        <v>26</v>
      </c>
      <c r="G980" s="38">
        <v>2541</v>
      </c>
      <c r="H980" s="41">
        <v>42898</v>
      </c>
      <c r="I980" s="57">
        <v>5.0000000000000001E-4</v>
      </c>
      <c r="J980" s="57">
        <v>2.5000000000000001E-3</v>
      </c>
      <c r="K980" s="57">
        <f t="shared" si="82"/>
        <v>7.6653396187392414E-3</v>
      </c>
    </row>
    <row r="981" spans="1:11" x14ac:dyDescent="0.25">
      <c r="A981" s="45" t="s">
        <v>16</v>
      </c>
      <c r="B981" s="36">
        <v>1494</v>
      </c>
      <c r="C981" s="44">
        <v>41851</v>
      </c>
      <c r="D981" s="37">
        <v>-42.261163613202683</v>
      </c>
      <c r="F981" s="38" t="s">
        <v>26</v>
      </c>
      <c r="G981" s="38">
        <v>2543</v>
      </c>
      <c r="H981" s="41">
        <v>42900</v>
      </c>
      <c r="I981" s="57">
        <v>2.3999999999999898E-3</v>
      </c>
      <c r="J981" s="57">
        <v>2.5000000000000001E-3</v>
      </c>
      <c r="K981" s="57">
        <f t="shared" si="82"/>
        <v>7.6653396187392414E-3</v>
      </c>
    </row>
    <row r="982" spans="1:11" x14ac:dyDescent="0.25">
      <c r="A982" s="45" t="s">
        <v>16</v>
      </c>
      <c r="B982" s="36">
        <v>1495</v>
      </c>
      <c r="C982" s="44">
        <v>41852</v>
      </c>
      <c r="D982" s="37">
        <v>-42.28262656413515</v>
      </c>
      <c r="F982" s="38" t="s">
        <v>26</v>
      </c>
      <c r="G982" s="38">
        <v>2545</v>
      </c>
      <c r="H982" s="41">
        <v>42902</v>
      </c>
      <c r="I982" s="57">
        <v>5.0000000000000001E-4</v>
      </c>
      <c r="J982" s="57">
        <v>2.5000000000000001E-3</v>
      </c>
      <c r="K982" s="57">
        <f t="shared" si="82"/>
        <v>7.6653396187392414E-3</v>
      </c>
    </row>
    <row r="983" spans="1:11" x14ac:dyDescent="0.25">
      <c r="A983" s="45" t="s">
        <v>16</v>
      </c>
      <c r="B983" s="36">
        <v>1498</v>
      </c>
      <c r="C983" s="44">
        <v>41855</v>
      </c>
      <c r="D983" s="37">
        <v>-42.435933356509942</v>
      </c>
      <c r="F983" s="38" t="s">
        <v>26</v>
      </c>
      <c r="G983" s="38">
        <v>2548</v>
      </c>
      <c r="H983" s="41">
        <v>42905</v>
      </c>
      <c r="I983" s="57">
        <v>5.0000000000000001E-4</v>
      </c>
      <c r="J983" s="57">
        <v>2.5000000000000001E-3</v>
      </c>
      <c r="K983" s="57">
        <f t="shared" si="82"/>
        <v>7.6653396187392414E-3</v>
      </c>
    </row>
    <row r="984" spans="1:11" x14ac:dyDescent="0.25">
      <c r="A984" s="45" t="s">
        <v>16</v>
      </c>
      <c r="B984" s="36">
        <v>1499</v>
      </c>
      <c r="C984" s="44">
        <v>41856</v>
      </c>
      <c r="D984" s="37">
        <v>-42.435933356509942</v>
      </c>
      <c r="F984" s="38" t="s">
        <v>26</v>
      </c>
      <c r="G984" s="38">
        <v>2550</v>
      </c>
      <c r="H984" s="41">
        <v>42907</v>
      </c>
      <c r="I984" s="57">
        <v>5.0000000000000001E-4</v>
      </c>
      <c r="J984" s="57">
        <v>2.5000000000000001E-3</v>
      </c>
      <c r="K984" s="57">
        <f t="shared" si="82"/>
        <v>7.6653396187392414E-3</v>
      </c>
    </row>
    <row r="985" spans="1:11" x14ac:dyDescent="0.25">
      <c r="A985" s="45" t="s">
        <v>16</v>
      </c>
      <c r="B985" s="36">
        <v>1500</v>
      </c>
      <c r="C985" s="44">
        <v>41857</v>
      </c>
      <c r="D985" s="37">
        <v>-42.573909469647248</v>
      </c>
      <c r="F985" s="38" t="s">
        <v>26</v>
      </c>
      <c r="G985" s="38">
        <v>2552</v>
      </c>
      <c r="H985" s="41">
        <v>42909</v>
      </c>
      <c r="I985" s="57">
        <v>5.0000000000000001E-4</v>
      </c>
      <c r="J985" s="57">
        <v>2.5000000000000001E-3</v>
      </c>
      <c r="K985" s="57">
        <f t="shared" si="82"/>
        <v>7.6653396187392414E-3</v>
      </c>
    </row>
    <row r="986" spans="1:11" x14ac:dyDescent="0.25">
      <c r="A986" s="45" t="s">
        <v>16</v>
      </c>
      <c r="B986" s="36">
        <v>1501</v>
      </c>
      <c r="C986" s="44">
        <v>41858</v>
      </c>
      <c r="D986" s="37">
        <v>-42.573909469647248</v>
      </c>
      <c r="F986" s="38" t="s">
        <v>26</v>
      </c>
      <c r="G986" s="38">
        <v>2555</v>
      </c>
      <c r="H986" s="41">
        <v>42912</v>
      </c>
      <c r="I986" s="57">
        <v>5.0000000000000001E-4</v>
      </c>
      <c r="J986" s="57">
        <v>2.5000000000000001E-3</v>
      </c>
      <c r="K986" s="57">
        <f t="shared" si="82"/>
        <v>7.6653396187392414E-3</v>
      </c>
    </row>
    <row r="987" spans="1:11" x14ac:dyDescent="0.25">
      <c r="A987" s="45" t="s">
        <v>16</v>
      </c>
      <c r="B987" s="36">
        <v>1502</v>
      </c>
      <c r="C987" s="44">
        <v>41859</v>
      </c>
      <c r="D987" s="37">
        <v>-42.573909469647248</v>
      </c>
      <c r="F987" s="38" t="s">
        <v>26</v>
      </c>
      <c r="G987" s="38">
        <v>2557</v>
      </c>
      <c r="H987" s="41">
        <v>42914</v>
      </c>
      <c r="I987" s="57">
        <v>1.8E-3</v>
      </c>
      <c r="J987" s="57">
        <v>2.5000000000000001E-3</v>
      </c>
      <c r="K987" s="57">
        <f t="shared" si="82"/>
        <v>7.6653396187392414E-3</v>
      </c>
    </row>
    <row r="988" spans="1:11" x14ac:dyDescent="0.25">
      <c r="A988" s="45" t="s">
        <v>16</v>
      </c>
      <c r="B988" s="36">
        <v>1505</v>
      </c>
      <c r="C988" s="44">
        <v>41862</v>
      </c>
      <c r="D988" s="37">
        <v>-42.573909469647248</v>
      </c>
      <c r="F988" s="38" t="s">
        <v>26</v>
      </c>
      <c r="G988" s="38">
        <v>2559</v>
      </c>
      <c r="H988" s="41">
        <v>42916</v>
      </c>
      <c r="I988" s="57">
        <v>5.0000000000000001E-4</v>
      </c>
      <c r="J988" s="57">
        <v>2.5000000000000001E-3</v>
      </c>
      <c r="K988" s="57">
        <f t="shared" si="82"/>
        <v>7.6653396187392414E-3</v>
      </c>
    </row>
    <row r="989" spans="1:11" x14ac:dyDescent="0.25">
      <c r="A989" s="45" t="s">
        <v>16</v>
      </c>
      <c r="B989" s="36">
        <v>1506</v>
      </c>
      <c r="C989" s="44">
        <v>41863</v>
      </c>
      <c r="D989" s="37">
        <v>-40.274307584025472</v>
      </c>
      <c r="F989" s="38" t="s">
        <v>26</v>
      </c>
      <c r="G989" s="38">
        <v>2562</v>
      </c>
      <c r="H989" s="41">
        <v>42919</v>
      </c>
      <c r="I989" s="57">
        <v>5.0000000000000001E-4</v>
      </c>
      <c r="J989" s="57">
        <v>2.5000000000000001E-3</v>
      </c>
      <c r="K989" s="57">
        <f t="shared" si="82"/>
        <v>7.6653396187392414E-3</v>
      </c>
    </row>
    <row r="990" spans="1:11" x14ac:dyDescent="0.25">
      <c r="A990" s="45" t="s">
        <v>16</v>
      </c>
      <c r="B990" s="36">
        <v>1507</v>
      </c>
      <c r="C990" s="44">
        <v>41864</v>
      </c>
      <c r="D990" s="37">
        <v>-40.283505991567964</v>
      </c>
      <c r="F990" s="38" t="s">
        <v>26</v>
      </c>
      <c r="G990" s="38">
        <v>2564</v>
      </c>
      <c r="H990" s="41">
        <v>42921</v>
      </c>
      <c r="I990" s="57">
        <v>5.0000000000000001E-4</v>
      </c>
      <c r="J990" s="57">
        <v>2.5000000000000001E-3</v>
      </c>
      <c r="K990" s="57">
        <f t="shared" si="82"/>
        <v>7.6653396187392414E-3</v>
      </c>
    </row>
    <row r="991" spans="1:11" x14ac:dyDescent="0.25">
      <c r="A991" s="45" t="s">
        <v>16</v>
      </c>
      <c r="B991" s="36">
        <v>1508</v>
      </c>
      <c r="C991" s="44">
        <v>41865</v>
      </c>
      <c r="D991" s="37">
        <v>-40.372423931145335</v>
      </c>
      <c r="F991" s="38" t="s">
        <v>26</v>
      </c>
      <c r="G991" s="38">
        <v>2569</v>
      </c>
      <c r="H991" s="41">
        <v>42926</v>
      </c>
      <c r="I991" s="57">
        <v>5.0000000000000001E-4</v>
      </c>
      <c r="J991" s="57">
        <v>2.5000000000000001E-3</v>
      </c>
      <c r="K991" s="57">
        <f t="shared" si="82"/>
        <v>7.6653396187392414E-3</v>
      </c>
    </row>
    <row r="992" spans="1:11" x14ac:dyDescent="0.25">
      <c r="A992" s="45" t="s">
        <v>16</v>
      </c>
      <c r="B992" s="36">
        <v>1509</v>
      </c>
      <c r="C992" s="44">
        <v>41866</v>
      </c>
      <c r="D992" s="37">
        <v>-40.418415968857765</v>
      </c>
      <c r="F992" s="38" t="s">
        <v>26</v>
      </c>
      <c r="G992" s="38">
        <v>2571</v>
      </c>
      <c r="H992" s="41">
        <v>42928</v>
      </c>
      <c r="I992" s="57">
        <v>5.0000000000000001E-4</v>
      </c>
      <c r="J992" s="57">
        <v>2.5000000000000001E-3</v>
      </c>
      <c r="K992" s="57">
        <f t="shared" si="82"/>
        <v>7.6653396187392414E-3</v>
      </c>
    </row>
    <row r="993" spans="1:11" x14ac:dyDescent="0.25">
      <c r="A993" s="45" t="s">
        <v>16</v>
      </c>
      <c r="B993" s="36">
        <v>1512</v>
      </c>
      <c r="C993" s="44">
        <v>41869</v>
      </c>
      <c r="D993" s="37">
        <v>-40.418415968857765</v>
      </c>
      <c r="F993" s="38" t="s">
        <v>26</v>
      </c>
      <c r="G993" s="38">
        <v>2573</v>
      </c>
      <c r="H993" s="41">
        <v>42930</v>
      </c>
      <c r="I993" s="57">
        <v>5.0000000000000001E-4</v>
      </c>
      <c r="J993" s="57">
        <v>2.5000000000000001E-3</v>
      </c>
      <c r="K993" s="57">
        <f t="shared" si="82"/>
        <v>7.6653396187392414E-3</v>
      </c>
    </row>
    <row r="994" spans="1:11" x14ac:dyDescent="0.25">
      <c r="A994" s="45" t="s">
        <v>16</v>
      </c>
      <c r="B994" s="36">
        <v>1513</v>
      </c>
      <c r="C994" s="44">
        <v>41870</v>
      </c>
      <c r="D994" s="37">
        <v>-40.418415968857765</v>
      </c>
      <c r="F994" s="38" t="s">
        <v>26</v>
      </c>
      <c r="G994" s="38">
        <v>2576</v>
      </c>
      <c r="H994" s="41">
        <v>42933</v>
      </c>
      <c r="I994" s="57">
        <v>5.0000000000000001E-4</v>
      </c>
      <c r="J994" s="57">
        <v>2.5000000000000001E-3</v>
      </c>
      <c r="K994" s="57">
        <f t="shared" si="82"/>
        <v>7.6653396187392414E-3</v>
      </c>
    </row>
    <row r="995" spans="1:11" x14ac:dyDescent="0.25">
      <c r="A995" s="45" t="s">
        <v>16</v>
      </c>
      <c r="B995" s="36">
        <v>1514</v>
      </c>
      <c r="C995" s="44">
        <v>41871</v>
      </c>
      <c r="D995" s="37">
        <v>-40.418415968857765</v>
      </c>
      <c r="F995" s="38" t="s">
        <v>26</v>
      </c>
      <c r="G995" s="38">
        <v>2578</v>
      </c>
      <c r="H995" s="41">
        <v>42935</v>
      </c>
      <c r="I995" s="57">
        <v>5.0000000000000001E-4</v>
      </c>
      <c r="J995" s="57">
        <v>2.5000000000000001E-3</v>
      </c>
      <c r="K995" s="57">
        <f t="shared" si="82"/>
        <v>7.6653396187392414E-3</v>
      </c>
    </row>
    <row r="996" spans="1:11" x14ac:dyDescent="0.25">
      <c r="A996" s="45" t="s">
        <v>16</v>
      </c>
      <c r="B996" s="36">
        <v>1515</v>
      </c>
      <c r="C996" s="44">
        <v>41872</v>
      </c>
      <c r="D996" s="37">
        <v>-40.51040004428264</v>
      </c>
      <c r="F996" s="38" t="s">
        <v>26</v>
      </c>
      <c r="G996" s="38">
        <v>2581</v>
      </c>
      <c r="H996" s="41">
        <v>42938</v>
      </c>
      <c r="I996" s="57">
        <v>5.0000000000000001E-4</v>
      </c>
      <c r="J996" s="57">
        <v>2.5000000000000001E-3</v>
      </c>
      <c r="K996" s="57">
        <f t="shared" si="82"/>
        <v>7.6653396187392414E-3</v>
      </c>
    </row>
    <row r="997" spans="1:11" x14ac:dyDescent="0.25">
      <c r="A997" s="45" t="s">
        <v>16</v>
      </c>
      <c r="B997" s="36">
        <v>1516</v>
      </c>
      <c r="C997" s="44">
        <v>41873</v>
      </c>
      <c r="D997" s="37">
        <v>-40.504267772587646</v>
      </c>
      <c r="F997" s="38" t="s">
        <v>26</v>
      </c>
      <c r="G997" s="38">
        <v>2583</v>
      </c>
      <c r="H997" s="41">
        <v>42940</v>
      </c>
      <c r="I997" s="57">
        <v>5.0000000000000001E-4</v>
      </c>
      <c r="J997" s="57">
        <v>2.5000000000000001E-3</v>
      </c>
      <c r="K997" s="57">
        <f t="shared" si="82"/>
        <v>7.6653396187392414E-3</v>
      </c>
    </row>
    <row r="998" spans="1:11" x14ac:dyDescent="0.25">
      <c r="A998" s="45" t="s">
        <v>16</v>
      </c>
      <c r="B998" s="36">
        <v>1519</v>
      </c>
      <c r="C998" s="44">
        <v>41876</v>
      </c>
      <c r="D998" s="37">
        <v>-40.596251848012521</v>
      </c>
      <c r="F998" s="38" t="s">
        <v>26</v>
      </c>
      <c r="G998" s="38">
        <v>2585</v>
      </c>
      <c r="H998" s="41">
        <v>42942</v>
      </c>
      <c r="I998" s="57">
        <v>1.6000000000000001E-3</v>
      </c>
      <c r="J998" s="57">
        <v>2.5000000000000001E-3</v>
      </c>
      <c r="K998" s="57">
        <f t="shared" si="82"/>
        <v>7.6653396187392414E-3</v>
      </c>
    </row>
    <row r="999" spans="1:11" x14ac:dyDescent="0.25">
      <c r="A999" s="45" t="s">
        <v>16</v>
      </c>
      <c r="B999" s="36">
        <v>1520</v>
      </c>
      <c r="C999" s="44">
        <v>41877</v>
      </c>
      <c r="D999" s="37">
        <v>-40.697434330979881</v>
      </c>
      <c r="F999" s="38" t="s">
        <v>26</v>
      </c>
      <c r="G999" s="38">
        <v>2587</v>
      </c>
      <c r="H999" s="41">
        <v>42944</v>
      </c>
      <c r="I999" s="57">
        <v>4.5999999999999999E-3</v>
      </c>
      <c r="J999" s="57">
        <v>2.5000000000000001E-3</v>
      </c>
      <c r="K999" s="57">
        <f t="shared" si="82"/>
        <v>7.6653396187392414E-3</v>
      </c>
    </row>
    <row r="1000" spans="1:11" x14ac:dyDescent="0.25">
      <c r="A1000" s="45" t="s">
        <v>16</v>
      </c>
      <c r="B1000" s="36">
        <v>1521</v>
      </c>
      <c r="C1000" s="44">
        <v>41878</v>
      </c>
      <c r="D1000" s="37">
        <v>-40.697434330979881</v>
      </c>
      <c r="F1000" s="38" t="s">
        <v>26</v>
      </c>
      <c r="G1000" s="38">
        <v>2590</v>
      </c>
      <c r="H1000" s="41">
        <v>42947</v>
      </c>
      <c r="I1000" s="57">
        <v>5.0000000000000001E-4</v>
      </c>
      <c r="J1000" s="57">
        <v>0.01</v>
      </c>
      <c r="K1000" s="57">
        <f t="shared" si="82"/>
        <v>3.0661358474956966E-2</v>
      </c>
    </row>
    <row r="1001" spans="1:11" x14ac:dyDescent="0.25">
      <c r="A1001" s="45" t="s">
        <v>16</v>
      </c>
      <c r="B1001" s="36">
        <v>1522</v>
      </c>
      <c r="C1001" s="44">
        <v>41879</v>
      </c>
      <c r="D1001" s="37">
        <v>-40.697434330979881</v>
      </c>
      <c r="F1001" s="38" t="s">
        <v>26</v>
      </c>
      <c r="G1001" s="38">
        <v>2597</v>
      </c>
      <c r="H1001" s="41">
        <v>42954</v>
      </c>
      <c r="I1001" s="57">
        <v>5.0000000000000001E-4</v>
      </c>
      <c r="J1001" s="57">
        <v>2.5000000000000001E-3</v>
      </c>
      <c r="K1001" s="57">
        <f t="shared" si="82"/>
        <v>7.6653396187392414E-3</v>
      </c>
    </row>
    <row r="1002" spans="1:11" x14ac:dyDescent="0.25">
      <c r="A1002" s="45" t="s">
        <v>16</v>
      </c>
      <c r="B1002" s="36">
        <v>1523</v>
      </c>
      <c r="C1002" s="44">
        <v>41880</v>
      </c>
      <c r="D1002" s="37">
        <v>-40.801682949794731</v>
      </c>
      <c r="F1002" s="38" t="s">
        <v>26</v>
      </c>
      <c r="G1002" s="38">
        <v>2601</v>
      </c>
      <c r="H1002" s="41">
        <v>42958</v>
      </c>
      <c r="I1002" s="57">
        <v>5.0000000000000001E-4</v>
      </c>
      <c r="J1002" s="57">
        <v>2.5000000000000001E-3</v>
      </c>
      <c r="K1002" s="57">
        <f t="shared" si="82"/>
        <v>7.6653396187392414E-3</v>
      </c>
    </row>
    <row r="1003" spans="1:11" x14ac:dyDescent="0.25">
      <c r="A1003" s="45" t="s">
        <v>16</v>
      </c>
      <c r="B1003" s="36">
        <v>1527</v>
      </c>
      <c r="C1003" s="44">
        <v>41884</v>
      </c>
      <c r="D1003" s="37">
        <v>-40.887534753524612</v>
      </c>
      <c r="F1003" s="38" t="s">
        <v>26</v>
      </c>
      <c r="G1003" s="38">
        <v>2604</v>
      </c>
      <c r="H1003" s="41">
        <v>42961</v>
      </c>
      <c r="I1003" s="57">
        <v>5.0000000000000001E-4</v>
      </c>
      <c r="J1003" s="57">
        <v>2.5000000000000001E-3</v>
      </c>
      <c r="K1003" s="57">
        <f t="shared" si="82"/>
        <v>7.6653396187392414E-3</v>
      </c>
    </row>
    <row r="1004" spans="1:11" x14ac:dyDescent="0.25">
      <c r="A1004" s="45" t="s">
        <v>16</v>
      </c>
      <c r="B1004" s="36">
        <v>1528</v>
      </c>
      <c r="C1004" s="44">
        <v>41885</v>
      </c>
      <c r="D1004" s="37">
        <v>-40.801682949794731</v>
      </c>
      <c r="F1004" s="38" t="s">
        <v>26</v>
      </c>
      <c r="G1004" s="38">
        <v>2608</v>
      </c>
      <c r="H1004" s="41">
        <v>42965</v>
      </c>
      <c r="I1004" s="57">
        <v>1.1999999999999899E-3</v>
      </c>
      <c r="J1004" s="57">
        <v>1.2699999999999999E-2</v>
      </c>
      <c r="K1004" s="57">
        <f t="shared" si="82"/>
        <v>3.8939925263195341E-2</v>
      </c>
    </row>
    <row r="1005" spans="1:11" x14ac:dyDescent="0.25">
      <c r="A1005" s="45" t="s">
        <v>16</v>
      </c>
      <c r="B1005" s="36">
        <v>1529</v>
      </c>
      <c r="C1005" s="44">
        <v>41886</v>
      </c>
      <c r="D1005" s="37">
        <v>-40.801682949794731</v>
      </c>
      <c r="F1005" s="38" t="s">
        <v>26</v>
      </c>
      <c r="G1005" s="38">
        <v>2611</v>
      </c>
      <c r="H1005" s="41">
        <v>42968</v>
      </c>
      <c r="I1005" s="57">
        <v>5.0000000000000001E-4</v>
      </c>
      <c r="J1005" s="57">
        <v>5.4000000000000003E-3</v>
      </c>
      <c r="K1005" s="57">
        <f t="shared" si="82"/>
        <v>1.655713357647676E-2</v>
      </c>
    </row>
    <row r="1006" spans="1:11" x14ac:dyDescent="0.25">
      <c r="A1006" s="45" t="s">
        <v>16</v>
      </c>
      <c r="B1006" s="36">
        <v>1530</v>
      </c>
      <c r="C1006" s="44">
        <v>41887</v>
      </c>
      <c r="D1006" s="37">
        <v>-40.905931568609589</v>
      </c>
      <c r="F1006" s="38" t="s">
        <v>26</v>
      </c>
      <c r="G1006" s="38">
        <v>2614</v>
      </c>
      <c r="H1006" s="41">
        <v>42971</v>
      </c>
      <c r="I1006" s="57">
        <v>5.0000000000000001E-4</v>
      </c>
      <c r="J1006" s="57">
        <v>6.1000000000000004E-3</v>
      </c>
      <c r="K1006" s="57">
        <f t="shared" si="82"/>
        <v>1.870342866972375E-2</v>
      </c>
    </row>
    <row r="1007" spans="1:11" x14ac:dyDescent="0.25">
      <c r="A1007" s="45" t="s">
        <v>16</v>
      </c>
      <c r="B1007" s="36">
        <v>1533</v>
      </c>
      <c r="C1007" s="44">
        <v>41890</v>
      </c>
      <c r="D1007" s="37">
        <v>-40.905931568609589</v>
      </c>
      <c r="F1007" s="38" t="s">
        <v>26</v>
      </c>
      <c r="G1007" s="38">
        <v>2618</v>
      </c>
      <c r="H1007" s="41">
        <v>42975</v>
      </c>
      <c r="I1007" s="57">
        <v>5.0000000000000001E-4</v>
      </c>
      <c r="J1007" s="57">
        <v>2.5000000000000001E-3</v>
      </c>
      <c r="K1007" s="57">
        <f t="shared" si="82"/>
        <v>7.6653396187392414E-3</v>
      </c>
    </row>
    <row r="1008" spans="1:11" x14ac:dyDescent="0.25">
      <c r="A1008" s="45" t="s">
        <v>16</v>
      </c>
      <c r="B1008" s="36">
        <v>1534</v>
      </c>
      <c r="C1008" s="44">
        <v>41891</v>
      </c>
      <c r="D1008" s="37">
        <v>-40.905931568609589</v>
      </c>
      <c r="F1008" s="38" t="s">
        <v>26</v>
      </c>
      <c r="G1008" s="38">
        <v>2622</v>
      </c>
      <c r="H1008" s="41">
        <v>42979</v>
      </c>
      <c r="I1008" s="57">
        <v>5.0000000000000001E-4</v>
      </c>
      <c r="J1008" s="57">
        <v>7.1000000000000004E-3</v>
      </c>
      <c r="K1008" s="57">
        <f t="shared" si="82"/>
        <v>2.1769564517219446E-2</v>
      </c>
    </row>
    <row r="1009" spans="1:11" x14ac:dyDescent="0.25">
      <c r="A1009" s="45" t="s">
        <v>16</v>
      </c>
      <c r="B1009" s="36">
        <v>1535</v>
      </c>
      <c r="C1009" s="44">
        <v>41892</v>
      </c>
      <c r="D1009" s="37">
        <v>-40.905931568609589</v>
      </c>
      <c r="F1009" s="38" t="s">
        <v>26</v>
      </c>
      <c r="G1009" s="38">
        <v>2632</v>
      </c>
      <c r="H1009" s="41">
        <v>42989</v>
      </c>
      <c r="I1009" s="57">
        <v>5.0000000000000001E-4</v>
      </c>
      <c r="J1009" s="57">
        <v>2.5000000000000001E-3</v>
      </c>
      <c r="K1009" s="57">
        <f t="shared" si="82"/>
        <v>7.6653396187392414E-3</v>
      </c>
    </row>
    <row r="1010" spans="1:11" x14ac:dyDescent="0.25">
      <c r="A1010" s="45" t="s">
        <v>16</v>
      </c>
      <c r="B1010" s="36">
        <v>1536</v>
      </c>
      <c r="C1010" s="44">
        <v>41893</v>
      </c>
      <c r="D1010" s="37">
        <v>-40.905931568609589</v>
      </c>
      <c r="F1010" s="38" t="s">
        <v>26</v>
      </c>
      <c r="G1010" s="38">
        <v>2636</v>
      </c>
      <c r="H1010" s="41">
        <v>42993</v>
      </c>
      <c r="I1010" s="57">
        <v>1.2999999999999999E-3</v>
      </c>
      <c r="J1010" s="57">
        <v>2.5000000000000001E-3</v>
      </c>
      <c r="K1010" s="57">
        <f t="shared" si="82"/>
        <v>7.6653396187392414E-3</v>
      </c>
    </row>
    <row r="1011" spans="1:11" x14ac:dyDescent="0.25">
      <c r="A1011" s="45" t="s">
        <v>16</v>
      </c>
      <c r="B1011" s="36">
        <v>1537</v>
      </c>
      <c r="C1011" s="44">
        <v>41894</v>
      </c>
      <c r="D1011" s="37">
        <v>-40.905931568609589</v>
      </c>
      <c r="F1011" s="38" t="s">
        <v>26</v>
      </c>
      <c r="G1011" s="38">
        <v>2639</v>
      </c>
      <c r="H1011" s="41">
        <v>42996</v>
      </c>
      <c r="I1011" s="57">
        <v>5.0000000000000001E-4</v>
      </c>
      <c r="J1011" s="57">
        <v>2.5000000000000001E-3</v>
      </c>
      <c r="K1011" s="57">
        <f t="shared" si="82"/>
        <v>7.6653396187392414E-3</v>
      </c>
    </row>
    <row r="1012" spans="1:11" x14ac:dyDescent="0.25">
      <c r="A1012" s="45" t="s">
        <v>16</v>
      </c>
      <c r="B1012" s="36">
        <v>1540</v>
      </c>
      <c r="C1012" s="44">
        <v>41897</v>
      </c>
      <c r="D1012" s="37">
        <v>-40.905931568609589</v>
      </c>
      <c r="F1012" s="38" t="s">
        <v>26</v>
      </c>
      <c r="G1012" s="38">
        <v>2643</v>
      </c>
      <c r="H1012" s="41">
        <v>43000</v>
      </c>
      <c r="I1012" s="57">
        <v>5.0000000000000001E-4</v>
      </c>
      <c r="J1012" s="57">
        <v>2.5000000000000001E-3</v>
      </c>
      <c r="K1012" s="57">
        <f t="shared" si="82"/>
        <v>7.6653396187392414E-3</v>
      </c>
    </row>
    <row r="1013" spans="1:11" x14ac:dyDescent="0.25">
      <c r="A1013" s="45" t="s">
        <v>16</v>
      </c>
      <c r="B1013" s="36">
        <v>1541</v>
      </c>
      <c r="C1013" s="44">
        <v>41898</v>
      </c>
      <c r="D1013" s="37">
        <v>-40.988717236491965</v>
      </c>
      <c r="F1013" s="38" t="s">
        <v>26</v>
      </c>
      <c r="G1013" s="38">
        <v>2646</v>
      </c>
      <c r="H1013" s="41">
        <v>43003</v>
      </c>
      <c r="I1013" s="57">
        <v>5.0000000000000001E-4</v>
      </c>
      <c r="J1013" s="57">
        <v>2.5000000000000001E-3</v>
      </c>
      <c r="K1013" s="57">
        <f t="shared" si="82"/>
        <v>7.6653396187392414E-3</v>
      </c>
    </row>
    <row r="1014" spans="1:11" x14ac:dyDescent="0.25">
      <c r="A1014" s="45" t="s">
        <v>18</v>
      </c>
      <c r="B1014" s="36">
        <v>1542</v>
      </c>
      <c r="C1014" s="44">
        <v>41899</v>
      </c>
      <c r="D1014" s="37">
        <v>-40.905931568609589</v>
      </c>
      <c r="F1014" s="38" t="s">
        <v>26</v>
      </c>
      <c r="G1014" s="38">
        <v>2650</v>
      </c>
      <c r="H1014" s="41">
        <v>43007</v>
      </c>
      <c r="I1014" s="57">
        <v>5.0000000000000001E-4</v>
      </c>
      <c r="J1014" s="57">
        <v>2.5000000000000001E-3</v>
      </c>
      <c r="K1014" s="57">
        <f t="shared" si="82"/>
        <v>7.6653396187392414E-3</v>
      </c>
    </row>
    <row r="1015" spans="1:11" x14ac:dyDescent="0.25">
      <c r="A1015" s="45" t="s">
        <v>18</v>
      </c>
      <c r="B1015" s="36">
        <v>1543</v>
      </c>
      <c r="C1015" s="44">
        <v>41900</v>
      </c>
      <c r="D1015" s="37">
        <v>-40.905931568609589</v>
      </c>
      <c r="F1015" s="38" t="s">
        <v>26</v>
      </c>
      <c r="G1015" s="38">
        <v>2657</v>
      </c>
      <c r="H1015" s="41">
        <v>43014</v>
      </c>
      <c r="I1015" s="57">
        <v>5.0000000000000001E-4</v>
      </c>
      <c r="J1015" s="57">
        <v>2.5000000000000001E-3</v>
      </c>
      <c r="K1015" s="57">
        <f t="shared" si="82"/>
        <v>7.6653396187392414E-3</v>
      </c>
    </row>
    <row r="1016" spans="1:11" x14ac:dyDescent="0.25">
      <c r="A1016" s="45" t="s">
        <v>18</v>
      </c>
      <c r="B1016" s="36">
        <v>1544</v>
      </c>
      <c r="C1016" s="44">
        <v>41901</v>
      </c>
      <c r="D1016" s="37">
        <v>-40.905931568609589</v>
      </c>
      <c r="F1016" s="38" t="s">
        <v>26</v>
      </c>
      <c r="G1016" s="38">
        <v>2664</v>
      </c>
      <c r="H1016" s="41">
        <v>43021</v>
      </c>
      <c r="I1016" s="57">
        <v>1.5E-3</v>
      </c>
      <c r="J1016" s="57">
        <v>2.5000000000000001E-3</v>
      </c>
      <c r="K1016" s="57">
        <f t="shared" si="82"/>
        <v>7.6653396187392414E-3</v>
      </c>
    </row>
    <row r="1017" spans="1:11" x14ac:dyDescent="0.25">
      <c r="A1017" s="45" t="s">
        <v>18</v>
      </c>
      <c r="B1017" s="36">
        <v>1547</v>
      </c>
      <c r="C1017" s="44">
        <v>41904</v>
      </c>
      <c r="D1017" s="37">
        <v>-40.905931568609589</v>
      </c>
      <c r="F1017" s="38" t="s">
        <v>26</v>
      </c>
      <c r="G1017" s="38">
        <v>2671</v>
      </c>
      <c r="H1017" s="41">
        <v>43028</v>
      </c>
      <c r="I1017" s="57">
        <v>5.0000000000000001E-4</v>
      </c>
      <c r="J1017" s="57">
        <v>2.5000000000000001E-3</v>
      </c>
      <c r="K1017" s="57">
        <f t="shared" si="82"/>
        <v>7.6653396187392414E-3</v>
      </c>
    </row>
    <row r="1018" spans="1:11" x14ac:dyDescent="0.25">
      <c r="A1018" s="45" t="s">
        <v>18</v>
      </c>
      <c r="B1018" s="36">
        <v>1548</v>
      </c>
      <c r="C1018" s="44">
        <v>41905</v>
      </c>
      <c r="D1018" s="37">
        <v>-40.905931568609589</v>
      </c>
      <c r="F1018" s="38" t="s">
        <v>26</v>
      </c>
      <c r="G1018" s="38">
        <v>2678</v>
      </c>
      <c r="H1018" s="41">
        <v>43035</v>
      </c>
      <c r="I1018" s="57">
        <v>5.0000000000000001E-4</v>
      </c>
      <c r="J1018" s="57">
        <v>2.5000000000000001E-3</v>
      </c>
      <c r="K1018" s="57">
        <f t="shared" si="82"/>
        <v>7.6653396187392414E-3</v>
      </c>
    </row>
    <row r="1019" spans="1:11" x14ac:dyDescent="0.25">
      <c r="A1019" s="45" t="s">
        <v>18</v>
      </c>
      <c r="B1019" s="36">
        <v>1549</v>
      </c>
      <c r="C1019" s="44">
        <v>41906</v>
      </c>
      <c r="D1019" s="37">
        <v>-40.905931568609589</v>
      </c>
      <c r="F1019" s="38" t="s">
        <v>26</v>
      </c>
      <c r="G1019" s="38">
        <v>2685</v>
      </c>
      <c r="H1019" s="41">
        <v>43042</v>
      </c>
      <c r="I1019" s="57">
        <v>5.0000000000000001E-4</v>
      </c>
      <c r="J1019" s="57">
        <v>2.5000000000000001E-3</v>
      </c>
      <c r="K1019" s="57">
        <f t="shared" si="82"/>
        <v>7.6653396187392414E-3</v>
      </c>
    </row>
    <row r="1020" spans="1:11" x14ac:dyDescent="0.25">
      <c r="A1020" s="45" t="s">
        <v>18</v>
      </c>
      <c r="B1020" s="36">
        <v>1550</v>
      </c>
      <c r="C1020" s="44">
        <v>41907</v>
      </c>
      <c r="D1020" s="37">
        <v>-40.905931568609589</v>
      </c>
      <c r="F1020" s="38" t="s">
        <v>26</v>
      </c>
      <c r="G1020" s="38">
        <v>2691</v>
      </c>
      <c r="H1020" s="41">
        <v>43048</v>
      </c>
      <c r="I1020" s="57">
        <v>5.0000000000000001E-4</v>
      </c>
      <c r="J1020" s="57">
        <v>2.5000000000000001E-3</v>
      </c>
      <c r="K1020" s="57">
        <f t="shared" si="82"/>
        <v>7.6653396187392414E-3</v>
      </c>
    </row>
    <row r="1021" spans="1:11" x14ac:dyDescent="0.25">
      <c r="A1021" s="45" t="s">
        <v>18</v>
      </c>
      <c r="B1021" s="36">
        <v>1551</v>
      </c>
      <c r="C1021" s="44">
        <v>41908</v>
      </c>
      <c r="D1021" s="37">
        <v>-40.905931568609589</v>
      </c>
      <c r="F1021" s="38" t="s">
        <v>26</v>
      </c>
      <c r="G1021" s="38">
        <v>2699</v>
      </c>
      <c r="H1021" s="41">
        <v>43056</v>
      </c>
      <c r="I1021" s="57">
        <v>5.0000000000000001E-4</v>
      </c>
      <c r="J1021" s="57">
        <v>2.5000000000000001E-3</v>
      </c>
      <c r="K1021" s="57">
        <f t="shared" si="82"/>
        <v>7.6653396187392414E-3</v>
      </c>
    </row>
    <row r="1022" spans="1:11" x14ac:dyDescent="0.25">
      <c r="A1022" s="45" t="s">
        <v>18</v>
      </c>
      <c r="B1022" s="36">
        <v>1554</v>
      </c>
      <c r="C1022" s="44">
        <v>41911</v>
      </c>
      <c r="D1022" s="37">
        <v>-40.905931568609589</v>
      </c>
      <c r="F1022" s="38" t="s">
        <v>26</v>
      </c>
      <c r="G1022" s="38">
        <v>2706</v>
      </c>
      <c r="H1022" s="41">
        <v>43063</v>
      </c>
      <c r="I1022" s="57">
        <v>5.0000000000000001E-4</v>
      </c>
      <c r="J1022" s="57">
        <v>2.5000000000000001E-3</v>
      </c>
      <c r="K1022" s="57">
        <f t="shared" si="82"/>
        <v>7.6653396187392414E-3</v>
      </c>
    </row>
    <row r="1023" spans="1:11" x14ac:dyDescent="0.25">
      <c r="A1023" s="45" t="s">
        <v>18</v>
      </c>
      <c r="B1023" s="36">
        <v>1555</v>
      </c>
      <c r="C1023" s="44">
        <v>41912</v>
      </c>
      <c r="D1023" s="37">
        <v>-40.905931568609589</v>
      </c>
      <c r="F1023" s="38" t="s">
        <v>26</v>
      </c>
      <c r="G1023" s="38">
        <v>2713</v>
      </c>
      <c r="H1023" s="41">
        <v>43070</v>
      </c>
      <c r="I1023" s="57">
        <v>1E-3</v>
      </c>
      <c r="J1023" s="57">
        <v>2.5000000000000001E-3</v>
      </c>
      <c r="K1023" s="57">
        <f t="shared" si="82"/>
        <v>7.6653396187392414E-3</v>
      </c>
    </row>
    <row r="1024" spans="1:11" x14ac:dyDescent="0.25">
      <c r="A1024" s="45" t="s">
        <v>18</v>
      </c>
      <c r="B1024" s="36">
        <v>1556</v>
      </c>
      <c r="C1024" s="44">
        <v>41913</v>
      </c>
      <c r="D1024" s="37">
        <v>-40.905931568609589</v>
      </c>
      <c r="F1024" s="38" t="s">
        <v>26</v>
      </c>
      <c r="G1024" s="38">
        <v>2720</v>
      </c>
      <c r="H1024" s="41">
        <v>43077</v>
      </c>
      <c r="I1024" s="57">
        <v>5.0000000000000001E-4</v>
      </c>
      <c r="J1024" s="57">
        <v>2.5000000000000001E-3</v>
      </c>
      <c r="K1024" s="57">
        <f t="shared" si="82"/>
        <v>7.6653396187392414E-3</v>
      </c>
    </row>
    <row r="1025" spans="1:53" x14ac:dyDescent="0.25">
      <c r="A1025" s="45" t="s">
        <v>18</v>
      </c>
      <c r="B1025" s="36">
        <v>1557</v>
      </c>
      <c r="C1025" s="44">
        <v>41914</v>
      </c>
      <c r="D1025" s="37">
        <v>-40.905931568609589</v>
      </c>
      <c r="F1025" s="38" t="s">
        <v>26</v>
      </c>
      <c r="G1025" s="38">
        <v>2726</v>
      </c>
      <c r="H1025" s="41">
        <v>43083</v>
      </c>
      <c r="I1025" s="57">
        <v>5.0000000000000001E-4</v>
      </c>
      <c r="J1025" s="57">
        <v>2.5000000000000001E-3</v>
      </c>
      <c r="K1025" s="57">
        <f t="shared" si="82"/>
        <v>7.6653396187392414E-3</v>
      </c>
    </row>
    <row r="1026" spans="1:53" x14ac:dyDescent="0.25">
      <c r="A1026" s="45" t="s">
        <v>18</v>
      </c>
      <c r="B1026" s="36">
        <v>1558</v>
      </c>
      <c r="C1026" s="44">
        <v>41915</v>
      </c>
      <c r="D1026" s="37">
        <v>-40.905931568609589</v>
      </c>
      <c r="F1026" s="38" t="s">
        <v>26</v>
      </c>
      <c r="G1026" s="38">
        <v>2733</v>
      </c>
      <c r="H1026" s="41">
        <v>43090</v>
      </c>
      <c r="I1026" s="57">
        <v>1.2999999999999999E-3</v>
      </c>
      <c r="J1026" s="57">
        <v>2.5000000000000001E-3</v>
      </c>
      <c r="K1026" s="57">
        <f t="shared" si="82"/>
        <v>7.6653396187392414E-3</v>
      </c>
    </row>
    <row r="1027" spans="1:53" x14ac:dyDescent="0.25">
      <c r="A1027" s="45" t="s">
        <v>18</v>
      </c>
      <c r="B1027" s="36">
        <v>1561</v>
      </c>
      <c r="C1027" s="44">
        <v>41918</v>
      </c>
      <c r="D1027" s="37">
        <v>-40.905931568609589</v>
      </c>
      <c r="F1027" s="38" t="s">
        <v>26</v>
      </c>
      <c r="G1027" s="38">
        <v>2740</v>
      </c>
      <c r="H1027" s="41">
        <v>43097</v>
      </c>
      <c r="I1027" s="57">
        <v>1.4E-3</v>
      </c>
      <c r="J1027" s="57">
        <v>8.0000000000000002E-3</v>
      </c>
      <c r="K1027" s="57">
        <f t="shared" ref="K1027:K1028" si="83">(30.973762+15.999*4)/30.973762*J1027</f>
        <v>2.452908677996557E-2</v>
      </c>
    </row>
    <row r="1028" spans="1:53" x14ac:dyDescent="0.25">
      <c r="A1028" s="45" t="s">
        <v>18</v>
      </c>
      <c r="B1028" s="36">
        <v>1562</v>
      </c>
      <c r="C1028" s="44">
        <v>41919</v>
      </c>
      <c r="D1028" s="37">
        <v>-40.905931568609589</v>
      </c>
      <c r="F1028" s="48" t="s">
        <v>26</v>
      </c>
      <c r="G1028" s="48">
        <v>2745</v>
      </c>
      <c r="H1028" s="49">
        <v>43102</v>
      </c>
      <c r="I1028" s="58">
        <v>5.0000000000000001E-4</v>
      </c>
      <c r="J1028" s="58">
        <v>2.5000000000000001E-3</v>
      </c>
      <c r="K1028" s="57">
        <f t="shared" si="83"/>
        <v>7.6653396187392414E-3</v>
      </c>
    </row>
    <row r="1029" spans="1:53" x14ac:dyDescent="0.25">
      <c r="A1029" s="45" t="s">
        <v>18</v>
      </c>
      <c r="B1029" s="36">
        <v>1563</v>
      </c>
      <c r="C1029" s="44">
        <v>41920</v>
      </c>
      <c r="D1029" s="37">
        <v>-40.905931568609589</v>
      </c>
      <c r="M1029" s="42"/>
      <c r="N1029" s="42"/>
      <c r="O1029" s="42"/>
      <c r="BA1029" s="42"/>
    </row>
    <row r="1030" spans="1:53" x14ac:dyDescent="0.25">
      <c r="A1030" s="45" t="s">
        <v>18</v>
      </c>
      <c r="B1030" s="36">
        <v>1564</v>
      </c>
      <c r="C1030" s="44">
        <v>41921</v>
      </c>
      <c r="D1030" s="37">
        <v>-40.905931568609589</v>
      </c>
      <c r="M1030" s="42"/>
      <c r="N1030" s="42"/>
      <c r="O1030" s="42"/>
      <c r="BA1030" s="42"/>
    </row>
    <row r="1031" spans="1:53" x14ac:dyDescent="0.25">
      <c r="A1031" s="45" t="s">
        <v>18</v>
      </c>
      <c r="B1031" s="36">
        <v>1569</v>
      </c>
      <c r="C1031" s="44">
        <v>41926</v>
      </c>
      <c r="D1031" s="37">
        <v>-40.905931568609589</v>
      </c>
      <c r="M1031" s="42"/>
      <c r="N1031" s="42"/>
      <c r="O1031" s="42"/>
      <c r="BA1031" s="42"/>
    </row>
    <row r="1032" spans="1:53" x14ac:dyDescent="0.25">
      <c r="A1032" s="45" t="s">
        <v>18</v>
      </c>
      <c r="B1032" s="36">
        <v>1570</v>
      </c>
      <c r="C1032" s="44">
        <v>41927</v>
      </c>
      <c r="D1032" s="37">
        <v>-40.905931568609589</v>
      </c>
      <c r="M1032" s="42"/>
      <c r="N1032" s="42"/>
      <c r="O1032" s="42"/>
      <c r="BA1032" s="42"/>
    </row>
    <row r="1033" spans="1:53" x14ac:dyDescent="0.25">
      <c r="A1033" s="45" t="s">
        <v>18</v>
      </c>
      <c r="B1033" s="36">
        <v>1571</v>
      </c>
      <c r="C1033" s="44">
        <v>41928</v>
      </c>
      <c r="D1033" s="37">
        <v>-40.905931568609589</v>
      </c>
    </row>
    <row r="1034" spans="1:53" x14ac:dyDescent="0.25">
      <c r="A1034" s="45" t="s">
        <v>18</v>
      </c>
      <c r="B1034" s="36">
        <v>1572</v>
      </c>
      <c r="C1034" s="44">
        <v>41929</v>
      </c>
      <c r="D1034" s="37">
        <v>-40.905931568609589</v>
      </c>
    </row>
    <row r="1035" spans="1:53" x14ac:dyDescent="0.25">
      <c r="A1035" s="45" t="s">
        <v>18</v>
      </c>
      <c r="B1035" s="36">
        <v>1575</v>
      </c>
      <c r="C1035" s="44">
        <v>41932</v>
      </c>
      <c r="D1035" s="37">
        <v>-40.905931568609589</v>
      </c>
    </row>
    <row r="1036" spans="1:53" x14ac:dyDescent="0.25">
      <c r="A1036" s="45" t="s">
        <v>18</v>
      </c>
      <c r="B1036" s="36">
        <v>1576</v>
      </c>
      <c r="C1036" s="44">
        <v>41933</v>
      </c>
      <c r="D1036" s="37">
        <v>-40.905931568609589</v>
      </c>
    </row>
    <row r="1037" spans="1:53" x14ac:dyDescent="0.25">
      <c r="A1037" s="45" t="s">
        <v>18</v>
      </c>
      <c r="B1037" s="36">
        <v>1577</v>
      </c>
      <c r="C1037" s="44">
        <v>41934</v>
      </c>
      <c r="D1037" s="37">
        <v>-40.905931568609589</v>
      </c>
    </row>
    <row r="1038" spans="1:53" x14ac:dyDescent="0.25">
      <c r="A1038" s="45" t="s">
        <v>18</v>
      </c>
      <c r="B1038" s="36">
        <v>1578</v>
      </c>
      <c r="C1038" s="44">
        <v>41935</v>
      </c>
      <c r="D1038" s="37">
        <v>-40.905931568609589</v>
      </c>
    </row>
    <row r="1039" spans="1:53" x14ac:dyDescent="0.25">
      <c r="A1039" s="45" t="s">
        <v>18</v>
      </c>
      <c r="B1039" s="36">
        <v>1579</v>
      </c>
      <c r="C1039" s="44">
        <v>41936</v>
      </c>
      <c r="D1039" s="37">
        <v>-40.905931568609589</v>
      </c>
    </row>
    <row r="1040" spans="1:53" x14ac:dyDescent="0.25">
      <c r="A1040" s="45" t="s">
        <v>18</v>
      </c>
      <c r="B1040" s="36">
        <v>1582</v>
      </c>
      <c r="C1040" s="44">
        <v>41939</v>
      </c>
      <c r="D1040" s="37">
        <v>-40.905931568609589</v>
      </c>
    </row>
    <row r="1041" spans="1:4" x14ac:dyDescent="0.25">
      <c r="A1041" s="45" t="s">
        <v>18</v>
      </c>
      <c r="B1041" s="36">
        <v>1583</v>
      </c>
      <c r="C1041" s="44">
        <v>41940</v>
      </c>
      <c r="D1041" s="37">
        <v>-40.905931568609589</v>
      </c>
    </row>
    <row r="1042" spans="1:4" x14ac:dyDescent="0.25">
      <c r="A1042" s="45" t="s">
        <v>18</v>
      </c>
      <c r="B1042" s="36">
        <v>1584</v>
      </c>
      <c r="C1042" s="44">
        <v>41941</v>
      </c>
      <c r="D1042" s="37">
        <v>-40.905931568609589</v>
      </c>
    </row>
    <row r="1043" spans="1:4" x14ac:dyDescent="0.25">
      <c r="A1043" s="45" t="s">
        <v>18</v>
      </c>
      <c r="B1043" s="36">
        <v>1585</v>
      </c>
      <c r="C1043" s="44">
        <v>41942</v>
      </c>
      <c r="D1043" s="37">
        <v>-40.905931568609589</v>
      </c>
    </row>
    <row r="1044" spans="1:4" x14ac:dyDescent="0.25">
      <c r="A1044" s="45" t="s">
        <v>18</v>
      </c>
      <c r="B1044" s="36">
        <v>1586</v>
      </c>
      <c r="C1044" s="44">
        <v>41943</v>
      </c>
      <c r="D1044" s="37">
        <v>-40.905931568609589</v>
      </c>
    </row>
    <row r="1045" spans="1:4" x14ac:dyDescent="0.25">
      <c r="A1045" s="45" t="s">
        <v>18</v>
      </c>
      <c r="B1045" s="36">
        <v>1589</v>
      </c>
      <c r="C1045" s="44">
        <v>41946</v>
      </c>
      <c r="D1045" s="37">
        <v>-40.905931568609589</v>
      </c>
    </row>
    <row r="1046" spans="1:4" x14ac:dyDescent="0.25">
      <c r="A1046" s="45" t="s">
        <v>18</v>
      </c>
      <c r="B1046" s="36">
        <v>1590</v>
      </c>
      <c r="C1046" s="44">
        <v>41947</v>
      </c>
      <c r="D1046" s="37">
        <v>-40.905931568609589</v>
      </c>
    </row>
    <row r="1047" spans="1:4" x14ac:dyDescent="0.25">
      <c r="A1047" s="45" t="s">
        <v>18</v>
      </c>
      <c r="B1047" s="36">
        <v>1591</v>
      </c>
      <c r="C1047" s="44">
        <v>41948</v>
      </c>
      <c r="D1047" s="37">
        <v>-40.905931568609589</v>
      </c>
    </row>
    <row r="1048" spans="1:4" x14ac:dyDescent="0.25">
      <c r="A1048" s="45" t="s">
        <v>18</v>
      </c>
      <c r="B1048" s="36">
        <v>1592</v>
      </c>
      <c r="C1048" s="44">
        <v>41949</v>
      </c>
      <c r="D1048" s="37">
        <v>-40.905931568609589</v>
      </c>
    </row>
    <row r="1049" spans="1:4" x14ac:dyDescent="0.25">
      <c r="A1049" s="45" t="s">
        <v>18</v>
      </c>
      <c r="B1049" s="36">
        <v>1593</v>
      </c>
      <c r="C1049" s="44">
        <v>41950</v>
      </c>
      <c r="D1049" s="37">
        <v>-40.905931568609589</v>
      </c>
    </row>
    <row r="1050" spans="1:4" x14ac:dyDescent="0.25">
      <c r="A1050" s="45" t="s">
        <v>18</v>
      </c>
      <c r="B1050" s="36">
        <v>1596</v>
      </c>
      <c r="C1050" s="44">
        <v>41953</v>
      </c>
      <c r="D1050" s="37">
        <v>-40.905931568609589</v>
      </c>
    </row>
    <row r="1051" spans="1:4" x14ac:dyDescent="0.25">
      <c r="A1051" s="45" t="s">
        <v>18</v>
      </c>
      <c r="B1051" s="36">
        <v>1598</v>
      </c>
      <c r="C1051" s="44">
        <v>41955</v>
      </c>
      <c r="D1051" s="37">
        <v>-40.905931568609589</v>
      </c>
    </row>
    <row r="1052" spans="1:4" x14ac:dyDescent="0.25">
      <c r="A1052" s="45" t="s">
        <v>18</v>
      </c>
      <c r="B1052" s="36">
        <v>1599</v>
      </c>
      <c r="C1052" s="44">
        <v>41956</v>
      </c>
      <c r="D1052" s="37">
        <v>-40.905931568609589</v>
      </c>
    </row>
    <row r="1053" spans="1:4" x14ac:dyDescent="0.25">
      <c r="A1053" s="45" t="s">
        <v>18</v>
      </c>
      <c r="B1053" s="36">
        <v>1600</v>
      </c>
      <c r="C1053" s="44">
        <v>41957</v>
      </c>
      <c r="D1053" s="37">
        <v>-40.905931568609589</v>
      </c>
    </row>
    <row r="1054" spans="1:4" x14ac:dyDescent="0.25">
      <c r="A1054" s="45" t="s">
        <v>18</v>
      </c>
      <c r="B1054" s="36">
        <v>1603</v>
      </c>
      <c r="C1054" s="44">
        <v>41960</v>
      </c>
      <c r="D1054" s="37">
        <v>-40.905931568609589</v>
      </c>
    </row>
    <row r="1055" spans="1:4" x14ac:dyDescent="0.25">
      <c r="A1055" s="45" t="s">
        <v>18</v>
      </c>
      <c r="B1055" s="36">
        <v>1604</v>
      </c>
      <c r="C1055" s="44">
        <v>41961</v>
      </c>
      <c r="D1055" s="37">
        <v>-40.905931568609589</v>
      </c>
    </row>
    <row r="1056" spans="1:4" x14ac:dyDescent="0.25">
      <c r="A1056" s="45" t="s">
        <v>18</v>
      </c>
      <c r="B1056" s="36">
        <v>1605</v>
      </c>
      <c r="C1056" s="44">
        <v>41962</v>
      </c>
      <c r="D1056" s="37">
        <v>-40.905931568609589</v>
      </c>
    </row>
    <row r="1057" spans="1:4" x14ac:dyDescent="0.25">
      <c r="A1057" s="45" t="s">
        <v>18</v>
      </c>
      <c r="B1057" s="36">
        <v>1606</v>
      </c>
      <c r="C1057" s="44">
        <v>41963</v>
      </c>
      <c r="D1057" s="37">
        <v>-40.905931568609589</v>
      </c>
    </row>
    <row r="1058" spans="1:4" x14ac:dyDescent="0.25">
      <c r="A1058" s="45" t="s">
        <v>18</v>
      </c>
      <c r="B1058" s="36">
        <v>1607</v>
      </c>
      <c r="C1058" s="44">
        <v>41964</v>
      </c>
      <c r="D1058" s="37">
        <v>-40.905931568609589</v>
      </c>
    </row>
    <row r="1059" spans="1:4" x14ac:dyDescent="0.25">
      <c r="A1059" s="45" t="s">
        <v>18</v>
      </c>
      <c r="B1059" s="36">
        <v>1610</v>
      </c>
      <c r="C1059" s="44">
        <v>41967</v>
      </c>
      <c r="D1059" s="37">
        <v>-40.905931568609589</v>
      </c>
    </row>
    <row r="1060" spans="1:4" x14ac:dyDescent="0.25">
      <c r="A1060" s="45" t="s">
        <v>18</v>
      </c>
      <c r="B1060" s="36">
        <v>1611</v>
      </c>
      <c r="C1060" s="44">
        <v>41968</v>
      </c>
      <c r="D1060" s="37">
        <v>-40.905931568609589</v>
      </c>
    </row>
    <row r="1061" spans="1:4" x14ac:dyDescent="0.25">
      <c r="A1061" s="45" t="s">
        <v>18</v>
      </c>
      <c r="B1061" s="36">
        <v>1612</v>
      </c>
      <c r="C1061" s="44">
        <v>41969</v>
      </c>
      <c r="D1061" s="37">
        <v>-40.905931568609589</v>
      </c>
    </row>
    <row r="1062" spans="1:4" x14ac:dyDescent="0.25">
      <c r="A1062" s="45" t="s">
        <v>18</v>
      </c>
      <c r="B1062" s="36">
        <v>1617</v>
      </c>
      <c r="C1062" s="44">
        <v>41974</v>
      </c>
      <c r="D1062" s="37">
        <v>-40.905931568609589</v>
      </c>
    </row>
    <row r="1063" spans="1:4" x14ac:dyDescent="0.25">
      <c r="A1063" s="45" t="s">
        <v>18</v>
      </c>
      <c r="B1063" s="36">
        <v>1618</v>
      </c>
      <c r="C1063" s="44">
        <v>41975</v>
      </c>
      <c r="D1063" s="37">
        <v>-40.905931568609589</v>
      </c>
    </row>
    <row r="1064" spans="1:4" x14ac:dyDescent="0.25">
      <c r="A1064" s="45" t="s">
        <v>18</v>
      </c>
      <c r="B1064" s="36">
        <v>1619</v>
      </c>
      <c r="C1064" s="44">
        <v>41976</v>
      </c>
      <c r="D1064" s="37">
        <v>-40.905931568609589</v>
      </c>
    </row>
    <row r="1065" spans="1:4" x14ac:dyDescent="0.25">
      <c r="A1065" s="45" t="s">
        <v>18</v>
      </c>
      <c r="B1065" s="36">
        <v>1620</v>
      </c>
      <c r="C1065" s="44">
        <v>41977</v>
      </c>
      <c r="D1065" s="37">
        <v>-40.905931568609589</v>
      </c>
    </row>
    <row r="1066" spans="1:4" x14ac:dyDescent="0.25">
      <c r="A1066" s="45" t="s">
        <v>18</v>
      </c>
      <c r="B1066" s="36">
        <v>1621</v>
      </c>
      <c r="C1066" s="44">
        <v>41978</v>
      </c>
      <c r="D1066" s="37">
        <v>-40.905931568609589</v>
      </c>
    </row>
    <row r="1067" spans="1:4" x14ac:dyDescent="0.25">
      <c r="A1067" s="45" t="s">
        <v>18</v>
      </c>
      <c r="B1067" s="36">
        <v>1624</v>
      </c>
      <c r="C1067" s="44">
        <v>41981</v>
      </c>
      <c r="D1067" s="37">
        <v>-40.905931568609589</v>
      </c>
    </row>
    <row r="1068" spans="1:4" x14ac:dyDescent="0.25">
      <c r="A1068" s="45" t="s">
        <v>18</v>
      </c>
      <c r="B1068" s="36">
        <v>1625</v>
      </c>
      <c r="C1068" s="44">
        <v>41982</v>
      </c>
      <c r="D1068" s="37">
        <v>-40.905931568609589</v>
      </c>
    </row>
    <row r="1069" spans="1:4" x14ac:dyDescent="0.25">
      <c r="A1069" s="45" t="s">
        <v>18</v>
      </c>
      <c r="B1069" s="36">
        <v>1626</v>
      </c>
      <c r="C1069" s="44">
        <v>41983</v>
      </c>
      <c r="D1069" s="37">
        <v>-40.905931568609589</v>
      </c>
    </row>
    <row r="1070" spans="1:4" x14ac:dyDescent="0.25">
      <c r="A1070" s="45" t="s">
        <v>18</v>
      </c>
      <c r="B1070" s="36">
        <v>1627</v>
      </c>
      <c r="C1070" s="44">
        <v>41984</v>
      </c>
      <c r="D1070" s="37">
        <v>-40.905931568609589</v>
      </c>
    </row>
    <row r="1071" spans="1:4" x14ac:dyDescent="0.25">
      <c r="A1071" s="45" t="s">
        <v>18</v>
      </c>
      <c r="B1071" s="36">
        <v>1628</v>
      </c>
      <c r="C1071" s="44">
        <v>41985</v>
      </c>
      <c r="D1071" s="37">
        <v>-40.905931568609589</v>
      </c>
    </row>
    <row r="1072" spans="1:4" x14ac:dyDescent="0.25">
      <c r="A1072" s="45" t="s">
        <v>18</v>
      </c>
      <c r="B1072" s="36">
        <v>1631</v>
      </c>
      <c r="C1072" s="44">
        <v>41988</v>
      </c>
      <c r="D1072" s="37">
        <v>-40.905931568609589</v>
      </c>
    </row>
    <row r="1073" spans="1:4" x14ac:dyDescent="0.25">
      <c r="A1073" s="45" t="s">
        <v>18</v>
      </c>
      <c r="B1073" s="36">
        <v>1632</v>
      </c>
      <c r="C1073" s="44">
        <v>41989</v>
      </c>
      <c r="D1073" s="37">
        <v>-40.905931568609589</v>
      </c>
    </row>
    <row r="1074" spans="1:4" x14ac:dyDescent="0.25">
      <c r="A1074" s="45" t="s">
        <v>18</v>
      </c>
      <c r="B1074" s="36">
        <v>1633</v>
      </c>
      <c r="C1074" s="44">
        <v>41990</v>
      </c>
      <c r="D1074" s="37">
        <v>-40.905931568609589</v>
      </c>
    </row>
    <row r="1075" spans="1:4" x14ac:dyDescent="0.25">
      <c r="A1075" s="45" t="s">
        <v>18</v>
      </c>
      <c r="B1075" s="36">
        <v>1634</v>
      </c>
      <c r="C1075" s="44">
        <v>41991</v>
      </c>
      <c r="D1075" s="37">
        <v>-40.905931568609589</v>
      </c>
    </row>
    <row r="1076" spans="1:4" x14ac:dyDescent="0.25">
      <c r="A1076" s="45" t="s">
        <v>18</v>
      </c>
      <c r="B1076" s="36">
        <v>1638</v>
      </c>
      <c r="C1076" s="44">
        <v>41995</v>
      </c>
      <c r="D1076" s="37">
        <v>-40.905931568609589</v>
      </c>
    </row>
    <row r="1077" spans="1:4" x14ac:dyDescent="0.25">
      <c r="A1077" s="45" t="s">
        <v>18</v>
      </c>
      <c r="B1077" s="36">
        <v>1639</v>
      </c>
      <c r="C1077" s="44">
        <v>41996</v>
      </c>
      <c r="D1077" s="37">
        <v>-40.905931568609589</v>
      </c>
    </row>
    <row r="1078" spans="1:4" x14ac:dyDescent="0.25">
      <c r="A1078" s="45" t="s">
        <v>18</v>
      </c>
      <c r="B1078" s="36">
        <v>1645</v>
      </c>
      <c r="C1078" s="44">
        <v>42002</v>
      </c>
      <c r="D1078" s="37">
        <v>-40.905931568609589</v>
      </c>
    </row>
    <row r="1079" spans="1:4" x14ac:dyDescent="0.25">
      <c r="A1079" s="45" t="s">
        <v>18</v>
      </c>
      <c r="B1079" s="36">
        <v>1646</v>
      </c>
      <c r="C1079" s="44">
        <v>42003</v>
      </c>
      <c r="D1079" s="37">
        <v>-40.905931568609589</v>
      </c>
    </row>
    <row r="1080" spans="1:4" x14ac:dyDescent="0.25">
      <c r="A1080" s="45" t="s">
        <v>18</v>
      </c>
      <c r="B1080" s="36">
        <v>1647</v>
      </c>
      <c r="C1080" s="44">
        <v>42004</v>
      </c>
      <c r="D1080" s="37">
        <v>-40.905931568609589</v>
      </c>
    </row>
    <row r="1081" spans="1:4" x14ac:dyDescent="0.25">
      <c r="A1081" s="45" t="s">
        <v>18</v>
      </c>
      <c r="B1081" s="36">
        <v>1652</v>
      </c>
      <c r="C1081" s="44">
        <v>42009</v>
      </c>
      <c r="D1081" s="37">
        <v>-40.905931568609589</v>
      </c>
    </row>
    <row r="1082" spans="1:4" x14ac:dyDescent="0.25">
      <c r="A1082" s="45" t="s">
        <v>18</v>
      </c>
      <c r="B1082" s="36">
        <v>1653</v>
      </c>
      <c r="C1082" s="44">
        <v>42010</v>
      </c>
      <c r="D1082" s="37">
        <v>-40.905931568609589</v>
      </c>
    </row>
    <row r="1083" spans="1:4" x14ac:dyDescent="0.25">
      <c r="A1083" s="45" t="s">
        <v>18</v>
      </c>
      <c r="B1083" s="36">
        <v>1654</v>
      </c>
      <c r="C1083" s="44">
        <v>42011</v>
      </c>
      <c r="D1083" s="37">
        <v>-40.905931568609589</v>
      </c>
    </row>
    <row r="1084" spans="1:4" x14ac:dyDescent="0.25">
      <c r="A1084" s="45" t="s">
        <v>18</v>
      </c>
      <c r="B1084" s="36">
        <v>1655</v>
      </c>
      <c r="C1084" s="44">
        <v>42012</v>
      </c>
      <c r="D1084" s="37">
        <v>-40.905931568609589</v>
      </c>
    </row>
    <row r="1085" spans="1:4" x14ac:dyDescent="0.25">
      <c r="A1085" s="45" t="s">
        <v>18</v>
      </c>
      <c r="B1085" s="36">
        <v>1656</v>
      </c>
      <c r="C1085" s="44">
        <v>42013</v>
      </c>
      <c r="D1085" s="37">
        <v>-40.905931568609589</v>
      </c>
    </row>
    <row r="1086" spans="1:4" x14ac:dyDescent="0.25">
      <c r="A1086" s="45" t="s">
        <v>18</v>
      </c>
      <c r="B1086" s="36">
        <v>1659</v>
      </c>
      <c r="C1086" s="44">
        <v>42016</v>
      </c>
      <c r="D1086" s="37">
        <v>-40.905931568609589</v>
      </c>
    </row>
    <row r="1087" spans="1:4" x14ac:dyDescent="0.25">
      <c r="A1087" s="45" t="s">
        <v>18</v>
      </c>
      <c r="B1087" s="36">
        <v>1660</v>
      </c>
      <c r="C1087" s="44">
        <v>42017</v>
      </c>
      <c r="D1087" s="37">
        <v>-40.905931568609589</v>
      </c>
    </row>
    <row r="1088" spans="1:4" x14ac:dyDescent="0.25">
      <c r="A1088" s="45" t="s">
        <v>18</v>
      </c>
      <c r="B1088" s="36">
        <v>1661</v>
      </c>
      <c r="C1088" s="44">
        <v>42018</v>
      </c>
      <c r="D1088" s="37">
        <v>-40.905931568609589</v>
      </c>
    </row>
    <row r="1089" spans="1:4" x14ac:dyDescent="0.25">
      <c r="A1089" s="45" t="s">
        <v>18</v>
      </c>
      <c r="B1089" s="36">
        <v>1662</v>
      </c>
      <c r="C1089" s="44">
        <v>42019</v>
      </c>
      <c r="D1089" s="37">
        <v>-40.905931568609589</v>
      </c>
    </row>
    <row r="1090" spans="1:4" x14ac:dyDescent="0.25">
      <c r="A1090" s="45" t="s">
        <v>18</v>
      </c>
      <c r="B1090" s="36">
        <v>1663</v>
      </c>
      <c r="C1090" s="44">
        <v>42020</v>
      </c>
      <c r="D1090" s="37">
        <v>-40.905931568609589</v>
      </c>
    </row>
    <row r="1091" spans="1:4" x14ac:dyDescent="0.25">
      <c r="A1091" s="45" t="s">
        <v>18</v>
      </c>
      <c r="B1091" s="36">
        <v>1667</v>
      </c>
      <c r="C1091" s="44">
        <v>42024</v>
      </c>
      <c r="D1091" s="37">
        <v>-40.905931568609589</v>
      </c>
    </row>
    <row r="1092" spans="1:4" x14ac:dyDescent="0.25">
      <c r="A1092" s="45" t="s">
        <v>18</v>
      </c>
      <c r="B1092" s="36">
        <v>1668</v>
      </c>
      <c r="C1092" s="44">
        <v>42025</v>
      </c>
      <c r="D1092" s="37">
        <v>-40.905931568609589</v>
      </c>
    </row>
    <row r="1093" spans="1:4" x14ac:dyDescent="0.25">
      <c r="A1093" s="45" t="s">
        <v>18</v>
      </c>
      <c r="B1093" s="36">
        <v>1669</v>
      </c>
      <c r="C1093" s="44">
        <v>42026</v>
      </c>
      <c r="D1093" s="37">
        <v>-40.905931568609589</v>
      </c>
    </row>
    <row r="1094" spans="1:4" x14ac:dyDescent="0.25">
      <c r="A1094" s="45" t="s">
        <v>18</v>
      </c>
      <c r="B1094" s="36">
        <v>1670</v>
      </c>
      <c r="C1094" s="44">
        <v>42027</v>
      </c>
      <c r="D1094" s="37">
        <v>-40.905931568609589</v>
      </c>
    </row>
    <row r="1095" spans="1:4" x14ac:dyDescent="0.25">
      <c r="A1095" s="45" t="s">
        <v>20</v>
      </c>
      <c r="B1095" s="36">
        <v>1673</v>
      </c>
      <c r="C1095" s="44">
        <v>42030</v>
      </c>
      <c r="D1095" s="37">
        <v>-40.905931568609589</v>
      </c>
    </row>
    <row r="1096" spans="1:4" x14ac:dyDescent="0.25">
      <c r="A1096" s="45" t="s">
        <v>20</v>
      </c>
      <c r="B1096" s="36">
        <v>1674</v>
      </c>
      <c r="C1096" s="44">
        <v>42031</v>
      </c>
      <c r="D1096" s="37">
        <v>-40.905931568609589</v>
      </c>
    </row>
    <row r="1097" spans="1:4" x14ac:dyDescent="0.25">
      <c r="A1097" s="45" t="s">
        <v>20</v>
      </c>
      <c r="B1097" s="36">
        <v>1675</v>
      </c>
      <c r="C1097" s="44">
        <v>42032</v>
      </c>
      <c r="D1097" s="37">
        <v>-40.905931568609589</v>
      </c>
    </row>
    <row r="1098" spans="1:4" x14ac:dyDescent="0.25">
      <c r="A1098" s="45" t="s">
        <v>20</v>
      </c>
      <c r="B1098" s="36">
        <v>1676</v>
      </c>
      <c r="C1098" s="44">
        <v>42033</v>
      </c>
      <c r="D1098" s="37">
        <v>-40.905931568609589</v>
      </c>
    </row>
    <row r="1099" spans="1:4" x14ac:dyDescent="0.25">
      <c r="A1099" s="45" t="s">
        <v>20</v>
      </c>
      <c r="B1099" s="36">
        <v>1677</v>
      </c>
      <c r="C1099" s="44">
        <v>42034</v>
      </c>
      <c r="D1099" s="37">
        <v>-40.905931568609589</v>
      </c>
    </row>
    <row r="1100" spans="1:4" x14ac:dyDescent="0.25">
      <c r="A1100" s="45" t="s">
        <v>20</v>
      </c>
      <c r="B1100" s="36">
        <v>1680</v>
      </c>
      <c r="C1100" s="44">
        <v>42037</v>
      </c>
      <c r="D1100" s="37">
        <v>-40.905931568609589</v>
      </c>
    </row>
    <row r="1101" spans="1:4" x14ac:dyDescent="0.25">
      <c r="A1101" s="45" t="s">
        <v>20</v>
      </c>
      <c r="B1101" s="36">
        <v>1681</v>
      </c>
      <c r="C1101" s="44">
        <v>42038</v>
      </c>
      <c r="D1101" s="37">
        <v>-40.905931568609589</v>
      </c>
    </row>
    <row r="1102" spans="1:4" x14ac:dyDescent="0.25">
      <c r="A1102" s="45" t="s">
        <v>20</v>
      </c>
      <c r="B1102" s="36">
        <v>1682</v>
      </c>
      <c r="C1102" s="44">
        <v>42039</v>
      </c>
      <c r="D1102" s="37">
        <v>-40.905931568609589</v>
      </c>
    </row>
    <row r="1103" spans="1:4" x14ac:dyDescent="0.25">
      <c r="A1103" s="45" t="s">
        <v>20</v>
      </c>
      <c r="B1103" s="36">
        <v>1683</v>
      </c>
      <c r="C1103" s="44">
        <v>42040</v>
      </c>
      <c r="D1103" s="37">
        <v>-40.905931568609589</v>
      </c>
    </row>
    <row r="1104" spans="1:4" x14ac:dyDescent="0.25">
      <c r="A1104" s="45" t="s">
        <v>20</v>
      </c>
      <c r="B1104" s="36">
        <v>1684</v>
      </c>
      <c r="C1104" s="44">
        <v>42041</v>
      </c>
      <c r="D1104" s="37">
        <v>-40.905931568609589</v>
      </c>
    </row>
    <row r="1105" spans="1:4" x14ac:dyDescent="0.25">
      <c r="A1105" s="45" t="s">
        <v>20</v>
      </c>
      <c r="B1105" s="36">
        <v>1687</v>
      </c>
      <c r="C1105" s="44">
        <v>42044</v>
      </c>
      <c r="D1105" s="37">
        <v>-40.905931568609589</v>
      </c>
    </row>
    <row r="1106" spans="1:4" x14ac:dyDescent="0.25">
      <c r="A1106" s="45" t="s">
        <v>20</v>
      </c>
      <c r="B1106" s="36">
        <v>1688</v>
      </c>
      <c r="C1106" s="44">
        <v>42045</v>
      </c>
      <c r="D1106" s="37">
        <v>-40.905931568609589</v>
      </c>
    </row>
    <row r="1107" spans="1:4" x14ac:dyDescent="0.25">
      <c r="A1107" s="45" t="s">
        <v>20</v>
      </c>
      <c r="B1107" s="36">
        <v>1689</v>
      </c>
      <c r="C1107" s="44">
        <v>42046</v>
      </c>
      <c r="D1107" s="37">
        <v>-40.905931568609589</v>
      </c>
    </row>
    <row r="1108" spans="1:4" x14ac:dyDescent="0.25">
      <c r="A1108" s="45" t="s">
        <v>20</v>
      </c>
      <c r="B1108" s="36">
        <v>1690</v>
      </c>
      <c r="C1108" s="44">
        <v>42047</v>
      </c>
      <c r="D1108" s="37">
        <v>-40.905931568609589</v>
      </c>
    </row>
    <row r="1109" spans="1:4" x14ac:dyDescent="0.25">
      <c r="A1109" s="45" t="s">
        <v>20</v>
      </c>
      <c r="B1109" s="36">
        <v>1691</v>
      </c>
      <c r="C1109" s="44">
        <v>42048</v>
      </c>
      <c r="D1109" s="37">
        <v>-40.905931568609589</v>
      </c>
    </row>
    <row r="1110" spans="1:4" x14ac:dyDescent="0.25">
      <c r="A1110" s="45" t="s">
        <v>20</v>
      </c>
      <c r="B1110" s="36">
        <v>1695</v>
      </c>
      <c r="C1110" s="44">
        <v>42052</v>
      </c>
      <c r="D1110" s="37">
        <v>-40.905931568609589</v>
      </c>
    </row>
    <row r="1111" spans="1:4" x14ac:dyDescent="0.25">
      <c r="A1111" s="45" t="s">
        <v>20</v>
      </c>
      <c r="B1111" s="36">
        <v>1696</v>
      </c>
      <c r="C1111" s="44">
        <v>42053</v>
      </c>
      <c r="D1111" s="37">
        <v>-40.905931568609589</v>
      </c>
    </row>
    <row r="1112" spans="1:4" x14ac:dyDescent="0.25">
      <c r="A1112" s="45" t="s">
        <v>20</v>
      </c>
      <c r="B1112" s="36">
        <v>1697</v>
      </c>
      <c r="C1112" s="44">
        <v>42054</v>
      </c>
      <c r="D1112" s="37">
        <v>-40.905931568609589</v>
      </c>
    </row>
    <row r="1113" spans="1:4" x14ac:dyDescent="0.25">
      <c r="A1113" s="45" t="s">
        <v>20</v>
      </c>
      <c r="B1113" s="36">
        <v>1698</v>
      </c>
      <c r="C1113" s="44">
        <v>42055</v>
      </c>
      <c r="D1113" s="37">
        <v>-40.905931568609589</v>
      </c>
    </row>
    <row r="1114" spans="1:4" x14ac:dyDescent="0.25">
      <c r="A1114" s="45" t="s">
        <v>20</v>
      </c>
      <c r="B1114" s="36">
        <v>1701</v>
      </c>
      <c r="C1114" s="44">
        <v>42058</v>
      </c>
      <c r="D1114" s="37">
        <v>-40.905931568609589</v>
      </c>
    </row>
    <row r="1115" spans="1:4" x14ac:dyDescent="0.25">
      <c r="A1115" s="45" t="s">
        <v>20</v>
      </c>
      <c r="B1115" s="36">
        <v>1702</v>
      </c>
      <c r="C1115" s="44">
        <v>42059</v>
      </c>
      <c r="D1115" s="37">
        <v>-40.905931568609589</v>
      </c>
    </row>
    <row r="1116" spans="1:4" x14ac:dyDescent="0.25">
      <c r="A1116" s="45" t="s">
        <v>20</v>
      </c>
      <c r="B1116" s="36">
        <v>1703</v>
      </c>
      <c r="C1116" s="44">
        <v>42060</v>
      </c>
      <c r="D1116" s="37">
        <v>-40.905931568609589</v>
      </c>
    </row>
    <row r="1117" spans="1:4" x14ac:dyDescent="0.25">
      <c r="A1117" s="45" t="s">
        <v>20</v>
      </c>
      <c r="B1117" s="36">
        <v>1704</v>
      </c>
      <c r="C1117" s="44">
        <v>42061</v>
      </c>
      <c r="D1117" s="37">
        <v>-40.905931568609589</v>
      </c>
    </row>
    <row r="1118" spans="1:4" x14ac:dyDescent="0.25">
      <c r="A1118" s="45" t="s">
        <v>20</v>
      </c>
      <c r="B1118" s="36">
        <v>1705</v>
      </c>
      <c r="C1118" s="44">
        <v>42062</v>
      </c>
      <c r="D1118" s="37">
        <v>-40.905931568609589</v>
      </c>
    </row>
    <row r="1119" spans="1:4" x14ac:dyDescent="0.25">
      <c r="A1119" s="45" t="s">
        <v>20</v>
      </c>
      <c r="B1119" s="36">
        <v>1708</v>
      </c>
      <c r="C1119" s="44">
        <v>42065</v>
      </c>
      <c r="D1119" s="37">
        <v>-40.905931568609589</v>
      </c>
    </row>
    <row r="1120" spans="1:4" x14ac:dyDescent="0.25">
      <c r="A1120" s="45" t="s">
        <v>20</v>
      </c>
      <c r="B1120" s="36">
        <v>1709</v>
      </c>
      <c r="C1120" s="44">
        <v>42066</v>
      </c>
      <c r="D1120" s="37">
        <v>-40.905931568609589</v>
      </c>
    </row>
    <row r="1121" spans="1:4" x14ac:dyDescent="0.25">
      <c r="A1121" s="45" t="s">
        <v>20</v>
      </c>
      <c r="B1121" s="36">
        <v>1710</v>
      </c>
      <c r="C1121" s="44">
        <v>42067</v>
      </c>
      <c r="D1121" s="37">
        <v>-40.905931568609589</v>
      </c>
    </row>
    <row r="1122" spans="1:4" x14ac:dyDescent="0.25">
      <c r="A1122" s="45" t="s">
        <v>20</v>
      </c>
      <c r="B1122" s="36">
        <v>1711</v>
      </c>
      <c r="C1122" s="44">
        <v>42068</v>
      </c>
      <c r="D1122" s="37">
        <v>-40.905931568609589</v>
      </c>
    </row>
    <row r="1123" spans="1:4" x14ac:dyDescent="0.25">
      <c r="A1123" s="45" t="s">
        <v>20</v>
      </c>
      <c r="B1123" s="36">
        <v>1712</v>
      </c>
      <c r="C1123" s="44">
        <v>42069</v>
      </c>
      <c r="D1123" s="37">
        <v>-40.905931568609589</v>
      </c>
    </row>
    <row r="1124" spans="1:4" x14ac:dyDescent="0.25">
      <c r="A1124" s="45" t="s">
        <v>20</v>
      </c>
      <c r="B1124" s="36">
        <v>1715</v>
      </c>
      <c r="C1124" s="44">
        <v>42072</v>
      </c>
      <c r="D1124" s="37">
        <v>-40.905931568609589</v>
      </c>
    </row>
    <row r="1125" spans="1:4" x14ac:dyDescent="0.25">
      <c r="A1125" s="45" t="s">
        <v>20</v>
      </c>
      <c r="B1125" s="36">
        <v>1716</v>
      </c>
      <c r="C1125" s="44">
        <v>42073</v>
      </c>
      <c r="D1125" s="37">
        <v>-40.905931568609589</v>
      </c>
    </row>
    <row r="1126" spans="1:4" x14ac:dyDescent="0.25">
      <c r="A1126" s="45" t="s">
        <v>20</v>
      </c>
      <c r="B1126" s="36">
        <v>1717</v>
      </c>
      <c r="C1126" s="44">
        <v>42074</v>
      </c>
      <c r="D1126" s="37">
        <v>-40.905931568609589</v>
      </c>
    </row>
    <row r="1127" spans="1:4" x14ac:dyDescent="0.25">
      <c r="A1127" s="45" t="s">
        <v>20</v>
      </c>
      <c r="B1127" s="36">
        <v>1718</v>
      </c>
      <c r="C1127" s="44">
        <v>42075</v>
      </c>
      <c r="D1127" s="37">
        <v>-40.905931568609589</v>
      </c>
    </row>
    <row r="1128" spans="1:4" x14ac:dyDescent="0.25">
      <c r="A1128" s="45" t="s">
        <v>20</v>
      </c>
      <c r="B1128" s="36">
        <v>1719</v>
      </c>
      <c r="C1128" s="44">
        <v>42076</v>
      </c>
      <c r="D1128" s="37">
        <v>-40.905931568609589</v>
      </c>
    </row>
    <row r="1129" spans="1:4" x14ac:dyDescent="0.25">
      <c r="A1129" s="45" t="s">
        <v>20</v>
      </c>
      <c r="B1129" s="36">
        <v>1722</v>
      </c>
      <c r="C1129" s="44">
        <v>42079</v>
      </c>
      <c r="D1129" s="37">
        <v>-40.905931568609589</v>
      </c>
    </row>
    <row r="1130" spans="1:4" x14ac:dyDescent="0.25">
      <c r="A1130" s="45" t="s">
        <v>20</v>
      </c>
      <c r="B1130" s="36">
        <v>1723</v>
      </c>
      <c r="C1130" s="44">
        <v>42080</v>
      </c>
      <c r="D1130" s="37">
        <v>-40.905931568609589</v>
      </c>
    </row>
    <row r="1131" spans="1:4" x14ac:dyDescent="0.25">
      <c r="A1131" s="45" t="s">
        <v>20</v>
      </c>
      <c r="B1131" s="36">
        <v>1724</v>
      </c>
      <c r="C1131" s="44">
        <v>42081</v>
      </c>
      <c r="D1131" s="37">
        <v>-40.905931568609589</v>
      </c>
    </row>
    <row r="1132" spans="1:4" x14ac:dyDescent="0.25">
      <c r="A1132" s="45" t="s">
        <v>20</v>
      </c>
      <c r="B1132" s="36">
        <v>1725</v>
      </c>
      <c r="C1132" s="44">
        <v>42082</v>
      </c>
      <c r="D1132" s="37">
        <v>-40.905931568609589</v>
      </c>
    </row>
    <row r="1133" spans="1:4" x14ac:dyDescent="0.25">
      <c r="A1133" s="45" t="s">
        <v>20</v>
      </c>
      <c r="B1133" s="36">
        <v>1726</v>
      </c>
      <c r="C1133" s="44">
        <v>42083</v>
      </c>
      <c r="D1133" s="37">
        <v>-40.905931568609589</v>
      </c>
    </row>
    <row r="1134" spans="1:4" x14ac:dyDescent="0.25">
      <c r="A1134" s="45" t="s">
        <v>20</v>
      </c>
      <c r="B1134" s="36">
        <v>1729</v>
      </c>
      <c r="C1134" s="44">
        <v>42086</v>
      </c>
      <c r="D1134" s="37">
        <v>-40.905931568609589</v>
      </c>
    </row>
    <row r="1135" spans="1:4" x14ac:dyDescent="0.25">
      <c r="A1135" s="45" t="s">
        <v>20</v>
      </c>
      <c r="B1135" s="36">
        <v>1730</v>
      </c>
      <c r="C1135" s="44">
        <v>42087</v>
      </c>
      <c r="D1135" s="37">
        <v>-40.905931568609589</v>
      </c>
    </row>
    <row r="1136" spans="1:4" x14ac:dyDescent="0.25">
      <c r="A1136" s="45" t="s">
        <v>20</v>
      </c>
      <c r="B1136" s="36">
        <v>1731</v>
      </c>
      <c r="C1136" s="44">
        <v>42088</v>
      </c>
      <c r="D1136" s="37">
        <v>-40.905931568609589</v>
      </c>
    </row>
    <row r="1137" spans="1:4" x14ac:dyDescent="0.25">
      <c r="A1137" s="45" t="s">
        <v>20</v>
      </c>
      <c r="B1137" s="36">
        <v>1732</v>
      </c>
      <c r="C1137" s="44">
        <v>42089</v>
      </c>
      <c r="D1137" s="37">
        <v>-40.905931568609589</v>
      </c>
    </row>
    <row r="1138" spans="1:4" x14ac:dyDescent="0.25">
      <c r="A1138" s="45" t="s">
        <v>20</v>
      </c>
      <c r="B1138" s="36">
        <v>1733</v>
      </c>
      <c r="C1138" s="44">
        <v>42090</v>
      </c>
      <c r="D1138" s="37">
        <v>-40.905931568609589</v>
      </c>
    </row>
    <row r="1139" spans="1:4" x14ac:dyDescent="0.25">
      <c r="A1139" s="45" t="s">
        <v>20</v>
      </c>
      <c r="B1139" s="36">
        <v>1736</v>
      </c>
      <c r="C1139" s="44">
        <v>42093</v>
      </c>
      <c r="D1139" s="37">
        <v>-40.905931568609589</v>
      </c>
    </row>
    <row r="1140" spans="1:4" x14ac:dyDescent="0.25">
      <c r="A1140" s="45" t="s">
        <v>20</v>
      </c>
      <c r="B1140" s="36">
        <v>1737</v>
      </c>
      <c r="C1140" s="44">
        <v>42094</v>
      </c>
      <c r="D1140" s="37">
        <v>-40.905931568609589</v>
      </c>
    </row>
    <row r="1141" spans="1:4" x14ac:dyDescent="0.25">
      <c r="A1141" s="45" t="s">
        <v>20</v>
      </c>
      <c r="B1141" s="36">
        <v>1738</v>
      </c>
      <c r="C1141" s="44">
        <v>42095</v>
      </c>
      <c r="D1141" s="37">
        <v>-40.905931568609589</v>
      </c>
    </row>
    <row r="1142" spans="1:4" x14ac:dyDescent="0.25">
      <c r="A1142" s="45" t="s">
        <v>20</v>
      </c>
      <c r="B1142" s="36">
        <v>1739</v>
      </c>
      <c r="C1142" s="44">
        <v>42096</v>
      </c>
      <c r="D1142" s="37">
        <v>-40.905931568609589</v>
      </c>
    </row>
    <row r="1143" spans="1:4" x14ac:dyDescent="0.25">
      <c r="A1143" s="45" t="s">
        <v>20</v>
      </c>
      <c r="B1143" s="36">
        <v>1740</v>
      </c>
      <c r="C1143" s="44">
        <v>42097</v>
      </c>
      <c r="D1143" s="37">
        <v>-40.905931568609589</v>
      </c>
    </row>
    <row r="1144" spans="1:4" x14ac:dyDescent="0.25">
      <c r="A1144" s="45" t="s">
        <v>20</v>
      </c>
      <c r="B1144" s="36">
        <v>1743</v>
      </c>
      <c r="C1144" s="44">
        <v>42100</v>
      </c>
      <c r="D1144" s="37">
        <v>-40.905931568609589</v>
      </c>
    </row>
    <row r="1145" spans="1:4" x14ac:dyDescent="0.25">
      <c r="A1145" s="45" t="s">
        <v>20</v>
      </c>
      <c r="B1145" s="36">
        <v>1744</v>
      </c>
      <c r="C1145" s="44">
        <v>42101</v>
      </c>
      <c r="D1145" s="37">
        <v>-40.905931568609589</v>
      </c>
    </row>
    <row r="1146" spans="1:4" x14ac:dyDescent="0.25">
      <c r="A1146" s="45" t="s">
        <v>20</v>
      </c>
      <c r="B1146" s="36">
        <v>1745</v>
      </c>
      <c r="C1146" s="44">
        <v>42102</v>
      </c>
      <c r="D1146" s="37">
        <v>-40.905931568609589</v>
      </c>
    </row>
    <row r="1147" spans="1:4" x14ac:dyDescent="0.25">
      <c r="A1147" s="45" t="s">
        <v>20</v>
      </c>
      <c r="B1147" s="36">
        <v>1746</v>
      </c>
      <c r="C1147" s="44">
        <v>42103</v>
      </c>
      <c r="D1147" s="37">
        <v>-40.905931568609589</v>
      </c>
    </row>
    <row r="1148" spans="1:4" x14ac:dyDescent="0.25">
      <c r="A1148" s="45" t="s">
        <v>20</v>
      </c>
      <c r="B1148" s="36">
        <v>1747</v>
      </c>
      <c r="C1148" s="44">
        <v>42104</v>
      </c>
      <c r="D1148" s="37">
        <v>-40.905931568609589</v>
      </c>
    </row>
    <row r="1149" spans="1:4" x14ac:dyDescent="0.25">
      <c r="A1149" s="45" t="s">
        <v>20</v>
      </c>
      <c r="B1149" s="36">
        <v>1750</v>
      </c>
      <c r="C1149" s="44">
        <v>42107</v>
      </c>
      <c r="D1149" s="37">
        <v>-40.905931568609589</v>
      </c>
    </row>
    <row r="1150" spans="1:4" x14ac:dyDescent="0.25">
      <c r="A1150" s="45" t="s">
        <v>20</v>
      </c>
      <c r="B1150" s="36">
        <v>1751</v>
      </c>
      <c r="C1150" s="44">
        <v>42108</v>
      </c>
      <c r="D1150" s="37">
        <v>-40.905931568609589</v>
      </c>
    </row>
    <row r="1151" spans="1:4" x14ac:dyDescent="0.25">
      <c r="A1151" s="45" t="s">
        <v>20</v>
      </c>
      <c r="B1151" s="36">
        <v>1752</v>
      </c>
      <c r="C1151" s="44">
        <v>42109</v>
      </c>
      <c r="D1151" s="37">
        <v>-40.905931568609589</v>
      </c>
    </row>
    <row r="1152" spans="1:4" x14ac:dyDescent="0.25">
      <c r="A1152" s="45" t="s">
        <v>20</v>
      </c>
      <c r="B1152" s="36">
        <v>1753</v>
      </c>
      <c r="C1152" s="44">
        <v>42110</v>
      </c>
      <c r="D1152" s="37">
        <v>-40.905931568609589</v>
      </c>
    </row>
    <row r="1153" spans="1:4" x14ac:dyDescent="0.25">
      <c r="A1153" s="45" t="s">
        <v>20</v>
      </c>
      <c r="B1153" s="36">
        <v>1754</v>
      </c>
      <c r="C1153" s="44">
        <v>42111</v>
      </c>
      <c r="D1153" s="37">
        <v>-40.905931568609589</v>
      </c>
    </row>
    <row r="1154" spans="1:4" x14ac:dyDescent="0.25">
      <c r="A1154" s="45" t="s">
        <v>20</v>
      </c>
      <c r="B1154" s="36">
        <v>1757</v>
      </c>
      <c r="C1154" s="44">
        <v>42114</v>
      </c>
      <c r="D1154" s="37">
        <v>-40.905931568609589</v>
      </c>
    </row>
    <row r="1155" spans="1:4" x14ac:dyDescent="0.25">
      <c r="A1155" s="45" t="s">
        <v>20</v>
      </c>
      <c r="B1155" s="36">
        <v>1758</v>
      </c>
      <c r="C1155" s="44">
        <v>42115</v>
      </c>
      <c r="D1155" s="37">
        <v>-40.905931568609589</v>
      </c>
    </row>
    <row r="1156" spans="1:4" x14ac:dyDescent="0.25">
      <c r="A1156" s="45" t="s">
        <v>20</v>
      </c>
      <c r="B1156" s="36">
        <v>1759</v>
      </c>
      <c r="C1156" s="44">
        <v>42116</v>
      </c>
      <c r="D1156" s="37">
        <v>-40.905931568609589</v>
      </c>
    </row>
    <row r="1157" spans="1:4" x14ac:dyDescent="0.25">
      <c r="A1157" s="45" t="s">
        <v>20</v>
      </c>
      <c r="B1157" s="36">
        <v>1760</v>
      </c>
      <c r="C1157" s="40">
        <v>42117</v>
      </c>
      <c r="D1157" s="37">
        <v>-40.905931568609589</v>
      </c>
    </row>
    <row r="1158" spans="1:4" x14ac:dyDescent="0.25">
      <c r="A1158" s="45" t="s">
        <v>20</v>
      </c>
      <c r="B1158" s="36">
        <v>1761</v>
      </c>
      <c r="C1158" s="40">
        <v>42118</v>
      </c>
      <c r="D1158" s="37">
        <v>-40.905931568609589</v>
      </c>
    </row>
    <row r="1159" spans="1:4" x14ac:dyDescent="0.25">
      <c r="A1159" s="45" t="s">
        <v>20</v>
      </c>
      <c r="B1159" s="36">
        <v>1764</v>
      </c>
      <c r="C1159" s="40">
        <v>42121</v>
      </c>
      <c r="D1159" s="37">
        <v>-40.905931568609589</v>
      </c>
    </row>
    <row r="1160" spans="1:4" x14ac:dyDescent="0.25">
      <c r="A1160" s="45" t="s">
        <v>20</v>
      </c>
      <c r="B1160" s="36">
        <v>1765</v>
      </c>
      <c r="C1160" s="40">
        <v>42122</v>
      </c>
      <c r="D1160" s="37">
        <v>-40.905931568609589</v>
      </c>
    </row>
    <row r="1161" spans="1:4" x14ac:dyDescent="0.25">
      <c r="A1161" s="45" t="s">
        <v>20</v>
      </c>
      <c r="B1161" s="36">
        <v>1766</v>
      </c>
      <c r="C1161" s="40">
        <v>42123</v>
      </c>
      <c r="D1161" s="37">
        <v>-40.905931568609589</v>
      </c>
    </row>
    <row r="1162" spans="1:4" x14ac:dyDescent="0.25">
      <c r="A1162" s="45" t="s">
        <v>20</v>
      </c>
      <c r="B1162" s="36">
        <v>1767</v>
      </c>
      <c r="C1162" s="40">
        <v>42124</v>
      </c>
      <c r="D1162" s="37">
        <v>-40.905931568609589</v>
      </c>
    </row>
    <row r="1163" spans="1:4" x14ac:dyDescent="0.25">
      <c r="A1163" s="45" t="s">
        <v>20</v>
      </c>
      <c r="B1163" s="36">
        <v>1768</v>
      </c>
      <c r="C1163" s="40">
        <v>42125</v>
      </c>
      <c r="D1163" s="37">
        <v>-40.905931568609589</v>
      </c>
    </row>
    <row r="1164" spans="1:4" x14ac:dyDescent="0.25">
      <c r="A1164" s="45" t="s">
        <v>20</v>
      </c>
      <c r="B1164" s="36">
        <v>1771</v>
      </c>
      <c r="C1164" s="40">
        <v>42128</v>
      </c>
      <c r="D1164" s="37">
        <v>-40.905931568609589</v>
      </c>
    </row>
    <row r="1165" spans="1:4" x14ac:dyDescent="0.25">
      <c r="A1165" s="45" t="s">
        <v>20</v>
      </c>
      <c r="B1165" s="36">
        <v>1772</v>
      </c>
      <c r="C1165" s="40">
        <v>42129</v>
      </c>
      <c r="D1165" s="37">
        <v>-40.905931568609589</v>
      </c>
    </row>
    <row r="1166" spans="1:4" x14ac:dyDescent="0.25">
      <c r="A1166" s="45" t="s">
        <v>20</v>
      </c>
      <c r="B1166" s="36">
        <v>1773</v>
      </c>
      <c r="C1166" s="40">
        <v>42130</v>
      </c>
      <c r="D1166" s="37">
        <v>-40.905931568609589</v>
      </c>
    </row>
    <row r="1167" spans="1:4" x14ac:dyDescent="0.25">
      <c r="A1167" s="45" t="s">
        <v>20</v>
      </c>
      <c r="B1167" s="36">
        <v>1782</v>
      </c>
      <c r="C1167" s="40">
        <v>42139</v>
      </c>
      <c r="D1167" s="37">
        <v>-40.905931568609589</v>
      </c>
    </row>
    <row r="1168" spans="1:4" x14ac:dyDescent="0.25">
      <c r="A1168" s="45" t="s">
        <v>20</v>
      </c>
      <c r="B1168" s="36">
        <v>1785</v>
      </c>
      <c r="C1168" s="40">
        <v>42142</v>
      </c>
      <c r="D1168" s="37">
        <v>-40.905931568609589</v>
      </c>
    </row>
    <row r="1169" spans="1:4" x14ac:dyDescent="0.25">
      <c r="A1169" s="45" t="s">
        <v>20</v>
      </c>
      <c r="B1169" s="36">
        <v>1786</v>
      </c>
      <c r="C1169" s="40">
        <v>42143</v>
      </c>
      <c r="D1169" s="37">
        <v>-40.905931568609589</v>
      </c>
    </row>
    <row r="1170" spans="1:4" x14ac:dyDescent="0.25">
      <c r="A1170" s="45" t="s">
        <v>20</v>
      </c>
      <c r="B1170" s="36">
        <v>1787</v>
      </c>
      <c r="C1170" s="40">
        <v>42144</v>
      </c>
      <c r="D1170" s="37">
        <v>-40.905931568609589</v>
      </c>
    </row>
    <row r="1171" spans="1:4" x14ac:dyDescent="0.25">
      <c r="A1171" s="45" t="s">
        <v>20</v>
      </c>
      <c r="B1171" s="36">
        <v>1788</v>
      </c>
      <c r="C1171" s="40">
        <v>42145</v>
      </c>
      <c r="D1171" s="37">
        <v>-40.905931568609589</v>
      </c>
    </row>
    <row r="1172" spans="1:4" x14ac:dyDescent="0.25">
      <c r="A1172" s="45" t="s">
        <v>20</v>
      </c>
      <c r="B1172" s="36">
        <v>1789</v>
      </c>
      <c r="C1172" s="40">
        <v>42146</v>
      </c>
      <c r="D1172" s="37">
        <v>-71.981218382978469</v>
      </c>
    </row>
    <row r="1173" spans="1:4" x14ac:dyDescent="0.25">
      <c r="A1173" s="45" t="s">
        <v>20</v>
      </c>
      <c r="B1173" s="36">
        <v>1793</v>
      </c>
      <c r="C1173" s="40">
        <v>42150</v>
      </c>
      <c r="D1173" s="37">
        <v>-71.981218382978469</v>
      </c>
    </row>
    <row r="1174" spans="1:4" x14ac:dyDescent="0.25">
      <c r="A1174" s="45" t="s">
        <v>20</v>
      </c>
      <c r="B1174" s="36">
        <v>1794</v>
      </c>
      <c r="C1174" s="40">
        <v>42151</v>
      </c>
      <c r="D1174" s="37">
        <v>-71.981218382978469</v>
      </c>
    </row>
    <row r="1175" spans="1:4" x14ac:dyDescent="0.25">
      <c r="A1175" s="45" t="s">
        <v>20</v>
      </c>
      <c r="B1175" s="36">
        <v>1795</v>
      </c>
      <c r="C1175" s="40">
        <v>42152</v>
      </c>
      <c r="D1175" s="37">
        <v>-71.981218382978469</v>
      </c>
    </row>
    <row r="1176" spans="1:4" x14ac:dyDescent="0.25">
      <c r="A1176" s="45" t="s">
        <v>20</v>
      </c>
      <c r="B1176" s="36">
        <v>1796</v>
      </c>
      <c r="C1176" s="44">
        <v>42153</v>
      </c>
      <c r="D1176" s="37">
        <v>-71.981218382978469</v>
      </c>
    </row>
    <row r="1177" spans="1:4" x14ac:dyDescent="0.25">
      <c r="A1177" s="45" t="s">
        <v>20</v>
      </c>
      <c r="B1177" s="36">
        <v>1799</v>
      </c>
      <c r="C1177" s="44">
        <v>42156</v>
      </c>
      <c r="D1177" s="37">
        <v>-73.219937265366738</v>
      </c>
    </row>
    <row r="1178" spans="1:4" x14ac:dyDescent="0.25">
      <c r="A1178" s="45" t="s">
        <v>20</v>
      </c>
      <c r="B1178" s="36">
        <v>1800</v>
      </c>
      <c r="C1178" s="44">
        <v>42157</v>
      </c>
      <c r="D1178" s="37">
        <v>-74.553706359027359</v>
      </c>
    </row>
    <row r="1179" spans="1:4" x14ac:dyDescent="0.25">
      <c r="A1179" s="45" t="s">
        <v>20</v>
      </c>
      <c r="B1179" s="36">
        <v>1801</v>
      </c>
      <c r="C1179" s="44">
        <v>42158</v>
      </c>
      <c r="D1179" s="37">
        <v>-76.917697097446549</v>
      </c>
    </row>
    <row r="1180" spans="1:4" x14ac:dyDescent="0.25">
      <c r="A1180" s="45" t="s">
        <v>20</v>
      </c>
      <c r="B1180" s="36">
        <v>1803</v>
      </c>
      <c r="C1180" s="44">
        <v>42160</v>
      </c>
      <c r="D1180" s="37">
        <v>-78.380243896701984</v>
      </c>
    </row>
    <row r="1181" spans="1:4" x14ac:dyDescent="0.25">
      <c r="A1181" s="45" t="s">
        <v>20</v>
      </c>
      <c r="B1181" s="36">
        <v>1806</v>
      </c>
      <c r="C1181" s="44">
        <v>42163</v>
      </c>
      <c r="D1181" s="37">
        <v>-76.693869180579355</v>
      </c>
    </row>
    <row r="1182" spans="1:4" x14ac:dyDescent="0.25">
      <c r="A1182" s="45" t="s">
        <v>20</v>
      </c>
      <c r="B1182" s="36">
        <v>1807</v>
      </c>
      <c r="C1182" s="44">
        <v>42164</v>
      </c>
      <c r="D1182" s="37">
        <v>-76.693869180579355</v>
      </c>
    </row>
    <row r="1183" spans="1:4" x14ac:dyDescent="0.25">
      <c r="A1183" s="45" t="s">
        <v>20</v>
      </c>
      <c r="B1183" s="36">
        <v>1808</v>
      </c>
      <c r="C1183" s="44">
        <v>42165</v>
      </c>
      <c r="D1183" s="37">
        <v>-76.693869180579355</v>
      </c>
    </row>
    <row r="1184" spans="1:4" x14ac:dyDescent="0.25">
      <c r="A1184" s="45" t="s">
        <v>20</v>
      </c>
      <c r="B1184" s="36">
        <v>1809</v>
      </c>
      <c r="C1184" s="44">
        <v>42166</v>
      </c>
      <c r="D1184" s="37">
        <v>-76.693869180579355</v>
      </c>
    </row>
    <row r="1185" spans="1:4" x14ac:dyDescent="0.25">
      <c r="A1185" s="45" t="s">
        <v>20</v>
      </c>
      <c r="B1185" s="36">
        <v>1810</v>
      </c>
      <c r="C1185" s="44">
        <v>42167</v>
      </c>
      <c r="D1185" s="37">
        <v>-76.693869180579355</v>
      </c>
    </row>
    <row r="1186" spans="1:4" x14ac:dyDescent="0.25">
      <c r="A1186" s="45" t="s">
        <v>20</v>
      </c>
      <c r="B1186" s="36">
        <v>1813</v>
      </c>
      <c r="C1186" s="44">
        <v>42170</v>
      </c>
      <c r="D1186" s="37">
        <v>-77.00661503702392</v>
      </c>
    </row>
    <row r="1187" spans="1:4" x14ac:dyDescent="0.25">
      <c r="A1187" s="45" t="s">
        <v>20</v>
      </c>
      <c r="B1187" s="36">
        <v>1814</v>
      </c>
      <c r="C1187" s="44">
        <v>42171</v>
      </c>
      <c r="D1187" s="37">
        <v>-77.181384780331172</v>
      </c>
    </row>
    <row r="1188" spans="1:4" x14ac:dyDescent="0.25">
      <c r="A1188" s="45" t="s">
        <v>20</v>
      </c>
      <c r="B1188" s="36">
        <v>1815</v>
      </c>
      <c r="C1188" s="44">
        <v>42172</v>
      </c>
      <c r="D1188" s="37">
        <v>-77.00661503702392</v>
      </c>
    </row>
    <row r="1189" spans="1:4" x14ac:dyDescent="0.25">
      <c r="A1189" s="45" t="s">
        <v>20</v>
      </c>
      <c r="B1189" s="36">
        <v>1816</v>
      </c>
      <c r="C1189" s="44">
        <v>42173</v>
      </c>
      <c r="D1189" s="37">
        <v>-77.00661503702392</v>
      </c>
    </row>
    <row r="1190" spans="1:4" x14ac:dyDescent="0.25">
      <c r="A1190" s="45" t="s">
        <v>20</v>
      </c>
      <c r="B1190" s="36">
        <v>1817</v>
      </c>
      <c r="C1190" s="44">
        <v>42174</v>
      </c>
      <c r="D1190" s="37">
        <v>-77.00661503702392</v>
      </c>
    </row>
    <row r="1191" spans="1:4" x14ac:dyDescent="0.25">
      <c r="A1191" s="45" t="s">
        <v>20</v>
      </c>
      <c r="B1191" s="36">
        <v>1820</v>
      </c>
      <c r="C1191" s="44">
        <v>42177</v>
      </c>
      <c r="D1191" s="37">
        <v>-76.675472365494386</v>
      </c>
    </row>
    <row r="1192" spans="1:4" x14ac:dyDescent="0.25">
      <c r="A1192" s="45" t="s">
        <v>20</v>
      </c>
      <c r="B1192" s="36">
        <v>1821</v>
      </c>
      <c r="C1192" s="44">
        <v>42178</v>
      </c>
      <c r="D1192" s="37">
        <v>-76.675472365494386</v>
      </c>
    </row>
    <row r="1193" spans="1:4" x14ac:dyDescent="0.25">
      <c r="A1193" s="45" t="s">
        <v>20</v>
      </c>
      <c r="B1193" s="36">
        <v>1822</v>
      </c>
      <c r="C1193" s="44">
        <v>42179</v>
      </c>
      <c r="D1193" s="37">
        <v>-76.675472365494386</v>
      </c>
    </row>
    <row r="1194" spans="1:4" x14ac:dyDescent="0.25">
      <c r="A1194" s="45" t="s">
        <v>20</v>
      </c>
      <c r="B1194" s="36">
        <v>1823</v>
      </c>
      <c r="C1194" s="44">
        <v>42180</v>
      </c>
      <c r="D1194" s="37">
        <v>-76.675472365494386</v>
      </c>
    </row>
    <row r="1195" spans="1:4" x14ac:dyDescent="0.25">
      <c r="A1195" s="45" t="s">
        <v>20</v>
      </c>
      <c r="B1195" s="36">
        <v>1824</v>
      </c>
      <c r="C1195" s="44">
        <v>42181</v>
      </c>
      <c r="D1195" s="37">
        <v>-76.675472365494386</v>
      </c>
    </row>
    <row r="1196" spans="1:4" x14ac:dyDescent="0.25">
      <c r="A1196" s="45" t="s">
        <v>20</v>
      </c>
      <c r="B1196" s="36">
        <v>1827</v>
      </c>
      <c r="C1196" s="44">
        <v>42184</v>
      </c>
      <c r="D1196" s="37">
        <v>-76.755191897529272</v>
      </c>
    </row>
    <row r="1197" spans="1:4" x14ac:dyDescent="0.25">
      <c r="A1197" s="45" t="s">
        <v>20</v>
      </c>
      <c r="B1197" s="36">
        <v>1828</v>
      </c>
      <c r="C1197" s="44">
        <v>42185</v>
      </c>
      <c r="D1197" s="37">
        <v>-76.755191897529272</v>
      </c>
    </row>
    <row r="1198" spans="1:4" x14ac:dyDescent="0.25">
      <c r="A1198" s="45" t="s">
        <v>20</v>
      </c>
      <c r="B1198" s="36">
        <v>1829</v>
      </c>
      <c r="C1198" s="44">
        <v>42186</v>
      </c>
      <c r="D1198" s="37">
        <v>-76.755191897529272</v>
      </c>
    </row>
    <row r="1199" spans="1:4" x14ac:dyDescent="0.25">
      <c r="A1199" s="45" t="s">
        <v>20</v>
      </c>
      <c r="B1199" s="36">
        <v>1830</v>
      </c>
      <c r="C1199" s="44">
        <v>42187</v>
      </c>
      <c r="D1199" s="37">
        <v>-76.755191897529272</v>
      </c>
    </row>
    <row r="1200" spans="1:4" x14ac:dyDescent="0.25">
      <c r="A1200" s="45" t="s">
        <v>20</v>
      </c>
      <c r="B1200" s="36">
        <v>1834</v>
      </c>
      <c r="C1200" s="44">
        <v>42191</v>
      </c>
      <c r="D1200" s="37">
        <v>-76.755191897529272</v>
      </c>
    </row>
    <row r="1201" spans="1:4" x14ac:dyDescent="0.25">
      <c r="A1201" s="45" t="s">
        <v>20</v>
      </c>
      <c r="B1201" s="36">
        <v>1835</v>
      </c>
      <c r="C1201" s="44">
        <v>42192</v>
      </c>
      <c r="D1201" s="37">
        <v>-76.755191897529272</v>
      </c>
    </row>
    <row r="1202" spans="1:4" x14ac:dyDescent="0.25">
      <c r="A1202" s="45" t="s">
        <v>20</v>
      </c>
      <c r="B1202" s="36">
        <v>1836</v>
      </c>
      <c r="C1202" s="44">
        <v>42193</v>
      </c>
      <c r="D1202" s="37">
        <v>-76.755191897529272</v>
      </c>
    </row>
    <row r="1203" spans="1:4" x14ac:dyDescent="0.25">
      <c r="A1203" s="45" t="s">
        <v>20</v>
      </c>
      <c r="B1203" s="36">
        <v>1837</v>
      </c>
      <c r="C1203" s="44">
        <v>42194</v>
      </c>
      <c r="D1203" s="37">
        <v>-76.755191897529272</v>
      </c>
    </row>
    <row r="1204" spans="1:4" x14ac:dyDescent="0.25">
      <c r="A1204" s="45" t="s">
        <v>20</v>
      </c>
      <c r="B1204" s="36">
        <v>1838</v>
      </c>
      <c r="C1204" s="44">
        <v>42195</v>
      </c>
      <c r="D1204" s="37">
        <v>-76.755191897529272</v>
      </c>
    </row>
    <row r="1205" spans="1:4" x14ac:dyDescent="0.25">
      <c r="A1205" s="45" t="s">
        <v>20</v>
      </c>
      <c r="B1205" s="36">
        <v>1841</v>
      </c>
      <c r="C1205" s="44">
        <v>42198</v>
      </c>
      <c r="D1205" s="37">
        <v>-76.755191897529272</v>
      </c>
    </row>
    <row r="1206" spans="1:4" x14ac:dyDescent="0.25">
      <c r="A1206" s="45" t="s">
        <v>20</v>
      </c>
      <c r="B1206" s="36">
        <v>1842</v>
      </c>
      <c r="C1206" s="44">
        <v>42199</v>
      </c>
      <c r="D1206" s="37">
        <v>-76.755191897529272</v>
      </c>
    </row>
    <row r="1207" spans="1:4" x14ac:dyDescent="0.25">
      <c r="A1207" s="45" t="s">
        <v>20</v>
      </c>
      <c r="B1207" s="36">
        <v>1843</v>
      </c>
      <c r="C1207" s="44">
        <v>42200</v>
      </c>
      <c r="D1207" s="37">
        <v>-76.755191897529272</v>
      </c>
    </row>
    <row r="1208" spans="1:4" x14ac:dyDescent="0.25">
      <c r="A1208" s="45" t="s">
        <v>20</v>
      </c>
      <c r="B1208" s="36">
        <v>1844</v>
      </c>
      <c r="C1208" s="44">
        <v>42201</v>
      </c>
      <c r="D1208" s="37">
        <v>-76.755191897529272</v>
      </c>
    </row>
    <row r="1209" spans="1:4" x14ac:dyDescent="0.25">
      <c r="A1209" s="45" t="s">
        <v>20</v>
      </c>
      <c r="B1209" s="36">
        <v>1845</v>
      </c>
      <c r="C1209" s="53">
        <v>42202</v>
      </c>
      <c r="D1209" s="37">
        <v>-76.755191897529272</v>
      </c>
    </row>
    <row r="1210" spans="1:4" x14ac:dyDescent="0.25">
      <c r="A1210" s="45" t="s">
        <v>20</v>
      </c>
      <c r="B1210" s="36">
        <v>1848</v>
      </c>
      <c r="C1210" s="53">
        <v>42205</v>
      </c>
      <c r="D1210" s="37">
        <v>-76.755191897529272</v>
      </c>
    </row>
    <row r="1211" spans="1:4" x14ac:dyDescent="0.25">
      <c r="A1211" s="45" t="s">
        <v>20</v>
      </c>
      <c r="B1211" s="36">
        <v>1849</v>
      </c>
      <c r="C1211" s="53">
        <v>42206</v>
      </c>
      <c r="D1211" s="37">
        <v>-76.755191897529272</v>
      </c>
    </row>
    <row r="1212" spans="1:4" x14ac:dyDescent="0.25">
      <c r="A1212" s="45" t="s">
        <v>20</v>
      </c>
      <c r="B1212" s="36">
        <v>1850</v>
      </c>
      <c r="C1212" s="53">
        <v>42207</v>
      </c>
      <c r="D1212" s="37">
        <v>-76.755191897529272</v>
      </c>
    </row>
    <row r="1213" spans="1:4" x14ac:dyDescent="0.25">
      <c r="A1213" s="45" t="s">
        <v>20</v>
      </c>
      <c r="B1213" s="36">
        <v>1851</v>
      </c>
      <c r="C1213" s="53">
        <v>42208</v>
      </c>
      <c r="D1213" s="37">
        <v>-76.755191897529272</v>
      </c>
    </row>
    <row r="1214" spans="1:4" x14ac:dyDescent="0.25">
      <c r="A1214" s="45" t="s">
        <v>20</v>
      </c>
      <c r="B1214" s="36">
        <v>1852</v>
      </c>
      <c r="C1214" s="53">
        <v>42209</v>
      </c>
      <c r="D1214" s="37">
        <v>-76.755191897529272</v>
      </c>
    </row>
    <row r="1215" spans="1:4" x14ac:dyDescent="0.25">
      <c r="A1215" s="45" t="s">
        <v>20</v>
      </c>
      <c r="B1215" s="36">
        <v>1855</v>
      </c>
      <c r="C1215" s="53">
        <v>42212</v>
      </c>
      <c r="D1215" s="37">
        <v>-76.755191897529272</v>
      </c>
    </row>
    <row r="1216" spans="1:4" x14ac:dyDescent="0.25">
      <c r="A1216" s="45" t="s">
        <v>20</v>
      </c>
      <c r="B1216" s="36">
        <v>1856</v>
      </c>
      <c r="C1216" s="53">
        <v>42213</v>
      </c>
      <c r="D1216" s="37">
        <v>-76.755191897529272</v>
      </c>
    </row>
    <row r="1217" spans="1:4" x14ac:dyDescent="0.25">
      <c r="A1217" s="45" t="s">
        <v>20</v>
      </c>
      <c r="B1217" s="36">
        <v>1857</v>
      </c>
      <c r="C1217" s="53">
        <v>42214</v>
      </c>
      <c r="D1217" s="37">
        <v>-76.755191897529272</v>
      </c>
    </row>
    <row r="1218" spans="1:4" x14ac:dyDescent="0.25">
      <c r="A1218" s="45" t="s">
        <v>20</v>
      </c>
      <c r="B1218" s="36">
        <v>1858</v>
      </c>
      <c r="C1218" s="53">
        <v>42215</v>
      </c>
      <c r="D1218" s="37">
        <v>-76.755191897529272</v>
      </c>
    </row>
    <row r="1219" spans="1:4" x14ac:dyDescent="0.25">
      <c r="A1219" s="45" t="s">
        <v>20</v>
      </c>
      <c r="B1219" s="36">
        <v>1859</v>
      </c>
      <c r="C1219" s="53">
        <v>42216</v>
      </c>
      <c r="D1219" s="37">
        <v>-76.755191897529272</v>
      </c>
    </row>
    <row r="1220" spans="1:4" x14ac:dyDescent="0.25">
      <c r="A1220" s="45" t="s">
        <v>20</v>
      </c>
      <c r="B1220" s="36">
        <v>1862</v>
      </c>
      <c r="C1220" s="53">
        <v>42219</v>
      </c>
      <c r="D1220" s="37">
        <v>-76.877837331429092</v>
      </c>
    </row>
    <row r="1221" spans="1:4" x14ac:dyDescent="0.25">
      <c r="A1221" s="45" t="s">
        <v>20</v>
      </c>
      <c r="B1221" s="36">
        <v>1863</v>
      </c>
      <c r="C1221" s="53">
        <v>42220</v>
      </c>
      <c r="D1221" s="37">
        <v>-76.988218221938936</v>
      </c>
    </row>
    <row r="1222" spans="1:4" x14ac:dyDescent="0.25">
      <c r="A1222" s="45" t="s">
        <v>20</v>
      </c>
      <c r="B1222" s="36">
        <v>1864</v>
      </c>
      <c r="C1222" s="40">
        <v>42221</v>
      </c>
      <c r="D1222" s="37">
        <v>-76.982085950243956</v>
      </c>
    </row>
    <row r="1223" spans="1:4" x14ac:dyDescent="0.25">
      <c r="A1223" s="45" t="s">
        <v>20</v>
      </c>
      <c r="B1223" s="36">
        <v>1865</v>
      </c>
      <c r="C1223" s="40">
        <v>42222</v>
      </c>
      <c r="D1223" s="37">
        <v>-76.982085950243956</v>
      </c>
    </row>
    <row r="1224" spans="1:4" x14ac:dyDescent="0.25">
      <c r="A1224" s="45" t="s">
        <v>20</v>
      </c>
      <c r="B1224" s="36">
        <v>1866</v>
      </c>
      <c r="C1224" s="40">
        <v>42223</v>
      </c>
      <c r="D1224" s="37">
        <v>-76.982085950243956</v>
      </c>
    </row>
    <row r="1225" spans="1:4" x14ac:dyDescent="0.25">
      <c r="A1225" s="45" t="s">
        <v>20</v>
      </c>
      <c r="B1225" s="36">
        <v>1869</v>
      </c>
      <c r="C1225" s="40">
        <v>42226</v>
      </c>
      <c r="D1225" s="37">
        <v>-76.727596674901804</v>
      </c>
    </row>
    <row r="1226" spans="1:4" x14ac:dyDescent="0.25">
      <c r="A1226" s="45" t="s">
        <v>20</v>
      </c>
      <c r="B1226" s="36">
        <v>1870</v>
      </c>
      <c r="C1226" s="40">
        <v>42227</v>
      </c>
      <c r="D1226" s="37">
        <v>-76.727596674901804</v>
      </c>
    </row>
    <row r="1227" spans="1:4" x14ac:dyDescent="0.25">
      <c r="A1227" s="45" t="s">
        <v>20</v>
      </c>
      <c r="B1227" s="36">
        <v>1871</v>
      </c>
      <c r="C1227" s="40">
        <v>42228</v>
      </c>
      <c r="D1227" s="37">
        <v>-76.727596674901804</v>
      </c>
    </row>
    <row r="1228" spans="1:4" x14ac:dyDescent="0.25">
      <c r="A1228" s="45" t="s">
        <v>20</v>
      </c>
      <c r="B1228" s="36">
        <v>1872</v>
      </c>
      <c r="C1228" s="40">
        <v>42229</v>
      </c>
      <c r="D1228" s="37">
        <v>-76.825713022021674</v>
      </c>
    </row>
    <row r="1229" spans="1:4" x14ac:dyDescent="0.25">
      <c r="A1229" s="45" t="s">
        <v>20</v>
      </c>
      <c r="B1229" s="36">
        <v>1873</v>
      </c>
      <c r="C1229" s="40">
        <v>42230</v>
      </c>
      <c r="D1229" s="37">
        <v>-76.727596674901804</v>
      </c>
    </row>
    <row r="1230" spans="1:4" x14ac:dyDescent="0.25">
      <c r="A1230" s="45" t="s">
        <v>20</v>
      </c>
      <c r="B1230" s="36">
        <v>1876</v>
      </c>
      <c r="C1230" s="40">
        <v>42233</v>
      </c>
      <c r="D1230" s="37">
        <v>-76.727596674901804</v>
      </c>
    </row>
    <row r="1231" spans="1:4" x14ac:dyDescent="0.25">
      <c r="A1231" s="45" t="s">
        <v>20</v>
      </c>
      <c r="B1231" s="36">
        <v>1877</v>
      </c>
      <c r="C1231" s="40">
        <v>42234</v>
      </c>
      <c r="D1231" s="37">
        <v>-76.727596674901804</v>
      </c>
    </row>
    <row r="1232" spans="1:4" x14ac:dyDescent="0.25">
      <c r="A1232" s="45" t="s">
        <v>20</v>
      </c>
      <c r="B1232" s="36">
        <v>1878</v>
      </c>
      <c r="C1232" s="40">
        <v>42235</v>
      </c>
      <c r="D1232" s="37">
        <v>-76.727596674901804</v>
      </c>
    </row>
    <row r="1233" spans="1:4" x14ac:dyDescent="0.25">
      <c r="A1233" s="45" t="s">
        <v>20</v>
      </c>
      <c r="B1233" s="36">
        <v>1879</v>
      </c>
      <c r="C1233" s="40">
        <v>42236</v>
      </c>
      <c r="D1233" s="37">
        <v>-76.727596674901804</v>
      </c>
    </row>
    <row r="1234" spans="1:4" x14ac:dyDescent="0.25">
      <c r="A1234" s="45" t="s">
        <v>20</v>
      </c>
      <c r="B1234" s="36">
        <v>1880</v>
      </c>
      <c r="C1234" s="40">
        <v>42237</v>
      </c>
      <c r="D1234" s="37">
        <v>-76.727596674901804</v>
      </c>
    </row>
    <row r="1235" spans="1:4" x14ac:dyDescent="0.25">
      <c r="A1235" s="45" t="s">
        <v>20</v>
      </c>
      <c r="B1235" s="36">
        <v>1883</v>
      </c>
      <c r="C1235" s="44">
        <v>42240</v>
      </c>
      <c r="D1235" s="37">
        <v>-76.727596674901804</v>
      </c>
    </row>
    <row r="1236" spans="1:4" x14ac:dyDescent="0.25">
      <c r="A1236" s="45" t="s">
        <v>20</v>
      </c>
      <c r="B1236" s="36">
        <v>1884</v>
      </c>
      <c r="C1236" s="44">
        <v>42241</v>
      </c>
      <c r="D1236" s="37">
        <v>-76.727596674901804</v>
      </c>
    </row>
    <row r="1237" spans="1:4" x14ac:dyDescent="0.25">
      <c r="A1237" s="45" t="s">
        <v>20</v>
      </c>
      <c r="B1237" s="36">
        <v>1885</v>
      </c>
      <c r="C1237" s="44">
        <v>42242</v>
      </c>
      <c r="D1237" s="37">
        <v>-76.727596674901804</v>
      </c>
    </row>
    <row r="1238" spans="1:4" x14ac:dyDescent="0.25">
      <c r="A1238" s="45" t="s">
        <v>20</v>
      </c>
      <c r="B1238" s="36">
        <v>1886</v>
      </c>
      <c r="C1238" s="44">
        <v>42243</v>
      </c>
      <c r="D1238" s="37">
        <v>-76.727596674901804</v>
      </c>
    </row>
    <row r="1239" spans="1:4" x14ac:dyDescent="0.25">
      <c r="A1239" s="45" t="s">
        <v>20</v>
      </c>
      <c r="B1239" s="36">
        <v>1887</v>
      </c>
      <c r="C1239" s="44">
        <v>42244</v>
      </c>
      <c r="D1239" s="37">
        <v>-76.727596674901804</v>
      </c>
    </row>
    <row r="1240" spans="1:4" x14ac:dyDescent="0.25">
      <c r="A1240" s="45" t="s">
        <v>20</v>
      </c>
      <c r="B1240" s="36">
        <v>1890</v>
      </c>
      <c r="C1240" s="44">
        <v>42247</v>
      </c>
      <c r="D1240" s="37">
        <v>-76.727596674901804</v>
      </c>
    </row>
    <row r="1241" spans="1:4" x14ac:dyDescent="0.25">
      <c r="A1241" s="45" t="s">
        <v>20</v>
      </c>
      <c r="B1241" s="36">
        <v>1892</v>
      </c>
      <c r="C1241" s="44">
        <v>42249</v>
      </c>
      <c r="D1241" s="37">
        <v>-76.727596674901804</v>
      </c>
    </row>
    <row r="1242" spans="1:4" x14ac:dyDescent="0.25">
      <c r="A1242" s="45" t="s">
        <v>20</v>
      </c>
      <c r="B1242" s="36">
        <v>1893</v>
      </c>
      <c r="C1242" s="44">
        <v>42250</v>
      </c>
      <c r="D1242" s="37">
        <v>-76.727596674901804</v>
      </c>
    </row>
    <row r="1243" spans="1:4" x14ac:dyDescent="0.25">
      <c r="A1243" s="45" t="s">
        <v>20</v>
      </c>
      <c r="B1243" s="36">
        <v>1894</v>
      </c>
      <c r="C1243" s="44">
        <v>42251</v>
      </c>
      <c r="D1243" s="37">
        <v>-76.727596674901804</v>
      </c>
    </row>
    <row r="1244" spans="1:4" x14ac:dyDescent="0.25">
      <c r="A1244" s="45" t="s">
        <v>20</v>
      </c>
      <c r="B1244" s="36">
        <v>1898</v>
      </c>
      <c r="C1244" s="44">
        <v>42255</v>
      </c>
      <c r="D1244" s="37">
        <v>-76.727596674901804</v>
      </c>
    </row>
    <row r="1245" spans="1:4" x14ac:dyDescent="0.25">
      <c r="A1245" s="45" t="s">
        <v>20</v>
      </c>
      <c r="B1245" s="36">
        <v>1899</v>
      </c>
      <c r="C1245" s="44">
        <v>42256</v>
      </c>
      <c r="D1245" s="37">
        <v>-76.727596674901804</v>
      </c>
    </row>
    <row r="1246" spans="1:4" x14ac:dyDescent="0.25">
      <c r="A1246" s="45" t="s">
        <v>20</v>
      </c>
      <c r="B1246" s="36">
        <v>1900</v>
      </c>
      <c r="C1246" s="44">
        <v>42257</v>
      </c>
      <c r="D1246" s="37">
        <v>-76.727596674901804</v>
      </c>
    </row>
    <row r="1247" spans="1:4" x14ac:dyDescent="0.25">
      <c r="A1247" s="45" t="s">
        <v>20</v>
      </c>
      <c r="B1247" s="36">
        <v>1901</v>
      </c>
      <c r="C1247" s="44">
        <v>42258</v>
      </c>
      <c r="D1247" s="37">
        <v>-76.727596674901804</v>
      </c>
    </row>
    <row r="1248" spans="1:4" x14ac:dyDescent="0.25">
      <c r="A1248" s="45" t="s">
        <v>20</v>
      </c>
      <c r="B1248" s="36">
        <v>1904</v>
      </c>
      <c r="C1248" s="44">
        <v>42261</v>
      </c>
      <c r="D1248" s="37">
        <v>-76.727596674901804</v>
      </c>
    </row>
    <row r="1249" spans="1:4" x14ac:dyDescent="0.25">
      <c r="A1249" s="45" t="s">
        <v>20</v>
      </c>
      <c r="B1249" s="36">
        <v>1905</v>
      </c>
      <c r="C1249" s="44">
        <v>42262</v>
      </c>
      <c r="D1249" s="37">
        <v>-76.727596674901804</v>
      </c>
    </row>
    <row r="1250" spans="1:4" x14ac:dyDescent="0.25">
      <c r="A1250" s="45" t="s">
        <v>20</v>
      </c>
      <c r="B1250" s="36">
        <v>1906</v>
      </c>
      <c r="C1250" s="44">
        <v>42263</v>
      </c>
      <c r="D1250" s="37">
        <v>-76.727596674901804</v>
      </c>
    </row>
    <row r="1251" spans="1:4" x14ac:dyDescent="0.25">
      <c r="A1251" s="45" t="s">
        <v>20</v>
      </c>
      <c r="B1251" s="36">
        <v>1907</v>
      </c>
      <c r="C1251" s="46">
        <v>42264</v>
      </c>
      <c r="D1251" s="37">
        <v>-76.727596674901804</v>
      </c>
    </row>
    <row r="1252" spans="1:4" x14ac:dyDescent="0.25">
      <c r="A1252" s="45" t="s">
        <v>20</v>
      </c>
      <c r="B1252" s="36">
        <v>1908</v>
      </c>
      <c r="C1252" s="46">
        <v>42265</v>
      </c>
      <c r="D1252" s="37">
        <v>-76.727596674901804</v>
      </c>
    </row>
    <row r="1253" spans="1:4" x14ac:dyDescent="0.25">
      <c r="A1253" s="45" t="s">
        <v>20</v>
      </c>
      <c r="B1253" s="36">
        <v>1911</v>
      </c>
      <c r="C1253" s="46">
        <v>42268</v>
      </c>
      <c r="D1253" s="37">
        <v>-76.727596674901804</v>
      </c>
    </row>
    <row r="1254" spans="1:4" x14ac:dyDescent="0.25">
      <c r="A1254" s="45" t="s">
        <v>20</v>
      </c>
      <c r="B1254" s="36">
        <v>1912</v>
      </c>
      <c r="C1254" s="53">
        <v>42269</v>
      </c>
      <c r="D1254" s="37">
        <v>-76.727596674901804</v>
      </c>
    </row>
    <row r="1255" spans="1:4" x14ac:dyDescent="0.25">
      <c r="A1255" s="45" t="s">
        <v>20</v>
      </c>
      <c r="B1255" s="36">
        <v>1913</v>
      </c>
      <c r="C1255" s="53">
        <v>42270</v>
      </c>
      <c r="D1255" s="37">
        <v>-76.727596674901804</v>
      </c>
    </row>
    <row r="1256" spans="1:4" x14ac:dyDescent="0.25">
      <c r="A1256" s="45" t="s">
        <v>20</v>
      </c>
      <c r="B1256" s="36">
        <v>1914</v>
      </c>
      <c r="C1256" s="53">
        <v>42271</v>
      </c>
      <c r="D1256" s="37">
        <v>-76.727596674901804</v>
      </c>
    </row>
    <row r="1257" spans="1:4" x14ac:dyDescent="0.25">
      <c r="A1257" s="45" t="s">
        <v>22</v>
      </c>
      <c r="B1257" s="36">
        <v>1919</v>
      </c>
      <c r="C1257" s="53">
        <v>42276</v>
      </c>
      <c r="D1257" s="37">
        <v>-76.727596674901804</v>
      </c>
    </row>
    <row r="1258" spans="1:4" x14ac:dyDescent="0.25">
      <c r="A1258" s="45" t="s">
        <v>22</v>
      </c>
      <c r="B1258" s="36">
        <v>1920</v>
      </c>
      <c r="C1258" s="53">
        <v>42277</v>
      </c>
      <c r="D1258" s="37">
        <v>-76.727596674901804</v>
      </c>
    </row>
    <row r="1259" spans="1:4" x14ac:dyDescent="0.25">
      <c r="A1259" s="45" t="s">
        <v>22</v>
      </c>
      <c r="B1259" s="36">
        <v>1921</v>
      </c>
      <c r="C1259" s="53">
        <v>42278</v>
      </c>
      <c r="D1259" s="37">
        <v>-76.727596674901804</v>
      </c>
    </row>
    <row r="1260" spans="1:4" x14ac:dyDescent="0.25">
      <c r="A1260" s="45" t="s">
        <v>22</v>
      </c>
      <c r="B1260" s="36">
        <v>1922</v>
      </c>
      <c r="C1260" s="53">
        <v>42279</v>
      </c>
      <c r="D1260" s="37">
        <v>-76.727596674901804</v>
      </c>
    </row>
    <row r="1261" spans="1:4" x14ac:dyDescent="0.25">
      <c r="A1261" s="45" t="s">
        <v>22</v>
      </c>
      <c r="B1261" s="36">
        <v>1925</v>
      </c>
      <c r="C1261" s="53">
        <v>42282</v>
      </c>
      <c r="D1261" s="37">
        <v>-76.727596674901804</v>
      </c>
    </row>
    <row r="1262" spans="1:4" x14ac:dyDescent="0.25">
      <c r="A1262" s="45" t="s">
        <v>22</v>
      </c>
      <c r="B1262" s="36">
        <v>1926</v>
      </c>
      <c r="C1262" s="40">
        <v>42283</v>
      </c>
      <c r="D1262" s="37">
        <v>-76.727596674901804</v>
      </c>
    </row>
    <row r="1263" spans="1:4" x14ac:dyDescent="0.25">
      <c r="A1263" s="45" t="s">
        <v>22</v>
      </c>
      <c r="B1263" s="36">
        <v>1927</v>
      </c>
      <c r="C1263" s="40">
        <v>42284</v>
      </c>
      <c r="D1263" s="37">
        <v>-76.727596674901804</v>
      </c>
    </row>
    <row r="1264" spans="1:4" x14ac:dyDescent="0.25">
      <c r="A1264" s="45" t="s">
        <v>22</v>
      </c>
      <c r="B1264" s="36">
        <v>1929</v>
      </c>
      <c r="C1264" s="40">
        <v>42286</v>
      </c>
      <c r="D1264" s="37">
        <v>-76.727596674901804</v>
      </c>
    </row>
    <row r="1265" spans="1:4" x14ac:dyDescent="0.25">
      <c r="A1265" s="45" t="s">
        <v>22</v>
      </c>
      <c r="B1265" s="36">
        <v>1933</v>
      </c>
      <c r="C1265" s="40">
        <v>42290</v>
      </c>
      <c r="D1265" s="37">
        <v>-76.727596674901804</v>
      </c>
    </row>
    <row r="1266" spans="1:4" x14ac:dyDescent="0.25">
      <c r="A1266" s="45" t="s">
        <v>22</v>
      </c>
      <c r="B1266" s="36">
        <v>1934</v>
      </c>
      <c r="C1266" s="40">
        <v>42291</v>
      </c>
      <c r="D1266" s="37">
        <v>-76.727596674901804</v>
      </c>
    </row>
    <row r="1267" spans="1:4" x14ac:dyDescent="0.25">
      <c r="A1267" s="45" t="s">
        <v>22</v>
      </c>
      <c r="B1267" s="36">
        <v>1935</v>
      </c>
      <c r="C1267" s="40">
        <v>42292</v>
      </c>
      <c r="D1267" s="37">
        <v>-76.727596674901804</v>
      </c>
    </row>
    <row r="1268" spans="1:4" x14ac:dyDescent="0.25">
      <c r="A1268" s="45" t="s">
        <v>22</v>
      </c>
      <c r="B1268" s="36">
        <v>1936</v>
      </c>
      <c r="C1268" s="40">
        <v>42293</v>
      </c>
      <c r="D1268" s="37">
        <v>-76.727596674901804</v>
      </c>
    </row>
    <row r="1269" spans="1:4" x14ac:dyDescent="0.25">
      <c r="A1269" s="45" t="s">
        <v>22</v>
      </c>
      <c r="B1269" s="36">
        <v>1939</v>
      </c>
      <c r="C1269" s="40">
        <v>42296</v>
      </c>
      <c r="D1269" s="37">
        <v>-76.727596674901804</v>
      </c>
    </row>
    <row r="1270" spans="1:4" x14ac:dyDescent="0.25">
      <c r="A1270" s="45" t="s">
        <v>22</v>
      </c>
      <c r="B1270" s="36">
        <v>1941</v>
      </c>
      <c r="C1270" s="40">
        <v>42298</v>
      </c>
      <c r="D1270" s="37">
        <v>-76.727596674901804</v>
      </c>
    </row>
    <row r="1271" spans="1:4" x14ac:dyDescent="0.25">
      <c r="A1271" s="45" t="s">
        <v>22</v>
      </c>
      <c r="B1271" s="36">
        <v>1942</v>
      </c>
      <c r="C1271" s="40">
        <v>42299</v>
      </c>
      <c r="D1271" s="37">
        <v>-76.727596674901804</v>
      </c>
    </row>
    <row r="1272" spans="1:4" x14ac:dyDescent="0.25">
      <c r="A1272" s="45" t="s">
        <v>22</v>
      </c>
      <c r="B1272" s="36">
        <v>1943</v>
      </c>
      <c r="C1272" s="40">
        <v>42300</v>
      </c>
      <c r="D1272" s="37">
        <v>-76.727596674901804</v>
      </c>
    </row>
    <row r="1273" spans="1:4" x14ac:dyDescent="0.25">
      <c r="A1273" s="45" t="s">
        <v>22</v>
      </c>
      <c r="B1273" s="36">
        <v>1946</v>
      </c>
      <c r="C1273" s="40">
        <v>42303</v>
      </c>
      <c r="D1273" s="37">
        <v>-76.727596674901804</v>
      </c>
    </row>
    <row r="1274" spans="1:4" x14ac:dyDescent="0.25">
      <c r="A1274" s="45" t="s">
        <v>22</v>
      </c>
      <c r="B1274" s="36">
        <v>1947</v>
      </c>
      <c r="C1274" s="40">
        <v>42304</v>
      </c>
      <c r="D1274" s="37">
        <v>-76.727596674901804</v>
      </c>
    </row>
    <row r="1275" spans="1:4" x14ac:dyDescent="0.25">
      <c r="A1275" s="45" t="s">
        <v>22</v>
      </c>
      <c r="B1275" s="36">
        <v>1948</v>
      </c>
      <c r="C1275" s="40">
        <v>42305</v>
      </c>
      <c r="D1275" s="37">
        <v>-76.727596674901804</v>
      </c>
    </row>
    <row r="1276" spans="1:4" x14ac:dyDescent="0.25">
      <c r="A1276" s="45" t="s">
        <v>22</v>
      </c>
      <c r="B1276" s="36">
        <v>1949</v>
      </c>
      <c r="C1276" s="40">
        <v>42306</v>
      </c>
      <c r="D1276" s="37">
        <v>-76.727596674901804</v>
      </c>
    </row>
    <row r="1277" spans="1:4" x14ac:dyDescent="0.25">
      <c r="A1277" s="45" t="s">
        <v>22</v>
      </c>
      <c r="B1277" s="36">
        <v>1950</v>
      </c>
      <c r="C1277" s="40">
        <v>42307</v>
      </c>
      <c r="D1277" s="37">
        <v>-76.856374380496632</v>
      </c>
    </row>
    <row r="1278" spans="1:4" x14ac:dyDescent="0.25">
      <c r="A1278" s="45" t="s">
        <v>22</v>
      </c>
      <c r="B1278" s="36">
        <v>1953</v>
      </c>
      <c r="C1278" s="40">
        <v>42310</v>
      </c>
      <c r="D1278" s="37">
        <v>-76.59881896930699</v>
      </c>
    </row>
    <row r="1279" spans="1:4" x14ac:dyDescent="0.25">
      <c r="A1279" s="45" t="s">
        <v>22</v>
      </c>
      <c r="B1279" s="36">
        <v>1954</v>
      </c>
      <c r="C1279" s="40">
        <v>42311</v>
      </c>
      <c r="D1279" s="37">
        <v>-76.59881896930699</v>
      </c>
    </row>
    <row r="1280" spans="1:4" x14ac:dyDescent="0.25">
      <c r="A1280" s="45" t="s">
        <v>22</v>
      </c>
      <c r="B1280" s="36">
        <v>1955</v>
      </c>
      <c r="C1280" s="44">
        <v>42312</v>
      </c>
      <c r="D1280" s="37">
        <v>-76.59881896930699</v>
      </c>
    </row>
    <row r="1281" spans="1:4" x14ac:dyDescent="0.25">
      <c r="A1281" s="45" t="s">
        <v>22</v>
      </c>
      <c r="B1281" s="36">
        <v>1956</v>
      </c>
      <c r="C1281" s="44">
        <v>42313</v>
      </c>
      <c r="D1281" s="37">
        <v>-76.59881896930699</v>
      </c>
    </row>
    <row r="1282" spans="1:4" x14ac:dyDescent="0.25">
      <c r="A1282" s="45" t="s">
        <v>22</v>
      </c>
      <c r="B1282" s="36">
        <v>1957</v>
      </c>
      <c r="C1282" s="44">
        <v>42314</v>
      </c>
      <c r="D1282" s="37">
        <v>-76.59881896930699</v>
      </c>
    </row>
    <row r="1283" spans="1:4" x14ac:dyDescent="0.25">
      <c r="A1283" s="45" t="s">
        <v>22</v>
      </c>
      <c r="B1283" s="36">
        <v>1960</v>
      </c>
      <c r="C1283" s="44">
        <v>42317</v>
      </c>
      <c r="D1283" s="37">
        <v>-76.59881896930699</v>
      </c>
    </row>
    <row r="1284" spans="1:4" x14ac:dyDescent="0.25">
      <c r="A1284" s="45" t="s">
        <v>22</v>
      </c>
      <c r="B1284" s="36">
        <v>1961</v>
      </c>
      <c r="C1284" s="44">
        <v>42318</v>
      </c>
      <c r="D1284" s="37">
        <v>-76.59881896930699</v>
      </c>
    </row>
    <row r="1285" spans="1:4" x14ac:dyDescent="0.25">
      <c r="A1285" s="45" t="s">
        <v>22</v>
      </c>
      <c r="B1285" s="36">
        <v>1963</v>
      </c>
      <c r="C1285" s="44">
        <v>42320</v>
      </c>
      <c r="D1285" s="37">
        <v>-76.59881896930699</v>
      </c>
    </row>
    <row r="1286" spans="1:4" x14ac:dyDescent="0.25">
      <c r="A1286" s="45" t="s">
        <v>22</v>
      </c>
      <c r="B1286" s="36">
        <v>1964</v>
      </c>
      <c r="C1286" s="44">
        <v>42321</v>
      </c>
      <c r="D1286" s="37">
        <v>-76.59881896930699</v>
      </c>
    </row>
    <row r="1287" spans="1:4" x14ac:dyDescent="0.25">
      <c r="A1287" s="45" t="s">
        <v>22</v>
      </c>
      <c r="B1287" s="36">
        <v>1967</v>
      </c>
      <c r="C1287" s="44">
        <v>42324</v>
      </c>
      <c r="D1287" s="37">
        <v>-76.59881896930699</v>
      </c>
    </row>
    <row r="1288" spans="1:4" x14ac:dyDescent="0.25">
      <c r="A1288" s="45" t="s">
        <v>22</v>
      </c>
      <c r="B1288" s="36">
        <v>1968</v>
      </c>
      <c r="C1288" s="44">
        <v>42325</v>
      </c>
      <c r="D1288" s="37">
        <v>-76.59881896930699</v>
      </c>
    </row>
    <row r="1289" spans="1:4" x14ac:dyDescent="0.25">
      <c r="A1289" s="45" t="s">
        <v>22</v>
      </c>
      <c r="B1289" s="36">
        <v>1969</v>
      </c>
      <c r="C1289" s="44">
        <v>42326</v>
      </c>
      <c r="D1289" s="37">
        <v>-76.59881896930699</v>
      </c>
    </row>
    <row r="1290" spans="1:4" x14ac:dyDescent="0.25">
      <c r="A1290" s="45" t="s">
        <v>22</v>
      </c>
      <c r="B1290" s="36">
        <v>1970</v>
      </c>
      <c r="C1290" s="44">
        <v>42327</v>
      </c>
      <c r="D1290" s="37">
        <v>-76.59881896930699</v>
      </c>
    </row>
    <row r="1291" spans="1:4" x14ac:dyDescent="0.25">
      <c r="A1291" s="45" t="s">
        <v>22</v>
      </c>
      <c r="B1291" s="36">
        <v>1971</v>
      </c>
      <c r="C1291" s="44">
        <v>42328</v>
      </c>
      <c r="D1291" s="37">
        <v>-76.59881896930699</v>
      </c>
    </row>
    <row r="1292" spans="1:4" x14ac:dyDescent="0.25">
      <c r="A1292" s="45" t="s">
        <v>22</v>
      </c>
      <c r="B1292" s="36">
        <v>1974</v>
      </c>
      <c r="C1292" s="44">
        <v>42331</v>
      </c>
      <c r="D1292" s="37">
        <v>-76.59881896930699</v>
      </c>
    </row>
    <row r="1293" spans="1:4" x14ac:dyDescent="0.25">
      <c r="A1293" s="45" t="s">
        <v>22</v>
      </c>
      <c r="B1293" s="36">
        <v>1975</v>
      </c>
      <c r="C1293" s="44">
        <v>42332</v>
      </c>
      <c r="D1293" s="37">
        <v>-80.823954167156046</v>
      </c>
    </row>
    <row r="1294" spans="1:4" x14ac:dyDescent="0.25">
      <c r="A1294" s="45" t="s">
        <v>22</v>
      </c>
      <c r="B1294" s="36">
        <v>1976</v>
      </c>
      <c r="C1294" s="44">
        <v>42333</v>
      </c>
      <c r="D1294" s="37">
        <v>-76.59881896930699</v>
      </c>
    </row>
    <row r="1295" spans="1:4" x14ac:dyDescent="0.25">
      <c r="A1295" s="45" t="s">
        <v>22</v>
      </c>
      <c r="B1295" s="36">
        <v>1981</v>
      </c>
      <c r="C1295" s="44">
        <v>42338</v>
      </c>
      <c r="D1295" s="37">
        <v>-76.59881896930699</v>
      </c>
    </row>
    <row r="1296" spans="1:4" x14ac:dyDescent="0.25">
      <c r="A1296" s="45" t="s">
        <v>22</v>
      </c>
      <c r="B1296" s="36">
        <v>1983</v>
      </c>
      <c r="C1296" s="44">
        <v>42340</v>
      </c>
      <c r="D1296" s="37">
        <v>-76.59881896930699</v>
      </c>
    </row>
    <row r="1297" spans="1:4" x14ac:dyDescent="0.25">
      <c r="A1297" s="45" t="s">
        <v>22</v>
      </c>
      <c r="B1297" s="36">
        <v>1984</v>
      </c>
      <c r="C1297" s="44">
        <v>42341</v>
      </c>
      <c r="D1297" s="37">
        <v>-76.59881896930699</v>
      </c>
    </row>
    <row r="1298" spans="1:4" x14ac:dyDescent="0.25">
      <c r="A1298" s="45" t="s">
        <v>22</v>
      </c>
      <c r="B1298" s="36">
        <v>1985</v>
      </c>
      <c r="C1298" s="44">
        <v>42342</v>
      </c>
      <c r="D1298" s="37">
        <v>-76.59881896930699</v>
      </c>
    </row>
    <row r="1299" spans="1:4" x14ac:dyDescent="0.25">
      <c r="A1299" s="45" t="s">
        <v>22</v>
      </c>
      <c r="B1299" s="36">
        <v>1988</v>
      </c>
      <c r="C1299" s="53">
        <v>42345</v>
      </c>
      <c r="D1299" s="37">
        <v>-76.59881896930699</v>
      </c>
    </row>
    <row r="1300" spans="1:4" x14ac:dyDescent="0.25">
      <c r="A1300" s="45" t="s">
        <v>22</v>
      </c>
      <c r="B1300" s="36">
        <v>1989</v>
      </c>
      <c r="C1300" s="53">
        <v>42346</v>
      </c>
      <c r="D1300" s="37">
        <v>-76.59881896930699</v>
      </c>
    </row>
    <row r="1301" spans="1:4" x14ac:dyDescent="0.25">
      <c r="A1301" s="45" t="s">
        <v>22</v>
      </c>
      <c r="B1301" s="36">
        <v>1990</v>
      </c>
      <c r="C1301" s="53">
        <v>42347</v>
      </c>
      <c r="D1301" s="37">
        <v>-76.59881896930699</v>
      </c>
    </row>
    <row r="1302" spans="1:4" x14ac:dyDescent="0.25">
      <c r="A1302" s="45" t="s">
        <v>22</v>
      </c>
      <c r="B1302" s="36">
        <v>1991</v>
      </c>
      <c r="C1302" s="53">
        <v>42348</v>
      </c>
      <c r="D1302" s="37">
        <v>-76.59881896930699</v>
      </c>
    </row>
    <row r="1303" spans="1:4" x14ac:dyDescent="0.25">
      <c r="A1303" s="45" t="s">
        <v>22</v>
      </c>
      <c r="B1303" s="36">
        <v>1992</v>
      </c>
      <c r="C1303" s="53">
        <v>42349</v>
      </c>
      <c r="D1303" s="37">
        <v>-76.59881896930699</v>
      </c>
    </row>
    <row r="1304" spans="1:4" x14ac:dyDescent="0.25">
      <c r="A1304" s="45" t="s">
        <v>22</v>
      </c>
      <c r="B1304" s="36">
        <v>1995</v>
      </c>
      <c r="C1304" s="53">
        <v>42352</v>
      </c>
      <c r="D1304" s="37">
        <v>-76.59881896930699</v>
      </c>
    </row>
    <row r="1305" spans="1:4" x14ac:dyDescent="0.25">
      <c r="A1305" s="45" t="s">
        <v>22</v>
      </c>
      <c r="B1305" s="36">
        <v>1996</v>
      </c>
      <c r="C1305" s="53">
        <v>42353</v>
      </c>
      <c r="D1305" s="37">
        <v>-76.59881896930699</v>
      </c>
    </row>
    <row r="1306" spans="1:4" x14ac:dyDescent="0.25">
      <c r="A1306" s="45" t="s">
        <v>22</v>
      </c>
      <c r="B1306" s="36">
        <v>1997</v>
      </c>
      <c r="C1306" s="53">
        <v>42354</v>
      </c>
      <c r="D1306" s="37">
        <v>-76.59881896930699</v>
      </c>
    </row>
    <row r="1307" spans="1:4" x14ac:dyDescent="0.25">
      <c r="A1307" s="45" t="s">
        <v>22</v>
      </c>
      <c r="B1307" s="36">
        <v>1998</v>
      </c>
      <c r="C1307" s="53">
        <v>42355</v>
      </c>
      <c r="D1307" s="37">
        <v>-76.59881896930699</v>
      </c>
    </row>
    <row r="1308" spans="1:4" x14ac:dyDescent="0.25">
      <c r="A1308" s="45" t="s">
        <v>22</v>
      </c>
      <c r="B1308" s="36">
        <v>1999</v>
      </c>
      <c r="C1308" s="53">
        <v>42356</v>
      </c>
      <c r="D1308" s="37">
        <v>-76.59881896930699</v>
      </c>
    </row>
    <row r="1309" spans="1:4" x14ac:dyDescent="0.25">
      <c r="A1309" s="45" t="s">
        <v>22</v>
      </c>
      <c r="B1309" s="36">
        <v>2002</v>
      </c>
      <c r="C1309" s="44">
        <v>42359</v>
      </c>
      <c r="D1309" s="37">
        <v>-76.59881896930699</v>
      </c>
    </row>
    <row r="1310" spans="1:4" x14ac:dyDescent="0.25">
      <c r="A1310" s="45" t="s">
        <v>22</v>
      </c>
      <c r="B1310" s="36">
        <v>2003</v>
      </c>
      <c r="C1310" s="44">
        <v>42360</v>
      </c>
      <c r="D1310" s="37">
        <v>-76.59881896930699</v>
      </c>
    </row>
    <row r="1311" spans="1:4" x14ac:dyDescent="0.25">
      <c r="A1311" s="45" t="s">
        <v>22</v>
      </c>
      <c r="B1311" s="36">
        <v>2004</v>
      </c>
      <c r="C1311" s="44">
        <v>42361</v>
      </c>
      <c r="D1311" s="37">
        <v>-76.59881896930699</v>
      </c>
    </row>
    <row r="1312" spans="1:4" x14ac:dyDescent="0.25">
      <c r="A1312" s="45" t="s">
        <v>22</v>
      </c>
      <c r="B1312" s="36">
        <v>2005</v>
      </c>
      <c r="C1312" s="44">
        <v>42362</v>
      </c>
      <c r="D1312" s="37">
        <v>-76.59881896930699</v>
      </c>
    </row>
    <row r="1313" spans="1:4" x14ac:dyDescent="0.25">
      <c r="A1313" s="45" t="s">
        <v>22</v>
      </c>
      <c r="B1313" s="36">
        <v>2010</v>
      </c>
      <c r="C1313" s="44">
        <v>42367</v>
      </c>
      <c r="D1313" s="37">
        <v>-76.59881896930699</v>
      </c>
    </row>
    <row r="1314" spans="1:4" x14ac:dyDescent="0.25">
      <c r="A1314" s="45" t="s">
        <v>22</v>
      </c>
      <c r="B1314" s="36">
        <v>2018</v>
      </c>
      <c r="C1314" s="44">
        <v>42375</v>
      </c>
      <c r="D1314" s="37">
        <v>-76.59881896930699</v>
      </c>
    </row>
    <row r="1315" spans="1:4" x14ac:dyDescent="0.25">
      <c r="A1315" s="45" t="s">
        <v>22</v>
      </c>
      <c r="B1315" s="36">
        <v>2019</v>
      </c>
      <c r="C1315" s="44">
        <v>42376</v>
      </c>
      <c r="D1315" s="37">
        <v>-76.59881896930699</v>
      </c>
    </row>
    <row r="1316" spans="1:4" x14ac:dyDescent="0.25">
      <c r="A1316" s="45" t="s">
        <v>22</v>
      </c>
      <c r="B1316" s="36">
        <v>2020</v>
      </c>
      <c r="C1316" s="44">
        <v>42377</v>
      </c>
      <c r="D1316" s="37">
        <v>-76.59881896930699</v>
      </c>
    </row>
    <row r="1317" spans="1:4" x14ac:dyDescent="0.25">
      <c r="A1317" s="45" t="s">
        <v>22</v>
      </c>
      <c r="B1317" s="36">
        <v>2023</v>
      </c>
      <c r="C1317" s="44">
        <v>42380</v>
      </c>
      <c r="D1317" s="37">
        <v>-76.59881896930699</v>
      </c>
    </row>
    <row r="1318" spans="1:4" x14ac:dyDescent="0.25">
      <c r="A1318" s="45" t="s">
        <v>22</v>
      </c>
      <c r="B1318" s="36">
        <v>2024</v>
      </c>
      <c r="C1318" s="44">
        <v>42381</v>
      </c>
      <c r="D1318" s="37">
        <v>-76.59881896930699</v>
      </c>
    </row>
    <row r="1319" spans="1:4" x14ac:dyDescent="0.25">
      <c r="A1319" s="45" t="s">
        <v>22</v>
      </c>
      <c r="B1319" s="36">
        <v>2025</v>
      </c>
      <c r="C1319" s="44">
        <v>42382</v>
      </c>
      <c r="D1319" s="37">
        <v>-76.59881896930699</v>
      </c>
    </row>
    <row r="1320" spans="1:4" x14ac:dyDescent="0.25">
      <c r="A1320" s="45" t="s">
        <v>22</v>
      </c>
      <c r="B1320" s="36">
        <v>2026</v>
      </c>
      <c r="C1320" s="44">
        <v>42383</v>
      </c>
      <c r="D1320" s="37">
        <v>-76.69693531642686</v>
      </c>
    </row>
    <row r="1321" spans="1:4" x14ac:dyDescent="0.25">
      <c r="A1321" s="45" t="s">
        <v>22</v>
      </c>
      <c r="B1321" s="36">
        <v>2027</v>
      </c>
      <c r="C1321" s="44">
        <v>42384</v>
      </c>
      <c r="D1321" s="37">
        <v>-76.675472365494386</v>
      </c>
    </row>
    <row r="1322" spans="1:4" x14ac:dyDescent="0.25">
      <c r="A1322" s="45" t="s">
        <v>22</v>
      </c>
      <c r="B1322" s="36">
        <v>2031</v>
      </c>
      <c r="C1322" s="44">
        <v>42388</v>
      </c>
      <c r="D1322" s="37">
        <v>-76.675472365494386</v>
      </c>
    </row>
    <row r="1323" spans="1:4" x14ac:dyDescent="0.25">
      <c r="A1323" s="45" t="s">
        <v>22</v>
      </c>
      <c r="B1323" s="36">
        <v>2032</v>
      </c>
      <c r="C1323" s="44">
        <v>42389</v>
      </c>
      <c r="D1323" s="37">
        <v>-76.675472365494386</v>
      </c>
    </row>
    <row r="1324" spans="1:4" x14ac:dyDescent="0.25">
      <c r="A1324" s="45" t="s">
        <v>22</v>
      </c>
      <c r="B1324" s="36">
        <v>2033</v>
      </c>
      <c r="C1324" s="44">
        <v>42390</v>
      </c>
      <c r="D1324" s="37">
        <v>-76.675472365494386</v>
      </c>
    </row>
    <row r="1325" spans="1:4" x14ac:dyDescent="0.25">
      <c r="A1325" s="45" t="s">
        <v>22</v>
      </c>
      <c r="B1325" s="36">
        <v>2034</v>
      </c>
      <c r="C1325" s="44">
        <v>42391</v>
      </c>
      <c r="D1325" s="37">
        <v>-76.675472365494386</v>
      </c>
    </row>
    <row r="1326" spans="1:4" x14ac:dyDescent="0.25">
      <c r="A1326" s="45" t="s">
        <v>22</v>
      </c>
      <c r="B1326" s="36">
        <v>2037</v>
      </c>
      <c r="C1326" s="44">
        <v>42394</v>
      </c>
      <c r="D1326" s="37">
        <v>-76.761324169224253</v>
      </c>
    </row>
    <row r="1327" spans="1:4" x14ac:dyDescent="0.25">
      <c r="A1327" s="45" t="s">
        <v>22</v>
      </c>
      <c r="B1327" s="36">
        <v>2038</v>
      </c>
      <c r="C1327" s="44">
        <v>42395</v>
      </c>
      <c r="D1327" s="37">
        <v>-76.761324169224253</v>
      </c>
    </row>
    <row r="1328" spans="1:4" x14ac:dyDescent="0.25">
      <c r="A1328" s="45" t="s">
        <v>22</v>
      </c>
      <c r="B1328" s="36">
        <v>2039</v>
      </c>
      <c r="C1328" s="44">
        <v>42396</v>
      </c>
      <c r="D1328" s="37">
        <v>-76.856374380496632</v>
      </c>
    </row>
    <row r="1329" spans="1:4" x14ac:dyDescent="0.25">
      <c r="A1329" s="45" t="s">
        <v>22</v>
      </c>
      <c r="B1329" s="36">
        <v>2040</v>
      </c>
      <c r="C1329" s="44">
        <v>42397</v>
      </c>
      <c r="D1329" s="37">
        <v>-77.043408667193873</v>
      </c>
    </row>
    <row r="1330" spans="1:4" x14ac:dyDescent="0.25">
      <c r="A1330" s="45" t="s">
        <v>22</v>
      </c>
      <c r="B1330" s="36">
        <v>2041</v>
      </c>
      <c r="C1330" s="44">
        <v>42398</v>
      </c>
      <c r="D1330" s="37">
        <v>-76.856374380496632</v>
      </c>
    </row>
    <row r="1331" spans="1:4" x14ac:dyDescent="0.25">
      <c r="A1331" s="45" t="s">
        <v>22</v>
      </c>
      <c r="B1331" s="36">
        <v>2044</v>
      </c>
      <c r="C1331" s="44">
        <v>42401</v>
      </c>
      <c r="D1331" s="37">
        <v>-77.049540938888853</v>
      </c>
    </row>
    <row r="1332" spans="1:4" x14ac:dyDescent="0.25">
      <c r="A1332" s="45" t="s">
        <v>22</v>
      </c>
      <c r="B1332" s="36">
        <v>2045</v>
      </c>
      <c r="C1332" s="44">
        <v>42402</v>
      </c>
      <c r="D1332" s="37">
        <v>-77.239641361433598</v>
      </c>
    </row>
    <row r="1333" spans="1:4" x14ac:dyDescent="0.25">
      <c r="A1333" s="45" t="s">
        <v>22</v>
      </c>
      <c r="B1333" s="36">
        <v>2046</v>
      </c>
      <c r="C1333" s="44">
        <v>42403</v>
      </c>
      <c r="D1333" s="37">
        <v>-77.147657286008723</v>
      </c>
    </row>
    <row r="1334" spans="1:4" x14ac:dyDescent="0.25">
      <c r="A1334" s="45" t="s">
        <v>22</v>
      </c>
      <c r="B1334" s="36">
        <v>2047</v>
      </c>
      <c r="C1334" s="44">
        <v>42404</v>
      </c>
      <c r="D1334" s="37">
        <v>-77.273368855756047</v>
      </c>
    </row>
    <row r="1335" spans="1:4" x14ac:dyDescent="0.25">
      <c r="A1335" s="45" t="s">
        <v>22</v>
      </c>
      <c r="B1335" s="36">
        <v>2048</v>
      </c>
      <c r="C1335" s="44">
        <v>42405</v>
      </c>
      <c r="D1335" s="37">
        <v>-77.147657286008723</v>
      </c>
    </row>
    <row r="1336" spans="1:4" x14ac:dyDescent="0.25">
      <c r="A1336" s="45" t="s">
        <v>22</v>
      </c>
      <c r="B1336" s="36">
        <v>2051</v>
      </c>
      <c r="C1336" s="44">
        <v>42408</v>
      </c>
      <c r="D1336" s="37">
        <v>-77.288699534993512</v>
      </c>
    </row>
    <row r="1337" spans="1:4" x14ac:dyDescent="0.25">
      <c r="A1337" s="45" t="s">
        <v>22</v>
      </c>
      <c r="B1337" s="36">
        <v>2052</v>
      </c>
      <c r="C1337" s="44">
        <v>42409</v>
      </c>
      <c r="D1337" s="37">
        <v>-77.368419067028398</v>
      </c>
    </row>
    <row r="1338" spans="1:4" x14ac:dyDescent="0.25">
      <c r="A1338" s="45" t="s">
        <v>22</v>
      </c>
      <c r="B1338" s="36">
        <v>2053</v>
      </c>
      <c r="C1338" s="44">
        <v>42410</v>
      </c>
      <c r="D1338" s="37">
        <v>-77.288699534993512</v>
      </c>
    </row>
    <row r="1339" spans="1:4" x14ac:dyDescent="0.25">
      <c r="A1339" s="45" t="s">
        <v>22</v>
      </c>
      <c r="B1339" s="36">
        <v>2054</v>
      </c>
      <c r="C1339" s="44">
        <v>42411</v>
      </c>
      <c r="D1339" s="37">
        <v>-77.288699534993512</v>
      </c>
    </row>
    <row r="1340" spans="1:4" x14ac:dyDescent="0.25">
      <c r="A1340" s="45" t="s">
        <v>22</v>
      </c>
      <c r="B1340" s="36">
        <v>2055</v>
      </c>
      <c r="C1340" s="44">
        <v>42412</v>
      </c>
      <c r="D1340" s="37">
        <v>-77.288699534993512</v>
      </c>
    </row>
    <row r="1341" spans="1:4" x14ac:dyDescent="0.25">
      <c r="A1341" s="45" t="s">
        <v>22</v>
      </c>
      <c r="B1341" s="36">
        <v>2059</v>
      </c>
      <c r="C1341" s="44">
        <v>42416</v>
      </c>
      <c r="D1341" s="37">
        <v>-77.288699534993512</v>
      </c>
    </row>
    <row r="1342" spans="1:4" x14ac:dyDescent="0.25">
      <c r="A1342" s="45" t="s">
        <v>22</v>
      </c>
      <c r="B1342" s="36">
        <v>2060</v>
      </c>
      <c r="C1342" s="44">
        <v>42417</v>
      </c>
      <c r="D1342" s="37">
        <v>-77.288699534993512</v>
      </c>
    </row>
    <row r="1343" spans="1:4" x14ac:dyDescent="0.25">
      <c r="A1343" s="45" t="s">
        <v>22</v>
      </c>
      <c r="B1343" s="36">
        <v>2061</v>
      </c>
      <c r="C1343" s="44">
        <v>42418</v>
      </c>
      <c r="D1343" s="37">
        <v>-77.288699534993512</v>
      </c>
    </row>
    <row r="1344" spans="1:4" x14ac:dyDescent="0.25">
      <c r="A1344" s="45" t="s">
        <v>22</v>
      </c>
      <c r="B1344" s="36">
        <v>2062</v>
      </c>
      <c r="C1344" s="44">
        <v>42419</v>
      </c>
      <c r="D1344" s="37">
        <v>-77.288699534993512</v>
      </c>
    </row>
    <row r="1345" spans="1:4" x14ac:dyDescent="0.25">
      <c r="A1345" s="45" t="s">
        <v>22</v>
      </c>
      <c r="B1345" s="36">
        <v>2065</v>
      </c>
      <c r="C1345" s="44">
        <v>42422</v>
      </c>
      <c r="D1345" s="37">
        <v>-77.288699534993512</v>
      </c>
    </row>
    <row r="1346" spans="1:4" x14ac:dyDescent="0.25">
      <c r="A1346" s="45" t="s">
        <v>22</v>
      </c>
      <c r="B1346" s="36">
        <v>2066</v>
      </c>
      <c r="C1346" s="44">
        <v>42423</v>
      </c>
      <c r="D1346" s="37">
        <v>-77.288699534993512</v>
      </c>
    </row>
    <row r="1347" spans="1:4" x14ac:dyDescent="0.25">
      <c r="A1347" s="45" t="s">
        <v>22</v>
      </c>
      <c r="B1347" s="36">
        <v>2073</v>
      </c>
      <c r="C1347" s="44">
        <v>42430</v>
      </c>
      <c r="D1347" s="37">
        <v>-77.396014289655866</v>
      </c>
    </row>
    <row r="1348" spans="1:4" x14ac:dyDescent="0.25">
      <c r="A1348" s="45" t="s">
        <v>22</v>
      </c>
      <c r="B1348" s="36">
        <v>2074</v>
      </c>
      <c r="C1348" s="44">
        <v>42431</v>
      </c>
      <c r="D1348" s="37">
        <v>-77.288699534993512</v>
      </c>
    </row>
    <row r="1349" spans="1:4" x14ac:dyDescent="0.25">
      <c r="A1349" s="45" t="s">
        <v>22</v>
      </c>
      <c r="B1349" s="36">
        <v>2075</v>
      </c>
      <c r="C1349" s="44">
        <v>42432</v>
      </c>
      <c r="D1349" s="37">
        <v>-77.463469278300778</v>
      </c>
    </row>
    <row r="1350" spans="1:4" x14ac:dyDescent="0.25">
      <c r="A1350" s="45" t="s">
        <v>22</v>
      </c>
      <c r="B1350" s="36">
        <v>2076</v>
      </c>
      <c r="C1350" s="44">
        <v>42433</v>
      </c>
      <c r="D1350" s="37">
        <v>-77.288699534993512</v>
      </c>
    </row>
    <row r="1351" spans="1:4" x14ac:dyDescent="0.25">
      <c r="A1351" s="45" t="s">
        <v>22</v>
      </c>
      <c r="B1351" s="36">
        <v>2079</v>
      </c>
      <c r="C1351" s="44">
        <v>42436</v>
      </c>
      <c r="D1351" s="37">
        <v>-77.288699534993512</v>
      </c>
    </row>
    <row r="1352" spans="1:4" x14ac:dyDescent="0.25">
      <c r="A1352" s="45" t="s">
        <v>22</v>
      </c>
      <c r="B1352" s="36">
        <v>2080</v>
      </c>
      <c r="C1352" s="44">
        <v>42437</v>
      </c>
      <c r="D1352" s="37">
        <v>-77.288699534993512</v>
      </c>
    </row>
    <row r="1353" spans="1:4" x14ac:dyDescent="0.25">
      <c r="A1353" s="45" t="s">
        <v>22</v>
      </c>
      <c r="B1353" s="36">
        <v>2081</v>
      </c>
      <c r="C1353" s="44">
        <v>42438</v>
      </c>
      <c r="D1353" s="37">
        <v>-77.288699534993512</v>
      </c>
    </row>
    <row r="1354" spans="1:4" x14ac:dyDescent="0.25">
      <c r="A1354" s="45" t="s">
        <v>22</v>
      </c>
      <c r="B1354" s="36">
        <v>2082</v>
      </c>
      <c r="C1354" s="44">
        <v>42439</v>
      </c>
      <c r="D1354" s="37">
        <v>-77.288699534993512</v>
      </c>
    </row>
    <row r="1355" spans="1:4" x14ac:dyDescent="0.25">
      <c r="A1355" s="45" t="s">
        <v>22</v>
      </c>
      <c r="B1355" s="36">
        <v>2083</v>
      </c>
      <c r="C1355" s="44">
        <v>42440</v>
      </c>
      <c r="D1355" s="37">
        <v>-77.288699534993512</v>
      </c>
    </row>
    <row r="1356" spans="1:4" x14ac:dyDescent="0.25">
      <c r="A1356" s="45" t="s">
        <v>22</v>
      </c>
      <c r="B1356" s="36">
        <v>2086</v>
      </c>
      <c r="C1356" s="44">
        <v>42443</v>
      </c>
      <c r="D1356" s="37">
        <v>-77.368419067028398</v>
      </c>
    </row>
    <row r="1357" spans="1:4" x14ac:dyDescent="0.25">
      <c r="A1357" s="45" t="s">
        <v>22</v>
      </c>
      <c r="B1357" s="36">
        <v>2087</v>
      </c>
      <c r="C1357" s="44">
        <v>42444</v>
      </c>
      <c r="D1357" s="37">
        <v>-77.451204734910789</v>
      </c>
    </row>
    <row r="1358" spans="1:4" x14ac:dyDescent="0.25">
      <c r="A1358" s="45" t="s">
        <v>22</v>
      </c>
      <c r="B1358" s="36">
        <v>2088</v>
      </c>
      <c r="C1358" s="44">
        <v>42445</v>
      </c>
      <c r="D1358" s="37">
        <v>-77.368419067028398</v>
      </c>
    </row>
    <row r="1359" spans="1:4" x14ac:dyDescent="0.25">
      <c r="A1359" s="45" t="s">
        <v>22</v>
      </c>
      <c r="B1359" s="36">
        <v>2089</v>
      </c>
      <c r="C1359" s="44">
        <v>42446</v>
      </c>
      <c r="D1359" s="37">
        <v>-77.368419067028398</v>
      </c>
    </row>
    <row r="1360" spans="1:4" x14ac:dyDescent="0.25">
      <c r="A1360" s="45" t="s">
        <v>22</v>
      </c>
      <c r="B1360" s="36">
        <v>2090</v>
      </c>
      <c r="C1360" s="44">
        <v>42447</v>
      </c>
      <c r="D1360" s="37">
        <v>-77.500262908470717</v>
      </c>
    </row>
    <row r="1361" spans="1:4" x14ac:dyDescent="0.25">
      <c r="A1361" s="45" t="s">
        <v>22</v>
      </c>
      <c r="B1361" s="36">
        <v>2093</v>
      </c>
      <c r="C1361" s="44">
        <v>42450</v>
      </c>
      <c r="D1361" s="37">
        <v>-77.500262908470717</v>
      </c>
    </row>
    <row r="1362" spans="1:4" x14ac:dyDescent="0.25">
      <c r="A1362" s="45" t="s">
        <v>22</v>
      </c>
      <c r="B1362" s="36">
        <v>2094</v>
      </c>
      <c r="C1362" s="44">
        <v>42451</v>
      </c>
      <c r="D1362" s="37">
        <v>-77.500262908470717</v>
      </c>
    </row>
    <row r="1363" spans="1:4" x14ac:dyDescent="0.25">
      <c r="A1363" s="45" t="s">
        <v>22</v>
      </c>
      <c r="B1363" s="36">
        <v>2095</v>
      </c>
      <c r="C1363" s="44">
        <v>42452</v>
      </c>
      <c r="D1363" s="37">
        <v>-77.500262908470717</v>
      </c>
    </row>
    <row r="1364" spans="1:4" x14ac:dyDescent="0.25">
      <c r="A1364" s="45" t="s">
        <v>22</v>
      </c>
      <c r="B1364" s="36">
        <v>2097</v>
      </c>
      <c r="C1364" s="44">
        <v>42454</v>
      </c>
      <c r="D1364" s="37">
        <v>-77.629040614065545</v>
      </c>
    </row>
    <row r="1365" spans="1:4" x14ac:dyDescent="0.25">
      <c r="A1365" s="45" t="s">
        <v>22</v>
      </c>
      <c r="B1365" s="36">
        <v>2100</v>
      </c>
      <c r="C1365" s="44">
        <v>42457</v>
      </c>
      <c r="D1365" s="37">
        <v>-77.629040614065545</v>
      </c>
    </row>
    <row r="1366" spans="1:4" x14ac:dyDescent="0.25">
      <c r="A1366" s="45" t="s">
        <v>22</v>
      </c>
      <c r="B1366" s="36">
        <v>2101</v>
      </c>
      <c r="C1366" s="44">
        <v>42458</v>
      </c>
      <c r="D1366" s="37">
        <v>-77.629040614065545</v>
      </c>
    </row>
    <row r="1367" spans="1:4" x14ac:dyDescent="0.25">
      <c r="A1367" s="45" t="s">
        <v>22</v>
      </c>
      <c r="B1367" s="36">
        <v>2102</v>
      </c>
      <c r="C1367" s="40">
        <v>42459</v>
      </c>
      <c r="D1367" s="37">
        <v>-77.629040614065545</v>
      </c>
    </row>
    <row r="1368" spans="1:4" x14ac:dyDescent="0.25">
      <c r="A1368" s="45" t="s">
        <v>22</v>
      </c>
      <c r="B1368" s="36">
        <v>2103</v>
      </c>
      <c r="C1368" s="40">
        <v>42460</v>
      </c>
      <c r="D1368" s="37">
        <v>-77.629040614065545</v>
      </c>
    </row>
    <row r="1369" spans="1:4" x14ac:dyDescent="0.25">
      <c r="A1369" s="45" t="s">
        <v>22</v>
      </c>
      <c r="B1369" s="36">
        <v>2104</v>
      </c>
      <c r="C1369" s="40">
        <v>42461</v>
      </c>
      <c r="D1369" s="37">
        <v>-77.629040614065545</v>
      </c>
    </row>
    <row r="1370" spans="1:4" x14ac:dyDescent="0.25">
      <c r="A1370" s="45" t="s">
        <v>22</v>
      </c>
      <c r="B1370" s="36">
        <v>2107</v>
      </c>
      <c r="C1370" s="40">
        <v>42464</v>
      </c>
      <c r="D1370" s="37">
        <v>-77.757818319660359</v>
      </c>
    </row>
    <row r="1371" spans="1:4" x14ac:dyDescent="0.25">
      <c r="A1371" s="45" t="s">
        <v>22</v>
      </c>
      <c r="B1371" s="36">
        <v>2109</v>
      </c>
      <c r="C1371" s="40">
        <v>42466</v>
      </c>
      <c r="D1371" s="37">
        <v>-77.757818319660359</v>
      </c>
    </row>
    <row r="1372" spans="1:4" x14ac:dyDescent="0.25">
      <c r="A1372" s="45" t="s">
        <v>22</v>
      </c>
      <c r="B1372" s="36">
        <v>2110</v>
      </c>
      <c r="C1372" s="40">
        <v>42467</v>
      </c>
      <c r="D1372" s="37">
        <v>-77.757818319660359</v>
      </c>
    </row>
    <row r="1373" spans="1:4" x14ac:dyDescent="0.25">
      <c r="A1373" s="45" t="s">
        <v>22</v>
      </c>
      <c r="B1373" s="36">
        <v>2111</v>
      </c>
      <c r="C1373" s="40">
        <v>42468</v>
      </c>
      <c r="D1373" s="37">
        <v>-77.757818319660359</v>
      </c>
    </row>
    <row r="1374" spans="1:4" x14ac:dyDescent="0.25">
      <c r="A1374" s="45" t="s">
        <v>22</v>
      </c>
      <c r="B1374" s="36">
        <v>2114</v>
      </c>
      <c r="C1374" s="40">
        <v>42471</v>
      </c>
      <c r="D1374" s="37">
        <v>-77.846736259237744</v>
      </c>
    </row>
    <row r="1375" spans="1:4" x14ac:dyDescent="0.25">
      <c r="A1375" s="45" t="s">
        <v>22</v>
      </c>
      <c r="B1375" s="36">
        <v>2115</v>
      </c>
      <c r="C1375" s="40">
        <v>42472</v>
      </c>
      <c r="D1375" s="37">
        <v>-77.846736259237744</v>
      </c>
    </row>
    <row r="1376" spans="1:4" x14ac:dyDescent="0.25">
      <c r="A1376" s="45" t="s">
        <v>22</v>
      </c>
      <c r="B1376" s="36">
        <v>2116</v>
      </c>
      <c r="C1376" s="40">
        <v>42473</v>
      </c>
      <c r="D1376" s="37">
        <v>-77.846736259237744</v>
      </c>
    </row>
    <row r="1377" spans="1:4" x14ac:dyDescent="0.25">
      <c r="A1377" s="45" t="s">
        <v>22</v>
      </c>
      <c r="B1377" s="36">
        <v>2117</v>
      </c>
      <c r="C1377" s="40">
        <v>42474</v>
      </c>
      <c r="D1377" s="37">
        <v>-77.846736259237744</v>
      </c>
    </row>
    <row r="1378" spans="1:4" x14ac:dyDescent="0.25">
      <c r="A1378" s="45" t="s">
        <v>22</v>
      </c>
      <c r="B1378" s="36">
        <v>2118</v>
      </c>
      <c r="C1378" s="40">
        <v>42475</v>
      </c>
      <c r="D1378" s="37">
        <v>-77.846736259237744</v>
      </c>
    </row>
    <row r="1379" spans="1:4" x14ac:dyDescent="0.25">
      <c r="A1379" s="45" t="s">
        <v>22</v>
      </c>
      <c r="B1379" s="36">
        <v>2121</v>
      </c>
      <c r="C1379" s="40">
        <v>42478</v>
      </c>
      <c r="D1379" s="37">
        <v>-77.846736259237744</v>
      </c>
    </row>
    <row r="1380" spans="1:4" x14ac:dyDescent="0.25">
      <c r="A1380" s="45" t="s">
        <v>22</v>
      </c>
      <c r="B1380" s="36">
        <v>2122</v>
      </c>
      <c r="C1380" s="40">
        <v>42479</v>
      </c>
      <c r="D1380" s="37">
        <v>-77.9448526063576</v>
      </c>
    </row>
    <row r="1381" spans="1:4" x14ac:dyDescent="0.25">
      <c r="A1381" s="45" t="s">
        <v>22</v>
      </c>
      <c r="B1381" s="36">
        <v>2123</v>
      </c>
      <c r="C1381" s="40">
        <v>42480</v>
      </c>
      <c r="D1381" s="37">
        <v>-77.846736259237744</v>
      </c>
    </row>
    <row r="1382" spans="1:4" x14ac:dyDescent="0.25">
      <c r="A1382" s="45" t="s">
        <v>22</v>
      </c>
      <c r="B1382" s="36">
        <v>2124</v>
      </c>
      <c r="C1382" s="40">
        <v>42481</v>
      </c>
      <c r="D1382" s="37">
        <v>-78.036836681782461</v>
      </c>
    </row>
    <row r="1383" spans="1:4" x14ac:dyDescent="0.25">
      <c r="A1383" s="45" t="s">
        <v>22</v>
      </c>
      <c r="B1383" s="36">
        <v>2125</v>
      </c>
      <c r="C1383" s="40">
        <v>42482</v>
      </c>
      <c r="D1383" s="37">
        <v>-77.923389655425126</v>
      </c>
    </row>
    <row r="1384" spans="1:4" x14ac:dyDescent="0.25">
      <c r="A1384" s="45" t="s">
        <v>22</v>
      </c>
      <c r="B1384" s="36">
        <v>2128</v>
      </c>
      <c r="C1384" s="40">
        <v>42485</v>
      </c>
      <c r="D1384" s="37">
        <v>-77.923389655425126</v>
      </c>
    </row>
    <row r="1385" spans="1:4" x14ac:dyDescent="0.25">
      <c r="A1385" s="45" t="s">
        <v>22</v>
      </c>
      <c r="B1385" s="36">
        <v>2129</v>
      </c>
      <c r="C1385" s="40">
        <v>42486</v>
      </c>
      <c r="D1385" s="37">
        <v>-77.923389655425126</v>
      </c>
    </row>
    <row r="1386" spans="1:4" x14ac:dyDescent="0.25">
      <c r="A1386" s="45" t="s">
        <v>22</v>
      </c>
      <c r="B1386" s="36">
        <v>2130</v>
      </c>
      <c r="C1386" s="40">
        <v>42487</v>
      </c>
      <c r="D1386" s="37">
        <v>-77.923389655425126</v>
      </c>
    </row>
    <row r="1387" spans="1:4" x14ac:dyDescent="0.25">
      <c r="A1387" s="45" t="s">
        <v>22</v>
      </c>
      <c r="B1387" s="36">
        <v>2131</v>
      </c>
      <c r="C1387" s="40">
        <v>42488</v>
      </c>
      <c r="D1387" s="37">
        <v>-72.928654359854633</v>
      </c>
    </row>
    <row r="1388" spans="1:4" x14ac:dyDescent="0.25">
      <c r="A1388" s="45" t="s">
        <v>22</v>
      </c>
      <c r="B1388" s="36">
        <v>2132</v>
      </c>
      <c r="C1388" s="40">
        <v>42489</v>
      </c>
      <c r="D1388" s="37">
        <v>-72.848934827819747</v>
      </c>
    </row>
    <row r="1389" spans="1:4" x14ac:dyDescent="0.25">
      <c r="A1389" s="45" t="s">
        <v>22</v>
      </c>
      <c r="B1389" s="36">
        <v>2135</v>
      </c>
      <c r="C1389" s="40">
        <v>42492</v>
      </c>
      <c r="D1389" s="37">
        <v>-72.848934827819747</v>
      </c>
    </row>
    <row r="1390" spans="1:4" x14ac:dyDescent="0.25">
      <c r="A1390" s="45" t="s">
        <v>22</v>
      </c>
      <c r="B1390" s="36">
        <v>2136</v>
      </c>
      <c r="C1390" s="40">
        <v>42493</v>
      </c>
      <c r="D1390" s="37">
        <v>-72.848934827819747</v>
      </c>
    </row>
    <row r="1391" spans="1:4" x14ac:dyDescent="0.25">
      <c r="A1391" s="45" t="s">
        <v>22</v>
      </c>
      <c r="B1391" s="36">
        <v>2137</v>
      </c>
      <c r="C1391" s="40">
        <v>42494</v>
      </c>
      <c r="D1391" s="37">
        <v>-72.848934827819747</v>
      </c>
    </row>
    <row r="1392" spans="1:4" x14ac:dyDescent="0.25">
      <c r="A1392" s="45" t="s">
        <v>22</v>
      </c>
      <c r="B1392" s="36">
        <v>2138</v>
      </c>
      <c r="C1392" s="40">
        <v>42495</v>
      </c>
      <c r="D1392" s="37">
        <v>-72.959315718329592</v>
      </c>
    </row>
    <row r="1393" spans="1:4" x14ac:dyDescent="0.25">
      <c r="A1393" s="45" t="s">
        <v>22</v>
      </c>
      <c r="B1393" s="36">
        <v>2139</v>
      </c>
      <c r="C1393" s="40">
        <v>42496</v>
      </c>
      <c r="D1393" s="37">
        <v>-72.848934827819747</v>
      </c>
    </row>
    <row r="1394" spans="1:4" x14ac:dyDescent="0.25">
      <c r="A1394" s="45" t="s">
        <v>22</v>
      </c>
      <c r="B1394" s="36">
        <v>2142</v>
      </c>
      <c r="C1394" s="40">
        <v>42499</v>
      </c>
      <c r="D1394" s="37">
        <v>-72.848934827819747</v>
      </c>
    </row>
    <row r="1395" spans="1:4" x14ac:dyDescent="0.25">
      <c r="A1395" s="45" t="s">
        <v>22</v>
      </c>
      <c r="B1395" s="36">
        <v>2143</v>
      </c>
      <c r="C1395" s="44">
        <v>42500</v>
      </c>
      <c r="D1395" s="37">
        <v>-72.848934827819747</v>
      </c>
    </row>
    <row r="1396" spans="1:4" x14ac:dyDescent="0.25">
      <c r="A1396" s="45" t="s">
        <v>22</v>
      </c>
      <c r="B1396" s="36">
        <v>2144</v>
      </c>
      <c r="C1396" s="44">
        <v>42501</v>
      </c>
      <c r="D1396" s="37">
        <v>-73.008373891889519</v>
      </c>
    </row>
    <row r="1397" spans="1:4" x14ac:dyDescent="0.25">
      <c r="A1397" s="45" t="s">
        <v>22</v>
      </c>
      <c r="B1397" s="36">
        <v>2145</v>
      </c>
      <c r="C1397" s="44">
        <v>42502</v>
      </c>
      <c r="D1397" s="37">
        <v>-73.008373891889519</v>
      </c>
    </row>
    <row r="1398" spans="1:4" x14ac:dyDescent="0.25">
      <c r="A1398" s="45" t="s">
        <v>22</v>
      </c>
      <c r="B1398" s="36">
        <v>2146</v>
      </c>
      <c r="C1398" s="44">
        <v>42503</v>
      </c>
      <c r="D1398" s="37">
        <v>-73.008373891889519</v>
      </c>
    </row>
    <row r="1399" spans="1:4" x14ac:dyDescent="0.25">
      <c r="A1399" s="45" t="s">
        <v>22</v>
      </c>
      <c r="B1399" s="36">
        <v>2149</v>
      </c>
      <c r="C1399" s="44">
        <v>42506</v>
      </c>
      <c r="D1399" s="37">
        <v>-73.008373891889519</v>
      </c>
    </row>
    <row r="1400" spans="1:4" x14ac:dyDescent="0.25">
      <c r="A1400" s="45" t="s">
        <v>22</v>
      </c>
      <c r="B1400" s="36">
        <v>2150</v>
      </c>
      <c r="C1400" s="44">
        <v>42507</v>
      </c>
      <c r="D1400" s="37">
        <v>-73.008373891889519</v>
      </c>
    </row>
    <row r="1401" spans="1:4" x14ac:dyDescent="0.25">
      <c r="A1401" s="45" t="s">
        <v>22</v>
      </c>
      <c r="B1401" s="36">
        <v>2151</v>
      </c>
      <c r="C1401" s="44">
        <v>42508</v>
      </c>
      <c r="D1401" s="37">
        <v>-73.008373891889519</v>
      </c>
    </row>
    <row r="1402" spans="1:4" x14ac:dyDescent="0.25">
      <c r="A1402" s="45" t="s">
        <v>22</v>
      </c>
      <c r="B1402" s="36">
        <v>2152</v>
      </c>
      <c r="C1402" s="44">
        <v>42509</v>
      </c>
      <c r="D1402" s="37">
        <v>-73.008373891889519</v>
      </c>
    </row>
    <row r="1403" spans="1:4" x14ac:dyDescent="0.25">
      <c r="A1403" s="45" t="s">
        <v>22</v>
      </c>
      <c r="B1403" s="36">
        <v>2153</v>
      </c>
      <c r="C1403" s="44">
        <v>42510</v>
      </c>
      <c r="D1403" s="37">
        <v>-73.112622510704384</v>
      </c>
    </row>
    <row r="1404" spans="1:4" x14ac:dyDescent="0.25">
      <c r="A1404" s="45" t="s">
        <v>22</v>
      </c>
      <c r="B1404" s="36">
        <v>2156</v>
      </c>
      <c r="C1404" s="44">
        <v>42513</v>
      </c>
      <c r="D1404" s="37">
        <v>-73.112622510704384</v>
      </c>
    </row>
    <row r="1405" spans="1:4" x14ac:dyDescent="0.25">
      <c r="A1405" s="45" t="s">
        <v>22</v>
      </c>
      <c r="B1405" s="36">
        <v>2157</v>
      </c>
      <c r="C1405" s="44">
        <v>42514</v>
      </c>
      <c r="D1405" s="37">
        <v>-73.112622510704384</v>
      </c>
    </row>
    <row r="1406" spans="1:4" x14ac:dyDescent="0.25">
      <c r="A1406" s="45" t="s">
        <v>22</v>
      </c>
      <c r="B1406" s="36">
        <v>2158</v>
      </c>
      <c r="C1406" s="44">
        <v>42515</v>
      </c>
      <c r="D1406" s="37">
        <v>-73.238334080451708</v>
      </c>
    </row>
    <row r="1407" spans="1:4" x14ac:dyDescent="0.25">
      <c r="A1407" s="45" t="s">
        <v>22</v>
      </c>
      <c r="B1407" s="36">
        <v>2159</v>
      </c>
      <c r="C1407" s="44">
        <v>42516</v>
      </c>
      <c r="D1407" s="37">
        <v>-73.348714970961552</v>
      </c>
    </row>
    <row r="1408" spans="1:4" x14ac:dyDescent="0.25">
      <c r="A1408" s="45" t="s">
        <v>22</v>
      </c>
      <c r="B1408" s="36">
        <v>2160</v>
      </c>
      <c r="C1408" s="44">
        <v>42517</v>
      </c>
      <c r="D1408" s="37">
        <v>-73.238334080451708</v>
      </c>
    </row>
    <row r="1409" spans="1:4" x14ac:dyDescent="0.25">
      <c r="A1409" s="45" t="s">
        <v>22</v>
      </c>
      <c r="B1409" s="36">
        <v>2164</v>
      </c>
      <c r="C1409" s="44">
        <v>42521</v>
      </c>
      <c r="D1409" s="37">
        <v>-73.238334080451708</v>
      </c>
    </row>
    <row r="1410" spans="1:4" x14ac:dyDescent="0.25">
      <c r="A1410" s="45" t="s">
        <v>22</v>
      </c>
      <c r="B1410" s="36">
        <v>2165</v>
      </c>
      <c r="C1410" s="44">
        <v>42522</v>
      </c>
      <c r="D1410" s="37">
        <v>-73.351781106809042</v>
      </c>
    </row>
    <row r="1411" spans="1:4" x14ac:dyDescent="0.25">
      <c r="A1411" s="45" t="s">
        <v>22</v>
      </c>
      <c r="B1411" s="36">
        <v>2166</v>
      </c>
      <c r="C1411" s="44">
        <v>42523</v>
      </c>
      <c r="D1411" s="37">
        <v>-73.370177921894026</v>
      </c>
    </row>
    <row r="1412" spans="1:4" x14ac:dyDescent="0.25">
      <c r="A1412" s="45" t="s">
        <v>22</v>
      </c>
      <c r="B1412" s="36">
        <v>2167</v>
      </c>
      <c r="C1412" s="44">
        <v>42524</v>
      </c>
      <c r="D1412" s="37">
        <v>-73.357913378504037</v>
      </c>
    </row>
    <row r="1413" spans="1:4" x14ac:dyDescent="0.25">
      <c r="A1413" s="45" t="s">
        <v>22</v>
      </c>
      <c r="B1413" s="36">
        <v>2170</v>
      </c>
      <c r="C1413" s="44">
        <v>42527</v>
      </c>
      <c r="D1413" s="37">
        <v>-73.112622510704384</v>
      </c>
    </row>
    <row r="1414" spans="1:4" x14ac:dyDescent="0.25">
      <c r="A1414" s="45" t="s">
        <v>22</v>
      </c>
      <c r="B1414" s="36">
        <v>2171</v>
      </c>
      <c r="C1414" s="44">
        <v>42528</v>
      </c>
      <c r="D1414" s="37">
        <v>-73.112622510704384</v>
      </c>
    </row>
    <row r="1415" spans="1:4" x14ac:dyDescent="0.25">
      <c r="A1415" s="45" t="s">
        <v>22</v>
      </c>
      <c r="B1415" s="36">
        <v>2172</v>
      </c>
      <c r="C1415" s="44">
        <v>42529</v>
      </c>
      <c r="D1415" s="37">
        <v>-73.232201808756713</v>
      </c>
    </row>
    <row r="1416" spans="1:4" x14ac:dyDescent="0.25">
      <c r="A1416" s="45" t="s">
        <v>22</v>
      </c>
      <c r="B1416" s="36">
        <v>2173</v>
      </c>
      <c r="C1416" s="44">
        <v>42530</v>
      </c>
      <c r="D1416" s="37">
        <v>-73.360979514351541</v>
      </c>
    </row>
    <row r="1417" spans="1:4" x14ac:dyDescent="0.25">
      <c r="A1417" s="45" t="s">
        <v>22</v>
      </c>
      <c r="B1417" s="36">
        <v>2174</v>
      </c>
      <c r="C1417" s="44">
        <v>42531</v>
      </c>
      <c r="D1417" s="37">
        <v>-73.232201808756713</v>
      </c>
    </row>
    <row r="1418" spans="1:4" x14ac:dyDescent="0.25">
      <c r="A1418" s="45" t="s">
        <v>22</v>
      </c>
      <c r="B1418" s="36">
        <v>2177</v>
      </c>
      <c r="C1418" s="44">
        <v>42534</v>
      </c>
      <c r="D1418" s="37">
        <v>-73.232201808756713</v>
      </c>
    </row>
    <row r="1419" spans="1:4" x14ac:dyDescent="0.25">
      <c r="A1419" s="45" t="s">
        <v>22</v>
      </c>
      <c r="B1419" s="36">
        <v>2178</v>
      </c>
      <c r="C1419" s="44">
        <v>42535</v>
      </c>
      <c r="D1419" s="37">
        <v>-73.311921340791599</v>
      </c>
    </row>
    <row r="1420" spans="1:4" x14ac:dyDescent="0.25">
      <c r="A1420" s="45" t="s">
        <v>22</v>
      </c>
      <c r="B1420" s="36">
        <v>2179</v>
      </c>
      <c r="C1420" s="44">
        <v>42536</v>
      </c>
      <c r="D1420" s="37">
        <v>-73.232201808756713</v>
      </c>
    </row>
    <row r="1421" spans="1:4" x14ac:dyDescent="0.25">
      <c r="A1421" s="45" t="s">
        <v>22</v>
      </c>
      <c r="B1421" s="36">
        <v>2180</v>
      </c>
      <c r="C1421" s="44">
        <v>42537</v>
      </c>
      <c r="D1421" s="37">
        <v>-73.232201808756713</v>
      </c>
    </row>
    <row r="1422" spans="1:4" x14ac:dyDescent="0.25">
      <c r="A1422" s="45" t="s">
        <v>22</v>
      </c>
      <c r="B1422" s="36">
        <v>2181</v>
      </c>
      <c r="C1422" s="44">
        <v>42538</v>
      </c>
      <c r="D1422" s="37">
        <v>-73.232201808756713</v>
      </c>
    </row>
    <row r="1423" spans="1:4" x14ac:dyDescent="0.25">
      <c r="A1423" s="45" t="s">
        <v>22</v>
      </c>
      <c r="B1423" s="36">
        <v>2184</v>
      </c>
      <c r="C1423" s="44">
        <v>42541</v>
      </c>
      <c r="D1423" s="37">
        <v>-73.232201808756713</v>
      </c>
    </row>
    <row r="1424" spans="1:4" x14ac:dyDescent="0.25">
      <c r="A1424" s="45" t="s">
        <v>22</v>
      </c>
      <c r="B1424" s="36">
        <v>2185</v>
      </c>
      <c r="C1424" s="44">
        <v>42542</v>
      </c>
      <c r="D1424" s="37">
        <v>-73.232201808756713</v>
      </c>
    </row>
    <row r="1425" spans="1:4" x14ac:dyDescent="0.25">
      <c r="A1425" s="45" t="s">
        <v>22</v>
      </c>
      <c r="B1425" s="36">
        <v>2186</v>
      </c>
      <c r="C1425" s="44">
        <v>42543</v>
      </c>
      <c r="D1425" s="37">
        <v>-73.232201808756713</v>
      </c>
    </row>
    <row r="1426" spans="1:4" x14ac:dyDescent="0.25">
      <c r="A1426" s="45" t="s">
        <v>22</v>
      </c>
      <c r="B1426" s="36">
        <v>2187</v>
      </c>
      <c r="C1426" s="44">
        <v>42544</v>
      </c>
      <c r="D1426" s="37">
        <v>-73.311921340791599</v>
      </c>
    </row>
    <row r="1427" spans="1:4" x14ac:dyDescent="0.25">
      <c r="A1427" s="45" t="s">
        <v>22</v>
      </c>
      <c r="B1427" s="36">
        <v>2188</v>
      </c>
      <c r="C1427" s="44">
        <v>42545</v>
      </c>
      <c r="D1427" s="37">
        <v>-73.232201808756713</v>
      </c>
    </row>
    <row r="1428" spans="1:4" x14ac:dyDescent="0.25">
      <c r="A1428" s="45" t="s">
        <v>22</v>
      </c>
      <c r="B1428" s="36">
        <v>2191</v>
      </c>
      <c r="C1428" s="44">
        <v>42548</v>
      </c>
      <c r="D1428" s="37">
        <v>-73.232201808756713</v>
      </c>
    </row>
    <row r="1429" spans="1:4" x14ac:dyDescent="0.25">
      <c r="A1429" s="45" t="s">
        <v>22</v>
      </c>
      <c r="B1429" s="36">
        <v>2192</v>
      </c>
      <c r="C1429" s="44">
        <v>42549</v>
      </c>
      <c r="D1429" s="37">
        <v>-73.321119748334084</v>
      </c>
    </row>
    <row r="1430" spans="1:4" x14ac:dyDescent="0.25">
      <c r="A1430" s="45" t="s">
        <v>22</v>
      </c>
      <c r="B1430" s="36">
        <v>2193</v>
      </c>
      <c r="C1430" s="44">
        <v>42550</v>
      </c>
      <c r="D1430" s="37">
        <v>-73.382442465284001</v>
      </c>
    </row>
    <row r="1431" spans="1:4" x14ac:dyDescent="0.25">
      <c r="A1431" s="45" t="s">
        <v>22</v>
      </c>
      <c r="B1431" s="36">
        <v>2194</v>
      </c>
      <c r="C1431" s="44">
        <v>42551</v>
      </c>
      <c r="D1431" s="37">
        <v>-73.382442465284001</v>
      </c>
    </row>
    <row r="1432" spans="1:4" x14ac:dyDescent="0.25">
      <c r="A1432" s="45" t="s">
        <v>22</v>
      </c>
      <c r="B1432" s="36">
        <v>2195</v>
      </c>
      <c r="C1432" s="44">
        <v>42552</v>
      </c>
      <c r="D1432" s="37">
        <v>-73.382442465284001</v>
      </c>
    </row>
    <row r="1433" spans="1:4" x14ac:dyDescent="0.25">
      <c r="A1433" s="45" t="s">
        <v>22</v>
      </c>
      <c r="B1433" s="36">
        <v>2199</v>
      </c>
      <c r="C1433" s="44">
        <v>42556</v>
      </c>
      <c r="D1433" s="37">
        <v>-73.382442465284001</v>
      </c>
    </row>
    <row r="1434" spans="1:4" x14ac:dyDescent="0.25">
      <c r="A1434" s="45" t="s">
        <v>22</v>
      </c>
      <c r="B1434" s="36">
        <v>2200</v>
      </c>
      <c r="C1434" s="44">
        <v>42557</v>
      </c>
      <c r="D1434" s="37">
        <v>-73.382442465284001</v>
      </c>
    </row>
    <row r="1435" spans="1:4" x14ac:dyDescent="0.25">
      <c r="A1435" s="45" t="s">
        <v>22</v>
      </c>
      <c r="B1435" s="36">
        <v>2201</v>
      </c>
      <c r="C1435" s="44">
        <v>42558</v>
      </c>
      <c r="D1435" s="37">
        <v>-73.492823355793846</v>
      </c>
    </row>
    <row r="1436" spans="1:4" x14ac:dyDescent="0.25">
      <c r="A1436" s="45" t="s">
        <v>22</v>
      </c>
      <c r="B1436" s="36">
        <v>2202</v>
      </c>
      <c r="C1436" s="44">
        <v>42559</v>
      </c>
      <c r="D1436" s="37">
        <v>-73.382442465284001</v>
      </c>
    </row>
    <row r="1437" spans="1:4" x14ac:dyDescent="0.25">
      <c r="A1437" s="45" t="s">
        <v>22</v>
      </c>
      <c r="B1437" s="36">
        <v>2205</v>
      </c>
      <c r="C1437" s="44">
        <v>42562</v>
      </c>
      <c r="D1437" s="37">
        <v>-73.382442465284001</v>
      </c>
    </row>
    <row r="1438" spans="1:4" x14ac:dyDescent="0.25">
      <c r="A1438" s="45" t="s">
        <v>22</v>
      </c>
      <c r="B1438" s="36">
        <v>2206</v>
      </c>
      <c r="C1438" s="44">
        <v>42563</v>
      </c>
      <c r="D1438" s="37">
        <v>-73.382442465284001</v>
      </c>
    </row>
    <row r="1439" spans="1:4" x14ac:dyDescent="0.25">
      <c r="A1439" s="45" t="s">
        <v>22</v>
      </c>
      <c r="B1439" s="36">
        <v>2207</v>
      </c>
      <c r="C1439" s="44">
        <v>42564</v>
      </c>
      <c r="D1439" s="37">
        <v>-73.382442465284001</v>
      </c>
    </row>
    <row r="1440" spans="1:4" x14ac:dyDescent="0.25">
      <c r="A1440" s="45" t="s">
        <v>22</v>
      </c>
      <c r="B1440" s="36">
        <v>2208</v>
      </c>
      <c r="C1440" s="44">
        <v>42565</v>
      </c>
      <c r="D1440" s="37">
        <v>-73.548013801048768</v>
      </c>
    </row>
    <row r="1441" spans="1:4" x14ac:dyDescent="0.25">
      <c r="A1441" s="45" t="s">
        <v>22</v>
      </c>
      <c r="B1441" s="36">
        <v>2209</v>
      </c>
      <c r="C1441" s="44">
        <v>42566</v>
      </c>
      <c r="D1441" s="37">
        <v>-73.382442465284001</v>
      </c>
    </row>
    <row r="1442" spans="1:4" x14ac:dyDescent="0.25">
      <c r="A1442" s="45" t="s">
        <v>22</v>
      </c>
      <c r="B1442" s="36">
        <v>2212</v>
      </c>
      <c r="C1442" s="44">
        <v>42569</v>
      </c>
      <c r="D1442" s="37">
        <v>-73.382442465284001</v>
      </c>
    </row>
    <row r="1443" spans="1:4" x14ac:dyDescent="0.25">
      <c r="A1443" s="45" t="s">
        <v>22</v>
      </c>
      <c r="B1443" s="36">
        <v>2214</v>
      </c>
      <c r="C1443" s="44">
        <v>42571</v>
      </c>
      <c r="D1443" s="37">
        <v>-73.382442465284001</v>
      </c>
    </row>
    <row r="1444" spans="1:4" x14ac:dyDescent="0.25">
      <c r="A1444" s="45" t="s">
        <v>22</v>
      </c>
      <c r="B1444" s="36">
        <v>2215</v>
      </c>
      <c r="C1444" s="44">
        <v>42572</v>
      </c>
      <c r="D1444" s="37">
        <v>-73.382442465284001</v>
      </c>
    </row>
    <row r="1445" spans="1:4" x14ac:dyDescent="0.25">
      <c r="A1445" s="45" t="s">
        <v>22</v>
      </c>
      <c r="B1445" s="36">
        <v>2216</v>
      </c>
      <c r="C1445" s="44">
        <v>42573</v>
      </c>
      <c r="D1445" s="37">
        <v>-73.382442465284001</v>
      </c>
    </row>
    <row r="1446" spans="1:4" x14ac:dyDescent="0.25">
      <c r="A1446" s="45" t="s">
        <v>22</v>
      </c>
      <c r="B1446" s="36">
        <v>2219</v>
      </c>
      <c r="C1446" s="44">
        <v>42576</v>
      </c>
      <c r="D1446" s="37">
        <v>-73.382442465284001</v>
      </c>
    </row>
    <row r="1447" spans="1:4" x14ac:dyDescent="0.25">
      <c r="A1447" s="45" t="s">
        <v>22</v>
      </c>
      <c r="B1447" s="36">
        <v>2220</v>
      </c>
      <c r="C1447" s="44">
        <v>42577</v>
      </c>
      <c r="D1447" s="37">
        <v>-73.382442465284001</v>
      </c>
    </row>
    <row r="1448" spans="1:4" x14ac:dyDescent="0.25">
      <c r="A1448" s="45" t="s">
        <v>22</v>
      </c>
      <c r="B1448" s="36">
        <v>2221</v>
      </c>
      <c r="C1448" s="44">
        <v>42578</v>
      </c>
      <c r="D1448" s="37">
        <v>-73.514286306726319</v>
      </c>
    </row>
    <row r="1449" spans="1:4" x14ac:dyDescent="0.25">
      <c r="A1449" s="45" t="s">
        <v>22</v>
      </c>
      <c r="B1449" s="36">
        <v>2222</v>
      </c>
      <c r="C1449" s="44">
        <v>42579</v>
      </c>
      <c r="D1449" s="37">
        <v>-73.514286306726319</v>
      </c>
    </row>
    <row r="1450" spans="1:4" x14ac:dyDescent="0.25">
      <c r="A1450" s="45" t="s">
        <v>22</v>
      </c>
      <c r="B1450" s="36">
        <v>2223</v>
      </c>
      <c r="C1450" s="44">
        <v>42580</v>
      </c>
      <c r="D1450" s="37">
        <v>-73.514286306726319</v>
      </c>
    </row>
    <row r="1451" spans="1:4" x14ac:dyDescent="0.25">
      <c r="A1451" s="45" t="s">
        <v>22</v>
      </c>
      <c r="B1451" s="36">
        <v>2226</v>
      </c>
      <c r="C1451" s="44">
        <v>42583</v>
      </c>
      <c r="D1451" s="37">
        <v>-73.216871129519234</v>
      </c>
    </row>
    <row r="1452" spans="1:4" x14ac:dyDescent="0.25">
      <c r="A1452" s="45" t="s">
        <v>22</v>
      </c>
      <c r="B1452" s="36">
        <v>2227</v>
      </c>
      <c r="C1452" s="44">
        <v>42584</v>
      </c>
      <c r="D1452" s="37">
        <v>-73.216871129519234</v>
      </c>
    </row>
    <row r="1453" spans="1:4" x14ac:dyDescent="0.25">
      <c r="A1453" s="45" t="s">
        <v>22</v>
      </c>
      <c r="B1453" s="36">
        <v>2228</v>
      </c>
      <c r="C1453" s="44">
        <v>42585</v>
      </c>
      <c r="D1453" s="37">
        <v>-73.318053612486594</v>
      </c>
    </row>
    <row r="1454" spans="1:4" x14ac:dyDescent="0.25">
      <c r="A1454" s="45" t="s">
        <v>22</v>
      </c>
      <c r="B1454" s="36">
        <v>2229</v>
      </c>
      <c r="C1454" s="44">
        <v>42586</v>
      </c>
      <c r="D1454" s="37">
        <v>-73.403905416216475</v>
      </c>
    </row>
    <row r="1455" spans="1:4" x14ac:dyDescent="0.25">
      <c r="A1455" s="45" t="s">
        <v>22</v>
      </c>
      <c r="B1455" s="36">
        <v>2230</v>
      </c>
      <c r="C1455" s="44">
        <v>42587</v>
      </c>
      <c r="D1455" s="37">
        <v>-73.318053612486594</v>
      </c>
    </row>
    <row r="1456" spans="1:4" x14ac:dyDescent="0.25">
      <c r="A1456" s="45" t="s">
        <v>22</v>
      </c>
      <c r="B1456" s="36">
        <v>2233</v>
      </c>
      <c r="C1456" s="44">
        <v>42590</v>
      </c>
      <c r="D1456" s="37">
        <v>-73.318053612486594</v>
      </c>
    </row>
    <row r="1457" spans="1:4" x14ac:dyDescent="0.25">
      <c r="A1457" s="45" t="s">
        <v>22</v>
      </c>
      <c r="B1457" s="36">
        <v>2234</v>
      </c>
      <c r="C1457" s="44">
        <v>42591</v>
      </c>
      <c r="D1457" s="37">
        <v>-73.318053612486594</v>
      </c>
    </row>
    <row r="1458" spans="1:4" x14ac:dyDescent="0.25">
      <c r="A1458" s="45" t="s">
        <v>22</v>
      </c>
      <c r="B1458" s="36">
        <v>2235</v>
      </c>
      <c r="C1458" s="44">
        <v>42592</v>
      </c>
      <c r="D1458" s="37">
        <v>-73.413103823758959</v>
      </c>
    </row>
    <row r="1459" spans="1:4" x14ac:dyDescent="0.25">
      <c r="A1459" s="45" t="s">
        <v>22</v>
      </c>
      <c r="B1459" s="36">
        <v>2236</v>
      </c>
      <c r="C1459" s="44">
        <v>42593</v>
      </c>
      <c r="D1459" s="37">
        <v>-73.413103823758959</v>
      </c>
    </row>
    <row r="1460" spans="1:4" x14ac:dyDescent="0.25">
      <c r="A1460" s="45" t="s">
        <v>22</v>
      </c>
      <c r="B1460" s="36">
        <v>2237</v>
      </c>
      <c r="C1460" s="44">
        <v>42594</v>
      </c>
      <c r="D1460" s="37">
        <v>-73.413103823758959</v>
      </c>
    </row>
    <row r="1461" spans="1:4" x14ac:dyDescent="0.25">
      <c r="A1461" s="45" t="s">
        <v>22</v>
      </c>
      <c r="B1461" s="36">
        <v>2240</v>
      </c>
      <c r="C1461" s="44">
        <v>42597</v>
      </c>
      <c r="D1461" s="37">
        <v>-73.413103823758959</v>
      </c>
    </row>
    <row r="1462" spans="1:4" x14ac:dyDescent="0.25">
      <c r="A1462" s="45" t="s">
        <v>22</v>
      </c>
      <c r="B1462" s="36">
        <v>2241</v>
      </c>
      <c r="C1462" s="44">
        <v>42598</v>
      </c>
      <c r="D1462" s="37">
        <v>-73.413103823758959</v>
      </c>
    </row>
    <row r="1463" spans="1:4" x14ac:dyDescent="0.25">
      <c r="A1463" s="45" t="s">
        <v>22</v>
      </c>
      <c r="B1463" s="36">
        <v>2242</v>
      </c>
      <c r="C1463" s="44">
        <v>42599</v>
      </c>
      <c r="D1463" s="37">
        <v>-73.413103823758959</v>
      </c>
    </row>
    <row r="1464" spans="1:4" x14ac:dyDescent="0.25">
      <c r="A1464" s="45" t="s">
        <v>22</v>
      </c>
      <c r="B1464" s="36">
        <v>2243</v>
      </c>
      <c r="C1464" s="44">
        <v>42600</v>
      </c>
      <c r="D1464" s="37">
        <v>-73.413103823758959</v>
      </c>
    </row>
    <row r="1465" spans="1:4" x14ac:dyDescent="0.25">
      <c r="A1465" s="45" t="s">
        <v>22</v>
      </c>
      <c r="B1465" s="36">
        <v>2244</v>
      </c>
      <c r="C1465" s="44">
        <v>42601</v>
      </c>
      <c r="D1465" s="37">
        <v>-73.413103823758959</v>
      </c>
    </row>
    <row r="1466" spans="1:4" x14ac:dyDescent="0.25">
      <c r="A1466" s="45" t="s">
        <v>22</v>
      </c>
      <c r="B1466" s="36">
        <v>2247</v>
      </c>
      <c r="C1466" s="44">
        <v>42604</v>
      </c>
      <c r="D1466" s="37">
        <v>-73.587873567066211</v>
      </c>
    </row>
    <row r="1467" spans="1:4" x14ac:dyDescent="0.25">
      <c r="A1467" s="45" t="s">
        <v>22</v>
      </c>
      <c r="B1467" s="36">
        <v>2251</v>
      </c>
      <c r="C1467" s="44">
        <v>42608</v>
      </c>
      <c r="D1467" s="37">
        <v>-73.587873567066211</v>
      </c>
    </row>
    <row r="1468" spans="1:4" x14ac:dyDescent="0.25">
      <c r="A1468" s="45" t="s">
        <v>22</v>
      </c>
      <c r="B1468" s="36">
        <v>2254</v>
      </c>
      <c r="C1468" s="44">
        <v>42611</v>
      </c>
      <c r="D1468" s="37">
        <v>-73.587873567066211</v>
      </c>
    </row>
    <row r="1469" spans="1:4" x14ac:dyDescent="0.25">
      <c r="A1469" s="45" t="s">
        <v>22</v>
      </c>
      <c r="B1469" s="36">
        <v>2255</v>
      </c>
      <c r="C1469" s="44">
        <v>42612</v>
      </c>
      <c r="D1469" s="37">
        <v>-73.587873567066211</v>
      </c>
    </row>
    <row r="1470" spans="1:4" x14ac:dyDescent="0.25">
      <c r="A1470" s="45" t="s">
        <v>22</v>
      </c>
      <c r="B1470" s="36">
        <v>2256</v>
      </c>
      <c r="C1470" s="44">
        <v>42613</v>
      </c>
      <c r="D1470" s="37">
        <v>-73.587873567066211</v>
      </c>
    </row>
    <row r="1471" spans="1:4" x14ac:dyDescent="0.25">
      <c r="A1471" s="45" t="s">
        <v>22</v>
      </c>
      <c r="B1471" s="36">
        <v>2257</v>
      </c>
      <c r="C1471" s="44">
        <v>42614</v>
      </c>
      <c r="D1471" s="37">
        <v>-73.587873567066211</v>
      </c>
    </row>
    <row r="1472" spans="1:4" x14ac:dyDescent="0.25">
      <c r="A1472" s="45" t="s">
        <v>22</v>
      </c>
      <c r="B1472" s="36">
        <v>2258</v>
      </c>
      <c r="C1472" s="44">
        <v>42615</v>
      </c>
      <c r="D1472" s="37">
        <v>-73.689056050033571</v>
      </c>
    </row>
    <row r="1473" spans="1:4" x14ac:dyDescent="0.25">
      <c r="A1473" s="45" t="s">
        <v>22</v>
      </c>
      <c r="B1473" s="36">
        <v>2262</v>
      </c>
      <c r="C1473" s="44">
        <v>42619</v>
      </c>
      <c r="D1473" s="37">
        <v>-73.689056050033571</v>
      </c>
    </row>
    <row r="1474" spans="1:4" x14ac:dyDescent="0.25">
      <c r="A1474" s="45" t="s">
        <v>22</v>
      </c>
      <c r="B1474" s="36">
        <v>2263</v>
      </c>
      <c r="C1474" s="44">
        <v>42620</v>
      </c>
      <c r="D1474" s="37">
        <v>-73.790238533000931</v>
      </c>
    </row>
    <row r="1475" spans="1:4" x14ac:dyDescent="0.25">
      <c r="A1475" s="45" t="s">
        <v>22</v>
      </c>
      <c r="B1475" s="36">
        <v>2264</v>
      </c>
      <c r="C1475" s="44">
        <v>42621</v>
      </c>
      <c r="D1475" s="37">
        <v>-73.790238533000931</v>
      </c>
    </row>
    <row r="1476" spans="1:4" x14ac:dyDescent="0.25">
      <c r="A1476" s="45" t="s">
        <v>22</v>
      </c>
      <c r="B1476" s="36">
        <v>2265</v>
      </c>
      <c r="C1476" s="44">
        <v>42622</v>
      </c>
      <c r="D1476" s="37">
        <v>-73.790238533000931</v>
      </c>
    </row>
    <row r="1477" spans="1:4" x14ac:dyDescent="0.25">
      <c r="A1477" s="45" t="s">
        <v>22</v>
      </c>
      <c r="B1477" s="36">
        <v>2268</v>
      </c>
      <c r="C1477" s="44">
        <v>42625</v>
      </c>
      <c r="D1477" s="37">
        <v>-73.790238533000931</v>
      </c>
    </row>
    <row r="1478" spans="1:4" x14ac:dyDescent="0.25">
      <c r="A1478" s="45" t="s">
        <v>22</v>
      </c>
      <c r="B1478" s="36">
        <v>2269</v>
      </c>
      <c r="C1478" s="44">
        <v>42626</v>
      </c>
      <c r="D1478" s="37">
        <v>-73.790238533000931</v>
      </c>
    </row>
    <row r="1479" spans="1:4" x14ac:dyDescent="0.25">
      <c r="A1479" s="45" t="s">
        <v>22</v>
      </c>
      <c r="B1479" s="36">
        <v>2270</v>
      </c>
      <c r="C1479" s="44">
        <v>42627</v>
      </c>
      <c r="D1479" s="37">
        <v>-73.888354880120801</v>
      </c>
    </row>
    <row r="1480" spans="1:4" x14ac:dyDescent="0.25">
      <c r="A1480" s="45" t="s">
        <v>22</v>
      </c>
      <c r="B1480" s="36">
        <v>2271</v>
      </c>
      <c r="C1480" s="44">
        <v>42628</v>
      </c>
      <c r="D1480" s="37">
        <v>-74.01100031402062</v>
      </c>
    </row>
    <row r="1481" spans="1:4" x14ac:dyDescent="0.25">
      <c r="A1481" s="45" t="s">
        <v>22</v>
      </c>
      <c r="B1481" s="36">
        <v>2272</v>
      </c>
      <c r="C1481" s="44">
        <v>42629</v>
      </c>
      <c r="D1481" s="37">
        <v>-73.796370804695925</v>
      </c>
    </row>
    <row r="1482" spans="1:4" x14ac:dyDescent="0.25">
      <c r="A1482" s="45" t="s">
        <v>22</v>
      </c>
      <c r="B1482" s="36">
        <v>2275</v>
      </c>
      <c r="C1482" s="44">
        <v>42632</v>
      </c>
      <c r="D1482" s="37">
        <v>-73.796370804695925</v>
      </c>
    </row>
    <row r="1483" spans="1:4" x14ac:dyDescent="0.25">
      <c r="A1483" s="45" t="s">
        <v>22</v>
      </c>
      <c r="B1483" s="36">
        <v>2276</v>
      </c>
      <c r="C1483" s="44">
        <v>42633</v>
      </c>
      <c r="D1483" s="37">
        <v>-77.264170448213548</v>
      </c>
    </row>
    <row r="1484" spans="1:4" x14ac:dyDescent="0.25">
      <c r="A1484" s="45" t="s">
        <v>22</v>
      </c>
      <c r="B1484" s="36">
        <v>2277</v>
      </c>
      <c r="C1484" s="44">
        <v>42634</v>
      </c>
      <c r="D1484" s="37">
        <v>-73.796370804695925</v>
      </c>
    </row>
    <row r="1485" spans="1:4" x14ac:dyDescent="0.25">
      <c r="A1485" s="45" t="s">
        <v>22</v>
      </c>
      <c r="B1485" s="36">
        <v>2278</v>
      </c>
      <c r="C1485" s="44">
        <v>42635</v>
      </c>
      <c r="D1485" s="37">
        <v>-73.92514851029074</v>
      </c>
    </row>
    <row r="1486" spans="1:4" x14ac:dyDescent="0.25">
      <c r="A1486" s="45" t="s">
        <v>22</v>
      </c>
      <c r="B1486" s="36">
        <v>2279</v>
      </c>
      <c r="C1486" s="44">
        <v>42636</v>
      </c>
      <c r="D1486" s="37">
        <v>-73.796370804695925</v>
      </c>
    </row>
    <row r="1487" spans="1:4" x14ac:dyDescent="0.25">
      <c r="A1487" s="45" t="s">
        <v>22</v>
      </c>
      <c r="B1487" s="36">
        <v>2282</v>
      </c>
      <c r="C1487" s="44">
        <v>42639</v>
      </c>
      <c r="D1487" s="37">
        <v>-73.888354880120801</v>
      </c>
    </row>
    <row r="1488" spans="1:4" x14ac:dyDescent="0.25">
      <c r="A1488" s="45" t="s">
        <v>22</v>
      </c>
      <c r="B1488" s="36">
        <v>2283</v>
      </c>
      <c r="C1488" s="44">
        <v>42640</v>
      </c>
      <c r="D1488" s="37">
        <v>-73.888354880120801</v>
      </c>
    </row>
    <row r="1489" spans="1:4" x14ac:dyDescent="0.25">
      <c r="A1489" s="45" t="s">
        <v>22</v>
      </c>
      <c r="B1489" s="36">
        <v>2284</v>
      </c>
      <c r="C1489" s="44">
        <v>42641</v>
      </c>
      <c r="D1489" s="37">
        <v>-73.888354880120801</v>
      </c>
    </row>
    <row r="1490" spans="1:4" x14ac:dyDescent="0.25">
      <c r="A1490" s="45" t="s">
        <v>22</v>
      </c>
      <c r="B1490" s="36">
        <v>2285</v>
      </c>
      <c r="C1490" s="44">
        <v>42642</v>
      </c>
      <c r="D1490" s="37">
        <v>-73.888354880120801</v>
      </c>
    </row>
    <row r="1491" spans="1:4" x14ac:dyDescent="0.25">
      <c r="A1491" s="45" t="s">
        <v>22</v>
      </c>
      <c r="B1491" s="36">
        <v>2286</v>
      </c>
      <c r="C1491" s="44">
        <v>42643</v>
      </c>
      <c r="D1491" s="37">
        <v>-73.888354880120801</v>
      </c>
    </row>
    <row r="1492" spans="1:4" x14ac:dyDescent="0.25">
      <c r="A1492" s="45" t="s">
        <v>22</v>
      </c>
      <c r="B1492" s="36">
        <v>2289</v>
      </c>
      <c r="C1492" s="44">
        <v>42646</v>
      </c>
      <c r="D1492" s="37">
        <v>-73.888354880120801</v>
      </c>
    </row>
    <row r="1493" spans="1:4" x14ac:dyDescent="0.25">
      <c r="A1493" s="45" t="s">
        <v>22</v>
      </c>
      <c r="B1493" s="36">
        <v>2290</v>
      </c>
      <c r="C1493" s="44">
        <v>42647</v>
      </c>
      <c r="D1493" s="37">
        <v>-73.888354880120801</v>
      </c>
    </row>
    <row r="1494" spans="1:4" x14ac:dyDescent="0.25">
      <c r="A1494" s="45" t="s">
        <v>22</v>
      </c>
      <c r="B1494" s="36">
        <v>2291</v>
      </c>
      <c r="C1494" s="44">
        <v>42648</v>
      </c>
      <c r="D1494" s="37">
        <v>-73.888354880120801</v>
      </c>
    </row>
    <row r="1495" spans="1:4" x14ac:dyDescent="0.25">
      <c r="A1495" s="45" t="s">
        <v>22</v>
      </c>
      <c r="B1495" s="36">
        <v>2292</v>
      </c>
      <c r="C1495" s="44">
        <v>42649</v>
      </c>
      <c r="D1495" s="37">
        <v>-73.888354880120801</v>
      </c>
    </row>
    <row r="1496" spans="1:4" x14ac:dyDescent="0.25">
      <c r="A1496" s="45" t="s">
        <v>22</v>
      </c>
      <c r="B1496" s="36">
        <v>2293</v>
      </c>
      <c r="C1496" s="44">
        <v>42650</v>
      </c>
      <c r="D1496" s="37">
        <v>-73.888354880120801</v>
      </c>
    </row>
    <row r="1497" spans="1:4" x14ac:dyDescent="0.25">
      <c r="A1497" s="45" t="s">
        <v>22</v>
      </c>
      <c r="B1497" s="36">
        <v>2297</v>
      </c>
      <c r="C1497" s="44">
        <v>42654</v>
      </c>
      <c r="D1497" s="37">
        <v>-73.888354880120801</v>
      </c>
    </row>
    <row r="1498" spans="1:4" x14ac:dyDescent="0.25">
      <c r="A1498" s="45" t="s">
        <v>22</v>
      </c>
      <c r="B1498" s="36">
        <v>2298</v>
      </c>
      <c r="C1498" s="44">
        <v>42655</v>
      </c>
      <c r="D1498" s="37">
        <v>-73.888354880120801</v>
      </c>
    </row>
    <row r="1499" spans="1:4" x14ac:dyDescent="0.25">
      <c r="A1499" s="45" t="s">
        <v>22</v>
      </c>
      <c r="B1499" s="36">
        <v>2299</v>
      </c>
      <c r="C1499" s="44">
        <v>42656</v>
      </c>
      <c r="D1499" s="37">
        <v>-73.888354880120801</v>
      </c>
    </row>
    <row r="1500" spans="1:4" x14ac:dyDescent="0.25">
      <c r="A1500" s="45" t="s">
        <v>24</v>
      </c>
      <c r="B1500" s="36">
        <v>2300</v>
      </c>
      <c r="C1500" s="44">
        <v>42657</v>
      </c>
      <c r="D1500" s="37">
        <v>-74.001801906478136</v>
      </c>
    </row>
    <row r="1501" spans="1:4" x14ac:dyDescent="0.25">
      <c r="A1501" s="45" t="s">
        <v>24</v>
      </c>
      <c r="B1501" s="36">
        <v>2303</v>
      </c>
      <c r="C1501" s="44">
        <v>42660</v>
      </c>
      <c r="D1501" s="37">
        <v>-51.315462770857472</v>
      </c>
    </row>
    <row r="1502" spans="1:4" x14ac:dyDescent="0.25">
      <c r="A1502" s="45" t="s">
        <v>24</v>
      </c>
      <c r="B1502" s="36">
        <v>2304</v>
      </c>
      <c r="C1502" s="44">
        <v>42661</v>
      </c>
      <c r="D1502" s="37">
        <v>-45.505135339853133</v>
      </c>
    </row>
    <row r="1503" spans="1:4" x14ac:dyDescent="0.25">
      <c r="A1503" s="45" t="s">
        <v>24</v>
      </c>
      <c r="B1503" s="36">
        <v>2306</v>
      </c>
      <c r="C1503" s="44">
        <v>42663</v>
      </c>
      <c r="D1503" s="37">
        <v>-41.154288572256739</v>
      </c>
    </row>
    <row r="1504" spans="1:4" x14ac:dyDescent="0.25">
      <c r="A1504" s="45" t="s">
        <v>24</v>
      </c>
      <c r="B1504" s="36">
        <v>2307</v>
      </c>
      <c r="C1504" s="44">
        <v>42664</v>
      </c>
      <c r="D1504" s="37">
        <v>-33.393898742245135</v>
      </c>
    </row>
    <row r="1505" spans="1:4" x14ac:dyDescent="0.25">
      <c r="A1505" s="45" t="s">
        <v>24</v>
      </c>
      <c r="B1505" s="36">
        <v>2310</v>
      </c>
      <c r="C1505" s="44">
        <v>42667</v>
      </c>
      <c r="D1505" s="37">
        <v>-26.574812617414704</v>
      </c>
    </row>
    <row r="1506" spans="1:4" x14ac:dyDescent="0.25">
      <c r="A1506" s="45" t="s">
        <v>24</v>
      </c>
      <c r="B1506" s="36">
        <v>2311</v>
      </c>
      <c r="C1506" s="44">
        <v>42668</v>
      </c>
      <c r="D1506" s="37">
        <v>-18.461817164941088</v>
      </c>
    </row>
    <row r="1507" spans="1:4" x14ac:dyDescent="0.25">
      <c r="A1507" s="45" t="s">
        <v>24</v>
      </c>
      <c r="B1507" s="36">
        <v>2312</v>
      </c>
      <c r="C1507" s="44">
        <v>42669</v>
      </c>
      <c r="D1507" s="37">
        <v>-16.539349988561291</v>
      </c>
    </row>
    <row r="1508" spans="1:4" x14ac:dyDescent="0.25">
      <c r="A1508" s="45" t="s">
        <v>24</v>
      </c>
      <c r="B1508" s="36">
        <v>2313</v>
      </c>
      <c r="C1508" s="44">
        <v>42670</v>
      </c>
      <c r="D1508" s="37">
        <v>-15.435541083462841</v>
      </c>
    </row>
    <row r="1509" spans="1:4" x14ac:dyDescent="0.25">
      <c r="A1509" s="45" t="s">
        <v>24</v>
      </c>
      <c r="B1509" s="36">
        <v>2314</v>
      </c>
      <c r="C1509" s="44">
        <v>42671</v>
      </c>
      <c r="D1509" s="37">
        <v>-11.060165229086479</v>
      </c>
    </row>
    <row r="1510" spans="1:4" x14ac:dyDescent="0.25">
      <c r="A1510" s="45" t="s">
        <v>24</v>
      </c>
      <c r="B1510" s="36">
        <v>2317</v>
      </c>
      <c r="C1510" s="44">
        <v>42674</v>
      </c>
      <c r="D1510" s="37">
        <v>0.82417731580683951</v>
      </c>
    </row>
    <row r="1511" spans="1:4" x14ac:dyDescent="0.25">
      <c r="A1511" s="45" t="s">
        <v>24</v>
      </c>
      <c r="B1511" s="36">
        <v>2318</v>
      </c>
      <c r="C1511" s="44">
        <v>42675</v>
      </c>
      <c r="D1511" s="37">
        <v>9.8324844357491941</v>
      </c>
    </row>
    <row r="1512" spans="1:4" x14ac:dyDescent="0.25">
      <c r="A1512" s="45" t="s">
        <v>24</v>
      </c>
      <c r="B1512" s="36">
        <v>2319</v>
      </c>
      <c r="C1512" s="44">
        <v>42676</v>
      </c>
      <c r="D1512" s="37">
        <v>12.162747679845923</v>
      </c>
    </row>
    <row r="1513" spans="1:4" x14ac:dyDescent="0.25">
      <c r="A1513" s="45" t="s">
        <v>24</v>
      </c>
      <c r="B1513" s="36">
        <v>2320</v>
      </c>
      <c r="C1513" s="44">
        <v>42677</v>
      </c>
      <c r="D1513" s="37">
        <v>16.053674070317964</v>
      </c>
    </row>
    <row r="1514" spans="1:4" x14ac:dyDescent="0.25">
      <c r="A1514" s="45" t="s">
        <v>24</v>
      </c>
      <c r="B1514" s="36">
        <v>2321</v>
      </c>
      <c r="C1514" s="44">
        <v>42678</v>
      </c>
      <c r="D1514" s="37">
        <v>19.668648234515388</v>
      </c>
    </row>
    <row r="1515" spans="1:4" x14ac:dyDescent="0.25">
      <c r="A1515" s="45" t="s">
        <v>24</v>
      </c>
      <c r="B1515" s="36">
        <v>2324</v>
      </c>
      <c r="C1515" s="44">
        <v>42681</v>
      </c>
      <c r="D1515" s="37">
        <v>28.836394418527526</v>
      </c>
    </row>
    <row r="1516" spans="1:4" x14ac:dyDescent="0.25">
      <c r="A1516" s="45" t="s">
        <v>24</v>
      </c>
      <c r="B1516" s="36">
        <v>2325</v>
      </c>
      <c r="C1516" s="44">
        <v>42682</v>
      </c>
      <c r="D1516" s="37">
        <v>32.914355095696799</v>
      </c>
    </row>
    <row r="1517" spans="1:4" x14ac:dyDescent="0.25">
      <c r="A1517" s="45" t="s">
        <v>24</v>
      </c>
      <c r="B1517" s="36">
        <v>2326</v>
      </c>
      <c r="C1517" s="44">
        <v>42683</v>
      </c>
      <c r="D1517" s="37">
        <v>35.186361758691113</v>
      </c>
    </row>
    <row r="1518" spans="1:4" x14ac:dyDescent="0.25">
      <c r="A1518" s="45" t="s">
        <v>24</v>
      </c>
      <c r="B1518" s="36">
        <v>2327</v>
      </c>
      <c r="C1518" s="44">
        <v>42684</v>
      </c>
      <c r="D1518" s="37">
        <v>41.324765725377489</v>
      </c>
    </row>
    <row r="1519" spans="1:4" x14ac:dyDescent="0.25">
      <c r="A1519" s="45" t="s">
        <v>24</v>
      </c>
      <c r="B1519" s="36">
        <v>2331</v>
      </c>
      <c r="C1519" s="44">
        <v>42688</v>
      </c>
      <c r="D1519" s="37">
        <v>48.422870212330032</v>
      </c>
    </row>
    <row r="1520" spans="1:4" x14ac:dyDescent="0.25">
      <c r="A1520" s="45" t="s">
        <v>24</v>
      </c>
      <c r="B1520" s="36">
        <v>2332</v>
      </c>
      <c r="C1520" s="44">
        <v>42689</v>
      </c>
      <c r="D1520" s="37">
        <v>52.785981523316401</v>
      </c>
    </row>
    <row r="1521" spans="1:4" x14ac:dyDescent="0.25">
      <c r="A1521" s="45" t="s">
        <v>24</v>
      </c>
      <c r="B1521" s="36">
        <v>2333</v>
      </c>
      <c r="C1521" s="44">
        <v>42690</v>
      </c>
      <c r="D1521" s="37">
        <v>55.603760367164952</v>
      </c>
    </row>
    <row r="1522" spans="1:4" x14ac:dyDescent="0.25">
      <c r="A1522" s="45" t="s">
        <v>24</v>
      </c>
      <c r="B1522" s="36">
        <v>2334</v>
      </c>
      <c r="C1522" s="44">
        <v>42691</v>
      </c>
      <c r="D1522" s="37">
        <v>59.099155233310043</v>
      </c>
    </row>
    <row r="1523" spans="1:4" x14ac:dyDescent="0.25">
      <c r="A1523" s="45" t="s">
        <v>24</v>
      </c>
      <c r="B1523" s="36">
        <v>2335</v>
      </c>
      <c r="C1523" s="44">
        <v>42692</v>
      </c>
      <c r="D1523" s="37">
        <v>61.227053511472057</v>
      </c>
    </row>
    <row r="1524" spans="1:4" x14ac:dyDescent="0.25">
      <c r="A1524" s="45" t="s">
        <v>24</v>
      </c>
      <c r="B1524" s="36">
        <v>2338</v>
      </c>
      <c r="C1524" s="44">
        <v>42695</v>
      </c>
      <c r="D1524" s="37">
        <v>63.575713570653761</v>
      </c>
    </row>
    <row r="1525" spans="1:4" x14ac:dyDescent="0.25">
      <c r="A1525" s="45" t="s">
        <v>24</v>
      </c>
      <c r="B1525" s="36">
        <v>2339</v>
      </c>
      <c r="C1525" s="44">
        <v>42696</v>
      </c>
      <c r="D1525" s="37">
        <v>67.279605674428566</v>
      </c>
    </row>
    <row r="1526" spans="1:4" x14ac:dyDescent="0.25">
      <c r="A1526" s="45" t="s">
        <v>24</v>
      </c>
      <c r="B1526" s="36">
        <v>2340</v>
      </c>
      <c r="C1526" s="44">
        <v>42697</v>
      </c>
      <c r="D1526" s="37">
        <v>69.766241846747576</v>
      </c>
    </row>
    <row r="1527" spans="1:4" x14ac:dyDescent="0.25">
      <c r="A1527" s="45" t="s">
        <v>24</v>
      </c>
      <c r="B1527" s="36">
        <v>2342</v>
      </c>
      <c r="C1527" s="44">
        <v>42699</v>
      </c>
      <c r="D1527" s="37">
        <v>75.855587639874031</v>
      </c>
    </row>
    <row r="1528" spans="1:4" x14ac:dyDescent="0.25">
      <c r="A1528" s="45" t="s">
        <v>24</v>
      </c>
      <c r="B1528" s="36">
        <v>2345</v>
      </c>
      <c r="C1528" s="44">
        <v>42702</v>
      </c>
      <c r="D1528" s="37">
        <v>79.976474218908251</v>
      </c>
    </row>
    <row r="1529" spans="1:4" x14ac:dyDescent="0.25">
      <c r="A1529" s="45" t="s">
        <v>24</v>
      </c>
      <c r="B1529" s="36">
        <v>2346</v>
      </c>
      <c r="C1529" s="44">
        <v>42703</v>
      </c>
      <c r="D1529" s="37">
        <v>83.11313119089634</v>
      </c>
    </row>
    <row r="1530" spans="1:4" x14ac:dyDescent="0.25">
      <c r="A1530" s="45" t="s">
        <v>24</v>
      </c>
      <c r="B1530" s="36">
        <v>2347</v>
      </c>
      <c r="C1530" s="44">
        <v>42704</v>
      </c>
      <c r="D1530" s="37">
        <v>85.955439121524847</v>
      </c>
    </row>
    <row r="1531" spans="1:4" x14ac:dyDescent="0.25">
      <c r="A1531" s="45" t="s">
        <v>24</v>
      </c>
      <c r="B1531" s="36">
        <v>2348</v>
      </c>
      <c r="C1531" s="44">
        <v>42705</v>
      </c>
      <c r="D1531" s="37">
        <v>90.784603081330573</v>
      </c>
    </row>
    <row r="1532" spans="1:4" x14ac:dyDescent="0.25">
      <c r="A1532" s="45" t="s">
        <v>24</v>
      </c>
      <c r="B1532" s="36">
        <v>2349</v>
      </c>
      <c r="C1532" s="44">
        <v>42706</v>
      </c>
      <c r="D1532" s="37">
        <v>91.925205616598973</v>
      </c>
    </row>
    <row r="1533" spans="1:4" x14ac:dyDescent="0.25">
      <c r="A1533" s="45" t="s">
        <v>24</v>
      </c>
      <c r="B1533" s="36">
        <v>2352</v>
      </c>
      <c r="C1533" s="44">
        <v>42709</v>
      </c>
      <c r="D1533" s="37">
        <v>119.41924576109288</v>
      </c>
    </row>
    <row r="1534" spans="1:4" x14ac:dyDescent="0.25">
      <c r="A1534" s="45" t="s">
        <v>24</v>
      </c>
      <c r="B1534" s="36">
        <v>2353</v>
      </c>
      <c r="C1534" s="44">
        <v>42710</v>
      </c>
      <c r="D1534" s="37">
        <v>125.50859155421935</v>
      </c>
    </row>
    <row r="1535" spans="1:4" x14ac:dyDescent="0.25">
      <c r="A1535" s="45" t="s">
        <v>24</v>
      </c>
      <c r="B1535" s="36">
        <v>2354</v>
      </c>
      <c r="C1535" s="44">
        <v>42711</v>
      </c>
      <c r="D1535" s="37">
        <v>120.32988810779912</v>
      </c>
    </row>
    <row r="1536" spans="1:4" x14ac:dyDescent="0.25">
      <c r="A1536" s="45" t="s">
        <v>24</v>
      </c>
      <c r="B1536" s="36">
        <v>2355</v>
      </c>
      <c r="C1536" s="44">
        <v>42712</v>
      </c>
      <c r="D1536" s="37">
        <v>90.64049469649828</v>
      </c>
    </row>
    <row r="1537" spans="1:4" x14ac:dyDescent="0.25">
      <c r="A1537" s="45" t="s">
        <v>24</v>
      </c>
      <c r="B1537" s="36">
        <v>2356</v>
      </c>
      <c r="C1537" s="44">
        <v>42713</v>
      </c>
      <c r="D1537" s="37">
        <v>91.974263790158915</v>
      </c>
    </row>
    <row r="1538" spans="1:4" x14ac:dyDescent="0.25">
      <c r="A1538" s="45" t="s">
        <v>24</v>
      </c>
      <c r="B1538" s="36">
        <v>2359</v>
      </c>
      <c r="C1538" s="44">
        <v>42716</v>
      </c>
      <c r="D1538" s="37">
        <v>99.753050435255489</v>
      </c>
    </row>
    <row r="1539" spans="1:4" x14ac:dyDescent="0.25">
      <c r="A1539" s="45" t="s">
        <v>24</v>
      </c>
      <c r="B1539" s="36">
        <v>2360</v>
      </c>
      <c r="C1539" s="44">
        <v>42717</v>
      </c>
      <c r="D1539" s="37">
        <v>103.58572024462511</v>
      </c>
    </row>
    <row r="1540" spans="1:4" x14ac:dyDescent="0.25">
      <c r="A1540" s="45" t="s">
        <v>26</v>
      </c>
      <c r="B1540" s="36">
        <v>2361</v>
      </c>
      <c r="C1540" s="44">
        <v>42718</v>
      </c>
      <c r="D1540" s="37">
        <v>106.40656522432116</v>
      </c>
    </row>
    <row r="1541" spans="1:4" x14ac:dyDescent="0.25">
      <c r="A1541" s="45" t="s">
        <v>26</v>
      </c>
      <c r="B1541" s="36">
        <v>2362</v>
      </c>
      <c r="C1541" s="44">
        <v>42719</v>
      </c>
      <c r="D1541" s="37">
        <v>99.955415401190209</v>
      </c>
    </row>
    <row r="1542" spans="1:4" x14ac:dyDescent="0.25">
      <c r="A1542" s="45" t="s">
        <v>26</v>
      </c>
      <c r="B1542" s="36">
        <v>2363</v>
      </c>
      <c r="C1542" s="44">
        <v>42720</v>
      </c>
      <c r="D1542" s="37">
        <v>99.225675069486229</v>
      </c>
    </row>
    <row r="1543" spans="1:4" x14ac:dyDescent="0.25">
      <c r="A1543" s="45" t="s">
        <v>26</v>
      </c>
      <c r="B1543" s="36">
        <v>2366</v>
      </c>
      <c r="C1543" s="44">
        <v>42723</v>
      </c>
      <c r="D1543" s="37">
        <v>95.938777440970853</v>
      </c>
    </row>
    <row r="1544" spans="1:4" x14ac:dyDescent="0.25">
      <c r="A1544" s="45" t="s">
        <v>26</v>
      </c>
      <c r="B1544" s="36">
        <v>2375</v>
      </c>
      <c r="C1544" s="44">
        <v>42732</v>
      </c>
      <c r="D1544" s="37">
        <v>94.632603569937672</v>
      </c>
    </row>
    <row r="1545" spans="1:4" x14ac:dyDescent="0.25">
      <c r="A1545" s="45" t="s">
        <v>26</v>
      </c>
      <c r="B1545" s="36">
        <v>2376</v>
      </c>
      <c r="C1545" s="44">
        <v>42733</v>
      </c>
      <c r="D1545" s="37">
        <v>93.771019396791388</v>
      </c>
    </row>
    <row r="1546" spans="1:4" x14ac:dyDescent="0.25">
      <c r="A1546" s="45" t="s">
        <v>26</v>
      </c>
      <c r="B1546" s="36">
        <v>2377</v>
      </c>
      <c r="C1546" s="44">
        <v>42734</v>
      </c>
      <c r="D1546" s="37">
        <v>93.464405812041832</v>
      </c>
    </row>
    <row r="1547" spans="1:4" x14ac:dyDescent="0.25">
      <c r="A1547" s="45" t="s">
        <v>26</v>
      </c>
      <c r="B1547" s="36">
        <v>2381</v>
      </c>
      <c r="C1547" s="44">
        <v>42738</v>
      </c>
      <c r="D1547" s="37">
        <v>92.130636718381197</v>
      </c>
    </row>
    <row r="1548" spans="1:4" x14ac:dyDescent="0.25">
      <c r="A1548" s="45" t="s">
        <v>26</v>
      </c>
      <c r="B1548" s="36">
        <v>2382</v>
      </c>
      <c r="C1548" s="44">
        <v>42739</v>
      </c>
      <c r="D1548" s="37">
        <v>91.382499571592248</v>
      </c>
    </row>
    <row r="1549" spans="1:4" x14ac:dyDescent="0.25">
      <c r="A1549" s="45" t="s">
        <v>26</v>
      </c>
      <c r="B1549" s="36">
        <v>2384</v>
      </c>
      <c r="C1549" s="44">
        <v>42741</v>
      </c>
      <c r="D1549" s="37">
        <v>91.241457322607445</v>
      </c>
    </row>
    <row r="1550" spans="1:4" x14ac:dyDescent="0.25">
      <c r="A1550" s="45" t="s">
        <v>26</v>
      </c>
      <c r="B1550" s="36">
        <v>2387</v>
      </c>
      <c r="C1550" s="44">
        <v>42744</v>
      </c>
      <c r="D1550" s="37">
        <v>90.425865187173585</v>
      </c>
    </row>
    <row r="1551" spans="1:4" x14ac:dyDescent="0.25">
      <c r="A1551" s="45" t="s">
        <v>26</v>
      </c>
      <c r="B1551" s="36">
        <v>2388</v>
      </c>
      <c r="C1551" s="44">
        <v>42745</v>
      </c>
      <c r="D1551" s="37">
        <v>89.732918485639559</v>
      </c>
    </row>
    <row r="1552" spans="1:4" x14ac:dyDescent="0.25">
      <c r="A1552" s="45" t="s">
        <v>26</v>
      </c>
      <c r="B1552" s="36">
        <v>2389</v>
      </c>
      <c r="C1552" s="44">
        <v>42746</v>
      </c>
      <c r="D1552" s="37">
        <v>89.585743964959775</v>
      </c>
    </row>
    <row r="1553" spans="1:4" x14ac:dyDescent="0.25">
      <c r="A1553" s="45" t="s">
        <v>26</v>
      </c>
      <c r="B1553" s="36">
        <v>2390</v>
      </c>
      <c r="C1553" s="44">
        <v>42747</v>
      </c>
      <c r="D1553" s="37">
        <v>89.211675391565294</v>
      </c>
    </row>
    <row r="1554" spans="1:4" x14ac:dyDescent="0.25">
      <c r="A1554" s="45" t="s">
        <v>26</v>
      </c>
      <c r="B1554" s="36">
        <v>2391</v>
      </c>
      <c r="C1554" s="44">
        <v>42748</v>
      </c>
      <c r="D1554" s="37">
        <v>89.067567006733</v>
      </c>
    </row>
    <row r="1555" spans="1:4" x14ac:dyDescent="0.25">
      <c r="A1555" s="45" t="s">
        <v>26</v>
      </c>
      <c r="B1555" s="36">
        <v>2395</v>
      </c>
      <c r="C1555" s="44">
        <v>42752</v>
      </c>
      <c r="D1555" s="37">
        <v>88.932657029443178</v>
      </c>
    </row>
    <row r="1556" spans="1:4" x14ac:dyDescent="0.25">
      <c r="A1556" s="45" t="s">
        <v>26</v>
      </c>
      <c r="B1556" s="36">
        <v>2396</v>
      </c>
      <c r="C1556" s="44">
        <v>42753</v>
      </c>
      <c r="D1556" s="37">
        <v>88.57698527113368</v>
      </c>
    </row>
    <row r="1557" spans="1:4" x14ac:dyDescent="0.25">
      <c r="A1557" s="45" t="s">
        <v>26</v>
      </c>
      <c r="B1557" s="36">
        <v>2397</v>
      </c>
      <c r="C1557" s="44">
        <v>42754</v>
      </c>
      <c r="D1557" s="37">
        <v>88.294900773164088</v>
      </c>
    </row>
    <row r="1558" spans="1:4" x14ac:dyDescent="0.25">
      <c r="A1558" s="45" t="s">
        <v>26</v>
      </c>
      <c r="B1558" s="36">
        <v>2398</v>
      </c>
      <c r="C1558" s="44">
        <v>42755</v>
      </c>
      <c r="D1558" s="37">
        <v>88.009750139346977</v>
      </c>
    </row>
    <row r="1559" spans="1:4" x14ac:dyDescent="0.25">
      <c r="A1559" s="45" t="s">
        <v>26</v>
      </c>
      <c r="B1559" s="36">
        <v>2401</v>
      </c>
      <c r="C1559" s="44">
        <v>42758</v>
      </c>
      <c r="D1559" s="37">
        <v>86.905941234248516</v>
      </c>
    </row>
    <row r="1560" spans="1:4" x14ac:dyDescent="0.25">
      <c r="A1560" s="45" t="s">
        <v>26</v>
      </c>
      <c r="B1560" s="36">
        <v>2402</v>
      </c>
      <c r="C1560" s="44">
        <v>42759</v>
      </c>
      <c r="D1560" s="37">
        <v>86.633055143821409</v>
      </c>
    </row>
    <row r="1561" spans="1:4" x14ac:dyDescent="0.25">
      <c r="A1561" s="45" t="s">
        <v>26</v>
      </c>
      <c r="B1561" s="36">
        <v>2403</v>
      </c>
      <c r="C1561" s="44">
        <v>42760</v>
      </c>
      <c r="D1561" s="37">
        <v>86.626922872126428</v>
      </c>
    </row>
    <row r="1562" spans="1:4" x14ac:dyDescent="0.25">
      <c r="A1562" s="45" t="s">
        <v>26</v>
      </c>
      <c r="B1562" s="36">
        <v>2404</v>
      </c>
      <c r="C1562" s="44">
        <v>42761</v>
      </c>
      <c r="D1562" s="37">
        <v>86.378565868479271</v>
      </c>
    </row>
    <row r="1563" spans="1:4" x14ac:dyDescent="0.25">
      <c r="A1563" s="45" t="s">
        <v>26</v>
      </c>
      <c r="B1563" s="36">
        <v>2405</v>
      </c>
      <c r="C1563" s="44">
        <v>42762</v>
      </c>
      <c r="D1563" s="37">
        <v>86.403094955259235</v>
      </c>
    </row>
    <row r="1564" spans="1:4" x14ac:dyDescent="0.25">
      <c r="A1564" s="45" t="s">
        <v>26</v>
      </c>
      <c r="B1564" s="36">
        <v>2408</v>
      </c>
      <c r="C1564" s="44">
        <v>42765</v>
      </c>
      <c r="D1564" s="37">
        <v>85.940108442287382</v>
      </c>
    </row>
    <row r="1565" spans="1:4" x14ac:dyDescent="0.25">
      <c r="A1565" s="45" t="s">
        <v>26</v>
      </c>
      <c r="B1565" s="36">
        <v>2409</v>
      </c>
      <c r="C1565" s="44">
        <v>42766</v>
      </c>
      <c r="D1565" s="37">
        <v>84.177080329977358</v>
      </c>
    </row>
    <row r="1566" spans="1:4" x14ac:dyDescent="0.25">
      <c r="A1566" s="45" t="s">
        <v>26</v>
      </c>
      <c r="B1566" s="36">
        <v>2410</v>
      </c>
      <c r="C1566" s="44">
        <v>42767</v>
      </c>
      <c r="D1566" s="37">
        <v>85.627362585842818</v>
      </c>
    </row>
    <row r="1567" spans="1:4" x14ac:dyDescent="0.25">
      <c r="A1567" s="45" t="s">
        <v>26</v>
      </c>
      <c r="B1567" s="36">
        <v>2411</v>
      </c>
      <c r="C1567" s="44">
        <v>42768</v>
      </c>
      <c r="D1567" s="37">
        <v>85.37593944634817</v>
      </c>
    </row>
    <row r="1568" spans="1:4" x14ac:dyDescent="0.25">
      <c r="A1568" s="45" t="s">
        <v>26</v>
      </c>
      <c r="B1568" s="36">
        <v>2412</v>
      </c>
      <c r="C1568" s="44">
        <v>42769</v>
      </c>
      <c r="D1568" s="37">
        <v>85.237963333210857</v>
      </c>
    </row>
    <row r="1569" spans="1:4" x14ac:dyDescent="0.25">
      <c r="A1569" s="45" t="s">
        <v>26</v>
      </c>
      <c r="B1569" s="36">
        <v>2415</v>
      </c>
      <c r="C1569" s="44">
        <v>42772</v>
      </c>
      <c r="D1569" s="37">
        <v>84.468363235489448</v>
      </c>
    </row>
    <row r="1570" spans="1:4" x14ac:dyDescent="0.25">
      <c r="A1570" s="45" t="s">
        <v>26</v>
      </c>
      <c r="B1570" s="36">
        <v>2416</v>
      </c>
      <c r="C1570" s="44">
        <v>42773</v>
      </c>
      <c r="D1570" s="37">
        <v>84.082030118704992</v>
      </c>
    </row>
    <row r="1571" spans="1:4" x14ac:dyDescent="0.25">
      <c r="A1571" s="45" t="s">
        <v>26</v>
      </c>
      <c r="B1571" s="36">
        <v>2417</v>
      </c>
      <c r="C1571" s="44">
        <v>42774</v>
      </c>
      <c r="D1571" s="37">
        <v>84.091228526247477</v>
      </c>
    </row>
    <row r="1572" spans="1:4" x14ac:dyDescent="0.25">
      <c r="A1572" s="45" t="s">
        <v>26</v>
      </c>
      <c r="B1572" s="36">
        <v>2418</v>
      </c>
      <c r="C1572" s="44">
        <v>42775</v>
      </c>
      <c r="D1572" s="37">
        <v>83.692630866073046</v>
      </c>
    </row>
    <row r="1573" spans="1:4" x14ac:dyDescent="0.25">
      <c r="A1573" s="45" t="s">
        <v>26</v>
      </c>
      <c r="B1573" s="36">
        <v>2419</v>
      </c>
      <c r="C1573" s="44">
        <v>42776</v>
      </c>
      <c r="D1573" s="37">
        <v>83.634374284970619</v>
      </c>
    </row>
    <row r="1574" spans="1:4" x14ac:dyDescent="0.25">
      <c r="A1574" s="45" t="s">
        <v>26</v>
      </c>
      <c r="B1574" s="36">
        <v>2422</v>
      </c>
      <c r="C1574" s="44">
        <v>42779</v>
      </c>
      <c r="D1574" s="37">
        <v>83.395215688865946</v>
      </c>
    </row>
    <row r="1575" spans="1:4" x14ac:dyDescent="0.25">
      <c r="A1575" s="45" t="s">
        <v>26</v>
      </c>
      <c r="B1575" s="36">
        <v>2424</v>
      </c>
      <c r="C1575" s="44">
        <v>42781</v>
      </c>
      <c r="D1575" s="37">
        <v>83.100866647506365</v>
      </c>
    </row>
    <row r="1576" spans="1:4" x14ac:dyDescent="0.25">
      <c r="A1576" s="45" t="s">
        <v>26</v>
      </c>
      <c r="B1576" s="36">
        <v>2425</v>
      </c>
      <c r="C1576" s="44">
        <v>42782</v>
      </c>
      <c r="D1576" s="37">
        <v>82.916898496656628</v>
      </c>
    </row>
    <row r="1577" spans="1:4" x14ac:dyDescent="0.25">
      <c r="A1577" s="45" t="s">
        <v>26</v>
      </c>
      <c r="B1577" s="36">
        <v>2426</v>
      </c>
      <c r="C1577" s="44">
        <v>42783</v>
      </c>
      <c r="D1577" s="37">
        <v>82.812649877841778</v>
      </c>
    </row>
    <row r="1578" spans="1:4" x14ac:dyDescent="0.25">
      <c r="A1578" s="45" t="s">
        <v>26</v>
      </c>
      <c r="B1578" s="36">
        <v>2430</v>
      </c>
      <c r="C1578" s="44">
        <v>42787</v>
      </c>
      <c r="D1578" s="37">
        <v>82.512168564787189</v>
      </c>
    </row>
    <row r="1579" spans="1:4" x14ac:dyDescent="0.25">
      <c r="A1579" s="45" t="s">
        <v>26</v>
      </c>
      <c r="B1579" s="36">
        <v>2431</v>
      </c>
      <c r="C1579" s="44">
        <v>42788</v>
      </c>
      <c r="D1579" s="37">
        <v>81.837618678338146</v>
      </c>
    </row>
    <row r="1580" spans="1:4" x14ac:dyDescent="0.25">
      <c r="A1580" s="45" t="s">
        <v>26</v>
      </c>
      <c r="B1580" s="36">
        <v>2432</v>
      </c>
      <c r="C1580" s="44">
        <v>42789</v>
      </c>
      <c r="D1580" s="37">
        <v>82.303671327157488</v>
      </c>
    </row>
    <row r="1581" spans="1:4" x14ac:dyDescent="0.25">
      <c r="A1581" s="45" t="s">
        <v>26</v>
      </c>
      <c r="B1581" s="36">
        <v>2433</v>
      </c>
      <c r="C1581" s="44">
        <v>42790</v>
      </c>
      <c r="D1581" s="37">
        <v>82.184092029105159</v>
      </c>
    </row>
    <row r="1582" spans="1:4" x14ac:dyDescent="0.25">
      <c r="A1582" s="45" t="s">
        <v>26</v>
      </c>
      <c r="B1582" s="36">
        <v>2436</v>
      </c>
      <c r="C1582" s="44">
        <v>42793</v>
      </c>
      <c r="D1582" s="37">
        <v>82.036917508425361</v>
      </c>
    </row>
    <row r="1583" spans="1:4" x14ac:dyDescent="0.25">
      <c r="A1583" s="45" t="s">
        <v>26</v>
      </c>
      <c r="B1583" s="36">
        <v>2438</v>
      </c>
      <c r="C1583" s="53">
        <v>42795</v>
      </c>
      <c r="D1583" s="37">
        <v>81.852949357575611</v>
      </c>
    </row>
    <row r="1584" spans="1:4" x14ac:dyDescent="0.25">
      <c r="A1584" s="45" t="s">
        <v>26</v>
      </c>
      <c r="B1584" s="36">
        <v>2439</v>
      </c>
      <c r="C1584" s="53">
        <v>42796</v>
      </c>
      <c r="D1584" s="37">
        <v>81.653650527488409</v>
      </c>
    </row>
    <row r="1585" spans="1:4" x14ac:dyDescent="0.25">
      <c r="A1585" s="45" t="s">
        <v>26</v>
      </c>
      <c r="B1585" s="36">
        <v>2440</v>
      </c>
      <c r="C1585" s="53">
        <v>42797</v>
      </c>
      <c r="D1585" s="37">
        <v>81.144671976804119</v>
      </c>
    </row>
    <row r="1586" spans="1:4" x14ac:dyDescent="0.25">
      <c r="A1586" s="45" t="s">
        <v>26</v>
      </c>
      <c r="B1586" s="36">
        <v>2443</v>
      </c>
      <c r="C1586" s="53">
        <v>42800</v>
      </c>
      <c r="D1586" s="37">
        <v>81.497277599266113</v>
      </c>
    </row>
    <row r="1587" spans="1:4" x14ac:dyDescent="0.25">
      <c r="A1587" s="45" t="s">
        <v>26</v>
      </c>
      <c r="B1587" s="36">
        <v>2444</v>
      </c>
      <c r="C1587" s="53">
        <v>42801</v>
      </c>
      <c r="D1587" s="37">
        <v>81.414491931383736</v>
      </c>
    </row>
    <row r="1588" spans="1:4" x14ac:dyDescent="0.25">
      <c r="A1588" s="45" t="s">
        <v>26</v>
      </c>
      <c r="B1588" s="36">
        <v>2445</v>
      </c>
      <c r="C1588" s="53">
        <v>42802</v>
      </c>
      <c r="D1588" s="37">
        <v>81.294912633331407</v>
      </c>
    </row>
    <row r="1589" spans="1:4" x14ac:dyDescent="0.25">
      <c r="A1589" s="45" t="s">
        <v>26</v>
      </c>
      <c r="B1589" s="36">
        <v>2446</v>
      </c>
      <c r="C1589" s="53">
        <v>42803</v>
      </c>
      <c r="D1589" s="37">
        <v>81.043489493836759</v>
      </c>
    </row>
    <row r="1590" spans="1:4" x14ac:dyDescent="0.25">
      <c r="A1590" s="45" t="s">
        <v>26</v>
      </c>
      <c r="B1590" s="36">
        <v>2447</v>
      </c>
      <c r="C1590" s="53">
        <v>42804</v>
      </c>
      <c r="D1590" s="37">
        <v>81.181465606974072</v>
      </c>
    </row>
    <row r="1591" spans="1:4" x14ac:dyDescent="0.25">
      <c r="A1591" s="45" t="s">
        <v>26</v>
      </c>
      <c r="B1591" s="36">
        <v>2450</v>
      </c>
      <c r="C1591" s="53">
        <v>42807</v>
      </c>
      <c r="D1591" s="37">
        <v>81.040423357989255</v>
      </c>
    </row>
    <row r="1592" spans="1:4" x14ac:dyDescent="0.25">
      <c r="A1592" s="45" t="s">
        <v>26</v>
      </c>
      <c r="B1592" s="36">
        <v>2451</v>
      </c>
      <c r="C1592" s="53">
        <v>42808</v>
      </c>
      <c r="D1592" s="37">
        <v>81.040423357989255</v>
      </c>
    </row>
    <row r="1593" spans="1:4" x14ac:dyDescent="0.25">
      <c r="A1593" s="45" t="s">
        <v>26</v>
      </c>
      <c r="B1593" s="36">
        <v>2452</v>
      </c>
      <c r="C1593" s="53">
        <v>42809</v>
      </c>
      <c r="D1593" s="37">
        <v>80.856455207139518</v>
      </c>
    </row>
    <row r="1594" spans="1:4" x14ac:dyDescent="0.25">
      <c r="A1594" s="45" t="s">
        <v>26</v>
      </c>
      <c r="B1594" s="36">
        <v>2453</v>
      </c>
      <c r="C1594" s="53">
        <v>42810</v>
      </c>
      <c r="D1594" s="37">
        <v>80.687817735527261</v>
      </c>
    </row>
    <row r="1595" spans="1:4" x14ac:dyDescent="0.25">
      <c r="A1595" s="45" t="s">
        <v>26</v>
      </c>
      <c r="B1595" s="36">
        <v>2454</v>
      </c>
      <c r="C1595" s="53">
        <v>42811</v>
      </c>
      <c r="D1595" s="37">
        <v>80.586635252559887</v>
      </c>
    </row>
    <row r="1596" spans="1:4" x14ac:dyDescent="0.25">
      <c r="A1596" s="45" t="s">
        <v>26</v>
      </c>
      <c r="B1596" s="36">
        <v>2457</v>
      </c>
      <c r="C1596" s="53">
        <v>42814</v>
      </c>
      <c r="D1596" s="37">
        <v>80.509981856372505</v>
      </c>
    </row>
    <row r="1597" spans="1:4" x14ac:dyDescent="0.25">
      <c r="A1597" s="45" t="s">
        <v>26</v>
      </c>
      <c r="B1597" s="36">
        <v>2458</v>
      </c>
      <c r="C1597" s="53">
        <v>42815</v>
      </c>
      <c r="D1597" s="37">
        <v>80.408799373405145</v>
      </c>
    </row>
    <row r="1598" spans="1:4" x14ac:dyDescent="0.25">
      <c r="A1598" s="45" t="s">
        <v>26</v>
      </c>
      <c r="B1598" s="36">
        <v>2459</v>
      </c>
      <c r="C1598" s="53">
        <v>42816</v>
      </c>
      <c r="D1598" s="37">
        <v>80.509981856372505</v>
      </c>
    </row>
    <row r="1599" spans="1:4" x14ac:dyDescent="0.25">
      <c r="A1599" s="45" t="s">
        <v>26</v>
      </c>
      <c r="B1599" s="36">
        <v>2460</v>
      </c>
      <c r="C1599" s="53">
        <v>42817</v>
      </c>
      <c r="D1599" s="37">
        <v>73.421075776962454</v>
      </c>
    </row>
    <row r="1600" spans="1:4" x14ac:dyDescent="0.25">
      <c r="A1600" s="45" t="s">
        <v>26</v>
      </c>
      <c r="B1600" s="36">
        <v>2461</v>
      </c>
      <c r="C1600" s="53">
        <v>42818</v>
      </c>
      <c r="D1600" s="37">
        <v>80.509981856372505</v>
      </c>
    </row>
    <row r="1601" spans="1:4" x14ac:dyDescent="0.25">
      <c r="A1601" s="45" t="s">
        <v>26</v>
      </c>
      <c r="B1601" s="36">
        <v>2464</v>
      </c>
      <c r="C1601" s="53">
        <v>42821</v>
      </c>
      <c r="D1601" s="37">
        <v>80.509981856372505</v>
      </c>
    </row>
    <row r="1602" spans="1:4" x14ac:dyDescent="0.25">
      <c r="A1602" s="45" t="s">
        <v>26</v>
      </c>
      <c r="B1602" s="36">
        <v>2465</v>
      </c>
      <c r="C1602" s="53">
        <v>42822</v>
      </c>
      <c r="D1602" s="37">
        <v>80.41186550925265</v>
      </c>
    </row>
    <row r="1603" spans="1:4" x14ac:dyDescent="0.25">
      <c r="A1603" s="45" t="s">
        <v>26</v>
      </c>
      <c r="B1603" s="36">
        <v>2466</v>
      </c>
      <c r="C1603" s="53">
        <v>42823</v>
      </c>
      <c r="D1603" s="37">
        <v>80.509981856372505</v>
      </c>
    </row>
    <row r="1604" spans="1:4" x14ac:dyDescent="0.25">
      <c r="A1604" s="45" t="s">
        <v>26</v>
      </c>
      <c r="B1604" s="36">
        <v>2467</v>
      </c>
      <c r="C1604" s="53">
        <v>42824</v>
      </c>
      <c r="D1604" s="37">
        <v>80.267757124420342</v>
      </c>
    </row>
    <row r="1605" spans="1:4" x14ac:dyDescent="0.25">
      <c r="A1605" s="45" t="s">
        <v>26</v>
      </c>
      <c r="B1605" s="36">
        <v>2468</v>
      </c>
      <c r="C1605" s="53">
        <v>42825</v>
      </c>
      <c r="D1605" s="37">
        <v>80.509981856372505</v>
      </c>
    </row>
    <row r="1606" spans="1:4" x14ac:dyDescent="0.25">
      <c r="A1606" s="45" t="s">
        <v>26</v>
      </c>
      <c r="B1606" s="36">
        <v>2471</v>
      </c>
      <c r="C1606" s="53">
        <v>42828</v>
      </c>
      <c r="D1606" s="37">
        <v>80.509981856372505</v>
      </c>
    </row>
    <row r="1607" spans="1:4" x14ac:dyDescent="0.25">
      <c r="A1607" s="45" t="s">
        <v>26</v>
      </c>
      <c r="B1607" s="36">
        <v>2472</v>
      </c>
      <c r="C1607" s="53">
        <v>42829</v>
      </c>
      <c r="D1607" s="37">
        <v>80.319881433827774</v>
      </c>
    </row>
    <row r="1608" spans="1:4" x14ac:dyDescent="0.25">
      <c r="A1608" s="45" t="s">
        <v>26</v>
      </c>
      <c r="B1608" s="36">
        <v>2473</v>
      </c>
      <c r="C1608" s="53">
        <v>42830</v>
      </c>
      <c r="D1608" s="37">
        <v>80.172706913147977</v>
      </c>
    </row>
    <row r="1609" spans="1:4" x14ac:dyDescent="0.25">
      <c r="A1609" s="45" t="s">
        <v>26</v>
      </c>
      <c r="B1609" s="36">
        <v>2474</v>
      </c>
      <c r="C1609" s="53">
        <v>42831</v>
      </c>
      <c r="D1609" s="37">
        <v>80.172706913147977</v>
      </c>
    </row>
    <row r="1610" spans="1:4" x14ac:dyDescent="0.25">
      <c r="A1610" s="45" t="s">
        <v>26</v>
      </c>
      <c r="B1610" s="36">
        <v>2475</v>
      </c>
      <c r="C1610" s="53">
        <v>42832</v>
      </c>
      <c r="D1610" s="37">
        <v>80.172706913147977</v>
      </c>
    </row>
    <row r="1611" spans="1:4" x14ac:dyDescent="0.25">
      <c r="A1611" s="45" t="s">
        <v>26</v>
      </c>
      <c r="B1611" s="36">
        <v>2478</v>
      </c>
      <c r="C1611" s="53">
        <v>42835</v>
      </c>
      <c r="D1611" s="37">
        <v>80.172706913147977</v>
      </c>
    </row>
    <row r="1612" spans="1:4" x14ac:dyDescent="0.25">
      <c r="A1612" s="45" t="s">
        <v>26</v>
      </c>
      <c r="B1612" s="36">
        <v>2479</v>
      </c>
      <c r="C1612" s="53">
        <v>42836</v>
      </c>
      <c r="D1612" s="37">
        <v>80.077656701875611</v>
      </c>
    </row>
    <row r="1613" spans="1:4" x14ac:dyDescent="0.25">
      <c r="A1613" s="45" t="s">
        <v>26</v>
      </c>
      <c r="B1613" s="36">
        <v>2480</v>
      </c>
      <c r="C1613" s="53">
        <v>42837</v>
      </c>
      <c r="D1613" s="37">
        <v>79.945812860433293</v>
      </c>
    </row>
    <row r="1614" spans="1:4" x14ac:dyDescent="0.25">
      <c r="A1614" s="45" t="s">
        <v>26</v>
      </c>
      <c r="B1614" s="36">
        <v>2481</v>
      </c>
      <c r="C1614" s="53">
        <v>42838</v>
      </c>
      <c r="D1614" s="37">
        <v>79.945812860433293</v>
      </c>
    </row>
    <row r="1615" spans="1:4" x14ac:dyDescent="0.25">
      <c r="A1615" s="45" t="s">
        <v>26</v>
      </c>
      <c r="B1615" s="36">
        <v>2482</v>
      </c>
      <c r="C1615" s="53">
        <v>42839</v>
      </c>
      <c r="D1615" s="37">
        <v>80.19110372823296</v>
      </c>
    </row>
    <row r="1616" spans="1:4" x14ac:dyDescent="0.25">
      <c r="A1616" s="45" t="s">
        <v>26</v>
      </c>
      <c r="B1616" s="36">
        <v>2485</v>
      </c>
      <c r="C1616" s="53">
        <v>42842</v>
      </c>
      <c r="D1616" s="37">
        <v>80.19110372823296</v>
      </c>
    </row>
    <row r="1617" spans="1:4" x14ac:dyDescent="0.25">
      <c r="A1617" s="45" t="s">
        <v>26</v>
      </c>
      <c r="B1617" s="36">
        <v>2486</v>
      </c>
      <c r="C1617" s="53">
        <v>42843</v>
      </c>
      <c r="D1617" s="37">
        <v>80.077656701875611</v>
      </c>
    </row>
    <row r="1618" spans="1:4" x14ac:dyDescent="0.25">
      <c r="A1618" s="45" t="s">
        <v>26</v>
      </c>
      <c r="B1618" s="36">
        <v>2487</v>
      </c>
      <c r="C1618" s="53">
        <v>42844</v>
      </c>
      <c r="D1618" s="37">
        <v>80.099119652808085</v>
      </c>
    </row>
    <row r="1619" spans="1:4" x14ac:dyDescent="0.25">
      <c r="A1619" s="45" t="s">
        <v>26</v>
      </c>
      <c r="B1619" s="36">
        <v>2488</v>
      </c>
      <c r="C1619" s="53">
        <v>42845</v>
      </c>
      <c r="D1619" s="37">
        <v>80.001003305688215</v>
      </c>
    </row>
    <row r="1620" spans="1:4" x14ac:dyDescent="0.25">
      <c r="A1620" s="45" t="s">
        <v>26</v>
      </c>
      <c r="B1620" s="36">
        <v>2489</v>
      </c>
      <c r="C1620" s="53">
        <v>42846</v>
      </c>
      <c r="D1620" s="37">
        <v>80.099119652808085</v>
      </c>
    </row>
    <row r="1621" spans="1:4" x14ac:dyDescent="0.25">
      <c r="A1621" s="45" t="s">
        <v>26</v>
      </c>
      <c r="B1621" s="36">
        <v>2492</v>
      </c>
      <c r="C1621" s="53">
        <v>42849</v>
      </c>
      <c r="D1621" s="37">
        <v>80.099119652808085</v>
      </c>
    </row>
    <row r="1622" spans="1:4" x14ac:dyDescent="0.25">
      <c r="A1622" s="45" t="s">
        <v>26</v>
      </c>
      <c r="B1622" s="36">
        <v>2493</v>
      </c>
      <c r="C1622" s="53">
        <v>42850</v>
      </c>
      <c r="D1622" s="37">
        <v>80.001003305688215</v>
      </c>
    </row>
    <row r="1623" spans="1:4" x14ac:dyDescent="0.25">
      <c r="A1623" s="45" t="s">
        <v>26</v>
      </c>
      <c r="B1623" s="36">
        <v>2494</v>
      </c>
      <c r="C1623" s="53">
        <v>42851</v>
      </c>
      <c r="D1623" s="37">
        <v>80.099119652808085</v>
      </c>
    </row>
    <row r="1624" spans="1:4" x14ac:dyDescent="0.25">
      <c r="A1624" s="45" t="s">
        <v>26</v>
      </c>
      <c r="B1624" s="36">
        <v>2495</v>
      </c>
      <c r="C1624" s="53">
        <v>42852</v>
      </c>
      <c r="D1624" s="37">
        <v>79.985672626450736</v>
      </c>
    </row>
    <row r="1625" spans="1:4" x14ac:dyDescent="0.25">
      <c r="A1625" s="45" t="s">
        <v>26</v>
      </c>
      <c r="B1625" s="36">
        <v>2496</v>
      </c>
      <c r="C1625" s="53">
        <v>42853</v>
      </c>
      <c r="D1625" s="37">
        <v>80.099119652808085</v>
      </c>
    </row>
    <row r="1626" spans="1:4" x14ac:dyDescent="0.25">
      <c r="A1626" s="45" t="s">
        <v>26</v>
      </c>
      <c r="B1626" s="36">
        <v>2499</v>
      </c>
      <c r="C1626" s="53">
        <v>42856</v>
      </c>
      <c r="D1626" s="37">
        <v>80.099119652808085</v>
      </c>
    </row>
    <row r="1627" spans="1:4" x14ac:dyDescent="0.25">
      <c r="A1627" s="45" t="s">
        <v>26</v>
      </c>
      <c r="B1627" s="36">
        <v>2500</v>
      </c>
      <c r="C1627" s="53">
        <v>42857</v>
      </c>
      <c r="D1627" s="37">
        <v>79.979540354755741</v>
      </c>
    </row>
    <row r="1628" spans="1:4" x14ac:dyDescent="0.25">
      <c r="A1628" s="45" t="s">
        <v>26</v>
      </c>
      <c r="B1628" s="36">
        <v>2501</v>
      </c>
      <c r="C1628" s="53">
        <v>42858</v>
      </c>
      <c r="D1628" s="37">
        <v>80.099119652808085</v>
      </c>
    </row>
    <row r="1629" spans="1:4" x14ac:dyDescent="0.25">
      <c r="A1629" s="45" t="s">
        <v>26</v>
      </c>
      <c r="B1629" s="36">
        <v>2502</v>
      </c>
      <c r="C1629" s="53">
        <v>42859</v>
      </c>
      <c r="D1629" s="37">
        <v>80.099119652808085</v>
      </c>
    </row>
    <row r="1630" spans="1:4" x14ac:dyDescent="0.25">
      <c r="A1630" s="45" t="s">
        <v>26</v>
      </c>
      <c r="B1630" s="36">
        <v>2503</v>
      </c>
      <c r="C1630" s="53">
        <v>42860</v>
      </c>
      <c r="D1630" s="37">
        <v>80.099119652808085</v>
      </c>
    </row>
    <row r="1631" spans="1:4" x14ac:dyDescent="0.25">
      <c r="A1631" s="45" t="s">
        <v>26</v>
      </c>
      <c r="B1631" s="36">
        <v>2506</v>
      </c>
      <c r="C1631" s="53">
        <v>42863</v>
      </c>
      <c r="D1631" s="37">
        <v>80.099119652808085</v>
      </c>
    </row>
    <row r="1632" spans="1:4" x14ac:dyDescent="0.25">
      <c r="A1632" s="45" t="s">
        <v>26</v>
      </c>
      <c r="B1632" s="36">
        <v>2507</v>
      </c>
      <c r="C1632" s="53">
        <v>42864</v>
      </c>
      <c r="D1632" s="37">
        <v>80.099119652808085</v>
      </c>
    </row>
    <row r="1633" spans="1:4" x14ac:dyDescent="0.25">
      <c r="A1633" s="45" t="s">
        <v>26</v>
      </c>
      <c r="B1633" s="36">
        <v>2508</v>
      </c>
      <c r="C1633" s="53">
        <v>42865</v>
      </c>
      <c r="D1633" s="37">
        <v>80.099119652808085</v>
      </c>
    </row>
    <row r="1634" spans="1:4" x14ac:dyDescent="0.25">
      <c r="A1634" s="45" t="s">
        <v>26</v>
      </c>
      <c r="B1634" s="36">
        <v>2509</v>
      </c>
      <c r="C1634" s="53">
        <v>42866</v>
      </c>
      <c r="D1634" s="37">
        <v>80.099119652808085</v>
      </c>
    </row>
    <row r="1635" spans="1:4" x14ac:dyDescent="0.25">
      <c r="A1635" s="45" t="s">
        <v>26</v>
      </c>
      <c r="B1635" s="36">
        <v>2510</v>
      </c>
      <c r="C1635" s="53">
        <v>42867</v>
      </c>
      <c r="D1635" s="37">
        <v>79.967275811365766</v>
      </c>
    </row>
    <row r="1636" spans="1:4" x14ac:dyDescent="0.25">
      <c r="A1636" s="45" t="s">
        <v>26</v>
      </c>
      <c r="B1636" s="36">
        <v>2513</v>
      </c>
      <c r="C1636" s="53">
        <v>42870</v>
      </c>
      <c r="D1636" s="37">
        <v>79.967275811365766</v>
      </c>
    </row>
    <row r="1637" spans="1:4" x14ac:dyDescent="0.25">
      <c r="A1637" s="45" t="s">
        <v>26</v>
      </c>
      <c r="B1637" s="36">
        <v>2514</v>
      </c>
      <c r="C1637" s="53">
        <v>42871</v>
      </c>
      <c r="D1637" s="37">
        <v>79.350982506019136</v>
      </c>
    </row>
    <row r="1638" spans="1:4" x14ac:dyDescent="0.25">
      <c r="A1638" s="45" t="s">
        <v>26</v>
      </c>
      <c r="B1638" s="36">
        <v>2515</v>
      </c>
      <c r="C1638" s="53">
        <v>42872</v>
      </c>
      <c r="D1638" s="37">
        <v>79.967275811365766</v>
      </c>
    </row>
    <row r="1639" spans="1:4" x14ac:dyDescent="0.25">
      <c r="A1639" s="45" t="s">
        <v>26</v>
      </c>
      <c r="B1639" s="36">
        <v>2516</v>
      </c>
      <c r="C1639" s="53">
        <v>42873</v>
      </c>
      <c r="D1639" s="37">
        <v>79.967275811365766</v>
      </c>
    </row>
    <row r="1640" spans="1:4" x14ac:dyDescent="0.25">
      <c r="A1640" s="45" t="s">
        <v>26</v>
      </c>
      <c r="B1640" s="36">
        <v>2517</v>
      </c>
      <c r="C1640" s="53">
        <v>42874</v>
      </c>
      <c r="D1640" s="37">
        <v>79.850762649160927</v>
      </c>
    </row>
    <row r="1641" spans="1:4" x14ac:dyDescent="0.25">
      <c r="A1641" s="45" t="s">
        <v>26</v>
      </c>
      <c r="B1641" s="36">
        <v>2520</v>
      </c>
      <c r="C1641" s="53">
        <v>42877</v>
      </c>
      <c r="D1641" s="37">
        <v>79.850762649160927</v>
      </c>
    </row>
    <row r="1642" spans="1:4" x14ac:dyDescent="0.25">
      <c r="A1642" s="45" t="s">
        <v>26</v>
      </c>
      <c r="B1642" s="36">
        <v>2521</v>
      </c>
      <c r="C1642" s="53">
        <v>42878</v>
      </c>
      <c r="D1642" s="37">
        <v>79.850762649160927</v>
      </c>
    </row>
    <row r="1643" spans="1:4" x14ac:dyDescent="0.25">
      <c r="A1643" s="45" t="s">
        <v>26</v>
      </c>
      <c r="B1643" s="36">
        <v>2523</v>
      </c>
      <c r="C1643" s="53">
        <v>42880</v>
      </c>
      <c r="D1643" s="37">
        <v>79.850762649160927</v>
      </c>
    </row>
    <row r="1644" spans="1:4" x14ac:dyDescent="0.25">
      <c r="A1644" s="45" t="s">
        <v>26</v>
      </c>
      <c r="B1644" s="36">
        <v>2524</v>
      </c>
      <c r="C1644" s="53">
        <v>42881</v>
      </c>
      <c r="D1644" s="37">
        <v>79.850762649160927</v>
      </c>
    </row>
    <row r="1645" spans="1:4" x14ac:dyDescent="0.25">
      <c r="A1645" s="45" t="s">
        <v>26</v>
      </c>
      <c r="B1645" s="45">
        <v>2528</v>
      </c>
      <c r="C1645" s="53">
        <v>42885</v>
      </c>
      <c r="D1645" s="37">
        <v>79.850762649160927</v>
      </c>
    </row>
    <row r="1646" spans="1:4" x14ac:dyDescent="0.25">
      <c r="A1646" s="45" t="s">
        <v>26</v>
      </c>
      <c r="B1646" s="36">
        <v>2529</v>
      </c>
      <c r="C1646" s="53">
        <v>42886</v>
      </c>
      <c r="D1646" s="37">
        <v>79.758778573736052</v>
      </c>
    </row>
    <row r="1647" spans="1:4" x14ac:dyDescent="0.25">
      <c r="A1647" s="45" t="s">
        <v>26</v>
      </c>
      <c r="B1647" s="36">
        <v>2530</v>
      </c>
      <c r="C1647" s="53">
        <v>42887</v>
      </c>
      <c r="D1647" s="37">
        <v>79.700521992633639</v>
      </c>
    </row>
    <row r="1648" spans="1:4" x14ac:dyDescent="0.25">
      <c r="A1648" s="45" t="s">
        <v>26</v>
      </c>
      <c r="B1648" s="36">
        <v>2531</v>
      </c>
      <c r="C1648" s="53">
        <v>42888</v>
      </c>
      <c r="D1648" s="37">
        <v>79.510421570088909</v>
      </c>
    </row>
    <row r="1649" spans="1:4" x14ac:dyDescent="0.25">
      <c r="A1649" s="45" t="s">
        <v>26</v>
      </c>
      <c r="B1649" s="36">
        <v>2534</v>
      </c>
      <c r="C1649" s="53">
        <v>42526</v>
      </c>
      <c r="D1649" s="37">
        <v>79.47669407576646</v>
      </c>
    </row>
    <row r="1650" spans="1:4" x14ac:dyDescent="0.25">
      <c r="A1650" s="45" t="s">
        <v>26</v>
      </c>
      <c r="B1650" s="36">
        <v>2535</v>
      </c>
      <c r="C1650" s="53">
        <v>42892</v>
      </c>
      <c r="D1650" s="37">
        <v>74.31945358027869</v>
      </c>
    </row>
    <row r="1651" spans="1:4" x14ac:dyDescent="0.25">
      <c r="A1651" s="45" t="s">
        <v>26</v>
      </c>
      <c r="B1651" s="36">
        <v>2536</v>
      </c>
      <c r="C1651" s="53">
        <v>42893</v>
      </c>
      <c r="D1651" s="37">
        <v>79.47669407576646</v>
      </c>
    </row>
    <row r="1652" spans="1:4" x14ac:dyDescent="0.25">
      <c r="A1652" s="45" t="s">
        <v>26</v>
      </c>
      <c r="B1652" s="36">
        <v>2537</v>
      </c>
      <c r="C1652" s="53">
        <v>42894</v>
      </c>
      <c r="D1652" s="37">
        <v>79.47669407576646</v>
      </c>
    </row>
    <row r="1653" spans="1:4" x14ac:dyDescent="0.25">
      <c r="A1653" s="45" t="s">
        <v>26</v>
      </c>
      <c r="B1653" s="36">
        <v>2538</v>
      </c>
      <c r="C1653" s="53">
        <v>42895</v>
      </c>
      <c r="D1653" s="37">
        <v>79.47669407576646</v>
      </c>
    </row>
    <row r="1654" spans="1:4" x14ac:dyDescent="0.25">
      <c r="A1654" s="45" t="s">
        <v>26</v>
      </c>
      <c r="B1654" s="36">
        <v>2541</v>
      </c>
      <c r="C1654" s="53">
        <v>42898</v>
      </c>
      <c r="D1654" s="37">
        <v>79.47669407576646</v>
      </c>
    </row>
    <row r="1655" spans="1:4" x14ac:dyDescent="0.25">
      <c r="A1655" s="45" t="s">
        <v>26</v>
      </c>
      <c r="B1655" s="36">
        <v>2542</v>
      </c>
      <c r="C1655" s="53">
        <v>42899</v>
      </c>
      <c r="D1655" s="37">
        <v>79.47669407576646</v>
      </c>
    </row>
    <row r="1656" spans="1:4" x14ac:dyDescent="0.25">
      <c r="A1656" s="45" t="s">
        <v>26</v>
      </c>
      <c r="B1656" s="36">
        <v>2543</v>
      </c>
      <c r="C1656" s="53">
        <v>42900</v>
      </c>
      <c r="D1656" s="37">
        <v>79.47669407576646</v>
      </c>
    </row>
    <row r="1657" spans="1:4" x14ac:dyDescent="0.25">
      <c r="A1657" s="45" t="s">
        <v>26</v>
      </c>
      <c r="B1657" s="36">
        <v>2544</v>
      </c>
      <c r="C1657" s="53">
        <v>42901</v>
      </c>
      <c r="D1657" s="37">
        <v>79.47669407576646</v>
      </c>
    </row>
    <row r="1658" spans="1:4" x14ac:dyDescent="0.25">
      <c r="A1658" s="45" t="s">
        <v>26</v>
      </c>
      <c r="B1658" s="36">
        <v>2545</v>
      </c>
      <c r="C1658" s="53">
        <v>42902</v>
      </c>
      <c r="D1658" s="37">
        <v>79.47669407576646</v>
      </c>
    </row>
    <row r="1659" spans="1:4" x14ac:dyDescent="0.25">
      <c r="A1659" s="45" t="s">
        <v>26</v>
      </c>
      <c r="B1659" s="36">
        <v>2548</v>
      </c>
      <c r="C1659" s="53">
        <v>42905</v>
      </c>
      <c r="D1659" s="37">
        <v>79.47669407576646</v>
      </c>
    </row>
    <row r="1660" spans="1:4" x14ac:dyDescent="0.25">
      <c r="A1660" s="45" t="s">
        <v>26</v>
      </c>
      <c r="B1660" s="36">
        <v>2549</v>
      </c>
      <c r="C1660" s="53">
        <v>42906</v>
      </c>
      <c r="D1660" s="37">
        <v>79.47669407576646</v>
      </c>
    </row>
    <row r="1661" spans="1:4" x14ac:dyDescent="0.25">
      <c r="A1661" s="45" t="s">
        <v>26</v>
      </c>
      <c r="B1661" s="36">
        <v>2550</v>
      </c>
      <c r="C1661" s="53">
        <v>42907</v>
      </c>
      <c r="D1661" s="37">
        <v>79.47669407576646</v>
      </c>
    </row>
    <row r="1662" spans="1:4" x14ac:dyDescent="0.25">
      <c r="A1662" s="45" t="s">
        <v>26</v>
      </c>
      <c r="B1662" s="36">
        <v>2551</v>
      </c>
      <c r="C1662" s="53">
        <v>42908</v>
      </c>
      <c r="D1662" s="37">
        <v>79.366313185256601</v>
      </c>
    </row>
    <row r="1663" spans="1:4" x14ac:dyDescent="0.25">
      <c r="A1663" s="45" t="s">
        <v>26</v>
      </c>
      <c r="B1663" s="36">
        <v>2552</v>
      </c>
      <c r="C1663" s="53">
        <v>42909</v>
      </c>
      <c r="D1663" s="37">
        <v>79.47669407576646</v>
      </c>
    </row>
    <row r="1664" spans="1:4" x14ac:dyDescent="0.25">
      <c r="A1664" s="45" t="s">
        <v>26</v>
      </c>
      <c r="B1664" s="36">
        <v>2555</v>
      </c>
      <c r="C1664" s="53">
        <v>42912</v>
      </c>
      <c r="D1664" s="37">
        <v>79.393908407884069</v>
      </c>
    </row>
    <row r="1665" spans="1:4" x14ac:dyDescent="0.25">
      <c r="A1665" s="45" t="s">
        <v>26</v>
      </c>
      <c r="B1665" s="36">
        <v>2556</v>
      </c>
      <c r="C1665" s="53">
        <v>42913</v>
      </c>
      <c r="D1665" s="37">
        <v>78.789879645927414</v>
      </c>
    </row>
    <row r="1666" spans="1:4" x14ac:dyDescent="0.25">
      <c r="A1666" s="45" t="s">
        <v>26</v>
      </c>
      <c r="B1666" s="36">
        <v>2557</v>
      </c>
      <c r="C1666" s="53">
        <v>42914</v>
      </c>
      <c r="D1666" s="37">
        <v>79.225270936271812</v>
      </c>
    </row>
    <row r="1667" spans="1:4" x14ac:dyDescent="0.25">
      <c r="A1667" s="45" t="s">
        <v>26</v>
      </c>
      <c r="B1667" s="36">
        <v>2558</v>
      </c>
      <c r="C1667" s="53">
        <v>42915</v>
      </c>
      <c r="D1667" s="37">
        <v>78.970781660929674</v>
      </c>
    </row>
    <row r="1668" spans="1:4" x14ac:dyDescent="0.25">
      <c r="A1668" s="45" t="s">
        <v>26</v>
      </c>
      <c r="B1668" s="36">
        <v>2559</v>
      </c>
      <c r="C1668" s="53">
        <v>42916</v>
      </c>
      <c r="D1668" s="37">
        <v>78.912525079827248</v>
      </c>
    </row>
    <row r="1669" spans="1:4" x14ac:dyDescent="0.25">
      <c r="A1669" s="45" t="s">
        <v>26</v>
      </c>
      <c r="B1669" s="36">
        <v>2562</v>
      </c>
      <c r="C1669" s="53">
        <v>42919</v>
      </c>
      <c r="D1669" s="37">
        <v>78.639638989400126</v>
      </c>
    </row>
    <row r="1670" spans="1:4" x14ac:dyDescent="0.25">
      <c r="A1670" s="45" t="s">
        <v>26</v>
      </c>
      <c r="B1670" s="36">
        <v>2564</v>
      </c>
      <c r="C1670" s="53">
        <v>42921</v>
      </c>
      <c r="D1670" s="37">
        <v>78.314628589565586</v>
      </c>
    </row>
    <row r="1671" spans="1:4" x14ac:dyDescent="0.25">
      <c r="A1671" s="45" t="s">
        <v>26</v>
      </c>
      <c r="B1671" s="36">
        <v>2565</v>
      </c>
      <c r="C1671" s="53">
        <v>42922</v>
      </c>
      <c r="D1671" s="37">
        <v>78.03254409159598</v>
      </c>
    </row>
    <row r="1672" spans="1:4" x14ac:dyDescent="0.25">
      <c r="A1672" s="45" t="s">
        <v>26</v>
      </c>
      <c r="B1672" s="36">
        <v>2566</v>
      </c>
      <c r="C1672" s="53">
        <v>42923</v>
      </c>
      <c r="D1672" s="37">
        <v>77.998816597273532</v>
      </c>
    </row>
    <row r="1673" spans="1:4" x14ac:dyDescent="0.25">
      <c r="A1673" s="45" t="s">
        <v>26</v>
      </c>
      <c r="B1673" s="36">
        <v>2569</v>
      </c>
      <c r="C1673" s="53">
        <v>42926</v>
      </c>
      <c r="D1673" s="37">
        <v>77.937493880323615</v>
      </c>
    </row>
    <row r="1674" spans="1:4" x14ac:dyDescent="0.25">
      <c r="A1674" s="45" t="s">
        <v>26</v>
      </c>
      <c r="B1674" s="36">
        <v>2570</v>
      </c>
      <c r="C1674" s="53">
        <v>42927</v>
      </c>
      <c r="D1674" s="37">
        <v>77.72286437099892</v>
      </c>
    </row>
    <row r="1675" spans="1:4" x14ac:dyDescent="0.25">
      <c r="A1675" s="45" t="s">
        <v>26</v>
      </c>
      <c r="B1675" s="36">
        <v>2571</v>
      </c>
      <c r="C1675" s="53">
        <v>42928</v>
      </c>
      <c r="D1675" s="37">
        <v>77.692203012523962</v>
      </c>
    </row>
    <row r="1676" spans="1:4" x14ac:dyDescent="0.25">
      <c r="A1676" s="45" t="s">
        <v>26</v>
      </c>
      <c r="B1676" s="36">
        <v>2572</v>
      </c>
      <c r="C1676" s="53">
        <v>42929</v>
      </c>
      <c r="D1676" s="37">
        <v>77.465308959809278</v>
      </c>
    </row>
    <row r="1677" spans="1:4" x14ac:dyDescent="0.25">
      <c r="A1677" s="45" t="s">
        <v>26</v>
      </c>
      <c r="B1677" s="36">
        <v>2573</v>
      </c>
      <c r="C1677" s="53">
        <v>42930</v>
      </c>
      <c r="D1677" s="37">
        <v>77.370258748536912</v>
      </c>
    </row>
    <row r="1678" spans="1:4" x14ac:dyDescent="0.25">
      <c r="A1678" s="45" t="s">
        <v>26</v>
      </c>
      <c r="B1678" s="36">
        <v>2576</v>
      </c>
      <c r="C1678" s="53">
        <v>42933</v>
      </c>
      <c r="D1678" s="37">
        <v>77.131100152432253</v>
      </c>
    </row>
    <row r="1679" spans="1:4" x14ac:dyDescent="0.25">
      <c r="A1679" s="45" t="s">
        <v>26</v>
      </c>
      <c r="B1679" s="45">
        <v>2577</v>
      </c>
      <c r="C1679" s="53">
        <v>42934</v>
      </c>
      <c r="D1679" s="37">
        <v>76.937933594040018</v>
      </c>
    </row>
    <row r="1680" spans="1:4" x14ac:dyDescent="0.25">
      <c r="A1680" s="45" t="s">
        <v>26</v>
      </c>
      <c r="B1680" s="36">
        <v>2578</v>
      </c>
      <c r="C1680" s="53">
        <v>42935</v>
      </c>
      <c r="D1680" s="37">
        <v>76.99005790344745</v>
      </c>
    </row>
    <row r="1681" spans="1:4" x14ac:dyDescent="0.25">
      <c r="A1681" s="45" t="s">
        <v>26</v>
      </c>
      <c r="B1681" s="36">
        <v>2581</v>
      </c>
      <c r="C1681" s="53">
        <v>42938</v>
      </c>
      <c r="D1681" s="37">
        <v>76.646650688527927</v>
      </c>
    </row>
    <row r="1682" spans="1:4" x14ac:dyDescent="0.25">
      <c r="A1682" s="45" t="s">
        <v>26</v>
      </c>
      <c r="B1682" s="36">
        <v>2583</v>
      </c>
      <c r="C1682" s="53">
        <v>42940</v>
      </c>
      <c r="D1682" s="37">
        <v>76.361500054710817</v>
      </c>
    </row>
    <row r="1683" spans="1:4" x14ac:dyDescent="0.25">
      <c r="A1683" s="45" t="s">
        <v>26</v>
      </c>
      <c r="B1683" s="36">
        <v>2585</v>
      </c>
      <c r="C1683" s="53">
        <v>42942</v>
      </c>
      <c r="D1683" s="37">
        <v>76.100878507673698</v>
      </c>
    </row>
    <row r="1684" spans="1:4" x14ac:dyDescent="0.25">
      <c r="A1684" s="45" t="s">
        <v>26</v>
      </c>
      <c r="B1684" s="36">
        <v>2587</v>
      </c>
      <c r="C1684" s="53">
        <v>42944</v>
      </c>
      <c r="D1684" s="37">
        <v>75.785066515381629</v>
      </c>
    </row>
    <row r="1685" spans="1:4" x14ac:dyDescent="0.25">
      <c r="A1685" s="45" t="s">
        <v>26</v>
      </c>
      <c r="B1685" s="36">
        <v>2590</v>
      </c>
      <c r="C1685" s="53">
        <v>42947</v>
      </c>
      <c r="D1685" s="37">
        <v>75.625627451311857</v>
      </c>
    </row>
    <row r="1686" spans="1:4" x14ac:dyDescent="0.25">
      <c r="A1686" s="45" t="s">
        <v>26</v>
      </c>
      <c r="B1686" s="36">
        <v>2597</v>
      </c>
      <c r="C1686" s="53">
        <v>42954</v>
      </c>
      <c r="D1686" s="37">
        <v>75.631759723006851</v>
      </c>
    </row>
    <row r="1687" spans="1:4" x14ac:dyDescent="0.25">
      <c r="A1687" s="45" t="s">
        <v>26</v>
      </c>
      <c r="B1687" s="36">
        <v>2600</v>
      </c>
      <c r="C1687" s="53">
        <v>42957</v>
      </c>
      <c r="D1687" s="37">
        <v>75.460056115547104</v>
      </c>
    </row>
    <row r="1688" spans="1:4" x14ac:dyDescent="0.25">
      <c r="A1688" s="45" t="s">
        <v>26</v>
      </c>
      <c r="B1688" s="36">
        <v>2601</v>
      </c>
      <c r="C1688" s="53">
        <v>42958</v>
      </c>
      <c r="D1688" s="37">
        <v>75.484585202327054</v>
      </c>
    </row>
    <row r="1689" spans="1:4" x14ac:dyDescent="0.25">
      <c r="A1689" s="45" t="s">
        <v>26</v>
      </c>
      <c r="B1689" s="36">
        <v>2604</v>
      </c>
      <c r="C1689" s="53">
        <v>42961</v>
      </c>
      <c r="D1689" s="37">
        <v>75.119715036475071</v>
      </c>
    </row>
    <row r="1690" spans="1:4" x14ac:dyDescent="0.25">
      <c r="A1690" s="45" t="s">
        <v>26</v>
      </c>
      <c r="B1690" s="36">
        <v>2608</v>
      </c>
      <c r="C1690" s="53">
        <v>42965</v>
      </c>
      <c r="D1690" s="37">
        <v>74.84376281020046</v>
      </c>
    </row>
    <row r="1691" spans="1:4" x14ac:dyDescent="0.25">
      <c r="A1691" s="45" t="s">
        <v>26</v>
      </c>
      <c r="B1691" s="36">
        <v>2611</v>
      </c>
      <c r="C1691" s="53">
        <v>42968</v>
      </c>
      <c r="D1691" s="37">
        <v>74.954143700710304</v>
      </c>
    </row>
    <row r="1692" spans="1:4" x14ac:dyDescent="0.25">
      <c r="A1692" s="45" t="s">
        <v>26</v>
      </c>
      <c r="B1692" s="36">
        <v>2614</v>
      </c>
      <c r="C1692" s="53">
        <v>42971</v>
      </c>
      <c r="D1692" s="37">
        <v>74.779373957403052</v>
      </c>
    </row>
    <row r="1693" spans="1:4" x14ac:dyDescent="0.25">
      <c r="A1693" s="45" t="s">
        <v>26</v>
      </c>
      <c r="B1693" s="36">
        <v>2618</v>
      </c>
      <c r="C1693" s="53">
        <v>42975</v>
      </c>
      <c r="D1693" s="37">
        <v>74.629133300875765</v>
      </c>
    </row>
    <row r="1694" spans="1:4" x14ac:dyDescent="0.25">
      <c r="A1694" s="45" t="s">
        <v>26</v>
      </c>
      <c r="B1694" s="36">
        <v>2622</v>
      </c>
      <c r="C1694" s="53">
        <v>42979</v>
      </c>
      <c r="D1694" s="37">
        <v>74.343982667058668</v>
      </c>
    </row>
    <row r="1695" spans="1:4" x14ac:dyDescent="0.25">
      <c r="A1695" s="45" t="s">
        <v>26</v>
      </c>
      <c r="B1695" s="45">
        <v>2626</v>
      </c>
      <c r="C1695" s="53">
        <v>42983</v>
      </c>
      <c r="D1695" s="37">
        <v>74.282659950108751</v>
      </c>
    </row>
    <row r="1696" spans="1:4" x14ac:dyDescent="0.25">
      <c r="A1696" s="45" t="s">
        <v>26</v>
      </c>
      <c r="B1696" s="36">
        <v>2629</v>
      </c>
      <c r="C1696" s="53">
        <v>42986</v>
      </c>
      <c r="D1696" s="37">
        <v>74.206006553921355</v>
      </c>
    </row>
    <row r="1697" spans="1:4" x14ac:dyDescent="0.25">
      <c r="A1697" s="45" t="s">
        <v>26</v>
      </c>
      <c r="B1697" s="36">
        <v>2632</v>
      </c>
      <c r="C1697" s="53">
        <v>42989</v>
      </c>
      <c r="D1697" s="37">
        <v>74.485024916043457</v>
      </c>
    </row>
    <row r="1698" spans="1:4" x14ac:dyDescent="0.25">
      <c r="A1698" s="45" t="s">
        <v>26</v>
      </c>
      <c r="B1698" s="36">
        <v>2636</v>
      </c>
      <c r="C1698" s="53">
        <v>42993</v>
      </c>
      <c r="D1698" s="37">
        <v>74.485024916043457</v>
      </c>
    </row>
    <row r="1699" spans="1:4" x14ac:dyDescent="0.25">
      <c r="A1699" s="45" t="s">
        <v>26</v>
      </c>
      <c r="B1699" s="36">
        <v>2639</v>
      </c>
      <c r="C1699" s="53">
        <v>42996</v>
      </c>
      <c r="D1699" s="37">
        <v>74.485024916043457</v>
      </c>
    </row>
    <row r="1700" spans="1:4" x14ac:dyDescent="0.25">
      <c r="A1700" s="45" t="s">
        <v>26</v>
      </c>
      <c r="B1700" s="36">
        <v>2643</v>
      </c>
      <c r="C1700" s="53">
        <v>43000</v>
      </c>
      <c r="D1700" s="37">
        <v>74.485024916043457</v>
      </c>
    </row>
    <row r="1701" spans="1:4" x14ac:dyDescent="0.25">
      <c r="A1701" s="45" t="s">
        <v>26</v>
      </c>
      <c r="B1701" s="36">
        <v>2646</v>
      </c>
      <c r="C1701" s="53">
        <v>43003</v>
      </c>
      <c r="D1701" s="37">
        <v>74.264263135023768</v>
      </c>
    </row>
    <row r="1702" spans="1:4" x14ac:dyDescent="0.25">
      <c r="A1702" s="45" t="s">
        <v>26</v>
      </c>
      <c r="B1702" s="36">
        <v>2650</v>
      </c>
      <c r="C1702" s="53">
        <v>43007</v>
      </c>
      <c r="D1702" s="37">
        <v>74.184543602988882</v>
      </c>
    </row>
    <row r="1703" spans="1:4" x14ac:dyDescent="0.25">
      <c r="A1703" s="45" t="s">
        <v>26</v>
      </c>
      <c r="B1703" s="36">
        <v>2657</v>
      </c>
      <c r="C1703" s="53">
        <v>43014</v>
      </c>
      <c r="D1703" s="37">
        <v>73.884062289934306</v>
      </c>
    </row>
    <row r="1704" spans="1:4" x14ac:dyDescent="0.25">
      <c r="A1704" s="45" t="s">
        <v>26</v>
      </c>
      <c r="B1704" s="36">
        <v>2664</v>
      </c>
      <c r="C1704" s="53">
        <v>43021</v>
      </c>
      <c r="D1704" s="37">
        <v>73.884062289934306</v>
      </c>
    </row>
    <row r="1705" spans="1:4" x14ac:dyDescent="0.25">
      <c r="A1705" s="45" t="s">
        <v>26</v>
      </c>
      <c r="B1705" s="36">
        <v>2671</v>
      </c>
      <c r="C1705" s="53">
        <v>43028</v>
      </c>
      <c r="D1705" s="37">
        <v>73.884062289934306</v>
      </c>
    </row>
    <row r="1706" spans="1:4" x14ac:dyDescent="0.25">
      <c r="A1706" s="45" t="s">
        <v>26</v>
      </c>
      <c r="B1706" s="36">
        <v>2678</v>
      </c>
      <c r="C1706" s="53">
        <v>43035</v>
      </c>
      <c r="D1706" s="37">
        <v>73.730755497559528</v>
      </c>
    </row>
    <row r="1707" spans="1:4" x14ac:dyDescent="0.25">
      <c r="A1707" s="45" t="s">
        <v>26</v>
      </c>
      <c r="B1707" s="36">
        <v>2685</v>
      </c>
      <c r="C1707" s="44">
        <v>43042</v>
      </c>
      <c r="D1707" s="37">
        <v>73.730755497559528</v>
      </c>
    </row>
    <row r="1708" spans="1:4" x14ac:dyDescent="0.25">
      <c r="A1708" s="45" t="s">
        <v>26</v>
      </c>
      <c r="B1708" s="36">
        <v>2691</v>
      </c>
      <c r="C1708" s="44">
        <v>43048</v>
      </c>
      <c r="D1708" s="37">
        <v>73.629573014592168</v>
      </c>
    </row>
    <row r="1709" spans="1:4" x14ac:dyDescent="0.25">
      <c r="A1709" s="45" t="s">
        <v>26</v>
      </c>
      <c r="B1709" s="36">
        <v>2699</v>
      </c>
      <c r="C1709" s="44">
        <v>43056</v>
      </c>
      <c r="D1709" s="37">
        <v>73.341356244927567</v>
      </c>
    </row>
    <row r="1710" spans="1:4" x14ac:dyDescent="0.25">
      <c r="A1710" s="45" t="s">
        <v>26</v>
      </c>
      <c r="B1710" s="36">
        <v>2706</v>
      </c>
      <c r="C1710" s="44">
        <v>43063</v>
      </c>
      <c r="D1710" s="37">
        <v>73.341356244927567</v>
      </c>
    </row>
    <row r="1711" spans="1:4" x14ac:dyDescent="0.25">
      <c r="A1711" s="45" t="s">
        <v>26</v>
      </c>
      <c r="B1711" s="36">
        <v>2713</v>
      </c>
      <c r="C1711" s="44">
        <v>43070</v>
      </c>
      <c r="D1711" s="37">
        <v>73.234041490265213</v>
      </c>
    </row>
    <row r="1712" spans="1:4" x14ac:dyDescent="0.25">
      <c r="A1712" s="45" t="s">
        <v>26</v>
      </c>
      <c r="B1712" s="36">
        <v>2720</v>
      </c>
      <c r="C1712" s="44">
        <v>43077</v>
      </c>
      <c r="D1712" s="37">
        <v>73.234041490265213</v>
      </c>
    </row>
    <row r="1713" spans="1:4" x14ac:dyDescent="0.25">
      <c r="A1713" s="45" t="s">
        <v>26</v>
      </c>
      <c r="B1713" s="36">
        <v>2726</v>
      </c>
      <c r="C1713" s="44">
        <v>43083</v>
      </c>
      <c r="D1713" s="37">
        <v>73.234041490265213</v>
      </c>
    </row>
    <row r="1714" spans="1:4" x14ac:dyDescent="0.25">
      <c r="A1714" s="45" t="s">
        <v>26</v>
      </c>
      <c r="B1714" s="36">
        <v>2733</v>
      </c>
      <c r="C1714" s="44">
        <v>43090</v>
      </c>
      <c r="D1714" s="37">
        <v>73.025544252635513</v>
      </c>
    </row>
    <row r="1715" spans="1:4" x14ac:dyDescent="0.25">
      <c r="A1715" s="45" t="s">
        <v>26</v>
      </c>
      <c r="B1715" s="36">
        <v>2740</v>
      </c>
      <c r="C1715" s="44">
        <v>43097</v>
      </c>
      <c r="D1715" s="37">
        <v>73.025544252635513</v>
      </c>
    </row>
    <row r="1716" spans="1:4" x14ac:dyDescent="0.25">
      <c r="A1716" s="45" t="s">
        <v>26</v>
      </c>
      <c r="B1716" s="36">
        <v>2745</v>
      </c>
      <c r="C1716" s="44">
        <v>43102</v>
      </c>
      <c r="D1716" s="37">
        <v>73.19418172424777</v>
      </c>
    </row>
    <row r="1717" spans="1:4" x14ac:dyDescent="0.25">
      <c r="A1717" s="45" t="s">
        <v>26</v>
      </c>
      <c r="B1717" s="36">
        <v>2751</v>
      </c>
      <c r="C1717" s="44">
        <v>43108</v>
      </c>
      <c r="D1717" s="37">
        <v>73.19418172424777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0723-074F-43CA-9CF9-A59ED5781596}">
  <dimension ref="A1:AE1796"/>
  <sheetViews>
    <sheetView tabSelected="1" zoomScale="91" zoomScaleNormal="91" workbookViewId="0">
      <selection activeCell="K18" sqref="K18"/>
    </sheetView>
  </sheetViews>
  <sheetFormatPr defaultRowHeight="12" x14ac:dyDescent="0.2"/>
  <cols>
    <col min="1" max="1" width="9.140625" style="7"/>
    <col min="2" max="2" width="9.28515625" style="7" customWidth="1"/>
    <col min="3" max="3" width="10" style="9" customWidth="1"/>
    <col min="4" max="4" width="24" style="7" customWidth="1"/>
    <col min="5" max="5" width="13.42578125" style="7" customWidth="1"/>
    <col min="6" max="6" width="14.42578125" style="7" customWidth="1"/>
    <col min="7" max="7" width="9.140625" style="7"/>
    <col min="8" max="8" width="12.42578125" style="7" customWidth="1"/>
    <col min="9" max="9" width="9.140625" style="7"/>
    <col min="10" max="10" width="16.28515625" style="7" customWidth="1"/>
    <col min="11" max="11" width="14.140625" style="7" bestFit="1" customWidth="1"/>
    <col min="12" max="13" width="9.140625" style="7"/>
    <col min="14" max="14" width="9.85546875" style="7" customWidth="1"/>
    <col min="15" max="19" width="9.140625" style="7"/>
    <col min="20" max="20" width="11.140625" style="7" customWidth="1"/>
    <col min="21" max="22" width="9.140625" style="7"/>
    <col min="23" max="23" width="13.5703125" style="7" bestFit="1" customWidth="1"/>
    <col min="24" max="25" width="9.140625" style="7"/>
    <col min="26" max="26" width="10.140625" style="7" customWidth="1"/>
    <col min="27" max="28" width="9.140625" style="7"/>
    <col min="29" max="29" width="11.42578125" style="7" bestFit="1" customWidth="1"/>
    <col min="30" max="16384" width="9.140625" style="7"/>
  </cols>
  <sheetData>
    <row r="1" spans="1:31" s="22" customFormat="1" ht="50.25" customHeight="1" x14ac:dyDescent="0.35">
      <c r="A1" s="22" t="s">
        <v>3</v>
      </c>
      <c r="B1" s="20" t="s">
        <v>85</v>
      </c>
      <c r="C1" s="21" t="s">
        <v>40</v>
      </c>
      <c r="D1" s="20" t="s">
        <v>186</v>
      </c>
      <c r="F1" s="148" t="s">
        <v>200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E1" s="54"/>
    </row>
    <row r="2" spans="1:31" ht="36" x14ac:dyDescent="0.2">
      <c r="A2" s="7" t="s">
        <v>5</v>
      </c>
      <c r="B2" s="7">
        <v>0</v>
      </c>
      <c r="C2" s="9">
        <v>40357</v>
      </c>
      <c r="F2" s="22" t="s">
        <v>3</v>
      </c>
      <c r="G2" s="20" t="s">
        <v>85</v>
      </c>
      <c r="H2" s="23" t="s">
        <v>40</v>
      </c>
      <c r="I2" s="20" t="s">
        <v>171</v>
      </c>
      <c r="J2" s="127" t="s">
        <v>42</v>
      </c>
      <c r="K2" s="127"/>
      <c r="L2" s="22" t="s">
        <v>3</v>
      </c>
      <c r="M2" s="20" t="s">
        <v>85</v>
      </c>
      <c r="N2" s="23" t="s">
        <v>40</v>
      </c>
      <c r="O2" s="22" t="s">
        <v>172</v>
      </c>
      <c r="P2" s="22" t="s">
        <v>43</v>
      </c>
      <c r="Q2" s="22"/>
      <c r="R2" s="22" t="s">
        <v>3</v>
      </c>
      <c r="S2" s="20" t="s">
        <v>85</v>
      </c>
      <c r="T2" s="23" t="s">
        <v>40</v>
      </c>
      <c r="U2" s="22" t="s">
        <v>173</v>
      </c>
      <c r="V2" s="22" t="s">
        <v>44</v>
      </c>
      <c r="W2" s="22"/>
      <c r="X2" s="22" t="s">
        <v>3</v>
      </c>
      <c r="Y2" s="20" t="s">
        <v>85</v>
      </c>
      <c r="Z2" s="23" t="s">
        <v>40</v>
      </c>
      <c r="AA2" s="22" t="s">
        <v>174</v>
      </c>
      <c r="AB2" s="22" t="s">
        <v>45</v>
      </c>
      <c r="AC2" s="22"/>
    </row>
    <row r="3" spans="1:31" x14ac:dyDescent="0.2">
      <c r="A3" s="7" t="s">
        <v>5</v>
      </c>
      <c r="B3" s="7">
        <f>C3-$C$2</f>
        <v>1</v>
      </c>
      <c r="C3" s="9">
        <v>40358</v>
      </c>
      <c r="D3" s="24">
        <v>0.42990000000000006</v>
      </c>
      <c r="F3" s="7" t="s">
        <v>5</v>
      </c>
      <c r="G3" s="7">
        <v>0</v>
      </c>
      <c r="H3" s="9">
        <v>40357</v>
      </c>
      <c r="I3" s="7">
        <v>75.06</v>
      </c>
      <c r="J3" s="7" t="s">
        <v>46</v>
      </c>
      <c r="K3" s="8">
        <f>MAX(I3:I92)</f>
        <v>153.80000000000001</v>
      </c>
      <c r="L3" s="7" t="s">
        <v>5</v>
      </c>
      <c r="M3" s="7">
        <v>1</v>
      </c>
      <c r="N3" s="9">
        <v>40358</v>
      </c>
      <c r="O3" s="7">
        <v>32.07</v>
      </c>
      <c r="P3" s="7" t="s">
        <v>46</v>
      </c>
      <c r="Q3" s="8">
        <f>MAX(O3:O61)</f>
        <v>89.83</v>
      </c>
      <c r="R3" s="7" t="s">
        <v>5</v>
      </c>
      <c r="S3" s="7">
        <v>2</v>
      </c>
      <c r="T3" s="9">
        <v>40359</v>
      </c>
      <c r="U3" s="7">
        <v>20.53</v>
      </c>
      <c r="V3" s="7" t="s">
        <v>46</v>
      </c>
      <c r="W3" s="8">
        <f>MAX(U3:U58)</f>
        <v>218.7</v>
      </c>
      <c r="X3" s="7" t="s">
        <v>5</v>
      </c>
      <c r="Y3" s="7">
        <v>8</v>
      </c>
      <c r="Z3" s="9">
        <v>40365</v>
      </c>
      <c r="AA3" s="7">
        <v>16.55</v>
      </c>
      <c r="AB3" s="7" t="s">
        <v>46</v>
      </c>
      <c r="AC3" s="7">
        <f>MAX(AA3:AA35)</f>
        <v>69.88</v>
      </c>
    </row>
    <row r="4" spans="1:31" x14ac:dyDescent="0.2">
      <c r="A4" s="7" t="s">
        <v>5</v>
      </c>
      <c r="B4" s="7">
        <f>C4-$C$2</f>
        <v>2</v>
      </c>
      <c r="C4" s="9">
        <v>40359</v>
      </c>
      <c r="D4" s="24">
        <v>0.54530000000000012</v>
      </c>
      <c r="F4" s="7" t="s">
        <v>5</v>
      </c>
      <c r="G4" s="7">
        <v>2</v>
      </c>
      <c r="H4" s="9">
        <v>40359</v>
      </c>
      <c r="I4" s="7">
        <v>75.58</v>
      </c>
      <c r="J4" s="7" t="s">
        <v>47</v>
      </c>
      <c r="K4" s="8">
        <f>MIN(I3:I92)</f>
        <v>50.44</v>
      </c>
      <c r="L4" s="7" t="s">
        <v>5</v>
      </c>
      <c r="M4" s="7">
        <v>3</v>
      </c>
      <c r="N4" s="9">
        <v>40360</v>
      </c>
      <c r="O4" s="7">
        <v>32.69</v>
      </c>
      <c r="P4" s="7" t="s">
        <v>47</v>
      </c>
      <c r="Q4" s="8">
        <f>MIN(O3:O61)</f>
        <v>32.07</v>
      </c>
      <c r="R4" s="7" t="s">
        <v>5</v>
      </c>
      <c r="S4" s="7">
        <v>4</v>
      </c>
      <c r="T4" s="9">
        <v>40361</v>
      </c>
      <c r="U4" s="7">
        <v>23.32</v>
      </c>
      <c r="V4" s="7" t="s">
        <v>47</v>
      </c>
      <c r="W4" s="8">
        <f>MIN(U3:U58)</f>
        <v>20.53</v>
      </c>
      <c r="X4" s="7" t="s">
        <v>5</v>
      </c>
      <c r="Y4" s="7">
        <v>14</v>
      </c>
      <c r="Z4" s="9">
        <v>40371</v>
      </c>
      <c r="AA4" s="7">
        <v>23.01</v>
      </c>
      <c r="AB4" s="7" t="s">
        <v>47</v>
      </c>
      <c r="AC4" s="7">
        <f>MIN(AA3:AA35)</f>
        <v>16.55</v>
      </c>
    </row>
    <row r="5" spans="1:31" x14ac:dyDescent="0.2">
      <c r="A5" s="7" t="s">
        <v>5</v>
      </c>
      <c r="B5" s="7">
        <f t="shared" ref="B5:B68" si="0">C5-$C$2</f>
        <v>3</v>
      </c>
      <c r="C5" s="9">
        <v>40360</v>
      </c>
      <c r="D5" s="24">
        <v>0.97420000000000007</v>
      </c>
      <c r="F5" s="7" t="s">
        <v>5</v>
      </c>
      <c r="G5" s="7">
        <v>4</v>
      </c>
      <c r="H5" s="9">
        <v>40361</v>
      </c>
      <c r="I5" s="7">
        <v>74.290000000000006</v>
      </c>
      <c r="J5" s="7" t="s">
        <v>48</v>
      </c>
      <c r="K5" s="8">
        <f>MEDIAN(I3:I92)</f>
        <v>78.210000000000008</v>
      </c>
      <c r="L5" s="7" t="s">
        <v>5</v>
      </c>
      <c r="M5" s="7">
        <v>9</v>
      </c>
      <c r="N5" s="9">
        <v>40366</v>
      </c>
      <c r="O5" s="7">
        <v>38.36</v>
      </c>
      <c r="P5" s="7" t="s">
        <v>48</v>
      </c>
      <c r="Q5" s="8">
        <f>MEDIAN(O3:O61)</f>
        <v>60.59</v>
      </c>
      <c r="R5" s="7" t="s">
        <v>5</v>
      </c>
      <c r="S5" s="7">
        <v>11</v>
      </c>
      <c r="T5" s="9">
        <v>40368</v>
      </c>
      <c r="U5" s="7">
        <v>30.46</v>
      </c>
      <c r="V5" s="7" t="s">
        <v>48</v>
      </c>
      <c r="W5" s="8">
        <f>MEDIAN(U3:U58)</f>
        <v>51.1</v>
      </c>
      <c r="X5" s="7" t="s">
        <v>5</v>
      </c>
      <c r="Y5" s="7">
        <v>21</v>
      </c>
      <c r="Z5" s="9">
        <v>40378</v>
      </c>
      <c r="AA5" s="7">
        <v>35.6</v>
      </c>
      <c r="AB5" s="7" t="s">
        <v>48</v>
      </c>
      <c r="AC5" s="7">
        <f>MEDIAN(AA3:AA35)</f>
        <v>43.51</v>
      </c>
    </row>
    <row r="6" spans="1:31" x14ac:dyDescent="0.2">
      <c r="A6" s="7" t="s">
        <v>5</v>
      </c>
      <c r="B6" s="7">
        <f t="shared" si="0"/>
        <v>4</v>
      </c>
      <c r="C6" s="9">
        <v>40361</v>
      </c>
      <c r="D6" s="24">
        <v>1.0679000000000001</v>
      </c>
      <c r="F6" s="7" t="s">
        <v>5</v>
      </c>
      <c r="G6" s="7">
        <v>8</v>
      </c>
      <c r="H6" s="9">
        <v>40365</v>
      </c>
      <c r="I6" s="7">
        <v>73.260000000000005</v>
      </c>
      <c r="J6" s="7" t="s">
        <v>49</v>
      </c>
      <c r="K6" s="8">
        <f>AVERAGE(I3:I92)</f>
        <v>78.092611111111125</v>
      </c>
      <c r="L6" s="7" t="s">
        <v>5</v>
      </c>
      <c r="M6" s="7">
        <v>10</v>
      </c>
      <c r="N6" s="9">
        <v>40367</v>
      </c>
      <c r="O6" s="7">
        <v>42.06</v>
      </c>
      <c r="P6" s="7" t="s">
        <v>49</v>
      </c>
      <c r="Q6" s="8">
        <f>AVERAGE(O3:O61)</f>
        <v>59.608050847457619</v>
      </c>
      <c r="R6" s="7" t="s">
        <v>5</v>
      </c>
      <c r="S6" s="7">
        <v>16</v>
      </c>
      <c r="T6" s="9">
        <v>40373</v>
      </c>
      <c r="U6" s="7">
        <v>33.81</v>
      </c>
      <c r="V6" s="7" t="s">
        <v>49</v>
      </c>
      <c r="W6" s="8">
        <f>AVERAGE(U3:U58)</f>
        <v>53.227142857142859</v>
      </c>
      <c r="X6" s="7" t="s">
        <v>5</v>
      </c>
      <c r="Y6" s="7">
        <v>28</v>
      </c>
      <c r="Z6" s="9">
        <v>40385</v>
      </c>
      <c r="AA6" s="7">
        <v>35.54</v>
      </c>
      <c r="AB6" s="7" t="s">
        <v>49</v>
      </c>
      <c r="AC6" s="8">
        <f>AVERAGE(AA3:AA35)</f>
        <v>43.203727272727271</v>
      </c>
    </row>
    <row r="7" spans="1:31" x14ac:dyDescent="0.2">
      <c r="A7" s="7" t="s">
        <v>5</v>
      </c>
      <c r="B7" s="7">
        <f t="shared" si="0"/>
        <v>8</v>
      </c>
      <c r="C7" s="9">
        <v>40365</v>
      </c>
      <c r="D7" s="24">
        <v>1.6453000000000002</v>
      </c>
      <c r="F7" s="7" t="s">
        <v>5</v>
      </c>
      <c r="G7" s="7">
        <v>9</v>
      </c>
      <c r="H7" s="9">
        <v>40366</v>
      </c>
      <c r="I7" s="7">
        <v>50.44</v>
      </c>
      <c r="J7" s="7" t="s">
        <v>50</v>
      </c>
      <c r="K7" s="8">
        <f>STDEV(I3:I92)</f>
        <v>12.027203884279508</v>
      </c>
      <c r="L7" s="7" t="s">
        <v>5</v>
      </c>
      <c r="M7" s="7">
        <v>15</v>
      </c>
      <c r="N7" s="9">
        <v>40372</v>
      </c>
      <c r="O7" s="7">
        <v>46.02</v>
      </c>
      <c r="P7" s="7" t="s">
        <v>50</v>
      </c>
      <c r="Q7" s="8">
        <f>STDEV(O3:O61)</f>
        <v>10.941193199797835</v>
      </c>
      <c r="R7" s="7" t="s">
        <v>5</v>
      </c>
      <c r="S7" s="7">
        <v>18</v>
      </c>
      <c r="T7" s="9">
        <v>40375</v>
      </c>
      <c r="U7" s="7">
        <v>46.949999999999996</v>
      </c>
      <c r="V7" s="7" t="s">
        <v>50</v>
      </c>
      <c r="W7" s="8">
        <f>STDEV(U3:U58)</f>
        <v>25.832652678646536</v>
      </c>
      <c r="X7" s="7" t="s">
        <v>5</v>
      </c>
      <c r="Y7" s="7">
        <v>35</v>
      </c>
      <c r="Z7" s="9">
        <v>40392</v>
      </c>
      <c r="AA7" s="7">
        <v>35.36</v>
      </c>
      <c r="AB7" s="7" t="s">
        <v>50</v>
      </c>
      <c r="AC7" s="8">
        <f>STDEV(AA3:AA35)</f>
        <v>12.658355183614724</v>
      </c>
    </row>
    <row r="8" spans="1:31" x14ac:dyDescent="0.2">
      <c r="A8" s="7" t="s">
        <v>5</v>
      </c>
      <c r="B8" s="7">
        <f t="shared" si="0"/>
        <v>9</v>
      </c>
      <c r="C8" s="9">
        <v>40366</v>
      </c>
      <c r="D8" s="24">
        <v>1.9943000000000002</v>
      </c>
      <c r="F8" s="7" t="s">
        <v>5</v>
      </c>
      <c r="G8" s="7">
        <v>11</v>
      </c>
      <c r="H8" s="9">
        <v>40368</v>
      </c>
      <c r="I8" s="7">
        <v>76.53</v>
      </c>
      <c r="K8" s="8"/>
      <c r="L8" s="7" t="s">
        <v>5</v>
      </c>
      <c r="M8" s="7">
        <v>17</v>
      </c>
      <c r="N8" s="9">
        <v>40374</v>
      </c>
      <c r="O8" s="7">
        <v>33.81</v>
      </c>
      <c r="Q8" s="8"/>
      <c r="R8" s="7" t="s">
        <v>5</v>
      </c>
      <c r="S8" s="7">
        <v>23</v>
      </c>
      <c r="T8" s="9">
        <v>40380</v>
      </c>
      <c r="U8" s="7">
        <v>49.66</v>
      </c>
      <c r="X8" s="7" t="s">
        <v>5</v>
      </c>
      <c r="Y8" s="7">
        <v>42</v>
      </c>
      <c r="Z8" s="9">
        <v>40399</v>
      </c>
      <c r="AA8" s="7">
        <v>65.36</v>
      </c>
    </row>
    <row r="9" spans="1:31" x14ac:dyDescent="0.2">
      <c r="A9" s="7" t="s">
        <v>5</v>
      </c>
      <c r="B9" s="7">
        <f t="shared" si="0"/>
        <v>10</v>
      </c>
      <c r="C9" s="9">
        <v>40367</v>
      </c>
      <c r="D9" s="24">
        <v>2.0781000000000005</v>
      </c>
      <c r="F9" s="7" t="s">
        <v>5</v>
      </c>
      <c r="G9" s="7">
        <v>14</v>
      </c>
      <c r="H9" s="9">
        <v>40371</v>
      </c>
      <c r="I9" s="7">
        <v>71.674999999999997</v>
      </c>
      <c r="K9" s="8"/>
      <c r="L9" s="7" t="s">
        <v>5</v>
      </c>
      <c r="M9" s="7">
        <v>22</v>
      </c>
      <c r="N9" s="9">
        <v>40379</v>
      </c>
      <c r="O9" s="7">
        <v>54.14</v>
      </c>
      <c r="Q9" s="8"/>
      <c r="R9" s="7" t="s">
        <v>5</v>
      </c>
      <c r="S9" s="7">
        <v>25</v>
      </c>
      <c r="T9" s="10">
        <v>40382</v>
      </c>
      <c r="U9" s="7">
        <v>76.42</v>
      </c>
      <c r="X9" s="7" t="s">
        <v>5</v>
      </c>
      <c r="Y9" s="7">
        <v>49</v>
      </c>
      <c r="Z9" s="9">
        <v>40406</v>
      </c>
      <c r="AA9" s="7">
        <v>27.84</v>
      </c>
    </row>
    <row r="10" spans="1:31" x14ac:dyDescent="0.2">
      <c r="A10" s="7" t="s">
        <v>5</v>
      </c>
      <c r="B10" s="7">
        <f t="shared" si="0"/>
        <v>11</v>
      </c>
      <c r="C10" s="9">
        <v>40368</v>
      </c>
      <c r="D10" s="24">
        <v>2.1941000000000002</v>
      </c>
      <c r="F10" s="7" t="s">
        <v>5</v>
      </c>
      <c r="G10" s="7">
        <v>16</v>
      </c>
      <c r="H10" s="9">
        <v>40373</v>
      </c>
      <c r="I10" s="7">
        <v>66.819999999999993</v>
      </c>
      <c r="K10" s="8"/>
      <c r="L10" s="7" t="s">
        <v>5</v>
      </c>
      <c r="M10" s="7">
        <v>24</v>
      </c>
      <c r="N10" s="9">
        <v>40381</v>
      </c>
      <c r="O10" s="7">
        <v>67.47</v>
      </c>
      <c r="Q10" s="8"/>
      <c r="R10" s="7" t="s">
        <v>5</v>
      </c>
      <c r="S10" s="7">
        <v>30</v>
      </c>
      <c r="T10" s="9">
        <v>40387</v>
      </c>
      <c r="U10" s="7">
        <v>34.26</v>
      </c>
      <c r="X10" s="7" t="s">
        <v>5</v>
      </c>
      <c r="Y10" s="7">
        <v>56</v>
      </c>
      <c r="Z10" s="9">
        <v>40413</v>
      </c>
      <c r="AA10" s="7">
        <v>41.91</v>
      </c>
    </row>
    <row r="11" spans="1:31" x14ac:dyDescent="0.2">
      <c r="A11" s="7" t="s">
        <v>5</v>
      </c>
      <c r="B11" s="7">
        <f t="shared" si="0"/>
        <v>14</v>
      </c>
      <c r="C11" s="9">
        <v>40371</v>
      </c>
      <c r="D11" s="24">
        <v>2.7293000000000003</v>
      </c>
      <c r="F11" s="7" t="s">
        <v>5</v>
      </c>
      <c r="G11" s="7">
        <v>18</v>
      </c>
      <c r="H11" s="9">
        <v>40375</v>
      </c>
      <c r="I11" s="7">
        <v>69.48</v>
      </c>
      <c r="K11" s="8"/>
      <c r="L11" s="7" t="s">
        <v>5</v>
      </c>
      <c r="M11" s="7">
        <v>29</v>
      </c>
      <c r="N11" s="9">
        <v>40386</v>
      </c>
      <c r="O11" s="7">
        <v>41.11</v>
      </c>
      <c r="Q11" s="8"/>
      <c r="R11" s="7" t="s">
        <v>5</v>
      </c>
      <c r="S11" s="7">
        <v>32</v>
      </c>
      <c r="T11" s="9">
        <v>40389</v>
      </c>
      <c r="U11" s="7">
        <v>39.549999999999997</v>
      </c>
      <c r="X11" s="7" t="s">
        <v>5</v>
      </c>
      <c r="Y11" s="7">
        <v>63</v>
      </c>
      <c r="Z11" s="9">
        <v>40420</v>
      </c>
      <c r="AA11" s="7">
        <v>42.77</v>
      </c>
    </row>
    <row r="12" spans="1:31" x14ac:dyDescent="0.2">
      <c r="A12" s="7" t="s">
        <v>5</v>
      </c>
      <c r="B12" s="7">
        <f t="shared" si="0"/>
        <v>15</v>
      </c>
      <c r="C12" s="9">
        <v>40372</v>
      </c>
      <c r="D12" s="24">
        <v>2.9858500000000006</v>
      </c>
      <c r="F12" s="7" t="s">
        <v>5</v>
      </c>
      <c r="G12" s="7">
        <v>21</v>
      </c>
      <c r="H12" s="9">
        <v>40378</v>
      </c>
      <c r="I12" s="7">
        <v>66.699999999999989</v>
      </c>
      <c r="K12" s="8"/>
      <c r="L12" s="7" t="s">
        <v>5</v>
      </c>
      <c r="M12" s="7">
        <v>36</v>
      </c>
      <c r="N12" s="9">
        <v>40393</v>
      </c>
      <c r="O12" s="7">
        <v>50.47</v>
      </c>
      <c r="Q12" s="8"/>
      <c r="R12" s="7" t="s">
        <v>5</v>
      </c>
      <c r="S12" s="7">
        <v>37</v>
      </c>
      <c r="T12" s="9">
        <v>40394</v>
      </c>
      <c r="U12" s="7">
        <v>37.200000000000003</v>
      </c>
      <c r="X12" s="7" t="s">
        <v>5</v>
      </c>
      <c r="Y12" s="7">
        <v>71</v>
      </c>
      <c r="Z12" s="9">
        <v>40428</v>
      </c>
      <c r="AA12" s="7">
        <v>47.8</v>
      </c>
    </row>
    <row r="13" spans="1:31" x14ac:dyDescent="0.2">
      <c r="A13" s="7" t="s">
        <v>5</v>
      </c>
      <c r="B13" s="7">
        <f t="shared" si="0"/>
        <v>16</v>
      </c>
      <c r="C13" s="9">
        <v>40373</v>
      </c>
      <c r="D13" s="24">
        <v>3.1079500000000002</v>
      </c>
      <c r="F13" s="7" t="s">
        <v>5</v>
      </c>
      <c r="G13" s="7">
        <v>23</v>
      </c>
      <c r="H13" s="9">
        <v>40380</v>
      </c>
      <c r="I13" s="7">
        <v>86.21</v>
      </c>
      <c r="K13" s="8"/>
      <c r="L13" s="7" t="s">
        <v>5</v>
      </c>
      <c r="M13" s="7">
        <v>38</v>
      </c>
      <c r="N13" s="9">
        <v>40395</v>
      </c>
      <c r="O13" s="7">
        <v>67.739999999999995</v>
      </c>
      <c r="Q13" s="8"/>
      <c r="R13" s="7" t="s">
        <v>5</v>
      </c>
      <c r="S13" s="7">
        <v>39</v>
      </c>
      <c r="T13" s="9">
        <v>40396</v>
      </c>
      <c r="U13" s="7">
        <v>47.07</v>
      </c>
      <c r="X13" s="7" t="s">
        <v>5</v>
      </c>
      <c r="Y13" s="7">
        <v>77</v>
      </c>
      <c r="Z13" s="9">
        <v>40434</v>
      </c>
      <c r="AA13" s="7">
        <v>49.49</v>
      </c>
    </row>
    <row r="14" spans="1:31" x14ac:dyDescent="0.2">
      <c r="A14" s="7" t="s">
        <v>5</v>
      </c>
      <c r="B14" s="7">
        <f t="shared" si="0"/>
        <v>17</v>
      </c>
      <c r="C14" s="9">
        <v>40374</v>
      </c>
      <c r="D14" s="24">
        <v>3.4380500000000001</v>
      </c>
      <c r="F14" s="7" t="s">
        <v>5</v>
      </c>
      <c r="G14" s="7">
        <v>25</v>
      </c>
      <c r="H14" s="9">
        <v>40382</v>
      </c>
      <c r="I14" s="7">
        <v>79.150000000000006</v>
      </c>
      <c r="K14" s="8"/>
      <c r="L14" s="7" t="s">
        <v>5</v>
      </c>
      <c r="M14" s="7">
        <v>43</v>
      </c>
      <c r="N14" s="9">
        <v>40400</v>
      </c>
      <c r="O14" s="7">
        <v>59.96</v>
      </c>
      <c r="Q14" s="8"/>
      <c r="R14" s="7" t="s">
        <v>5</v>
      </c>
      <c r="S14" s="7">
        <v>44</v>
      </c>
      <c r="T14" s="9">
        <v>40401</v>
      </c>
      <c r="U14" s="7">
        <v>41.66</v>
      </c>
      <c r="X14" s="7" t="s">
        <v>5</v>
      </c>
      <c r="Y14" s="7">
        <v>84</v>
      </c>
      <c r="Z14" s="10">
        <v>40441</v>
      </c>
      <c r="AA14" s="7">
        <v>46.69</v>
      </c>
    </row>
    <row r="15" spans="1:31" x14ac:dyDescent="0.2">
      <c r="A15" s="7" t="s">
        <v>5</v>
      </c>
      <c r="B15" s="7">
        <f t="shared" si="0"/>
        <v>18</v>
      </c>
      <c r="C15" s="9">
        <v>40375</v>
      </c>
      <c r="D15" s="24">
        <v>3.3066500000000003</v>
      </c>
      <c r="F15" s="7" t="s">
        <v>5</v>
      </c>
      <c r="G15" s="7">
        <v>28</v>
      </c>
      <c r="H15" s="9">
        <v>40385</v>
      </c>
      <c r="I15" s="7">
        <v>82.77</v>
      </c>
      <c r="K15" s="8"/>
      <c r="L15" s="7" t="s">
        <v>5</v>
      </c>
      <c r="M15" s="7">
        <v>45</v>
      </c>
      <c r="N15" s="9">
        <v>40402</v>
      </c>
      <c r="O15" s="7">
        <v>55.72</v>
      </c>
      <c r="Q15" s="8"/>
      <c r="R15" s="7" t="s">
        <v>5</v>
      </c>
      <c r="S15" s="7">
        <v>46</v>
      </c>
      <c r="T15" s="9">
        <v>40403</v>
      </c>
      <c r="U15" s="7">
        <v>37.78</v>
      </c>
      <c r="X15" s="7" t="s">
        <v>5</v>
      </c>
      <c r="Y15" s="7">
        <v>91</v>
      </c>
      <c r="Z15" s="9">
        <v>40448</v>
      </c>
      <c r="AA15" s="7">
        <v>51.59</v>
      </c>
    </row>
    <row r="16" spans="1:31" x14ac:dyDescent="0.2">
      <c r="A16" s="7" t="s">
        <v>5</v>
      </c>
      <c r="B16" s="7">
        <f t="shared" si="0"/>
        <v>21</v>
      </c>
      <c r="C16" s="9">
        <v>40378</v>
      </c>
      <c r="D16" s="24">
        <v>3.6454500000000003</v>
      </c>
      <c r="F16" s="7" t="s">
        <v>5</v>
      </c>
      <c r="G16" s="7">
        <v>30</v>
      </c>
      <c r="H16" s="9">
        <v>40387</v>
      </c>
      <c r="I16" s="7">
        <v>87.41</v>
      </c>
      <c r="K16" s="8"/>
      <c r="L16" s="7" t="s">
        <v>5</v>
      </c>
      <c r="M16" s="7">
        <v>50</v>
      </c>
      <c r="N16" s="9">
        <v>40407</v>
      </c>
      <c r="O16" s="7">
        <v>58.884999999999998</v>
      </c>
      <c r="Q16" s="8"/>
      <c r="R16" s="7" t="s">
        <v>5</v>
      </c>
      <c r="S16" s="7">
        <v>51</v>
      </c>
      <c r="T16" s="9">
        <v>40408</v>
      </c>
      <c r="U16" s="7">
        <v>40.97</v>
      </c>
      <c r="X16" s="7" t="s">
        <v>5</v>
      </c>
      <c r="Y16" s="7">
        <v>98</v>
      </c>
      <c r="Z16" s="9">
        <v>40455</v>
      </c>
      <c r="AA16" s="7">
        <v>53.63</v>
      </c>
    </row>
    <row r="17" spans="1:27" x14ac:dyDescent="0.2">
      <c r="A17" s="7" t="s">
        <v>5</v>
      </c>
      <c r="B17" s="7">
        <f t="shared" si="0"/>
        <v>22</v>
      </c>
      <c r="C17" s="9">
        <v>40379</v>
      </c>
      <c r="D17" s="24">
        <v>3.7710500000000002</v>
      </c>
      <c r="F17" s="7" t="s">
        <v>5</v>
      </c>
      <c r="G17" s="7">
        <v>32</v>
      </c>
      <c r="H17" s="9">
        <v>40389</v>
      </c>
      <c r="I17" s="7">
        <v>67.37</v>
      </c>
      <c r="K17" s="8"/>
      <c r="L17" s="7" t="s">
        <v>5</v>
      </c>
      <c r="M17" s="7">
        <v>52</v>
      </c>
      <c r="N17" s="9">
        <v>40409</v>
      </c>
      <c r="O17" s="7">
        <v>62.05</v>
      </c>
      <c r="Q17" s="8"/>
      <c r="R17" s="7" t="s">
        <v>5</v>
      </c>
      <c r="S17" s="7">
        <v>53</v>
      </c>
      <c r="T17" s="9">
        <v>40410</v>
      </c>
      <c r="U17" s="7">
        <v>62.050000000000004</v>
      </c>
      <c r="X17" s="7" t="s">
        <v>5</v>
      </c>
      <c r="Y17" s="7">
        <v>106</v>
      </c>
      <c r="Z17" s="9">
        <v>40463</v>
      </c>
      <c r="AA17" s="7">
        <v>45.59</v>
      </c>
    </row>
    <row r="18" spans="1:27" x14ac:dyDescent="0.2">
      <c r="A18" s="7" t="s">
        <v>5</v>
      </c>
      <c r="B18" s="7">
        <f t="shared" si="0"/>
        <v>23</v>
      </c>
      <c r="C18" s="9">
        <v>40380</v>
      </c>
      <c r="D18" s="24">
        <v>3.8158500000000002</v>
      </c>
      <c r="F18" s="7" t="s">
        <v>5</v>
      </c>
      <c r="G18" s="7">
        <v>35</v>
      </c>
      <c r="H18" s="9">
        <v>40392</v>
      </c>
      <c r="I18" s="7">
        <v>73.67</v>
      </c>
      <c r="K18" s="8"/>
      <c r="L18" s="7" t="s">
        <v>5</v>
      </c>
      <c r="M18" s="7">
        <v>57</v>
      </c>
      <c r="N18" s="9">
        <v>40414</v>
      </c>
      <c r="O18" s="7">
        <v>56.53</v>
      </c>
      <c r="Q18" s="8"/>
      <c r="R18" s="7" t="s">
        <v>5</v>
      </c>
      <c r="S18" s="7">
        <v>58</v>
      </c>
      <c r="T18" s="9">
        <v>40415</v>
      </c>
      <c r="U18" s="7">
        <v>49.78</v>
      </c>
      <c r="X18" s="7" t="s">
        <v>5</v>
      </c>
      <c r="Y18" s="7">
        <v>112</v>
      </c>
      <c r="Z18" s="9">
        <v>40469</v>
      </c>
      <c r="AA18" s="7">
        <v>42.6</v>
      </c>
    </row>
    <row r="19" spans="1:27" x14ac:dyDescent="0.2">
      <c r="A19" s="7" t="s">
        <v>5</v>
      </c>
      <c r="B19" s="7">
        <f t="shared" si="0"/>
        <v>24</v>
      </c>
      <c r="C19" s="9">
        <v>40381</v>
      </c>
      <c r="D19" s="24">
        <v>4.0032500000000004</v>
      </c>
      <c r="F19" s="7" t="s">
        <v>5</v>
      </c>
      <c r="G19" s="7">
        <v>37</v>
      </c>
      <c r="H19" s="9">
        <v>40394</v>
      </c>
      <c r="I19" s="7">
        <v>67.05</v>
      </c>
      <c r="K19" s="8"/>
      <c r="L19" s="7" t="s">
        <v>5</v>
      </c>
      <c r="M19" s="7">
        <v>59</v>
      </c>
      <c r="N19" s="9">
        <v>40416</v>
      </c>
      <c r="O19" s="7">
        <v>59.56</v>
      </c>
      <c r="Q19" s="8"/>
      <c r="R19" s="7" t="s">
        <v>5</v>
      </c>
      <c r="S19" s="7">
        <v>60</v>
      </c>
      <c r="T19" s="10">
        <v>40417</v>
      </c>
      <c r="U19" s="7">
        <v>62.8</v>
      </c>
      <c r="X19" s="7" t="s">
        <v>5</v>
      </c>
      <c r="Y19" s="7">
        <v>119</v>
      </c>
      <c r="Z19" s="9">
        <v>40476</v>
      </c>
      <c r="AA19" s="7">
        <v>46.77</v>
      </c>
    </row>
    <row r="20" spans="1:27" x14ac:dyDescent="0.2">
      <c r="A20" s="7" t="s">
        <v>5</v>
      </c>
      <c r="B20" s="7">
        <f t="shared" si="0"/>
        <v>25</v>
      </c>
      <c r="C20" s="9">
        <v>40382</v>
      </c>
      <c r="D20" s="24">
        <v>3.9137500000000003</v>
      </c>
      <c r="F20" s="7" t="s">
        <v>5</v>
      </c>
      <c r="G20" s="7">
        <v>39</v>
      </c>
      <c r="H20" s="9">
        <v>40396</v>
      </c>
      <c r="I20" s="7">
        <v>77.94</v>
      </c>
      <c r="K20" s="8"/>
      <c r="L20" s="7" t="s">
        <v>5</v>
      </c>
      <c r="M20" s="7">
        <v>64</v>
      </c>
      <c r="N20" s="9">
        <v>40421</v>
      </c>
      <c r="O20" s="7">
        <v>59.42</v>
      </c>
      <c r="Q20" s="8"/>
      <c r="R20" s="7" t="s">
        <v>5</v>
      </c>
      <c r="S20" s="7">
        <v>65</v>
      </c>
      <c r="T20" s="9">
        <v>40422</v>
      </c>
      <c r="U20" s="7">
        <v>50.84</v>
      </c>
      <c r="X20" s="7" t="s">
        <v>5</v>
      </c>
      <c r="Y20" s="7">
        <v>126</v>
      </c>
      <c r="Z20" s="9">
        <v>40483</v>
      </c>
      <c r="AA20" s="7">
        <v>51.95</v>
      </c>
    </row>
    <row r="21" spans="1:27" x14ac:dyDescent="0.2">
      <c r="A21" s="7" t="s">
        <v>5</v>
      </c>
      <c r="B21" s="7">
        <f t="shared" si="0"/>
        <v>28</v>
      </c>
      <c r="C21" s="9">
        <v>40385</v>
      </c>
      <c r="D21" s="24">
        <v>4.34985</v>
      </c>
      <c r="F21" s="7" t="s">
        <v>5</v>
      </c>
      <c r="G21" s="7">
        <v>42</v>
      </c>
      <c r="H21" s="9">
        <v>40399</v>
      </c>
      <c r="I21" s="7">
        <v>153.80000000000001</v>
      </c>
      <c r="K21" s="8"/>
      <c r="L21" s="7" t="s">
        <v>5</v>
      </c>
      <c r="M21" s="7">
        <v>66</v>
      </c>
      <c r="N21" s="9">
        <v>40423</v>
      </c>
      <c r="O21" s="7">
        <v>60.09</v>
      </c>
      <c r="Q21" s="8"/>
      <c r="R21" s="7" t="s">
        <v>5</v>
      </c>
      <c r="S21" s="7">
        <v>67</v>
      </c>
      <c r="T21" s="9">
        <v>40424</v>
      </c>
      <c r="U21" s="7">
        <v>54.9</v>
      </c>
      <c r="X21" s="7" t="s">
        <v>5</v>
      </c>
      <c r="Y21" s="7">
        <v>133</v>
      </c>
      <c r="Z21" s="10">
        <v>40490</v>
      </c>
      <c r="AA21" s="7">
        <v>51.18</v>
      </c>
    </row>
    <row r="22" spans="1:27" x14ac:dyDescent="0.2">
      <c r="A22" s="7" t="s">
        <v>5</v>
      </c>
      <c r="B22" s="7">
        <f t="shared" si="0"/>
        <v>29</v>
      </c>
      <c r="C22" s="9">
        <v>40386</v>
      </c>
      <c r="D22" s="24">
        <v>4.7664500000000007</v>
      </c>
      <c r="F22" s="7" t="s">
        <v>5</v>
      </c>
      <c r="G22" s="7">
        <v>44</v>
      </c>
      <c r="H22" s="9">
        <v>40401</v>
      </c>
      <c r="I22" s="7">
        <v>86</v>
      </c>
      <c r="K22" s="8"/>
      <c r="L22" s="7" t="s">
        <v>5</v>
      </c>
      <c r="M22" s="7">
        <v>74</v>
      </c>
      <c r="N22" s="9">
        <v>40431</v>
      </c>
      <c r="O22" s="7">
        <v>69.72</v>
      </c>
      <c r="Q22" s="8"/>
      <c r="R22" s="7" t="s">
        <v>5</v>
      </c>
      <c r="S22" s="7">
        <v>73</v>
      </c>
      <c r="T22" s="9">
        <v>40430</v>
      </c>
      <c r="U22" s="7">
        <v>53.35</v>
      </c>
      <c r="X22" s="7" t="s">
        <v>5</v>
      </c>
      <c r="Y22" s="7">
        <v>140</v>
      </c>
      <c r="Z22" s="10">
        <v>40497</v>
      </c>
      <c r="AA22" s="7">
        <v>57.743000000000002</v>
      </c>
    </row>
    <row r="23" spans="1:27" x14ac:dyDescent="0.2">
      <c r="A23" s="7" t="s">
        <v>5</v>
      </c>
      <c r="B23" s="7">
        <f t="shared" si="0"/>
        <v>30</v>
      </c>
      <c r="C23" s="9">
        <v>40387</v>
      </c>
      <c r="D23" s="24">
        <v>4.834950000000001</v>
      </c>
      <c r="F23" s="7" t="s">
        <v>5</v>
      </c>
      <c r="G23" s="7">
        <v>46</v>
      </c>
      <c r="H23" s="9">
        <v>40403</v>
      </c>
      <c r="I23" s="7">
        <v>83.66</v>
      </c>
      <c r="K23" s="8"/>
      <c r="L23" s="7" t="s">
        <v>5</v>
      </c>
      <c r="M23" s="7">
        <v>78</v>
      </c>
      <c r="N23" s="9">
        <v>40435</v>
      </c>
      <c r="O23" s="7">
        <v>58.85</v>
      </c>
      <c r="Q23" s="8"/>
      <c r="R23" s="7" t="s">
        <v>5</v>
      </c>
      <c r="S23" s="7">
        <v>79</v>
      </c>
      <c r="T23" s="9">
        <v>40436</v>
      </c>
      <c r="U23" s="7">
        <v>52.79</v>
      </c>
      <c r="X23" s="7" t="s">
        <v>5</v>
      </c>
      <c r="Y23" s="7">
        <v>147</v>
      </c>
      <c r="Z23" s="9">
        <v>40504</v>
      </c>
      <c r="AA23" s="7">
        <v>51.1</v>
      </c>
    </row>
    <row r="24" spans="1:27" x14ac:dyDescent="0.2">
      <c r="A24" s="7" t="s">
        <v>5</v>
      </c>
      <c r="B24" s="7">
        <f t="shared" si="0"/>
        <v>32</v>
      </c>
      <c r="C24" s="10">
        <v>40389</v>
      </c>
      <c r="D24" s="24">
        <v>5.3135500000000011</v>
      </c>
      <c r="F24" s="7" t="s">
        <v>5</v>
      </c>
      <c r="G24" s="7">
        <v>49</v>
      </c>
      <c r="H24" s="9">
        <v>40406</v>
      </c>
      <c r="I24" s="7">
        <v>77.38</v>
      </c>
      <c r="K24" s="8"/>
      <c r="L24" s="7" t="s">
        <v>5</v>
      </c>
      <c r="M24" s="7">
        <v>80</v>
      </c>
      <c r="N24" s="9">
        <v>40437</v>
      </c>
      <c r="O24" s="7">
        <v>61.09</v>
      </c>
      <c r="Q24" s="8"/>
      <c r="R24" s="7" t="s">
        <v>5</v>
      </c>
      <c r="S24" s="7">
        <v>81</v>
      </c>
      <c r="T24" s="9">
        <v>40438</v>
      </c>
      <c r="U24" s="7">
        <v>52.14</v>
      </c>
      <c r="X24" s="7" t="s">
        <v>5</v>
      </c>
      <c r="Y24" s="7">
        <v>154</v>
      </c>
      <c r="Z24" s="9">
        <v>40511</v>
      </c>
      <c r="AA24" s="7">
        <v>27.02</v>
      </c>
    </row>
    <row r="25" spans="1:27" x14ac:dyDescent="0.2">
      <c r="A25" s="7" t="s">
        <v>5</v>
      </c>
      <c r="B25" s="7">
        <f t="shared" si="0"/>
        <v>35</v>
      </c>
      <c r="C25" s="10">
        <v>40392</v>
      </c>
      <c r="D25" s="24">
        <v>5.6336500000000012</v>
      </c>
      <c r="F25" s="7" t="s">
        <v>5</v>
      </c>
      <c r="G25" s="7">
        <v>51</v>
      </c>
      <c r="H25" s="9">
        <v>40408</v>
      </c>
      <c r="I25" s="7">
        <v>71.37</v>
      </c>
      <c r="K25" s="8"/>
      <c r="L25" s="7" t="s">
        <v>5</v>
      </c>
      <c r="M25" s="7">
        <v>85</v>
      </c>
      <c r="N25" s="9">
        <v>40442</v>
      </c>
      <c r="O25" s="7">
        <v>65.849999999999994</v>
      </c>
      <c r="Q25" s="8"/>
      <c r="R25" s="7" t="s">
        <v>5</v>
      </c>
      <c r="S25" s="7">
        <v>86</v>
      </c>
      <c r="T25" s="9">
        <v>40443</v>
      </c>
      <c r="U25" s="7">
        <v>52.43</v>
      </c>
      <c r="X25" s="7" t="s">
        <v>5</v>
      </c>
      <c r="Y25" s="7">
        <v>161</v>
      </c>
      <c r="Z25" s="10">
        <v>40518</v>
      </c>
      <c r="AA25" s="7">
        <v>40.71</v>
      </c>
    </row>
    <row r="26" spans="1:27" x14ac:dyDescent="0.2">
      <c r="A26" s="7" t="s">
        <v>5</v>
      </c>
      <c r="B26" s="7">
        <f t="shared" si="0"/>
        <v>36</v>
      </c>
      <c r="C26" s="9">
        <v>40393</v>
      </c>
      <c r="D26" s="24">
        <v>5.8656500000000014</v>
      </c>
      <c r="F26" s="7" t="s">
        <v>5</v>
      </c>
      <c r="G26" s="7">
        <v>53</v>
      </c>
      <c r="H26" s="9">
        <v>40410</v>
      </c>
      <c r="I26" s="7">
        <v>72.875</v>
      </c>
      <c r="K26" s="8"/>
      <c r="L26" s="7" t="s">
        <v>5</v>
      </c>
      <c r="M26" s="7">
        <v>87</v>
      </c>
      <c r="N26" s="9">
        <v>40444</v>
      </c>
      <c r="O26" s="7">
        <v>64.36</v>
      </c>
      <c r="Q26" s="8"/>
      <c r="R26" s="7" t="s">
        <v>5</v>
      </c>
      <c r="S26" s="7">
        <v>88</v>
      </c>
      <c r="T26" s="9">
        <v>40445</v>
      </c>
      <c r="U26" s="7">
        <v>52.96</v>
      </c>
      <c r="X26" s="7" t="s">
        <v>5</v>
      </c>
      <c r="Y26" s="7">
        <v>168</v>
      </c>
      <c r="Z26" s="9">
        <v>40525</v>
      </c>
      <c r="AA26" s="7">
        <v>66.06</v>
      </c>
    </row>
    <row r="27" spans="1:27" x14ac:dyDescent="0.2">
      <c r="A27" s="7" t="s">
        <v>5</v>
      </c>
      <c r="B27" s="7">
        <f t="shared" si="0"/>
        <v>37</v>
      </c>
      <c r="C27" s="9">
        <v>40394</v>
      </c>
      <c r="D27" s="24">
        <v>5.9983500000000012</v>
      </c>
      <c r="F27" s="7" t="s">
        <v>5</v>
      </c>
      <c r="G27" s="7">
        <v>56</v>
      </c>
      <c r="H27" s="9">
        <v>40413</v>
      </c>
      <c r="I27" s="7">
        <v>74.38</v>
      </c>
      <c r="K27" s="8"/>
      <c r="L27" s="7" t="s">
        <v>5</v>
      </c>
      <c r="M27" s="7">
        <v>92</v>
      </c>
      <c r="N27" s="9">
        <v>40449</v>
      </c>
      <c r="O27" s="7">
        <v>68.58</v>
      </c>
      <c r="Q27" s="8"/>
      <c r="R27" s="7" t="s">
        <v>5</v>
      </c>
      <c r="S27" s="7">
        <v>93</v>
      </c>
      <c r="T27" s="9">
        <v>40450</v>
      </c>
      <c r="U27" s="7">
        <v>55.06</v>
      </c>
      <c r="X27" s="7" t="s">
        <v>5</v>
      </c>
      <c r="Y27" s="7">
        <v>175</v>
      </c>
      <c r="Z27" s="9">
        <v>40532</v>
      </c>
      <c r="AA27" s="7">
        <v>43.31</v>
      </c>
    </row>
    <row r="28" spans="1:27" x14ac:dyDescent="0.2">
      <c r="A28" s="7" t="s">
        <v>5</v>
      </c>
      <c r="B28" s="7">
        <f t="shared" si="0"/>
        <v>38</v>
      </c>
      <c r="C28" s="9">
        <v>40395</v>
      </c>
      <c r="D28" s="24">
        <v>5.9914500000000013</v>
      </c>
      <c r="F28" s="7" t="s">
        <v>5</v>
      </c>
      <c r="G28" s="7">
        <v>58</v>
      </c>
      <c r="H28" s="9">
        <v>40415</v>
      </c>
      <c r="I28" s="7">
        <v>67.78</v>
      </c>
      <c r="K28" s="8"/>
      <c r="L28" s="7" t="s">
        <v>5</v>
      </c>
      <c r="M28" s="7">
        <v>94</v>
      </c>
      <c r="N28" s="9">
        <v>40451</v>
      </c>
      <c r="O28" s="7">
        <v>66.86</v>
      </c>
      <c r="Q28" s="8"/>
      <c r="R28" s="7" t="s">
        <v>5</v>
      </c>
      <c r="S28" s="7">
        <v>95</v>
      </c>
      <c r="T28" s="9">
        <v>40452</v>
      </c>
      <c r="U28" s="7">
        <v>55.99</v>
      </c>
      <c r="X28" s="7" t="s">
        <v>5</v>
      </c>
      <c r="Y28" s="7">
        <v>182</v>
      </c>
      <c r="Z28" s="10">
        <v>40539</v>
      </c>
      <c r="AA28" s="7">
        <v>43.51</v>
      </c>
    </row>
    <row r="29" spans="1:27" x14ac:dyDescent="0.2">
      <c r="A29" s="7" t="s">
        <v>5</v>
      </c>
      <c r="B29" s="7">
        <f t="shared" si="0"/>
        <v>39</v>
      </c>
      <c r="C29" s="9">
        <v>40396</v>
      </c>
      <c r="D29" s="24">
        <v>6.1981500000000018</v>
      </c>
      <c r="F29" s="7" t="s">
        <v>5</v>
      </c>
      <c r="G29" s="7">
        <v>60</v>
      </c>
      <c r="H29" s="10">
        <v>40417</v>
      </c>
      <c r="I29" s="7">
        <v>79.3</v>
      </c>
      <c r="K29" s="8"/>
      <c r="L29" s="7" t="s">
        <v>5</v>
      </c>
      <c r="M29" s="7">
        <v>99</v>
      </c>
      <c r="N29" s="9">
        <v>40456</v>
      </c>
      <c r="O29" s="7">
        <v>65.010000000000005</v>
      </c>
      <c r="Q29" s="8"/>
      <c r="R29" s="7" t="s">
        <v>5</v>
      </c>
      <c r="S29" s="7">
        <v>100</v>
      </c>
      <c r="T29" s="9">
        <v>40457</v>
      </c>
      <c r="U29" s="7">
        <v>55.3</v>
      </c>
      <c r="X29" s="7" t="s">
        <v>5</v>
      </c>
      <c r="Y29" s="7">
        <v>189</v>
      </c>
      <c r="Z29" s="9">
        <v>40546</v>
      </c>
      <c r="AA29" s="7">
        <v>42.19</v>
      </c>
    </row>
    <row r="30" spans="1:27" x14ac:dyDescent="0.2">
      <c r="A30" s="7" t="s">
        <v>5</v>
      </c>
      <c r="B30" s="7">
        <f t="shared" si="0"/>
        <v>42</v>
      </c>
      <c r="C30" s="9">
        <v>40399</v>
      </c>
      <c r="D30" s="24">
        <v>6.3239500000000017</v>
      </c>
      <c r="F30" s="7" t="s">
        <v>5</v>
      </c>
      <c r="G30" s="7">
        <v>63</v>
      </c>
      <c r="H30" s="9">
        <v>40420</v>
      </c>
      <c r="I30" s="7">
        <v>62.1</v>
      </c>
      <c r="K30" s="8"/>
      <c r="L30" s="7" t="s">
        <v>5</v>
      </c>
      <c r="M30" s="7">
        <v>101</v>
      </c>
      <c r="N30" s="9">
        <v>40458</v>
      </c>
      <c r="O30" s="7">
        <v>66.92</v>
      </c>
      <c r="Q30" s="8"/>
      <c r="R30" s="7" t="s">
        <v>5</v>
      </c>
      <c r="S30" s="7">
        <v>102</v>
      </c>
      <c r="T30" s="10">
        <v>40459</v>
      </c>
      <c r="U30" s="7">
        <v>55.66</v>
      </c>
      <c r="X30" s="7" t="s">
        <v>5</v>
      </c>
      <c r="Y30" s="7">
        <v>196</v>
      </c>
      <c r="Z30" s="9">
        <v>40553</v>
      </c>
      <c r="AA30" s="7">
        <v>69.88</v>
      </c>
    </row>
    <row r="31" spans="1:27" x14ac:dyDescent="0.2">
      <c r="A31" s="7" t="s">
        <v>5</v>
      </c>
      <c r="B31" s="7">
        <f t="shared" si="0"/>
        <v>43</v>
      </c>
      <c r="C31" s="9">
        <v>40400</v>
      </c>
      <c r="D31" s="24">
        <v>7.2623500000000023</v>
      </c>
      <c r="F31" s="7" t="s">
        <v>5</v>
      </c>
      <c r="G31" s="7">
        <v>65</v>
      </c>
      <c r="H31" s="9">
        <v>40422</v>
      </c>
      <c r="I31" s="7">
        <v>66.28</v>
      </c>
      <c r="K31" s="8"/>
      <c r="L31" s="7" t="s">
        <v>5</v>
      </c>
      <c r="M31" s="7">
        <v>107</v>
      </c>
      <c r="N31" s="9">
        <v>40464</v>
      </c>
      <c r="O31" s="7">
        <v>64.59</v>
      </c>
      <c r="Q31" s="8"/>
      <c r="R31" s="7" t="s">
        <v>5</v>
      </c>
      <c r="S31" s="7">
        <v>108</v>
      </c>
      <c r="T31" s="9">
        <v>40465</v>
      </c>
      <c r="U31" s="7">
        <v>56.71</v>
      </c>
      <c r="X31" s="7" t="s">
        <v>5</v>
      </c>
      <c r="Y31" s="7">
        <v>204</v>
      </c>
      <c r="Z31" s="9">
        <v>40561</v>
      </c>
      <c r="AA31" s="7">
        <v>25.56</v>
      </c>
    </row>
    <row r="32" spans="1:27" x14ac:dyDescent="0.2">
      <c r="A32" s="7" t="s">
        <v>5</v>
      </c>
      <c r="B32" s="7">
        <f t="shared" si="0"/>
        <v>44</v>
      </c>
      <c r="C32" s="9">
        <v>40401</v>
      </c>
      <c r="D32" s="24">
        <v>7.4453500000000021</v>
      </c>
      <c r="F32" s="7" t="s">
        <v>5</v>
      </c>
      <c r="G32" s="7">
        <v>67</v>
      </c>
      <c r="H32" s="9">
        <v>40424</v>
      </c>
      <c r="I32" s="7">
        <v>62.9</v>
      </c>
      <c r="K32" s="8"/>
      <c r="L32" s="7" t="s">
        <v>5</v>
      </c>
      <c r="M32" s="7">
        <v>109</v>
      </c>
      <c r="N32" s="9">
        <v>40466</v>
      </c>
      <c r="O32" s="7">
        <v>63.51</v>
      </c>
      <c r="Q32" s="8"/>
      <c r="R32" s="7" t="s">
        <v>5</v>
      </c>
      <c r="S32" s="7">
        <v>114</v>
      </c>
      <c r="T32" s="9">
        <v>40471</v>
      </c>
      <c r="U32" s="7">
        <v>50.36</v>
      </c>
      <c r="X32" s="7" t="s">
        <v>5</v>
      </c>
      <c r="Y32" s="7">
        <v>205</v>
      </c>
      <c r="Z32" s="9">
        <v>40562</v>
      </c>
      <c r="AA32" s="7">
        <v>20.49</v>
      </c>
    </row>
    <row r="33" spans="1:29" x14ac:dyDescent="0.2">
      <c r="A33" s="7" t="s">
        <v>5</v>
      </c>
      <c r="B33" s="7">
        <f t="shared" si="0"/>
        <v>45</v>
      </c>
      <c r="C33" s="9">
        <v>40402</v>
      </c>
      <c r="D33" s="24">
        <v>7.7481500000000025</v>
      </c>
      <c r="F33" s="7" t="s">
        <v>5</v>
      </c>
      <c r="G33" s="7">
        <v>71</v>
      </c>
      <c r="H33" s="9">
        <v>40428</v>
      </c>
      <c r="I33" s="7">
        <v>76.27</v>
      </c>
      <c r="K33" s="8"/>
      <c r="L33" s="7" t="s">
        <v>5</v>
      </c>
      <c r="M33" s="7">
        <v>113</v>
      </c>
      <c r="N33" s="9">
        <v>40470</v>
      </c>
      <c r="O33" s="7">
        <v>59.45</v>
      </c>
      <c r="Q33" s="8"/>
      <c r="R33" s="7" t="s">
        <v>5</v>
      </c>
      <c r="S33" s="7">
        <v>116</v>
      </c>
      <c r="T33" s="9">
        <v>40473</v>
      </c>
      <c r="U33" s="7">
        <v>69.790000000000006</v>
      </c>
      <c r="X33" s="7" t="s">
        <v>5</v>
      </c>
      <c r="Y33" s="7">
        <v>210</v>
      </c>
      <c r="Z33" s="9">
        <v>40567</v>
      </c>
      <c r="AA33" s="7">
        <v>35.090000000000003</v>
      </c>
    </row>
    <row r="34" spans="1:29" x14ac:dyDescent="0.2">
      <c r="A34" s="7" t="s">
        <v>5</v>
      </c>
      <c r="B34" s="7">
        <f t="shared" si="0"/>
        <v>46</v>
      </c>
      <c r="C34" s="9">
        <v>40403</v>
      </c>
      <c r="D34" s="24">
        <v>7.9275500000000019</v>
      </c>
      <c r="F34" s="7" t="s">
        <v>5</v>
      </c>
      <c r="G34" s="7">
        <v>73</v>
      </c>
      <c r="H34" s="9">
        <v>40430</v>
      </c>
      <c r="I34" s="7">
        <v>81.63</v>
      </c>
      <c r="K34" s="8"/>
      <c r="L34" s="7" t="s">
        <v>5</v>
      </c>
      <c r="M34" s="7">
        <v>115</v>
      </c>
      <c r="N34" s="9">
        <v>40472</v>
      </c>
      <c r="O34" s="7">
        <v>62.18</v>
      </c>
      <c r="Q34" s="8"/>
      <c r="R34" s="7" t="s">
        <v>5</v>
      </c>
      <c r="S34" s="7">
        <v>121</v>
      </c>
      <c r="T34" s="9">
        <v>40478</v>
      </c>
      <c r="U34" s="7">
        <v>52.72</v>
      </c>
      <c r="X34" s="7" t="s">
        <v>5</v>
      </c>
      <c r="Y34" s="7">
        <v>217</v>
      </c>
      <c r="Z34" s="9">
        <v>40574</v>
      </c>
      <c r="AA34" s="7">
        <v>44.06</v>
      </c>
    </row>
    <row r="35" spans="1:29" x14ac:dyDescent="0.2">
      <c r="A35" s="7" t="s">
        <v>5</v>
      </c>
      <c r="B35" s="7">
        <f t="shared" si="0"/>
        <v>49</v>
      </c>
      <c r="C35" s="9">
        <v>40406</v>
      </c>
      <c r="D35" s="24">
        <v>8.4857500000000012</v>
      </c>
      <c r="F35" s="7" t="s">
        <v>5</v>
      </c>
      <c r="G35" s="7">
        <v>74</v>
      </c>
      <c r="H35" s="9">
        <v>40431</v>
      </c>
      <c r="I35" s="7">
        <v>79.88</v>
      </c>
      <c r="K35" s="8"/>
      <c r="L35" s="7" t="s">
        <v>5</v>
      </c>
      <c r="M35" s="7">
        <v>120</v>
      </c>
      <c r="N35" s="9">
        <v>40477</v>
      </c>
      <c r="O35" s="7">
        <v>62.51</v>
      </c>
      <c r="Q35" s="8"/>
      <c r="R35" s="7" t="s">
        <v>5</v>
      </c>
      <c r="S35" s="7">
        <v>123</v>
      </c>
      <c r="T35" s="9">
        <v>40480</v>
      </c>
      <c r="U35" s="7">
        <v>56.6</v>
      </c>
      <c r="X35" s="7" t="s">
        <v>5</v>
      </c>
      <c r="Y35" s="7">
        <v>224</v>
      </c>
      <c r="Z35" s="9">
        <v>40581</v>
      </c>
      <c r="AA35" s="7">
        <v>47.77</v>
      </c>
      <c r="AB35" s="7" t="s">
        <v>51</v>
      </c>
    </row>
    <row r="36" spans="1:29" x14ac:dyDescent="0.2">
      <c r="A36" s="7" t="s">
        <v>5</v>
      </c>
      <c r="B36" s="7">
        <f t="shared" si="0"/>
        <v>50</v>
      </c>
      <c r="C36" s="9">
        <v>40407</v>
      </c>
      <c r="D36" s="24">
        <v>8.6707000000000019</v>
      </c>
      <c r="F36" s="7" t="s">
        <v>5</v>
      </c>
      <c r="G36" s="7">
        <v>77</v>
      </c>
      <c r="H36" s="9">
        <v>40434</v>
      </c>
      <c r="I36" s="7">
        <v>65.61</v>
      </c>
      <c r="K36" s="8"/>
      <c r="L36" s="7" t="s">
        <v>5</v>
      </c>
      <c r="M36" s="7">
        <v>122</v>
      </c>
      <c r="N36" s="9">
        <v>40479</v>
      </c>
      <c r="O36" s="7">
        <v>65.180000000000007</v>
      </c>
      <c r="Q36" s="8"/>
      <c r="R36" s="7" t="s">
        <v>5</v>
      </c>
      <c r="S36" s="7">
        <v>128</v>
      </c>
      <c r="T36" s="9">
        <v>40485</v>
      </c>
      <c r="U36" s="7">
        <v>51.36</v>
      </c>
      <c r="X36" s="7" t="s">
        <v>8</v>
      </c>
      <c r="Y36" s="7">
        <v>231</v>
      </c>
      <c r="Z36" s="9">
        <v>40588</v>
      </c>
      <c r="AA36" s="7">
        <v>94.79</v>
      </c>
      <c r="AB36" s="7" t="s">
        <v>46</v>
      </c>
      <c r="AC36" s="8">
        <f>MAX(AA36:AA43)</f>
        <v>136.4</v>
      </c>
    </row>
    <row r="37" spans="1:29" x14ac:dyDescent="0.2">
      <c r="A37" s="7" t="s">
        <v>5</v>
      </c>
      <c r="B37" s="7">
        <f t="shared" si="0"/>
        <v>51</v>
      </c>
      <c r="C37" s="9">
        <v>40408</v>
      </c>
      <c r="D37" s="24">
        <v>8.8498500000000018</v>
      </c>
      <c r="F37" s="7" t="s">
        <v>5</v>
      </c>
      <c r="G37" s="7">
        <v>79</v>
      </c>
      <c r="H37" s="9">
        <v>40436</v>
      </c>
      <c r="I37" s="7">
        <v>75.36</v>
      </c>
      <c r="K37" s="8"/>
      <c r="L37" s="7" t="s">
        <v>5</v>
      </c>
      <c r="M37" s="7">
        <v>127</v>
      </c>
      <c r="N37" s="9">
        <v>40484</v>
      </c>
      <c r="O37" s="7">
        <v>46.97</v>
      </c>
      <c r="Q37" s="8"/>
      <c r="R37" s="7" t="s">
        <v>5</v>
      </c>
      <c r="S37" s="7">
        <v>130</v>
      </c>
      <c r="T37" s="9">
        <v>40487</v>
      </c>
      <c r="U37" s="7">
        <v>52.44</v>
      </c>
      <c r="X37" s="7" t="s">
        <v>8</v>
      </c>
      <c r="Y37" s="7">
        <v>239</v>
      </c>
      <c r="Z37" s="9">
        <v>40596</v>
      </c>
      <c r="AA37" s="7">
        <v>92.56</v>
      </c>
      <c r="AB37" s="7" t="s">
        <v>47</v>
      </c>
      <c r="AC37" s="8">
        <f>MIN(AA36:AA43)</f>
        <v>81.790000000000006</v>
      </c>
    </row>
    <row r="38" spans="1:29" x14ac:dyDescent="0.2">
      <c r="A38" s="7" t="s">
        <v>5</v>
      </c>
      <c r="B38" s="7">
        <f t="shared" si="0"/>
        <v>52</v>
      </c>
      <c r="C38" s="9">
        <v>40409</v>
      </c>
      <c r="D38" s="24">
        <v>8.9430500000000031</v>
      </c>
      <c r="F38" s="7" t="s">
        <v>5</v>
      </c>
      <c r="G38" s="7">
        <v>81</v>
      </c>
      <c r="H38" s="9">
        <v>40438</v>
      </c>
      <c r="I38" s="7">
        <v>85</v>
      </c>
      <c r="K38" s="8"/>
      <c r="L38" s="7" t="s">
        <v>5</v>
      </c>
      <c r="M38" s="7">
        <v>129</v>
      </c>
      <c r="N38" s="9">
        <v>40486</v>
      </c>
      <c r="O38" s="7">
        <v>68.22</v>
      </c>
      <c r="Q38" s="8"/>
      <c r="R38" s="7" t="s">
        <v>5</v>
      </c>
      <c r="S38" s="7">
        <v>135</v>
      </c>
      <c r="T38" s="10">
        <v>40492</v>
      </c>
      <c r="U38" s="7">
        <v>53.39</v>
      </c>
      <c r="X38" s="7" t="s">
        <v>8</v>
      </c>
      <c r="Y38" s="7">
        <v>240</v>
      </c>
      <c r="Z38" s="9">
        <v>40597</v>
      </c>
      <c r="AA38" s="7">
        <v>81.790000000000006</v>
      </c>
      <c r="AB38" s="7" t="s">
        <v>48</v>
      </c>
      <c r="AC38" s="8">
        <f>MEDIAN(AA36:AA43)</f>
        <v>104.91499999999999</v>
      </c>
    </row>
    <row r="39" spans="1:29" x14ac:dyDescent="0.2">
      <c r="A39" s="7" t="s">
        <v>5</v>
      </c>
      <c r="B39" s="7">
        <f t="shared" si="0"/>
        <v>53</v>
      </c>
      <c r="C39" s="9">
        <v>40410</v>
      </c>
      <c r="D39" s="24">
        <v>8.9430500000000031</v>
      </c>
      <c r="F39" s="7" t="s">
        <v>5</v>
      </c>
      <c r="G39" s="7">
        <v>84</v>
      </c>
      <c r="H39" s="9">
        <v>40441</v>
      </c>
      <c r="I39" s="7">
        <v>80.489999999999995</v>
      </c>
      <c r="K39" s="8"/>
      <c r="L39" s="7" t="s">
        <v>5</v>
      </c>
      <c r="M39" s="7">
        <v>134</v>
      </c>
      <c r="N39" s="10">
        <v>40491</v>
      </c>
      <c r="O39" s="7">
        <v>60.43</v>
      </c>
      <c r="Q39" s="8"/>
      <c r="R39" s="7" t="s">
        <v>5</v>
      </c>
      <c r="S39" s="7">
        <v>137</v>
      </c>
      <c r="T39" s="10">
        <v>40494</v>
      </c>
      <c r="U39" s="7">
        <v>53.39</v>
      </c>
      <c r="X39" s="7" t="s">
        <v>8</v>
      </c>
      <c r="Y39" s="7">
        <v>245</v>
      </c>
      <c r="Z39" s="9">
        <v>40602</v>
      </c>
      <c r="AA39" s="7">
        <v>95.53</v>
      </c>
      <c r="AB39" s="7" t="s">
        <v>49</v>
      </c>
      <c r="AC39" s="8">
        <f>AVERAGE(AA36:AA43)</f>
        <v>106.78375</v>
      </c>
    </row>
    <row r="40" spans="1:29" x14ac:dyDescent="0.2">
      <c r="A40" s="7" t="s">
        <v>5</v>
      </c>
      <c r="B40" s="7">
        <f t="shared" si="0"/>
        <v>56</v>
      </c>
      <c r="C40" s="9">
        <v>40413</v>
      </c>
      <c r="D40" s="24">
        <v>9.2527000000000026</v>
      </c>
      <c r="F40" s="7" t="s">
        <v>5</v>
      </c>
      <c r="G40" s="7">
        <v>86</v>
      </c>
      <c r="H40" s="9">
        <v>40443</v>
      </c>
      <c r="I40" s="7">
        <v>78.31</v>
      </c>
      <c r="K40" s="8"/>
      <c r="L40" s="7" t="s">
        <v>5</v>
      </c>
      <c r="M40" s="7">
        <v>141</v>
      </c>
      <c r="N40" s="10">
        <v>40498</v>
      </c>
      <c r="O40" s="7">
        <v>70.61</v>
      </c>
      <c r="Q40" s="8"/>
      <c r="R40" s="7" t="s">
        <v>5</v>
      </c>
      <c r="S40" s="7">
        <v>142</v>
      </c>
      <c r="T40" s="9">
        <v>40499</v>
      </c>
      <c r="U40" s="7">
        <v>55.14</v>
      </c>
      <c r="X40" s="7" t="s">
        <v>8</v>
      </c>
      <c r="Y40" s="7">
        <v>252</v>
      </c>
      <c r="Z40" s="9">
        <v>40609</v>
      </c>
      <c r="AA40" s="7">
        <v>115.8</v>
      </c>
      <c r="AB40" s="7" t="s">
        <v>50</v>
      </c>
      <c r="AC40" s="8">
        <f>STDEV(AA36:AA43)</f>
        <v>18.433775628681552</v>
      </c>
    </row>
    <row r="41" spans="1:29" x14ac:dyDescent="0.2">
      <c r="A41" s="7" t="s">
        <v>5</v>
      </c>
      <c r="B41" s="7">
        <f t="shared" si="0"/>
        <v>57</v>
      </c>
      <c r="C41" s="9">
        <v>40414</v>
      </c>
      <c r="D41" s="24">
        <v>9.4312000000000022</v>
      </c>
      <c r="F41" s="7" t="s">
        <v>5</v>
      </c>
      <c r="G41" s="7">
        <v>88</v>
      </c>
      <c r="H41" s="9">
        <v>40445</v>
      </c>
      <c r="I41" s="7">
        <v>77.67</v>
      </c>
      <c r="K41" s="8"/>
      <c r="L41" s="7" t="s">
        <v>5</v>
      </c>
      <c r="M41" s="7">
        <v>143</v>
      </c>
      <c r="N41" s="9">
        <v>40500</v>
      </c>
      <c r="O41" s="7">
        <v>69.430000000000007</v>
      </c>
      <c r="Q41" s="8"/>
      <c r="R41" s="7" t="s">
        <v>5</v>
      </c>
      <c r="S41" s="7">
        <v>156</v>
      </c>
      <c r="T41" s="10">
        <v>40513</v>
      </c>
      <c r="U41" s="7">
        <v>37.200000000000003</v>
      </c>
      <c r="X41" s="7" t="s">
        <v>8</v>
      </c>
      <c r="Y41" s="7">
        <v>259</v>
      </c>
      <c r="Z41" s="9">
        <v>40616</v>
      </c>
      <c r="AA41" s="7">
        <v>123.1</v>
      </c>
    </row>
    <row r="42" spans="1:29" x14ac:dyDescent="0.2">
      <c r="A42" s="7" t="s">
        <v>5</v>
      </c>
      <c r="B42" s="7">
        <f t="shared" si="0"/>
        <v>58</v>
      </c>
      <c r="C42" s="10">
        <v>40415</v>
      </c>
      <c r="D42" s="24">
        <v>9.498700000000003</v>
      </c>
      <c r="F42" s="7" t="s">
        <v>5</v>
      </c>
      <c r="G42" s="7">
        <v>91</v>
      </c>
      <c r="H42" s="9">
        <v>40448</v>
      </c>
      <c r="I42" s="7">
        <v>78.88</v>
      </c>
      <c r="K42" s="8"/>
      <c r="L42" s="7" t="s">
        <v>5</v>
      </c>
      <c r="M42" s="7">
        <v>155</v>
      </c>
      <c r="N42" s="9">
        <v>40512</v>
      </c>
      <c r="O42" s="7">
        <v>55.91</v>
      </c>
      <c r="Q42" s="8"/>
      <c r="R42" s="7" t="s">
        <v>5</v>
      </c>
      <c r="S42" s="7">
        <v>158</v>
      </c>
      <c r="T42" s="10">
        <v>40515</v>
      </c>
      <c r="U42" s="7">
        <v>42.29</v>
      </c>
      <c r="X42" s="7" t="s">
        <v>8</v>
      </c>
      <c r="Y42" s="7">
        <v>266</v>
      </c>
      <c r="Z42" s="9">
        <v>40623</v>
      </c>
      <c r="AA42" s="7">
        <v>136.4</v>
      </c>
    </row>
    <row r="43" spans="1:29" x14ac:dyDescent="0.2">
      <c r="A43" s="7" t="s">
        <v>5</v>
      </c>
      <c r="B43" s="7">
        <f t="shared" si="0"/>
        <v>59</v>
      </c>
      <c r="C43" s="9">
        <v>40416</v>
      </c>
      <c r="D43" s="24">
        <v>9.5809000000000033</v>
      </c>
      <c r="F43" s="7" t="s">
        <v>5</v>
      </c>
      <c r="G43" s="7">
        <v>93</v>
      </c>
      <c r="H43" s="9">
        <v>40450</v>
      </c>
      <c r="I43" s="7">
        <v>78.2</v>
      </c>
      <c r="K43" s="8"/>
      <c r="L43" s="7" t="s">
        <v>5</v>
      </c>
      <c r="M43" s="7">
        <v>157</v>
      </c>
      <c r="N43" s="10">
        <v>40514</v>
      </c>
      <c r="O43" s="7">
        <v>53.51</v>
      </c>
      <c r="Q43" s="8"/>
      <c r="R43" s="7" t="s">
        <v>5</v>
      </c>
      <c r="S43" s="7">
        <v>163</v>
      </c>
      <c r="T43" s="10">
        <v>40520</v>
      </c>
      <c r="U43" s="7">
        <v>45.46</v>
      </c>
      <c r="X43" s="7" t="s">
        <v>8</v>
      </c>
      <c r="Y43" s="7">
        <v>273</v>
      </c>
      <c r="Z43" s="9">
        <v>40630</v>
      </c>
      <c r="AA43" s="7">
        <v>114.3</v>
      </c>
      <c r="AB43" s="7" t="s">
        <v>52</v>
      </c>
    </row>
    <row r="44" spans="1:29" x14ac:dyDescent="0.2">
      <c r="A44" s="7" t="s">
        <v>5</v>
      </c>
      <c r="B44" s="7">
        <f t="shared" si="0"/>
        <v>60</v>
      </c>
      <c r="C44" s="9">
        <v>40417</v>
      </c>
      <c r="D44" s="24">
        <v>9.5485000000000042</v>
      </c>
      <c r="F44" s="7" t="s">
        <v>5</v>
      </c>
      <c r="G44" s="7">
        <v>95</v>
      </c>
      <c r="H44" s="9">
        <v>40452</v>
      </c>
      <c r="I44" s="7">
        <v>77.88</v>
      </c>
      <c r="K44" s="8"/>
      <c r="L44" s="7" t="s">
        <v>5</v>
      </c>
      <c r="M44" s="7">
        <v>162</v>
      </c>
      <c r="N44" s="10">
        <v>40519</v>
      </c>
      <c r="O44" s="7">
        <v>55.5</v>
      </c>
      <c r="Q44" s="8"/>
      <c r="R44" s="7" t="s">
        <v>5</v>
      </c>
      <c r="S44" s="7">
        <v>165</v>
      </c>
      <c r="T44" s="9">
        <v>40522</v>
      </c>
      <c r="U44" s="7">
        <v>47.51</v>
      </c>
      <c r="X44" s="7" t="s">
        <v>11</v>
      </c>
      <c r="Y44" s="7">
        <v>280</v>
      </c>
      <c r="Z44" s="9">
        <v>40637</v>
      </c>
      <c r="AA44" s="7">
        <v>66.64</v>
      </c>
      <c r="AB44" s="7" t="s">
        <v>46</v>
      </c>
      <c r="AC44" s="8">
        <f>MAX(AA44:AA181)</f>
        <v>121.9</v>
      </c>
    </row>
    <row r="45" spans="1:29" x14ac:dyDescent="0.2">
      <c r="A45" s="7" t="s">
        <v>5</v>
      </c>
      <c r="B45" s="7">
        <f t="shared" si="0"/>
        <v>63</v>
      </c>
      <c r="C45" s="9">
        <v>40420</v>
      </c>
      <c r="D45" s="24">
        <v>9.9138000000000037</v>
      </c>
      <c r="F45" s="7" t="s">
        <v>5</v>
      </c>
      <c r="G45" s="7">
        <v>98</v>
      </c>
      <c r="H45" s="9">
        <v>40455</v>
      </c>
      <c r="I45" s="7">
        <v>79.86</v>
      </c>
      <c r="K45" s="8"/>
      <c r="L45" s="7" t="s">
        <v>5</v>
      </c>
      <c r="M45" s="7">
        <v>164</v>
      </c>
      <c r="N45" s="10">
        <v>40521</v>
      </c>
      <c r="O45" s="7">
        <v>59.85</v>
      </c>
      <c r="Q45" s="8"/>
      <c r="R45" s="7" t="s">
        <v>5</v>
      </c>
      <c r="S45" s="7">
        <v>170</v>
      </c>
      <c r="T45" s="9">
        <v>40527</v>
      </c>
      <c r="U45" s="7">
        <v>56.1</v>
      </c>
      <c r="X45" s="7" t="s">
        <v>11</v>
      </c>
      <c r="Y45" s="7">
        <v>287</v>
      </c>
      <c r="Z45" s="9">
        <v>40644</v>
      </c>
      <c r="AA45" s="7">
        <v>45.51</v>
      </c>
      <c r="AB45" s="7" t="s">
        <v>47</v>
      </c>
      <c r="AC45" s="8">
        <f>MIN(AA44:AA181)</f>
        <v>21.38</v>
      </c>
    </row>
    <row r="46" spans="1:29" x14ac:dyDescent="0.2">
      <c r="A46" s="7" t="s">
        <v>5</v>
      </c>
      <c r="B46" s="7">
        <f t="shared" si="0"/>
        <v>64</v>
      </c>
      <c r="C46" s="9">
        <v>40421</v>
      </c>
      <c r="D46" s="24">
        <v>9.9406000000000017</v>
      </c>
      <c r="F46" s="7" t="s">
        <v>5</v>
      </c>
      <c r="G46" s="7">
        <v>100</v>
      </c>
      <c r="H46" s="9">
        <v>40457</v>
      </c>
      <c r="I46" s="7">
        <v>81.14</v>
      </c>
      <c r="K46" s="8"/>
      <c r="L46" s="7" t="s">
        <v>5</v>
      </c>
      <c r="M46" s="7">
        <v>169</v>
      </c>
      <c r="N46" s="9">
        <v>40526</v>
      </c>
      <c r="O46" s="7">
        <v>64.28</v>
      </c>
      <c r="Q46" s="8"/>
      <c r="R46" s="7" t="s">
        <v>5</v>
      </c>
      <c r="S46" s="7">
        <v>172</v>
      </c>
      <c r="T46" s="9">
        <v>40529</v>
      </c>
      <c r="U46" s="7">
        <v>49.91</v>
      </c>
      <c r="X46" s="7" t="s">
        <v>11</v>
      </c>
      <c r="Y46" s="7">
        <v>294</v>
      </c>
      <c r="Z46" s="9">
        <v>40651</v>
      </c>
      <c r="AA46" s="7">
        <v>47.27</v>
      </c>
      <c r="AB46" s="7" t="s">
        <v>48</v>
      </c>
      <c r="AC46" s="8">
        <f>MEDIAN(AA44:AA181)</f>
        <v>47.734999999999999</v>
      </c>
    </row>
    <row r="47" spans="1:29" x14ac:dyDescent="0.2">
      <c r="A47" s="7" t="s">
        <v>5</v>
      </c>
      <c r="B47" s="7">
        <f t="shared" si="0"/>
        <v>65</v>
      </c>
      <c r="C47" s="9">
        <v>40422</v>
      </c>
      <c r="D47" s="24">
        <v>10.026400000000001</v>
      </c>
      <c r="F47" s="7" t="s">
        <v>5</v>
      </c>
      <c r="G47" s="7">
        <v>102</v>
      </c>
      <c r="H47" s="9">
        <v>40459</v>
      </c>
      <c r="I47" s="7">
        <v>78.040000000000006</v>
      </c>
      <c r="K47" s="8"/>
      <c r="L47" s="7" t="s">
        <v>5</v>
      </c>
      <c r="M47" s="7">
        <v>171</v>
      </c>
      <c r="N47" s="9">
        <v>40528</v>
      </c>
      <c r="O47" s="7">
        <v>63.7</v>
      </c>
      <c r="Q47" s="8"/>
      <c r="R47" s="7" t="s">
        <v>5</v>
      </c>
      <c r="S47" s="7">
        <v>177</v>
      </c>
      <c r="T47" s="9">
        <v>40534</v>
      </c>
      <c r="U47" s="7">
        <v>49.73</v>
      </c>
      <c r="X47" s="7" t="s">
        <v>11</v>
      </c>
      <c r="Y47" s="7">
        <v>301</v>
      </c>
      <c r="Z47" s="9">
        <v>40658</v>
      </c>
      <c r="AA47" s="7">
        <v>46.87</v>
      </c>
      <c r="AB47" s="7" t="s">
        <v>49</v>
      </c>
      <c r="AC47" s="8">
        <f>AVERAGE(AA44:AA181)</f>
        <v>50.189637681159397</v>
      </c>
    </row>
    <row r="48" spans="1:29" x14ac:dyDescent="0.2">
      <c r="A48" s="7" t="s">
        <v>5</v>
      </c>
      <c r="B48" s="7">
        <f t="shared" si="0"/>
        <v>66</v>
      </c>
      <c r="C48" s="9">
        <v>40423</v>
      </c>
      <c r="D48" s="24">
        <v>10.0883</v>
      </c>
      <c r="F48" s="7" t="s">
        <v>5</v>
      </c>
      <c r="G48" s="7">
        <v>106</v>
      </c>
      <c r="H48" s="9">
        <v>40463</v>
      </c>
      <c r="I48" s="7">
        <v>79.180000000000007</v>
      </c>
      <c r="K48" s="8"/>
      <c r="L48" s="7" t="s">
        <v>5</v>
      </c>
      <c r="M48" s="7">
        <v>176</v>
      </c>
      <c r="N48" s="9">
        <v>40533</v>
      </c>
      <c r="O48" s="7">
        <v>58.85</v>
      </c>
      <c r="Q48" s="8"/>
      <c r="R48" s="7" t="s">
        <v>5</v>
      </c>
      <c r="S48" s="7">
        <v>184</v>
      </c>
      <c r="T48" s="10">
        <v>40541</v>
      </c>
      <c r="U48" s="7">
        <v>55.4</v>
      </c>
      <c r="X48" s="7" t="s">
        <v>11</v>
      </c>
      <c r="Y48" s="7">
        <v>308</v>
      </c>
      <c r="Z48" s="9">
        <v>40665</v>
      </c>
      <c r="AA48" s="7">
        <v>47.95</v>
      </c>
      <c r="AB48" s="7" t="s">
        <v>50</v>
      </c>
      <c r="AC48" s="8">
        <f>STDEV(AA44:AA181)</f>
        <v>15.286318553015493</v>
      </c>
    </row>
    <row r="49" spans="1:27" x14ac:dyDescent="0.2">
      <c r="A49" s="7" t="s">
        <v>5</v>
      </c>
      <c r="B49" s="7">
        <f t="shared" si="0"/>
        <v>67</v>
      </c>
      <c r="C49" s="9">
        <v>40424</v>
      </c>
      <c r="D49" s="24">
        <v>10.1402</v>
      </c>
      <c r="F49" s="7" t="s">
        <v>5</v>
      </c>
      <c r="G49" s="7">
        <v>108</v>
      </c>
      <c r="H49" s="9">
        <v>40465</v>
      </c>
      <c r="I49" s="7">
        <v>75.83</v>
      </c>
      <c r="K49" s="8"/>
      <c r="L49" s="7" t="s">
        <v>5</v>
      </c>
      <c r="M49" s="7">
        <v>178</v>
      </c>
      <c r="N49" s="10">
        <v>40535</v>
      </c>
      <c r="O49" s="7">
        <v>57.45</v>
      </c>
      <c r="Q49" s="8"/>
      <c r="R49" s="7" t="s">
        <v>5</v>
      </c>
      <c r="S49" s="7">
        <v>191</v>
      </c>
      <c r="T49" s="9">
        <v>40548</v>
      </c>
      <c r="U49" s="7">
        <v>100.9</v>
      </c>
      <c r="X49" s="7" t="s">
        <v>11</v>
      </c>
      <c r="Y49" s="7">
        <v>315</v>
      </c>
      <c r="Z49" s="9">
        <v>40672</v>
      </c>
      <c r="AA49" s="7">
        <v>38.78</v>
      </c>
    </row>
    <row r="50" spans="1:27" x14ac:dyDescent="0.2">
      <c r="A50" s="7" t="s">
        <v>5</v>
      </c>
      <c r="B50" s="7">
        <f t="shared" si="0"/>
        <v>71</v>
      </c>
      <c r="C50" s="9">
        <v>40428</v>
      </c>
      <c r="D50" s="24">
        <v>10.2912</v>
      </c>
      <c r="F50" s="7" t="s">
        <v>5</v>
      </c>
      <c r="G50" s="7">
        <v>112</v>
      </c>
      <c r="H50" s="9">
        <v>40469</v>
      </c>
      <c r="I50" s="7">
        <v>77.5</v>
      </c>
      <c r="K50" s="8"/>
      <c r="L50" s="7" t="s">
        <v>5</v>
      </c>
      <c r="M50" s="7">
        <v>183</v>
      </c>
      <c r="N50" s="10">
        <v>40540</v>
      </c>
      <c r="O50" s="7">
        <v>64.290000000000006</v>
      </c>
      <c r="Q50" s="8"/>
      <c r="R50" s="7" t="s">
        <v>5</v>
      </c>
      <c r="S50" s="7">
        <v>193</v>
      </c>
      <c r="T50" s="10">
        <v>40550</v>
      </c>
      <c r="U50" s="7">
        <v>77.709999999999994</v>
      </c>
      <c r="X50" s="7" t="s">
        <v>11</v>
      </c>
      <c r="Y50" s="7">
        <v>322</v>
      </c>
      <c r="Z50" s="9">
        <v>40679</v>
      </c>
      <c r="AA50" s="7">
        <v>44.26</v>
      </c>
    </row>
    <row r="51" spans="1:27" x14ac:dyDescent="0.2">
      <c r="A51" s="7" t="s">
        <v>5</v>
      </c>
      <c r="B51" s="7">
        <f t="shared" si="0"/>
        <v>73</v>
      </c>
      <c r="C51" s="9">
        <v>40430</v>
      </c>
      <c r="D51" s="24">
        <v>10.520400000000002</v>
      </c>
      <c r="F51" s="7" t="s">
        <v>5</v>
      </c>
      <c r="G51" s="7">
        <v>114</v>
      </c>
      <c r="H51" s="9">
        <v>40471</v>
      </c>
      <c r="I51" s="7">
        <v>59</v>
      </c>
      <c r="K51" s="8"/>
      <c r="L51" s="7" t="s">
        <v>5</v>
      </c>
      <c r="M51" s="7">
        <v>185</v>
      </c>
      <c r="N51" s="10">
        <v>40542</v>
      </c>
      <c r="O51" s="7">
        <v>61.44</v>
      </c>
      <c r="Q51" s="8"/>
      <c r="R51" s="7" t="s">
        <v>5</v>
      </c>
      <c r="S51" s="7">
        <v>198</v>
      </c>
      <c r="T51" s="9">
        <v>40555</v>
      </c>
      <c r="U51" s="7">
        <v>218.7</v>
      </c>
      <c r="X51" s="7" t="s">
        <v>11</v>
      </c>
      <c r="Y51" s="7">
        <v>329</v>
      </c>
      <c r="Z51" s="9">
        <v>40686</v>
      </c>
      <c r="AA51" s="7">
        <v>47.4</v>
      </c>
    </row>
    <row r="52" spans="1:27" x14ac:dyDescent="0.2">
      <c r="A52" s="7" t="s">
        <v>5</v>
      </c>
      <c r="B52" s="7">
        <f t="shared" si="0"/>
        <v>74</v>
      </c>
      <c r="C52" s="9">
        <v>40431</v>
      </c>
      <c r="D52" s="24">
        <v>10.639500000000002</v>
      </c>
      <c r="F52" s="7" t="s">
        <v>5</v>
      </c>
      <c r="G52" s="7">
        <v>116</v>
      </c>
      <c r="H52" s="9">
        <v>40473</v>
      </c>
      <c r="I52" s="7">
        <v>68.95</v>
      </c>
      <c r="K52" s="8"/>
      <c r="L52" s="7" t="s">
        <v>5</v>
      </c>
      <c r="M52" s="7">
        <v>190</v>
      </c>
      <c r="N52" s="9">
        <v>40547</v>
      </c>
      <c r="O52" s="7">
        <v>89.83</v>
      </c>
      <c r="Q52" s="8"/>
      <c r="R52" s="7" t="s">
        <v>5</v>
      </c>
      <c r="S52" s="7">
        <v>200</v>
      </c>
      <c r="T52" s="9">
        <v>40557</v>
      </c>
      <c r="U52" s="7">
        <v>42.98</v>
      </c>
      <c r="X52" s="7" t="s">
        <v>11</v>
      </c>
      <c r="Y52" s="7">
        <v>338</v>
      </c>
      <c r="Z52" s="9">
        <v>40695</v>
      </c>
      <c r="AA52" s="7">
        <v>35.200000000000003</v>
      </c>
    </row>
    <row r="53" spans="1:27" x14ac:dyDescent="0.2">
      <c r="A53" s="7" t="s">
        <v>5</v>
      </c>
      <c r="B53" s="7">
        <f t="shared" si="0"/>
        <v>77</v>
      </c>
      <c r="C53" s="9">
        <v>40434</v>
      </c>
      <c r="D53" s="24">
        <v>10.943400000000002</v>
      </c>
      <c r="F53" s="7" t="s">
        <v>5</v>
      </c>
      <c r="G53" s="7">
        <v>119</v>
      </c>
      <c r="H53" s="9">
        <v>40476</v>
      </c>
      <c r="I53" s="7">
        <v>70.900000000000006</v>
      </c>
      <c r="K53" s="8"/>
      <c r="L53" s="7" t="s">
        <v>5</v>
      </c>
      <c r="M53" s="7">
        <v>192</v>
      </c>
      <c r="N53" s="9">
        <v>40549</v>
      </c>
      <c r="O53" s="7">
        <v>86.51</v>
      </c>
      <c r="Q53" s="8"/>
      <c r="R53" s="7" t="s">
        <v>5</v>
      </c>
      <c r="S53" s="7">
        <v>207</v>
      </c>
      <c r="T53" s="9">
        <v>40564</v>
      </c>
      <c r="U53" s="7">
        <v>35.22</v>
      </c>
      <c r="X53" s="7" t="s">
        <v>11</v>
      </c>
      <c r="Y53" s="7">
        <v>343</v>
      </c>
      <c r="Z53" s="9">
        <v>40700</v>
      </c>
      <c r="AA53" s="7">
        <v>47.48</v>
      </c>
    </row>
    <row r="54" spans="1:27" x14ac:dyDescent="0.2">
      <c r="A54" s="7" t="s">
        <v>5</v>
      </c>
      <c r="B54" s="7">
        <f t="shared" si="0"/>
        <v>78</v>
      </c>
      <c r="C54" s="9">
        <v>40435</v>
      </c>
      <c r="D54" s="24">
        <v>11.011000000000001</v>
      </c>
      <c r="F54" s="7" t="s">
        <v>5</v>
      </c>
      <c r="G54" s="7">
        <v>121</v>
      </c>
      <c r="H54" s="9">
        <v>40478</v>
      </c>
      <c r="I54" s="7">
        <v>76.61</v>
      </c>
      <c r="K54" s="8"/>
      <c r="L54" s="7" t="s">
        <v>5</v>
      </c>
      <c r="M54" s="7">
        <v>197</v>
      </c>
      <c r="N54" s="9">
        <v>40554</v>
      </c>
      <c r="O54" s="7">
        <v>78.790000000000006</v>
      </c>
      <c r="Q54" s="8"/>
      <c r="R54" s="7" t="s">
        <v>5</v>
      </c>
      <c r="S54" s="7">
        <v>212</v>
      </c>
      <c r="T54" s="9">
        <v>40569</v>
      </c>
      <c r="U54" s="7">
        <v>41.53</v>
      </c>
      <c r="X54" s="7" t="s">
        <v>11</v>
      </c>
      <c r="Y54" s="7">
        <v>350</v>
      </c>
      <c r="Z54" s="9">
        <v>40707</v>
      </c>
      <c r="AA54" s="7">
        <v>44.04</v>
      </c>
    </row>
    <row r="55" spans="1:27" x14ac:dyDescent="0.2">
      <c r="A55" s="7" t="s">
        <v>5</v>
      </c>
      <c r="B55" s="7">
        <f t="shared" si="0"/>
        <v>79</v>
      </c>
      <c r="C55" s="9">
        <v>40436</v>
      </c>
      <c r="D55" s="24">
        <v>11.071600000000002</v>
      </c>
      <c r="F55" s="7" t="s">
        <v>5</v>
      </c>
      <c r="G55" s="7">
        <v>123</v>
      </c>
      <c r="H55" s="9">
        <v>40480</v>
      </c>
      <c r="I55" s="7">
        <v>75.98</v>
      </c>
      <c r="K55" s="8"/>
      <c r="L55" s="7" t="s">
        <v>5</v>
      </c>
      <c r="M55" s="7">
        <v>199</v>
      </c>
      <c r="N55" s="9">
        <v>40556</v>
      </c>
      <c r="O55" s="7">
        <v>60.59</v>
      </c>
      <c r="Q55" s="8"/>
      <c r="R55" s="7" t="s">
        <v>5</v>
      </c>
      <c r="S55" s="7">
        <v>214</v>
      </c>
      <c r="T55" s="9">
        <v>40571</v>
      </c>
      <c r="U55" s="7">
        <v>48.4</v>
      </c>
      <c r="X55" s="7" t="s">
        <v>11</v>
      </c>
      <c r="Y55" s="7">
        <v>357</v>
      </c>
      <c r="Z55" s="10">
        <v>40714</v>
      </c>
      <c r="AA55" s="7">
        <v>42.8</v>
      </c>
    </row>
    <row r="56" spans="1:27" x14ac:dyDescent="0.2">
      <c r="A56" s="7" t="s">
        <v>5</v>
      </c>
      <c r="B56" s="7">
        <f t="shared" si="0"/>
        <v>80</v>
      </c>
      <c r="C56" s="9">
        <v>40437</v>
      </c>
      <c r="D56" s="24">
        <v>11.214300000000003</v>
      </c>
      <c r="F56" s="7" t="s">
        <v>5</v>
      </c>
      <c r="G56" s="7">
        <v>126</v>
      </c>
      <c r="H56" s="9">
        <v>40483</v>
      </c>
      <c r="I56" s="7">
        <v>71.42</v>
      </c>
      <c r="K56" s="8"/>
      <c r="L56" s="7" t="s">
        <v>5</v>
      </c>
      <c r="M56" s="7">
        <v>206</v>
      </c>
      <c r="N56" s="9">
        <v>40563</v>
      </c>
      <c r="O56" s="7">
        <v>48.86</v>
      </c>
      <c r="Q56" s="8"/>
      <c r="R56" s="7" t="s">
        <v>5</v>
      </c>
      <c r="S56" s="7">
        <v>219</v>
      </c>
      <c r="T56" s="9">
        <v>40576</v>
      </c>
      <c r="U56" s="7">
        <v>50.58</v>
      </c>
      <c r="X56" s="7" t="s">
        <v>11</v>
      </c>
      <c r="Y56" s="7">
        <v>364</v>
      </c>
      <c r="Z56" s="9">
        <v>40721</v>
      </c>
      <c r="AA56" s="7">
        <v>41.8</v>
      </c>
    </row>
    <row r="57" spans="1:27" x14ac:dyDescent="0.2">
      <c r="A57" s="7" t="s">
        <v>5</v>
      </c>
      <c r="B57" s="7">
        <f t="shared" si="0"/>
        <v>81</v>
      </c>
      <c r="C57" s="9">
        <v>40438</v>
      </c>
      <c r="D57" s="24">
        <v>11.303800000000003</v>
      </c>
      <c r="F57" s="7" t="s">
        <v>5</v>
      </c>
      <c r="G57" s="7">
        <v>128</v>
      </c>
      <c r="H57" s="9">
        <v>40485</v>
      </c>
      <c r="I57" s="7">
        <v>74.209999999999994</v>
      </c>
      <c r="K57" s="8"/>
      <c r="L57" s="7" t="s">
        <v>5</v>
      </c>
      <c r="M57" s="7">
        <v>211</v>
      </c>
      <c r="N57" s="9">
        <v>40568</v>
      </c>
      <c r="O57" s="7">
        <v>54.18</v>
      </c>
      <c r="Q57" s="8"/>
      <c r="R57" s="7" t="s">
        <v>5</v>
      </c>
      <c r="S57" s="7">
        <v>221</v>
      </c>
      <c r="T57" s="9">
        <v>40578</v>
      </c>
      <c r="U57" s="7">
        <v>52.9</v>
      </c>
      <c r="V57" s="7" t="s">
        <v>53</v>
      </c>
      <c r="X57" s="7" t="s">
        <v>11</v>
      </c>
      <c r="Y57" s="7">
        <v>372</v>
      </c>
      <c r="Z57" s="9">
        <v>40729</v>
      </c>
      <c r="AA57" s="7">
        <v>40.69</v>
      </c>
    </row>
    <row r="58" spans="1:27" x14ac:dyDescent="0.2">
      <c r="A58" s="7" t="s">
        <v>5</v>
      </c>
      <c r="B58" s="7">
        <f t="shared" si="0"/>
        <v>84</v>
      </c>
      <c r="C58" s="9">
        <v>40441</v>
      </c>
      <c r="D58" s="24">
        <v>11.686900000000003</v>
      </c>
      <c r="F58" s="7" t="s">
        <v>5</v>
      </c>
      <c r="G58" s="7">
        <v>130</v>
      </c>
      <c r="H58" s="9">
        <v>40487</v>
      </c>
      <c r="I58" s="7">
        <v>80.67</v>
      </c>
      <c r="K58" s="8"/>
      <c r="L58" s="7" t="s">
        <v>5</v>
      </c>
      <c r="M58" s="7">
        <v>213</v>
      </c>
      <c r="N58" s="9">
        <v>40570</v>
      </c>
      <c r="O58" s="7">
        <v>63.68</v>
      </c>
      <c r="Q58" s="8"/>
      <c r="R58" s="7" t="s">
        <v>5</v>
      </c>
      <c r="S58" s="7">
        <v>226</v>
      </c>
      <c r="T58" s="9">
        <v>40583</v>
      </c>
      <c r="U58" s="7">
        <v>50.61</v>
      </c>
      <c r="V58" s="7" t="s">
        <v>46</v>
      </c>
      <c r="W58" s="8">
        <f>MAX(U59:U71)</f>
        <v>168.5</v>
      </c>
      <c r="X58" s="7" t="s">
        <v>11</v>
      </c>
      <c r="Y58" s="7">
        <v>373</v>
      </c>
      <c r="Z58" s="9">
        <v>40730</v>
      </c>
      <c r="AA58" s="7">
        <v>36.75</v>
      </c>
    </row>
    <row r="59" spans="1:27" x14ac:dyDescent="0.2">
      <c r="A59" s="7" t="s">
        <v>5</v>
      </c>
      <c r="B59" s="7">
        <f t="shared" si="0"/>
        <v>85</v>
      </c>
      <c r="C59" s="9">
        <v>40442</v>
      </c>
      <c r="D59" s="24">
        <v>11.833300000000003</v>
      </c>
      <c r="F59" s="7" t="s">
        <v>5</v>
      </c>
      <c r="G59" s="7">
        <v>133</v>
      </c>
      <c r="H59" s="10">
        <v>40490</v>
      </c>
      <c r="I59" s="7">
        <v>53.7</v>
      </c>
      <c r="K59" s="8"/>
      <c r="L59" s="7" t="s">
        <v>5</v>
      </c>
      <c r="M59" s="7">
        <v>218</v>
      </c>
      <c r="N59" s="9">
        <v>40575</v>
      </c>
      <c r="O59" s="7">
        <v>61.09</v>
      </c>
      <c r="Q59" s="8"/>
      <c r="R59" s="7" t="s">
        <v>8</v>
      </c>
      <c r="S59" s="7">
        <v>228</v>
      </c>
      <c r="T59" s="10">
        <v>40585</v>
      </c>
      <c r="U59" s="7">
        <v>81.290000000000006</v>
      </c>
      <c r="V59" s="7" t="s">
        <v>47</v>
      </c>
      <c r="W59" s="8">
        <f>MIN(U59:U71)</f>
        <v>81.290000000000006</v>
      </c>
      <c r="X59" s="7" t="s">
        <v>11</v>
      </c>
      <c r="Y59" s="7">
        <v>378</v>
      </c>
      <c r="Z59" s="9">
        <v>40735</v>
      </c>
      <c r="AA59" s="7">
        <v>41.35</v>
      </c>
    </row>
    <row r="60" spans="1:27" x14ac:dyDescent="0.2">
      <c r="A60" s="7" t="s">
        <v>5</v>
      </c>
      <c r="B60" s="7">
        <f t="shared" si="0"/>
        <v>86</v>
      </c>
      <c r="C60" s="9">
        <v>40443</v>
      </c>
      <c r="D60" s="24">
        <v>11.967500000000003</v>
      </c>
      <c r="F60" s="7" t="s">
        <v>5</v>
      </c>
      <c r="G60" s="7">
        <v>135</v>
      </c>
      <c r="H60" s="10">
        <v>40492</v>
      </c>
      <c r="I60" s="7">
        <v>82.350000000000009</v>
      </c>
      <c r="K60" s="8"/>
      <c r="L60" s="7" t="s">
        <v>5</v>
      </c>
      <c r="M60" s="7">
        <v>220</v>
      </c>
      <c r="N60" s="9">
        <v>40577</v>
      </c>
      <c r="O60" s="7">
        <v>62.06</v>
      </c>
      <c r="Q60" s="8"/>
      <c r="R60" s="7" t="s">
        <v>8</v>
      </c>
      <c r="S60" s="7">
        <v>233</v>
      </c>
      <c r="T60" s="9">
        <v>40590</v>
      </c>
      <c r="U60" s="7">
        <v>122.1</v>
      </c>
      <c r="V60" s="7" t="s">
        <v>48</v>
      </c>
      <c r="W60" s="8">
        <f>MEDIAN(U59:U71)</f>
        <v>125.3</v>
      </c>
      <c r="X60" s="7" t="s">
        <v>11</v>
      </c>
      <c r="Y60" s="7">
        <v>385</v>
      </c>
      <c r="Z60" s="9">
        <v>40742</v>
      </c>
      <c r="AA60" s="7">
        <v>40.700000000000003</v>
      </c>
    </row>
    <row r="61" spans="1:27" x14ac:dyDescent="0.2">
      <c r="A61" s="7" t="s">
        <v>5</v>
      </c>
      <c r="B61" s="7">
        <f t="shared" si="0"/>
        <v>87</v>
      </c>
      <c r="C61" s="9">
        <v>40444</v>
      </c>
      <c r="D61" s="24">
        <v>12.107000000000003</v>
      </c>
      <c r="F61" s="7" t="s">
        <v>5</v>
      </c>
      <c r="G61" s="7">
        <v>137</v>
      </c>
      <c r="H61" s="10">
        <v>40494</v>
      </c>
      <c r="I61" s="7">
        <v>111.3</v>
      </c>
      <c r="K61" s="8"/>
      <c r="L61" s="7" t="s">
        <v>5</v>
      </c>
      <c r="M61" s="7">
        <v>225</v>
      </c>
      <c r="N61" s="9">
        <v>40582</v>
      </c>
      <c r="O61" s="7">
        <v>58.03</v>
      </c>
      <c r="P61" s="7" t="s">
        <v>53</v>
      </c>
      <c r="Q61" s="8"/>
      <c r="R61" s="7" t="s">
        <v>8</v>
      </c>
      <c r="S61" s="7">
        <v>235</v>
      </c>
      <c r="T61" s="9">
        <v>40592</v>
      </c>
      <c r="U61" s="7">
        <v>116.7</v>
      </c>
      <c r="V61" s="7" t="s">
        <v>49</v>
      </c>
      <c r="W61" s="8">
        <f>AVERAGE(U59:U71)</f>
        <v>127.27999999999999</v>
      </c>
      <c r="X61" s="7" t="s">
        <v>11</v>
      </c>
      <c r="Y61" s="7">
        <v>392</v>
      </c>
      <c r="Z61" s="9">
        <v>40749</v>
      </c>
      <c r="AA61" s="7">
        <v>42.99</v>
      </c>
    </row>
    <row r="62" spans="1:27" x14ac:dyDescent="0.2">
      <c r="A62" s="7" t="s">
        <v>5</v>
      </c>
      <c r="B62" s="7">
        <f t="shared" si="0"/>
        <v>88</v>
      </c>
      <c r="C62" s="9">
        <v>40445</v>
      </c>
      <c r="D62" s="24">
        <v>12.221000000000004</v>
      </c>
      <c r="F62" s="7" t="s">
        <v>5</v>
      </c>
      <c r="G62" s="7">
        <v>140</v>
      </c>
      <c r="H62" s="10">
        <v>40497</v>
      </c>
      <c r="I62" s="7">
        <v>78.22</v>
      </c>
      <c r="K62" s="8"/>
      <c r="L62" s="7" t="s">
        <v>8</v>
      </c>
      <c r="M62" s="7">
        <v>227</v>
      </c>
      <c r="N62" s="9">
        <v>40584</v>
      </c>
      <c r="O62" s="7">
        <v>96.064999999999998</v>
      </c>
      <c r="P62" s="7" t="s">
        <v>46</v>
      </c>
      <c r="Q62" s="8">
        <f>MAX(O62:O74)</f>
        <v>152</v>
      </c>
      <c r="R62" s="7" t="s">
        <v>8</v>
      </c>
      <c r="S62" s="7">
        <v>242</v>
      </c>
      <c r="T62" s="10">
        <v>40599</v>
      </c>
      <c r="U62" s="7">
        <v>109.8</v>
      </c>
      <c r="V62" s="7" t="s">
        <v>50</v>
      </c>
      <c r="W62" s="8">
        <f>STDEV(U59:U70)</f>
        <v>21.390198406718643</v>
      </c>
      <c r="X62" s="7" t="s">
        <v>11</v>
      </c>
      <c r="Y62" s="7">
        <v>399</v>
      </c>
      <c r="Z62" s="9">
        <v>40756</v>
      </c>
      <c r="AA62" s="7">
        <v>40.04</v>
      </c>
    </row>
    <row r="63" spans="1:27" x14ac:dyDescent="0.2">
      <c r="A63" s="7" t="s">
        <v>5</v>
      </c>
      <c r="B63" s="7">
        <f t="shared" si="0"/>
        <v>91</v>
      </c>
      <c r="C63" s="9">
        <v>40448</v>
      </c>
      <c r="D63" s="24">
        <v>12.481800000000003</v>
      </c>
      <c r="F63" s="7" t="s">
        <v>5</v>
      </c>
      <c r="G63" s="7">
        <v>142</v>
      </c>
      <c r="H63" s="9">
        <v>40499</v>
      </c>
      <c r="I63" s="7">
        <v>86.06</v>
      </c>
      <c r="K63" s="8"/>
      <c r="L63" s="7" t="s">
        <v>8</v>
      </c>
      <c r="M63" s="7">
        <v>232</v>
      </c>
      <c r="N63" s="9">
        <v>40589</v>
      </c>
      <c r="O63" s="7">
        <v>134.1</v>
      </c>
      <c r="P63" s="7" t="s">
        <v>47</v>
      </c>
      <c r="Q63" s="8">
        <f>MIN(O62:O74)</f>
        <v>96.064999999999998</v>
      </c>
      <c r="R63" s="7" t="s">
        <v>8</v>
      </c>
      <c r="S63" s="7">
        <v>247</v>
      </c>
      <c r="T63" s="9">
        <v>40604</v>
      </c>
      <c r="U63" s="7">
        <v>123</v>
      </c>
      <c r="W63" s="8"/>
      <c r="X63" s="7" t="s">
        <v>11</v>
      </c>
      <c r="Y63" s="7">
        <v>406</v>
      </c>
      <c r="Z63" s="9">
        <v>40763</v>
      </c>
      <c r="AA63" s="7">
        <v>33.71</v>
      </c>
    </row>
    <row r="64" spans="1:27" x14ac:dyDescent="0.2">
      <c r="A64" s="7" t="s">
        <v>5</v>
      </c>
      <c r="B64" s="7">
        <f t="shared" si="0"/>
        <v>92</v>
      </c>
      <c r="C64" s="9">
        <v>40449</v>
      </c>
      <c r="D64" s="24">
        <v>12.584800000000003</v>
      </c>
      <c r="F64" s="7" t="s">
        <v>5</v>
      </c>
      <c r="G64" s="7">
        <v>147</v>
      </c>
      <c r="H64" s="9">
        <v>40504</v>
      </c>
      <c r="I64" s="7">
        <v>74.709999999999994</v>
      </c>
      <c r="K64" s="8"/>
      <c r="L64" s="7" t="s">
        <v>8</v>
      </c>
      <c r="M64" s="7">
        <v>234</v>
      </c>
      <c r="N64" s="9">
        <v>40591</v>
      </c>
      <c r="O64" s="7">
        <v>149.1</v>
      </c>
      <c r="P64" s="7" t="s">
        <v>48</v>
      </c>
      <c r="Q64" s="8">
        <f>MEDIAN(O62:O74)</f>
        <v>150</v>
      </c>
      <c r="R64" s="7" t="s">
        <v>8</v>
      </c>
      <c r="S64" s="7">
        <v>249</v>
      </c>
      <c r="T64" s="9">
        <v>40606</v>
      </c>
      <c r="U64" s="7">
        <v>125.3</v>
      </c>
      <c r="W64" s="8"/>
      <c r="X64" s="7" t="s">
        <v>11</v>
      </c>
      <c r="Y64" s="7">
        <v>413</v>
      </c>
      <c r="Z64" s="9">
        <v>40770</v>
      </c>
      <c r="AA64" s="7">
        <v>41.71</v>
      </c>
    </row>
    <row r="65" spans="1:27" x14ac:dyDescent="0.2">
      <c r="A65" s="7" t="s">
        <v>5</v>
      </c>
      <c r="B65" s="7">
        <f t="shared" si="0"/>
        <v>93</v>
      </c>
      <c r="C65" s="9">
        <v>40450</v>
      </c>
      <c r="D65" s="24">
        <v>12.720000000000004</v>
      </c>
      <c r="F65" s="7" t="s">
        <v>5</v>
      </c>
      <c r="G65" s="7">
        <v>154</v>
      </c>
      <c r="H65" s="9">
        <v>40511</v>
      </c>
      <c r="I65" s="7">
        <v>83.81</v>
      </c>
      <c r="K65" s="8"/>
      <c r="L65" s="7" t="s">
        <v>8</v>
      </c>
      <c r="M65" s="7">
        <v>241</v>
      </c>
      <c r="N65" s="10">
        <v>40598</v>
      </c>
      <c r="O65" s="7">
        <v>135.9</v>
      </c>
      <c r="P65" s="7" t="s">
        <v>49</v>
      </c>
      <c r="Q65" s="8">
        <f>AVERAGE(O62:O74)</f>
        <v>142.97230769230768</v>
      </c>
      <c r="R65" s="7" t="s">
        <v>8</v>
      </c>
      <c r="S65" s="7">
        <v>254</v>
      </c>
      <c r="T65" s="9">
        <v>40611</v>
      </c>
      <c r="U65" s="7">
        <v>132.19999999999999</v>
      </c>
      <c r="W65" s="8"/>
      <c r="X65" s="7" t="s">
        <v>11</v>
      </c>
      <c r="Y65" s="7">
        <v>420</v>
      </c>
      <c r="Z65" s="9">
        <v>40777</v>
      </c>
      <c r="AA65" s="7">
        <v>43.95</v>
      </c>
    </row>
    <row r="66" spans="1:27" x14ac:dyDescent="0.2">
      <c r="A66" s="7" t="s">
        <v>5</v>
      </c>
      <c r="B66" s="7">
        <f t="shared" si="0"/>
        <v>94</v>
      </c>
      <c r="C66" s="9">
        <v>40451</v>
      </c>
      <c r="D66" s="24">
        <v>12.833400000000003</v>
      </c>
      <c r="F66" s="7" t="s">
        <v>5</v>
      </c>
      <c r="G66" s="7">
        <v>156</v>
      </c>
      <c r="H66" s="10">
        <v>40513</v>
      </c>
      <c r="I66" s="7">
        <v>63.34</v>
      </c>
      <c r="K66" s="8"/>
      <c r="L66" s="7" t="s">
        <v>8</v>
      </c>
      <c r="M66" s="7">
        <v>246</v>
      </c>
      <c r="N66" s="9">
        <v>40603</v>
      </c>
      <c r="O66" s="7">
        <v>142.80000000000001</v>
      </c>
      <c r="P66" s="7" t="s">
        <v>50</v>
      </c>
      <c r="Q66" s="8">
        <f>STDEV(O62:O74)</f>
        <v>15.32610077821839</v>
      </c>
      <c r="R66" s="7" t="s">
        <v>8</v>
      </c>
      <c r="S66" s="7">
        <v>256</v>
      </c>
      <c r="T66" s="9">
        <v>40613</v>
      </c>
      <c r="U66" s="7">
        <v>131.9</v>
      </c>
      <c r="W66" s="8"/>
      <c r="X66" s="7" t="s">
        <v>11</v>
      </c>
      <c r="Y66" s="7">
        <v>427</v>
      </c>
      <c r="Z66" s="9">
        <v>40784</v>
      </c>
      <c r="AA66" s="7">
        <v>21.38</v>
      </c>
    </row>
    <row r="67" spans="1:27" x14ac:dyDescent="0.2">
      <c r="A67" s="7" t="s">
        <v>5</v>
      </c>
      <c r="B67" s="7">
        <f t="shared" si="0"/>
        <v>95</v>
      </c>
      <c r="C67" s="9">
        <v>40452</v>
      </c>
      <c r="D67" s="24">
        <v>12.942100000000003</v>
      </c>
      <c r="F67" s="7" t="s">
        <v>5</v>
      </c>
      <c r="G67" s="7">
        <v>158</v>
      </c>
      <c r="H67" s="10">
        <v>40515</v>
      </c>
      <c r="I67" s="7">
        <v>61.15</v>
      </c>
      <c r="K67" s="8"/>
      <c r="L67" s="7" t="s">
        <v>8</v>
      </c>
      <c r="M67" s="7">
        <v>248</v>
      </c>
      <c r="N67" s="9">
        <v>40605</v>
      </c>
      <c r="O67" s="7">
        <v>143.80000000000001</v>
      </c>
      <c r="Q67" s="8"/>
      <c r="R67" s="7" t="s">
        <v>8</v>
      </c>
      <c r="S67" s="7">
        <v>261</v>
      </c>
      <c r="T67" s="9">
        <v>40618</v>
      </c>
      <c r="U67" s="7">
        <v>135.80000000000001</v>
      </c>
      <c r="W67" s="8"/>
      <c r="X67" s="7" t="s">
        <v>11</v>
      </c>
      <c r="Y67" s="7">
        <v>435</v>
      </c>
      <c r="Z67" s="9">
        <v>40792</v>
      </c>
      <c r="AA67" s="7">
        <v>30.79</v>
      </c>
    </row>
    <row r="68" spans="1:27" x14ac:dyDescent="0.2">
      <c r="A68" s="7" t="s">
        <v>5</v>
      </c>
      <c r="B68" s="7">
        <f t="shared" si="0"/>
        <v>98</v>
      </c>
      <c r="C68" s="9">
        <v>40455</v>
      </c>
      <c r="D68" s="24">
        <v>13.184600000000003</v>
      </c>
      <c r="F68" s="7" t="s">
        <v>5</v>
      </c>
      <c r="G68" s="7">
        <v>161</v>
      </c>
      <c r="H68" s="10">
        <v>40518</v>
      </c>
      <c r="I68" s="7">
        <v>76.95</v>
      </c>
      <c r="K68" s="8"/>
      <c r="L68" s="7" t="s">
        <v>8</v>
      </c>
      <c r="M68" s="7">
        <v>253</v>
      </c>
      <c r="N68" s="9">
        <v>40610</v>
      </c>
      <c r="O68" s="7">
        <v>150</v>
      </c>
      <c r="Q68" s="8"/>
      <c r="R68" s="7" t="s">
        <v>8</v>
      </c>
      <c r="S68" s="7">
        <v>263</v>
      </c>
      <c r="T68" s="9">
        <v>40620</v>
      </c>
      <c r="U68" s="7">
        <v>152.15</v>
      </c>
      <c r="W68" s="8"/>
      <c r="X68" s="7" t="s">
        <v>11</v>
      </c>
      <c r="Y68" s="7">
        <v>436</v>
      </c>
      <c r="Z68" s="9">
        <v>40793</v>
      </c>
      <c r="AA68" s="7">
        <v>26.35</v>
      </c>
    </row>
    <row r="69" spans="1:27" x14ac:dyDescent="0.2">
      <c r="A69" s="7" t="s">
        <v>5</v>
      </c>
      <c r="B69" s="7">
        <f t="shared" ref="B69:B132" si="1">C69-$C$2</f>
        <v>99</v>
      </c>
      <c r="C69" s="9">
        <v>40456</v>
      </c>
      <c r="D69" s="24">
        <v>13.333100000000004</v>
      </c>
      <c r="F69" s="7" t="s">
        <v>5</v>
      </c>
      <c r="G69" s="7">
        <v>163</v>
      </c>
      <c r="H69" s="10">
        <v>40520</v>
      </c>
      <c r="I69" s="7">
        <v>85.44</v>
      </c>
      <c r="K69" s="8"/>
      <c r="L69" s="7" t="s">
        <v>8</v>
      </c>
      <c r="M69" s="7">
        <v>255</v>
      </c>
      <c r="N69" s="9">
        <v>40612</v>
      </c>
      <c r="O69" s="7">
        <v>151.4</v>
      </c>
      <c r="Q69" s="8"/>
      <c r="R69" s="7" t="s">
        <v>8</v>
      </c>
      <c r="S69" s="7">
        <v>268</v>
      </c>
      <c r="T69" s="9">
        <v>40625</v>
      </c>
      <c r="U69" s="7">
        <v>168.5</v>
      </c>
      <c r="W69" s="8"/>
      <c r="X69" s="7" t="s">
        <v>11</v>
      </c>
      <c r="Y69" s="7">
        <v>441</v>
      </c>
      <c r="Z69" s="9">
        <v>40798</v>
      </c>
      <c r="AA69" s="7">
        <v>37.42</v>
      </c>
    </row>
    <row r="70" spans="1:27" x14ac:dyDescent="0.2">
      <c r="A70" s="7" t="s">
        <v>5</v>
      </c>
      <c r="B70" s="7">
        <f t="shared" si="1"/>
        <v>100</v>
      </c>
      <c r="C70" s="9">
        <v>40457</v>
      </c>
      <c r="D70" s="24">
        <v>13.430200000000005</v>
      </c>
      <c r="F70" s="7" t="s">
        <v>5</v>
      </c>
      <c r="G70" s="7">
        <v>165</v>
      </c>
      <c r="H70" s="9">
        <v>40522</v>
      </c>
      <c r="I70" s="7">
        <v>85.76</v>
      </c>
      <c r="K70" s="8"/>
      <c r="L70" s="7" t="s">
        <v>8</v>
      </c>
      <c r="M70" s="7">
        <v>260</v>
      </c>
      <c r="N70" s="9">
        <v>40617</v>
      </c>
      <c r="O70" s="7">
        <v>152</v>
      </c>
      <c r="Q70" s="8"/>
      <c r="R70" s="7" t="s">
        <v>8</v>
      </c>
      <c r="S70" s="7">
        <v>270</v>
      </c>
      <c r="T70" s="9">
        <v>40627</v>
      </c>
      <c r="U70" s="7">
        <v>131.30000000000001</v>
      </c>
      <c r="V70" s="7" t="s">
        <v>54</v>
      </c>
      <c r="W70" s="8"/>
      <c r="X70" s="7" t="s">
        <v>11</v>
      </c>
      <c r="Y70" s="7">
        <v>448</v>
      </c>
      <c r="Z70" s="9">
        <v>40805</v>
      </c>
      <c r="AA70" s="7">
        <v>39.700000000000003</v>
      </c>
    </row>
    <row r="71" spans="1:27" x14ac:dyDescent="0.2">
      <c r="A71" s="7" t="s">
        <v>5</v>
      </c>
      <c r="B71" s="7">
        <f t="shared" si="1"/>
        <v>101</v>
      </c>
      <c r="C71" s="9">
        <v>40458</v>
      </c>
      <c r="D71" s="24">
        <v>13.572400000000005</v>
      </c>
      <c r="F71" s="7" t="s">
        <v>5</v>
      </c>
      <c r="G71" s="7">
        <v>168</v>
      </c>
      <c r="H71" s="9">
        <v>40525</v>
      </c>
      <c r="I71" s="7">
        <v>66.059999999999988</v>
      </c>
      <c r="K71" s="8"/>
      <c r="L71" s="7" t="s">
        <v>8</v>
      </c>
      <c r="M71" s="7">
        <v>262</v>
      </c>
      <c r="N71" s="9">
        <v>40619</v>
      </c>
      <c r="O71" s="7">
        <v>150.69999999999999</v>
      </c>
      <c r="Q71" s="8"/>
      <c r="R71" s="7" t="s">
        <v>8</v>
      </c>
      <c r="S71" s="7">
        <v>275</v>
      </c>
      <c r="T71" s="9">
        <v>40632</v>
      </c>
      <c r="U71" s="7">
        <v>124.6</v>
      </c>
      <c r="V71" s="7" t="s">
        <v>46</v>
      </c>
      <c r="W71" s="8">
        <f>MAX(U72:U289)</f>
        <v>280.60000000000002</v>
      </c>
      <c r="X71" s="7" t="s">
        <v>11</v>
      </c>
      <c r="Y71" s="7">
        <v>455</v>
      </c>
      <c r="Z71" s="9">
        <v>40812</v>
      </c>
      <c r="AA71" s="7">
        <v>43.45</v>
      </c>
    </row>
    <row r="72" spans="1:27" x14ac:dyDescent="0.2">
      <c r="A72" s="7" t="s">
        <v>5</v>
      </c>
      <c r="B72" s="7">
        <f t="shared" si="1"/>
        <v>102</v>
      </c>
      <c r="C72" s="9">
        <v>40459</v>
      </c>
      <c r="D72" s="24">
        <v>13.685000000000006</v>
      </c>
      <c r="F72" s="7" t="s">
        <v>5</v>
      </c>
      <c r="G72" s="7">
        <v>170</v>
      </c>
      <c r="H72" s="9">
        <v>40527</v>
      </c>
      <c r="I72" s="7">
        <v>80.22</v>
      </c>
      <c r="K72" s="8"/>
      <c r="L72" s="7" t="s">
        <v>8</v>
      </c>
      <c r="M72" s="7">
        <v>267</v>
      </c>
      <c r="N72" s="9">
        <v>40624</v>
      </c>
      <c r="O72" s="7">
        <v>150.85</v>
      </c>
      <c r="Q72" s="8"/>
      <c r="R72" s="7" t="s">
        <v>11</v>
      </c>
      <c r="S72" s="7">
        <v>277</v>
      </c>
      <c r="T72" s="9">
        <v>40634</v>
      </c>
      <c r="U72" s="7">
        <v>80.86</v>
      </c>
      <c r="V72" s="7" t="s">
        <v>47</v>
      </c>
      <c r="W72" s="8">
        <f>MIN(U72:U289)</f>
        <v>20.16</v>
      </c>
      <c r="X72" s="7" t="s">
        <v>11</v>
      </c>
      <c r="Y72" s="7">
        <v>462</v>
      </c>
      <c r="Z72" s="9">
        <v>40819</v>
      </c>
      <c r="AA72" s="7">
        <v>42.55</v>
      </c>
    </row>
    <row r="73" spans="1:27" x14ac:dyDescent="0.2">
      <c r="A73" s="7" t="s">
        <v>5</v>
      </c>
      <c r="B73" s="7">
        <f t="shared" si="1"/>
        <v>106</v>
      </c>
      <c r="C73" s="9">
        <v>40463</v>
      </c>
      <c r="D73" s="24">
        <v>14.009500000000006</v>
      </c>
      <c r="F73" s="7" t="s">
        <v>5</v>
      </c>
      <c r="G73" s="7">
        <v>172</v>
      </c>
      <c r="H73" s="9">
        <v>40529</v>
      </c>
      <c r="I73" s="7">
        <v>83.38</v>
      </c>
      <c r="K73" s="8"/>
      <c r="L73" s="7" t="s">
        <v>8</v>
      </c>
      <c r="M73" s="7">
        <v>269</v>
      </c>
      <c r="N73" s="9">
        <v>40626</v>
      </c>
      <c r="O73" s="7">
        <v>150.92500000000001</v>
      </c>
      <c r="Q73" s="8"/>
      <c r="R73" s="7" t="s">
        <v>11</v>
      </c>
      <c r="S73" s="7">
        <v>282</v>
      </c>
      <c r="T73" s="9">
        <v>40639</v>
      </c>
      <c r="U73" s="7">
        <v>62.26</v>
      </c>
      <c r="V73" s="7" t="s">
        <v>48</v>
      </c>
      <c r="W73" s="8">
        <f>MEDIAN(U72:U289)</f>
        <v>54.03</v>
      </c>
      <c r="X73" s="7" t="s">
        <v>11</v>
      </c>
      <c r="Y73" s="7">
        <v>470</v>
      </c>
      <c r="Z73" s="9">
        <v>40827</v>
      </c>
      <c r="AA73" s="7">
        <v>58.5</v>
      </c>
    </row>
    <row r="74" spans="1:27" x14ac:dyDescent="0.2">
      <c r="A74" s="7" t="s">
        <v>5</v>
      </c>
      <c r="B74" s="7">
        <f t="shared" si="1"/>
        <v>107</v>
      </c>
      <c r="C74" s="9">
        <v>40464</v>
      </c>
      <c r="D74" s="24">
        <v>14.155400000000006</v>
      </c>
      <c r="F74" s="7" t="s">
        <v>5</v>
      </c>
      <c r="G74" s="7">
        <v>175</v>
      </c>
      <c r="H74" s="9">
        <v>40532</v>
      </c>
      <c r="I74" s="7">
        <v>85.76</v>
      </c>
      <c r="K74" s="8"/>
      <c r="L74" s="7" t="s">
        <v>8</v>
      </c>
      <c r="M74" s="7">
        <v>274</v>
      </c>
      <c r="N74" s="9">
        <v>40631</v>
      </c>
      <c r="O74" s="7">
        <v>151</v>
      </c>
      <c r="P74" s="7" t="s">
        <v>55</v>
      </c>
      <c r="Q74" s="8"/>
      <c r="R74" s="7" t="s">
        <v>11</v>
      </c>
      <c r="S74" s="7">
        <v>284</v>
      </c>
      <c r="T74" s="9">
        <v>40641</v>
      </c>
      <c r="U74" s="7">
        <v>59.94</v>
      </c>
      <c r="V74" s="7" t="s">
        <v>49</v>
      </c>
      <c r="W74" s="8">
        <f>AVERAGE(U72:U289)</f>
        <v>58.096192660550457</v>
      </c>
      <c r="X74" s="7" t="s">
        <v>11</v>
      </c>
      <c r="Y74" s="7">
        <v>471</v>
      </c>
      <c r="Z74" s="9">
        <v>40828</v>
      </c>
      <c r="AA74" s="7">
        <v>36.200000000000003</v>
      </c>
    </row>
    <row r="75" spans="1:27" x14ac:dyDescent="0.2">
      <c r="A75" s="7" t="s">
        <v>5</v>
      </c>
      <c r="B75" s="7">
        <f t="shared" si="1"/>
        <v>108</v>
      </c>
      <c r="C75" s="9">
        <v>40465</v>
      </c>
      <c r="D75" s="24">
        <v>14.234200000000005</v>
      </c>
      <c r="F75" s="7" t="s">
        <v>5</v>
      </c>
      <c r="G75" s="7">
        <v>177</v>
      </c>
      <c r="H75" s="9">
        <v>40534</v>
      </c>
      <c r="I75" s="7">
        <v>80.989999999999995</v>
      </c>
      <c r="K75" s="8"/>
      <c r="L75" s="7" t="s">
        <v>11</v>
      </c>
      <c r="M75" s="7">
        <v>276</v>
      </c>
      <c r="N75" s="9">
        <v>40633</v>
      </c>
      <c r="O75" s="7">
        <v>91.74</v>
      </c>
      <c r="P75" s="7" t="s">
        <v>46</v>
      </c>
      <c r="Q75" s="8">
        <f>MAX(O75:O296)</f>
        <v>258.10000000000002</v>
      </c>
      <c r="R75" s="7" t="s">
        <v>11</v>
      </c>
      <c r="S75" s="7">
        <v>289</v>
      </c>
      <c r="T75" s="9">
        <v>40646</v>
      </c>
      <c r="U75" s="7">
        <v>62.75</v>
      </c>
      <c r="V75" s="7" t="s">
        <v>50</v>
      </c>
      <c r="W75" s="8">
        <f>STDEV(U72:U289)</f>
        <v>22.101960037768102</v>
      </c>
      <c r="X75" s="7" t="s">
        <v>11</v>
      </c>
      <c r="Y75" s="7">
        <v>476</v>
      </c>
      <c r="Z75" s="9">
        <v>40833</v>
      </c>
      <c r="AA75" s="7">
        <v>39.83</v>
      </c>
    </row>
    <row r="76" spans="1:27" x14ac:dyDescent="0.2">
      <c r="A76" s="7" t="s">
        <v>5</v>
      </c>
      <c r="B76" s="7">
        <f t="shared" si="1"/>
        <v>109</v>
      </c>
      <c r="C76" s="9">
        <v>40466</v>
      </c>
      <c r="D76" s="24">
        <v>14.357400000000005</v>
      </c>
      <c r="F76" s="7" t="s">
        <v>5</v>
      </c>
      <c r="G76" s="7">
        <v>182</v>
      </c>
      <c r="H76" s="10">
        <v>40539</v>
      </c>
      <c r="I76" s="7">
        <v>82.79</v>
      </c>
      <c r="K76" s="8"/>
      <c r="L76" s="7" t="s">
        <v>11</v>
      </c>
      <c r="M76" s="7">
        <v>281</v>
      </c>
      <c r="N76" s="9">
        <v>40638</v>
      </c>
      <c r="O76" s="7">
        <v>77.959999999999994</v>
      </c>
      <c r="P76" s="7" t="s">
        <v>47</v>
      </c>
      <c r="Q76" s="8">
        <f>MIN(O75:O296)</f>
        <v>2</v>
      </c>
      <c r="R76" s="7" t="s">
        <v>11</v>
      </c>
      <c r="S76" s="7">
        <v>291</v>
      </c>
      <c r="T76" s="9">
        <v>40648</v>
      </c>
      <c r="U76" s="7">
        <v>59.88</v>
      </c>
      <c r="W76" s="8"/>
      <c r="X76" s="7" t="s">
        <v>11</v>
      </c>
      <c r="Y76" s="7">
        <v>483</v>
      </c>
      <c r="Z76" s="9">
        <v>40840</v>
      </c>
      <c r="AA76" s="7">
        <v>33.340000000000003</v>
      </c>
    </row>
    <row r="77" spans="1:27" x14ac:dyDescent="0.2">
      <c r="A77" s="7" t="s">
        <v>5</v>
      </c>
      <c r="B77" s="7">
        <f t="shared" si="1"/>
        <v>112</v>
      </c>
      <c r="C77" s="9">
        <v>40469</v>
      </c>
      <c r="D77" s="24">
        <v>14.566500000000005</v>
      </c>
      <c r="F77" s="7" t="s">
        <v>5</v>
      </c>
      <c r="G77" s="7">
        <v>184</v>
      </c>
      <c r="H77" s="10">
        <v>40541</v>
      </c>
      <c r="I77" s="7">
        <v>82.63</v>
      </c>
      <c r="K77" s="8"/>
      <c r="L77" s="7" t="s">
        <v>11</v>
      </c>
      <c r="M77" s="7">
        <v>283</v>
      </c>
      <c r="N77" s="9">
        <v>40640</v>
      </c>
      <c r="O77" s="7">
        <v>72.09</v>
      </c>
      <c r="P77" s="7" t="s">
        <v>48</v>
      </c>
      <c r="Q77" s="8">
        <f>MEDIAN(O75:O296)</f>
        <v>62.795000000000002</v>
      </c>
      <c r="R77" s="7" t="s">
        <v>11</v>
      </c>
      <c r="S77" s="7">
        <v>296</v>
      </c>
      <c r="T77" s="9">
        <v>40653</v>
      </c>
      <c r="U77" s="7">
        <v>53.97</v>
      </c>
      <c r="W77" s="8"/>
      <c r="X77" s="7" t="s">
        <v>11</v>
      </c>
      <c r="Y77" s="7">
        <v>490</v>
      </c>
      <c r="Z77" s="9">
        <v>40847</v>
      </c>
      <c r="AA77" s="7">
        <v>33.25</v>
      </c>
    </row>
    <row r="78" spans="1:27" x14ac:dyDescent="0.2">
      <c r="A78" s="7" t="s">
        <v>5</v>
      </c>
      <c r="B78" s="7">
        <f t="shared" si="1"/>
        <v>113</v>
      </c>
      <c r="C78" s="9">
        <v>40470</v>
      </c>
      <c r="D78" s="24">
        <v>14.747000000000005</v>
      </c>
      <c r="F78" s="7" t="s">
        <v>5</v>
      </c>
      <c r="G78" s="7">
        <v>189</v>
      </c>
      <c r="H78" s="9">
        <v>40546</v>
      </c>
      <c r="I78" s="7">
        <v>88.22</v>
      </c>
      <c r="K78" s="8"/>
      <c r="L78" s="7" t="s">
        <v>11</v>
      </c>
      <c r="M78" s="7">
        <v>288</v>
      </c>
      <c r="N78" s="9">
        <v>40645</v>
      </c>
      <c r="O78" s="7">
        <v>85.49</v>
      </c>
      <c r="P78" s="7" t="s">
        <v>49</v>
      </c>
      <c r="Q78" s="8">
        <f>AVERAGE(O75:O296)</f>
        <v>64.183243243243226</v>
      </c>
      <c r="R78" s="7" t="s">
        <v>11</v>
      </c>
      <c r="S78" s="7">
        <v>298</v>
      </c>
      <c r="T78" s="9">
        <v>40655</v>
      </c>
      <c r="U78" s="7">
        <v>52.15</v>
      </c>
      <c r="W78" s="8"/>
      <c r="X78" s="7" t="s">
        <v>11</v>
      </c>
      <c r="Y78" s="7">
        <v>497</v>
      </c>
      <c r="Z78" s="9">
        <v>40854</v>
      </c>
      <c r="AA78" s="7">
        <v>28.55</v>
      </c>
    </row>
    <row r="79" spans="1:27" x14ac:dyDescent="0.2">
      <c r="A79" s="7" t="s">
        <v>5</v>
      </c>
      <c r="B79" s="7">
        <f t="shared" si="1"/>
        <v>114</v>
      </c>
      <c r="C79" s="9">
        <v>40471</v>
      </c>
      <c r="D79" s="24">
        <v>14.837900000000005</v>
      </c>
      <c r="F79" s="7" t="s">
        <v>5</v>
      </c>
      <c r="G79" s="7">
        <v>191</v>
      </c>
      <c r="H79" s="9">
        <v>40548</v>
      </c>
      <c r="I79" s="7">
        <v>83.83</v>
      </c>
      <c r="K79" s="8"/>
      <c r="L79" s="7" t="s">
        <v>11</v>
      </c>
      <c r="M79" s="7">
        <v>290</v>
      </c>
      <c r="N79" s="9">
        <v>40647</v>
      </c>
      <c r="O79" s="7">
        <v>64.27</v>
      </c>
      <c r="P79" s="7" t="s">
        <v>50</v>
      </c>
      <c r="Q79" s="8">
        <f>STDEV(O75:O296)</f>
        <v>19.227934767068191</v>
      </c>
      <c r="R79" s="7" t="s">
        <v>11</v>
      </c>
      <c r="S79" s="7">
        <v>303</v>
      </c>
      <c r="T79" s="9">
        <v>40660</v>
      </c>
      <c r="U79" s="7">
        <v>51.01</v>
      </c>
      <c r="W79" s="8"/>
      <c r="X79" s="7" t="s">
        <v>11</v>
      </c>
      <c r="Y79" s="7">
        <v>504</v>
      </c>
      <c r="Z79" s="9">
        <v>40861</v>
      </c>
      <c r="AA79" s="7">
        <v>27.1</v>
      </c>
    </row>
    <row r="80" spans="1:27" x14ac:dyDescent="0.2">
      <c r="A80" s="7" t="s">
        <v>5</v>
      </c>
      <c r="B80" s="7">
        <f t="shared" si="1"/>
        <v>115</v>
      </c>
      <c r="C80" s="9">
        <v>40472</v>
      </c>
      <c r="D80" s="24">
        <v>14.806100000000006</v>
      </c>
      <c r="F80" s="7" t="s">
        <v>5</v>
      </c>
      <c r="G80" s="7">
        <v>193</v>
      </c>
      <c r="H80" s="9">
        <v>40550</v>
      </c>
      <c r="I80" s="7">
        <v>84.4</v>
      </c>
      <c r="K80" s="8"/>
      <c r="L80" s="7" t="s">
        <v>11</v>
      </c>
      <c r="M80" s="7">
        <v>295</v>
      </c>
      <c r="N80" s="9">
        <v>40652</v>
      </c>
      <c r="O80" s="7">
        <v>68.11</v>
      </c>
      <c r="Q80" s="8"/>
      <c r="R80" s="7" t="s">
        <v>11</v>
      </c>
      <c r="S80" s="7">
        <v>305</v>
      </c>
      <c r="T80" s="9">
        <v>40662</v>
      </c>
      <c r="U80" s="7">
        <v>50.59</v>
      </c>
      <c r="W80" s="8"/>
      <c r="X80" s="7" t="s">
        <v>11</v>
      </c>
      <c r="Y80" s="7">
        <v>511</v>
      </c>
      <c r="Z80" s="9">
        <v>40868</v>
      </c>
      <c r="AA80" s="7">
        <v>30.67</v>
      </c>
    </row>
    <row r="81" spans="1:27" x14ac:dyDescent="0.2">
      <c r="A81" s="7" t="s">
        <v>5</v>
      </c>
      <c r="B81" s="7">
        <f t="shared" si="1"/>
        <v>116</v>
      </c>
      <c r="C81" s="9">
        <v>40473</v>
      </c>
      <c r="D81" s="24">
        <v>14.730000000000006</v>
      </c>
      <c r="F81" s="7" t="s">
        <v>5</v>
      </c>
      <c r="G81" s="7">
        <v>196</v>
      </c>
      <c r="H81" s="9">
        <v>40553</v>
      </c>
      <c r="I81" s="7">
        <v>102.8</v>
      </c>
      <c r="K81" s="8"/>
      <c r="L81" s="7" t="s">
        <v>11</v>
      </c>
      <c r="M81" s="7">
        <v>297</v>
      </c>
      <c r="N81" s="9">
        <v>40654</v>
      </c>
      <c r="O81" s="7">
        <v>63.76</v>
      </c>
      <c r="Q81" s="8"/>
      <c r="R81" s="7" t="s">
        <v>11</v>
      </c>
      <c r="S81" s="7">
        <v>310</v>
      </c>
      <c r="T81" s="9">
        <v>40667</v>
      </c>
      <c r="U81" s="7">
        <v>45.4</v>
      </c>
      <c r="W81" s="8"/>
      <c r="X81" s="7" t="s">
        <v>11</v>
      </c>
      <c r="Y81" s="7">
        <v>518</v>
      </c>
      <c r="Z81" s="9">
        <v>40875</v>
      </c>
      <c r="AA81" s="7">
        <v>39.409999999999997</v>
      </c>
    </row>
    <row r="82" spans="1:27" x14ac:dyDescent="0.2">
      <c r="A82" s="7" t="s">
        <v>5</v>
      </c>
      <c r="B82" s="7">
        <f t="shared" si="1"/>
        <v>119</v>
      </c>
      <c r="C82" s="9">
        <v>40476</v>
      </c>
      <c r="D82" s="24">
        <v>14.951800000000004</v>
      </c>
      <c r="F82" s="7" t="s">
        <v>5</v>
      </c>
      <c r="G82" s="7">
        <v>198</v>
      </c>
      <c r="H82" s="9">
        <v>40555</v>
      </c>
      <c r="I82" s="7">
        <v>83.74</v>
      </c>
      <c r="K82" s="8"/>
      <c r="L82" s="7" t="s">
        <v>11</v>
      </c>
      <c r="M82" s="7">
        <v>302</v>
      </c>
      <c r="N82" s="9">
        <v>40659</v>
      </c>
      <c r="O82" s="7">
        <v>62.91</v>
      </c>
      <c r="Q82" s="8"/>
      <c r="R82" s="7" t="s">
        <v>11</v>
      </c>
      <c r="S82" s="7">
        <v>312</v>
      </c>
      <c r="T82" s="9">
        <v>40669</v>
      </c>
      <c r="U82" s="7">
        <v>45.2</v>
      </c>
      <c r="W82" s="8"/>
      <c r="X82" s="7" t="s">
        <v>11</v>
      </c>
      <c r="Y82" s="7">
        <v>525</v>
      </c>
      <c r="Z82" s="9">
        <v>40882</v>
      </c>
      <c r="AA82" s="7">
        <v>25.1</v>
      </c>
    </row>
    <row r="83" spans="1:27" x14ac:dyDescent="0.2">
      <c r="A83" s="7" t="s">
        <v>5</v>
      </c>
      <c r="B83" s="7">
        <f t="shared" si="1"/>
        <v>120</v>
      </c>
      <c r="C83" s="9">
        <v>40477</v>
      </c>
      <c r="D83" s="24">
        <v>15.035700000000004</v>
      </c>
      <c r="F83" s="7" t="s">
        <v>5</v>
      </c>
      <c r="G83" s="7">
        <v>200</v>
      </c>
      <c r="H83" s="9">
        <v>40557</v>
      </c>
      <c r="I83" s="7">
        <v>81.405000000000001</v>
      </c>
      <c r="K83" s="8"/>
      <c r="L83" s="7" t="s">
        <v>11</v>
      </c>
      <c r="M83" s="7">
        <v>304</v>
      </c>
      <c r="N83" s="9">
        <v>40661</v>
      </c>
      <c r="O83" s="7">
        <v>63.15</v>
      </c>
      <c r="Q83" s="8"/>
      <c r="R83" s="7" t="s">
        <v>11</v>
      </c>
      <c r="S83" s="7">
        <v>317</v>
      </c>
      <c r="T83" s="9">
        <v>40674</v>
      </c>
      <c r="U83" s="7">
        <v>51.67</v>
      </c>
      <c r="W83" s="8"/>
      <c r="X83" s="7" t="s">
        <v>11</v>
      </c>
      <c r="Y83" s="7">
        <v>532</v>
      </c>
      <c r="Z83" s="9">
        <v>40889</v>
      </c>
      <c r="AA83" s="7">
        <v>40.97</v>
      </c>
    </row>
    <row r="84" spans="1:27" x14ac:dyDescent="0.2">
      <c r="A84" s="7" t="s">
        <v>5</v>
      </c>
      <c r="B84" s="7">
        <f t="shared" si="1"/>
        <v>121</v>
      </c>
      <c r="C84" s="9">
        <v>40478</v>
      </c>
      <c r="D84" s="24">
        <v>15.133600000000005</v>
      </c>
      <c r="F84" s="7" t="s">
        <v>5</v>
      </c>
      <c r="G84" s="7">
        <v>205</v>
      </c>
      <c r="H84" s="9">
        <v>40562</v>
      </c>
      <c r="I84" s="7">
        <v>79.069999999999993</v>
      </c>
      <c r="K84" s="8"/>
      <c r="L84" s="7" t="s">
        <v>11</v>
      </c>
      <c r="M84" s="7">
        <v>309</v>
      </c>
      <c r="N84" s="9">
        <v>40666</v>
      </c>
      <c r="O84" s="7">
        <v>63.49</v>
      </c>
      <c r="Q84" s="8"/>
      <c r="R84" s="7" t="s">
        <v>11</v>
      </c>
      <c r="S84" s="7">
        <v>319</v>
      </c>
      <c r="T84" s="9">
        <v>40676</v>
      </c>
      <c r="U84" s="7">
        <v>51.04</v>
      </c>
      <c r="W84" s="8"/>
      <c r="X84" s="7" t="s">
        <v>11</v>
      </c>
      <c r="Y84" s="7">
        <v>539</v>
      </c>
      <c r="Z84" s="10">
        <v>40896</v>
      </c>
      <c r="AA84" s="7">
        <v>45.49</v>
      </c>
    </row>
    <row r="85" spans="1:27" x14ac:dyDescent="0.2">
      <c r="A85" s="7" t="s">
        <v>5</v>
      </c>
      <c r="B85" s="7">
        <f t="shared" si="1"/>
        <v>122</v>
      </c>
      <c r="C85" s="9">
        <v>40479</v>
      </c>
      <c r="D85" s="24">
        <v>15.247900000000003</v>
      </c>
      <c r="F85" s="7" t="s">
        <v>5</v>
      </c>
      <c r="G85" s="7">
        <v>207</v>
      </c>
      <c r="H85" s="9">
        <v>40564</v>
      </c>
      <c r="I85" s="7">
        <v>80.77</v>
      </c>
      <c r="K85" s="8"/>
      <c r="L85" s="7" t="s">
        <v>11</v>
      </c>
      <c r="M85" s="7">
        <v>311</v>
      </c>
      <c r="N85" s="9">
        <v>40668</v>
      </c>
      <c r="O85" s="7">
        <v>62.8</v>
      </c>
      <c r="Q85" s="8"/>
      <c r="R85" s="7" t="s">
        <v>11</v>
      </c>
      <c r="S85" s="7">
        <v>324</v>
      </c>
      <c r="T85" s="9">
        <v>40681</v>
      </c>
      <c r="U85" s="7">
        <v>51.49</v>
      </c>
      <c r="W85" s="8"/>
      <c r="X85" s="7" t="s">
        <v>11</v>
      </c>
      <c r="Y85" s="7">
        <v>547</v>
      </c>
      <c r="Z85" s="9">
        <v>40904</v>
      </c>
      <c r="AA85" s="7">
        <v>42.59</v>
      </c>
    </row>
    <row r="86" spans="1:27" x14ac:dyDescent="0.2">
      <c r="A86" s="7" t="s">
        <v>5</v>
      </c>
      <c r="B86" s="7">
        <f t="shared" si="1"/>
        <v>123</v>
      </c>
      <c r="C86" s="9">
        <v>40480</v>
      </c>
      <c r="D86" s="24">
        <v>15.333700000000002</v>
      </c>
      <c r="F86" s="7" t="s">
        <v>5</v>
      </c>
      <c r="G86" s="7">
        <v>210</v>
      </c>
      <c r="H86" s="9">
        <v>40567</v>
      </c>
      <c r="I86" s="7">
        <v>75.150000000000006</v>
      </c>
      <c r="K86" s="8"/>
      <c r="L86" s="7" t="s">
        <v>11</v>
      </c>
      <c r="M86" s="7">
        <v>316</v>
      </c>
      <c r="N86" s="9">
        <v>40673</v>
      </c>
      <c r="O86" s="7">
        <v>58.5</v>
      </c>
      <c r="Q86" s="8"/>
      <c r="R86" s="7" t="s">
        <v>11</v>
      </c>
      <c r="S86" s="7">
        <v>326</v>
      </c>
      <c r="T86" s="10">
        <v>40683</v>
      </c>
      <c r="U86" s="7">
        <v>49.15</v>
      </c>
      <c r="W86" s="8"/>
      <c r="X86" s="7" t="s">
        <v>11</v>
      </c>
      <c r="Y86" s="7">
        <v>548</v>
      </c>
      <c r="Z86" s="9">
        <v>40905</v>
      </c>
      <c r="AA86" s="7">
        <v>39.57</v>
      </c>
    </row>
    <row r="87" spans="1:27" x14ac:dyDescent="0.2">
      <c r="A87" s="7" t="s">
        <v>5</v>
      </c>
      <c r="B87" s="7">
        <f t="shared" si="1"/>
        <v>126</v>
      </c>
      <c r="C87" s="9">
        <v>40483</v>
      </c>
      <c r="D87" s="24">
        <v>15.574000000000002</v>
      </c>
      <c r="F87" s="7" t="s">
        <v>5</v>
      </c>
      <c r="G87" s="7">
        <v>212</v>
      </c>
      <c r="H87" s="9">
        <v>40569</v>
      </c>
      <c r="I87" s="7">
        <v>84.29</v>
      </c>
      <c r="K87" s="8"/>
      <c r="L87" s="7" t="s">
        <v>11</v>
      </c>
      <c r="M87" s="7">
        <v>318</v>
      </c>
      <c r="N87" s="9">
        <v>40675</v>
      </c>
      <c r="O87" s="7">
        <v>59.38</v>
      </c>
      <c r="Q87" s="8"/>
      <c r="R87" s="7" t="s">
        <v>11</v>
      </c>
      <c r="S87" s="7">
        <v>331</v>
      </c>
      <c r="T87" s="9">
        <v>40688</v>
      </c>
      <c r="U87" s="7">
        <v>49.49</v>
      </c>
      <c r="W87" s="8"/>
      <c r="X87" s="7" t="s">
        <v>11</v>
      </c>
      <c r="Y87" s="7">
        <v>554</v>
      </c>
      <c r="Z87" s="9">
        <v>40911</v>
      </c>
      <c r="AA87" s="7">
        <v>40.53</v>
      </c>
    </row>
    <row r="88" spans="1:27" x14ac:dyDescent="0.2">
      <c r="A88" s="7" t="s">
        <v>5</v>
      </c>
      <c r="B88" s="7">
        <f t="shared" si="1"/>
        <v>127</v>
      </c>
      <c r="C88" s="9">
        <v>40484</v>
      </c>
      <c r="D88" s="24">
        <v>15.818500000000002</v>
      </c>
      <c r="F88" s="7" t="s">
        <v>5</v>
      </c>
      <c r="G88" s="7">
        <v>214</v>
      </c>
      <c r="H88" s="9">
        <v>40571</v>
      </c>
      <c r="I88" s="7">
        <v>81.84</v>
      </c>
      <c r="K88" s="8"/>
      <c r="L88" s="7" t="s">
        <v>11</v>
      </c>
      <c r="M88" s="7">
        <v>323</v>
      </c>
      <c r="N88" s="9">
        <v>40680</v>
      </c>
      <c r="O88" s="7">
        <v>63.74</v>
      </c>
      <c r="Q88" s="8"/>
      <c r="R88" s="7" t="s">
        <v>11</v>
      </c>
      <c r="S88" s="7">
        <v>333</v>
      </c>
      <c r="T88" s="9">
        <v>40690</v>
      </c>
      <c r="U88" s="7">
        <v>55.53</v>
      </c>
      <c r="X88" s="7" t="s">
        <v>11</v>
      </c>
      <c r="Y88" s="7">
        <v>555</v>
      </c>
      <c r="Z88" s="9">
        <v>40912</v>
      </c>
      <c r="AA88" s="7">
        <v>33.69</v>
      </c>
    </row>
    <row r="89" spans="1:27" x14ac:dyDescent="0.2">
      <c r="A89" s="7" t="s">
        <v>5</v>
      </c>
      <c r="B89" s="7">
        <f t="shared" si="1"/>
        <v>128</v>
      </c>
      <c r="C89" s="9">
        <v>40485</v>
      </c>
      <c r="D89" s="24">
        <v>15.774600000000003</v>
      </c>
      <c r="F89" s="7" t="s">
        <v>5</v>
      </c>
      <c r="G89" s="7">
        <v>217</v>
      </c>
      <c r="H89" s="9">
        <v>40574</v>
      </c>
      <c r="I89" s="7">
        <v>84.89</v>
      </c>
      <c r="K89" s="8"/>
      <c r="L89" s="7" t="s">
        <v>11</v>
      </c>
      <c r="M89" s="7">
        <v>325</v>
      </c>
      <c r="N89" s="9">
        <v>40682</v>
      </c>
      <c r="O89" s="7">
        <v>69.73</v>
      </c>
      <c r="Q89" s="8"/>
      <c r="R89" s="7" t="s">
        <v>11</v>
      </c>
      <c r="S89" s="7">
        <v>340</v>
      </c>
      <c r="T89" s="9">
        <v>40697</v>
      </c>
      <c r="U89" s="7">
        <v>51.08</v>
      </c>
      <c r="X89" s="7" t="s">
        <v>11</v>
      </c>
      <c r="Y89" s="7">
        <v>560</v>
      </c>
      <c r="Z89" s="9">
        <v>40917</v>
      </c>
      <c r="AA89" s="7">
        <v>36.71</v>
      </c>
    </row>
    <row r="90" spans="1:27" x14ac:dyDescent="0.2">
      <c r="A90" s="7" t="s">
        <v>5</v>
      </c>
      <c r="B90" s="7">
        <f t="shared" si="1"/>
        <v>129</v>
      </c>
      <c r="C90" s="9">
        <v>40486</v>
      </c>
      <c r="D90" s="24">
        <v>15.834500000000002</v>
      </c>
      <c r="F90" s="7" t="s">
        <v>5</v>
      </c>
      <c r="G90" s="7">
        <v>219</v>
      </c>
      <c r="H90" s="9">
        <v>40576</v>
      </c>
      <c r="I90" s="7">
        <v>87.07</v>
      </c>
      <c r="K90" s="8"/>
      <c r="L90" s="7" t="s">
        <v>11</v>
      </c>
      <c r="M90" s="7">
        <v>330</v>
      </c>
      <c r="N90" s="9">
        <v>40687</v>
      </c>
      <c r="O90" s="7">
        <v>61.26</v>
      </c>
      <c r="Q90" s="8"/>
      <c r="R90" s="7" t="s">
        <v>11</v>
      </c>
      <c r="S90" s="7">
        <v>345</v>
      </c>
      <c r="T90" s="9">
        <v>40702</v>
      </c>
      <c r="U90" s="7">
        <v>50.65</v>
      </c>
      <c r="X90" s="7" t="s">
        <v>11</v>
      </c>
      <c r="Y90" s="7">
        <v>568</v>
      </c>
      <c r="Z90" s="9">
        <v>40925</v>
      </c>
      <c r="AA90" s="7">
        <v>45.95</v>
      </c>
    </row>
    <row r="91" spans="1:27" x14ac:dyDescent="0.2">
      <c r="A91" s="7" t="s">
        <v>5</v>
      </c>
      <c r="B91" s="7">
        <f t="shared" si="1"/>
        <v>130</v>
      </c>
      <c r="C91" s="9">
        <v>40487</v>
      </c>
      <c r="D91" s="24">
        <v>15.992300000000002</v>
      </c>
      <c r="F91" s="7" t="s">
        <v>5</v>
      </c>
      <c r="G91" s="7">
        <v>221</v>
      </c>
      <c r="H91" s="9">
        <v>40578</v>
      </c>
      <c r="I91" s="7">
        <v>81.94</v>
      </c>
      <c r="K91" s="8"/>
      <c r="L91" s="7" t="s">
        <v>11</v>
      </c>
      <c r="M91" s="7">
        <v>332</v>
      </c>
      <c r="N91" s="9">
        <v>40689</v>
      </c>
      <c r="O91" s="7">
        <v>66.36</v>
      </c>
      <c r="Q91" s="8"/>
      <c r="R91" s="7" t="s">
        <v>11</v>
      </c>
      <c r="S91" s="7">
        <v>347</v>
      </c>
      <c r="T91" s="9">
        <v>40704</v>
      </c>
      <c r="U91" s="7">
        <v>49.39</v>
      </c>
      <c r="X91" s="7" t="s">
        <v>11</v>
      </c>
      <c r="Y91" s="7">
        <v>569</v>
      </c>
      <c r="Z91" s="10">
        <v>40926</v>
      </c>
      <c r="AA91" s="7">
        <v>31.87</v>
      </c>
    </row>
    <row r="92" spans="1:27" x14ac:dyDescent="0.2">
      <c r="A92" s="7" t="s">
        <v>5</v>
      </c>
      <c r="B92" s="7">
        <f t="shared" si="1"/>
        <v>133</v>
      </c>
      <c r="C92" s="10">
        <v>40490</v>
      </c>
      <c r="D92" s="24">
        <v>16.287200000000002</v>
      </c>
      <c r="F92" s="7" t="s">
        <v>5</v>
      </c>
      <c r="G92" s="7">
        <v>224</v>
      </c>
      <c r="H92" s="9">
        <v>40581</v>
      </c>
      <c r="I92" s="7">
        <v>80.599999999999994</v>
      </c>
      <c r="K92" s="8"/>
      <c r="L92" s="7" t="s">
        <v>11</v>
      </c>
      <c r="M92" s="7">
        <v>337</v>
      </c>
      <c r="N92" s="9">
        <v>40694</v>
      </c>
      <c r="O92" s="7">
        <v>37.36</v>
      </c>
      <c r="Q92" s="8"/>
      <c r="R92" s="7" t="s">
        <v>11</v>
      </c>
      <c r="S92" s="7">
        <v>352</v>
      </c>
      <c r="T92" s="9">
        <v>40709</v>
      </c>
      <c r="U92" s="7">
        <v>49.16</v>
      </c>
      <c r="X92" s="7" t="s">
        <v>11</v>
      </c>
      <c r="Y92" s="7">
        <v>574</v>
      </c>
      <c r="Z92" s="9">
        <v>40931</v>
      </c>
      <c r="AA92" s="7">
        <v>41.66</v>
      </c>
    </row>
    <row r="93" spans="1:27" x14ac:dyDescent="0.2">
      <c r="A93" s="7" t="s">
        <v>5</v>
      </c>
      <c r="B93" s="7">
        <f t="shared" si="1"/>
        <v>134</v>
      </c>
      <c r="C93" s="10">
        <v>40491</v>
      </c>
      <c r="D93" s="24">
        <v>16.219900000000003</v>
      </c>
      <c r="F93" s="7" t="s">
        <v>8</v>
      </c>
      <c r="G93" s="7">
        <v>226</v>
      </c>
      <c r="H93" s="9">
        <v>40583</v>
      </c>
      <c r="I93" s="7">
        <v>180.7</v>
      </c>
      <c r="J93" s="128" t="s">
        <v>56</v>
      </c>
      <c r="K93" s="128"/>
      <c r="L93" s="7" t="s">
        <v>11</v>
      </c>
      <c r="M93" s="7">
        <v>339</v>
      </c>
      <c r="N93" s="9">
        <v>40696</v>
      </c>
      <c r="O93" s="7">
        <v>59.97</v>
      </c>
      <c r="Q93" s="8"/>
      <c r="R93" s="7" t="s">
        <v>11</v>
      </c>
      <c r="S93" s="7">
        <v>354</v>
      </c>
      <c r="T93" s="9">
        <v>40711</v>
      </c>
      <c r="U93" s="7">
        <v>47.13</v>
      </c>
      <c r="X93" s="7" t="s">
        <v>11</v>
      </c>
      <c r="Y93" s="7">
        <v>581</v>
      </c>
      <c r="Z93" s="9">
        <v>40938</v>
      </c>
      <c r="AA93" s="7">
        <v>41.26</v>
      </c>
    </row>
    <row r="94" spans="1:27" x14ac:dyDescent="0.2">
      <c r="A94" s="7" t="s">
        <v>5</v>
      </c>
      <c r="B94" s="7">
        <f t="shared" si="1"/>
        <v>135</v>
      </c>
      <c r="C94" s="10">
        <v>40492</v>
      </c>
      <c r="D94" s="24">
        <v>16.290300000000002</v>
      </c>
      <c r="F94" s="7" t="s">
        <v>8</v>
      </c>
      <c r="G94" s="7">
        <v>228</v>
      </c>
      <c r="H94" s="10">
        <v>40585</v>
      </c>
      <c r="I94" s="7">
        <v>188.9</v>
      </c>
      <c r="J94" s="7" t="s">
        <v>46</v>
      </c>
      <c r="K94" s="8">
        <f>MAX(I93:I112)</f>
        <v>190</v>
      </c>
      <c r="L94" s="7" t="s">
        <v>11</v>
      </c>
      <c r="M94" s="7">
        <v>344</v>
      </c>
      <c r="N94" s="9">
        <v>40701</v>
      </c>
      <c r="O94" s="7">
        <v>61.88</v>
      </c>
      <c r="Q94" s="8"/>
      <c r="R94" s="7" t="s">
        <v>11</v>
      </c>
      <c r="S94" s="7">
        <v>359</v>
      </c>
      <c r="T94" s="9">
        <v>40716</v>
      </c>
      <c r="U94" s="7">
        <v>51.64</v>
      </c>
      <c r="X94" s="7" t="s">
        <v>11</v>
      </c>
      <c r="Y94" s="7">
        <v>588</v>
      </c>
      <c r="Z94" s="9">
        <v>40945</v>
      </c>
      <c r="AA94" s="7">
        <v>42.52</v>
      </c>
    </row>
    <row r="95" spans="1:27" x14ac:dyDescent="0.2">
      <c r="A95" s="7" t="s">
        <v>5</v>
      </c>
      <c r="B95" s="7">
        <f t="shared" si="1"/>
        <v>137</v>
      </c>
      <c r="C95" s="10">
        <v>40494</v>
      </c>
      <c r="D95" s="24">
        <v>16.579900000000002</v>
      </c>
      <c r="F95" s="7" t="s">
        <v>8</v>
      </c>
      <c r="G95" s="7">
        <v>231</v>
      </c>
      <c r="H95" s="9">
        <v>40588</v>
      </c>
      <c r="I95" s="7">
        <v>187.5</v>
      </c>
      <c r="J95" s="7" t="s">
        <v>47</v>
      </c>
      <c r="K95" s="8">
        <f>MIN(I93:I112)</f>
        <v>172.8</v>
      </c>
      <c r="L95" s="7" t="s">
        <v>11</v>
      </c>
      <c r="M95" s="7">
        <v>346</v>
      </c>
      <c r="N95" s="9">
        <v>40703</v>
      </c>
      <c r="O95" s="7">
        <v>60.66</v>
      </c>
      <c r="Q95" s="8"/>
      <c r="R95" s="7" t="s">
        <v>11</v>
      </c>
      <c r="S95" s="7">
        <v>361</v>
      </c>
      <c r="T95" s="9">
        <v>40718</v>
      </c>
      <c r="U95" s="7">
        <v>51.37</v>
      </c>
      <c r="X95" s="7" t="s">
        <v>11</v>
      </c>
      <c r="Y95" s="7">
        <v>595</v>
      </c>
      <c r="Z95" s="9">
        <v>40952</v>
      </c>
      <c r="AA95" s="7">
        <v>46.93</v>
      </c>
    </row>
    <row r="96" spans="1:27" x14ac:dyDescent="0.2">
      <c r="A96" s="7" t="s">
        <v>5</v>
      </c>
      <c r="B96" s="7">
        <f t="shared" si="1"/>
        <v>140</v>
      </c>
      <c r="C96" s="10">
        <v>40497</v>
      </c>
      <c r="D96" s="24">
        <v>17.115470000000002</v>
      </c>
      <c r="F96" s="7" t="s">
        <v>8</v>
      </c>
      <c r="G96" s="7">
        <v>233</v>
      </c>
      <c r="H96" s="9">
        <v>40590</v>
      </c>
      <c r="I96" s="7">
        <v>183.7</v>
      </c>
      <c r="J96" s="7" t="s">
        <v>48</v>
      </c>
      <c r="K96" s="8">
        <f>MEDIAN(I93:I112)</f>
        <v>184.29999999999998</v>
      </c>
      <c r="L96" s="7" t="s">
        <v>11</v>
      </c>
      <c r="M96" s="7">
        <v>351</v>
      </c>
      <c r="N96" s="9">
        <v>40708</v>
      </c>
      <c r="O96" s="7">
        <v>61.93</v>
      </c>
      <c r="Q96" s="8"/>
      <c r="R96" s="7" t="s">
        <v>11</v>
      </c>
      <c r="S96" s="7">
        <v>366</v>
      </c>
      <c r="T96" s="9">
        <v>40723</v>
      </c>
      <c r="U96" s="7">
        <v>57.58</v>
      </c>
      <c r="X96" s="7" t="s">
        <v>11</v>
      </c>
      <c r="Y96" s="7">
        <v>603</v>
      </c>
      <c r="Z96" s="9">
        <v>40960</v>
      </c>
      <c r="AA96" s="7">
        <v>32.409999999999997</v>
      </c>
    </row>
    <row r="97" spans="1:27" x14ac:dyDescent="0.2">
      <c r="A97" s="7" t="s">
        <v>5</v>
      </c>
      <c r="B97" s="7">
        <f t="shared" si="1"/>
        <v>141</v>
      </c>
      <c r="C97" s="10">
        <v>40498</v>
      </c>
      <c r="D97" s="24">
        <v>17.191569999999999</v>
      </c>
      <c r="F97" s="7" t="s">
        <v>8</v>
      </c>
      <c r="G97" s="7">
        <v>235</v>
      </c>
      <c r="H97" s="9">
        <v>40592</v>
      </c>
      <c r="I97" s="7">
        <v>190</v>
      </c>
      <c r="J97" s="7" t="s">
        <v>49</v>
      </c>
      <c r="K97" s="8">
        <f>AVERAGE(I93:I112)</f>
        <v>183.27999999999997</v>
      </c>
      <c r="L97" s="7" t="s">
        <v>11</v>
      </c>
      <c r="M97" s="7">
        <v>353</v>
      </c>
      <c r="N97" s="9">
        <v>40710</v>
      </c>
      <c r="O97" s="7">
        <v>60.82</v>
      </c>
      <c r="Q97" s="8"/>
      <c r="R97" s="7" t="s">
        <v>11</v>
      </c>
      <c r="S97" s="7">
        <v>368</v>
      </c>
      <c r="T97" s="9">
        <v>40725</v>
      </c>
      <c r="U97" s="7">
        <v>53.45</v>
      </c>
      <c r="X97" s="7" t="s">
        <v>11</v>
      </c>
      <c r="Y97" s="7">
        <v>604</v>
      </c>
      <c r="Z97" s="9">
        <v>40961</v>
      </c>
      <c r="AA97" s="7">
        <v>28.52</v>
      </c>
    </row>
    <row r="98" spans="1:27" x14ac:dyDescent="0.2">
      <c r="A98" s="7" t="s">
        <v>5</v>
      </c>
      <c r="B98" s="7">
        <f t="shared" si="1"/>
        <v>142</v>
      </c>
      <c r="C98" s="9">
        <v>40499</v>
      </c>
      <c r="D98" s="24">
        <v>17.346270000000001</v>
      </c>
      <c r="F98" s="7" t="s">
        <v>8</v>
      </c>
      <c r="G98" s="7">
        <v>240</v>
      </c>
      <c r="H98" s="9">
        <v>40597</v>
      </c>
      <c r="I98" s="7">
        <v>179.4</v>
      </c>
      <c r="J98" s="7" t="s">
        <v>50</v>
      </c>
      <c r="K98" s="8">
        <f>STDEV(I93:I112)</f>
        <v>4.6017845508706259</v>
      </c>
      <c r="L98" s="7" t="s">
        <v>11</v>
      </c>
      <c r="M98" s="7">
        <v>358</v>
      </c>
      <c r="N98" s="9">
        <v>40715</v>
      </c>
      <c r="O98" s="7">
        <v>62.79</v>
      </c>
      <c r="Q98" s="8"/>
      <c r="R98" s="7" t="s">
        <v>11</v>
      </c>
      <c r="S98" s="7">
        <v>375</v>
      </c>
      <c r="T98" s="9">
        <v>40732</v>
      </c>
      <c r="U98" s="7">
        <v>51.09</v>
      </c>
      <c r="X98" s="7" t="s">
        <v>11</v>
      </c>
      <c r="Y98" s="7">
        <v>609</v>
      </c>
      <c r="Z98" s="9">
        <v>40966</v>
      </c>
      <c r="AA98" s="7">
        <v>50.54</v>
      </c>
    </row>
    <row r="99" spans="1:27" x14ac:dyDescent="0.2">
      <c r="A99" s="7" t="s">
        <v>5</v>
      </c>
      <c r="B99" s="7">
        <f t="shared" si="1"/>
        <v>143</v>
      </c>
      <c r="C99" s="9">
        <v>40500</v>
      </c>
      <c r="D99" s="24">
        <v>17.51257</v>
      </c>
      <c r="F99" s="7" t="s">
        <v>8</v>
      </c>
      <c r="G99" s="7">
        <v>242</v>
      </c>
      <c r="H99" s="10">
        <v>40599</v>
      </c>
      <c r="I99" s="7">
        <v>175.1</v>
      </c>
      <c r="K99" s="8"/>
      <c r="L99" s="7" t="s">
        <v>11</v>
      </c>
      <c r="M99" s="7">
        <v>360</v>
      </c>
      <c r="N99" s="9">
        <v>40717</v>
      </c>
      <c r="O99" s="7">
        <v>66.56</v>
      </c>
      <c r="Q99" s="8"/>
      <c r="R99" s="7" t="s">
        <v>11</v>
      </c>
      <c r="S99" s="7">
        <v>380</v>
      </c>
      <c r="T99" s="9">
        <v>40737</v>
      </c>
      <c r="U99" s="7">
        <v>51.7</v>
      </c>
      <c r="X99" s="7" t="s">
        <v>11</v>
      </c>
      <c r="Y99" s="7">
        <v>616</v>
      </c>
      <c r="Z99" s="9">
        <v>40973</v>
      </c>
      <c r="AA99" s="7">
        <v>48.47</v>
      </c>
    </row>
    <row r="100" spans="1:27" x14ac:dyDescent="0.2">
      <c r="A100" s="7" t="s">
        <v>5</v>
      </c>
      <c r="B100" s="7">
        <f t="shared" si="1"/>
        <v>147</v>
      </c>
      <c r="C100" s="9">
        <v>40504</v>
      </c>
      <c r="D100" s="24">
        <v>17.695869999999999</v>
      </c>
      <c r="F100" s="7" t="s">
        <v>8</v>
      </c>
      <c r="G100" s="7">
        <v>245</v>
      </c>
      <c r="H100" s="9">
        <v>40602</v>
      </c>
      <c r="I100" s="7">
        <v>177.2</v>
      </c>
      <c r="K100" s="8"/>
      <c r="L100" s="7" t="s">
        <v>11</v>
      </c>
      <c r="M100" s="7">
        <v>365</v>
      </c>
      <c r="N100" s="9">
        <v>40722</v>
      </c>
      <c r="O100" s="7">
        <v>76.540000000000006</v>
      </c>
      <c r="Q100" s="8"/>
      <c r="R100" s="7" t="s">
        <v>11</v>
      </c>
      <c r="S100" s="7">
        <v>382</v>
      </c>
      <c r="T100" s="9">
        <v>40739</v>
      </c>
      <c r="U100" s="7">
        <v>51.55</v>
      </c>
      <c r="X100" s="7" t="s">
        <v>11</v>
      </c>
      <c r="Y100" s="7">
        <v>623</v>
      </c>
      <c r="Z100" s="9">
        <v>40980</v>
      </c>
      <c r="AA100" s="7">
        <v>48.24</v>
      </c>
    </row>
    <row r="101" spans="1:27" x14ac:dyDescent="0.2">
      <c r="A101" s="7" t="s">
        <v>5</v>
      </c>
      <c r="B101" s="7">
        <f t="shared" si="1"/>
        <v>154</v>
      </c>
      <c r="C101" s="9">
        <v>40511</v>
      </c>
      <c r="D101" s="24">
        <v>18.17277</v>
      </c>
      <c r="F101" s="7" t="s">
        <v>8</v>
      </c>
      <c r="G101" s="7">
        <v>247</v>
      </c>
      <c r="H101" s="9">
        <v>40604</v>
      </c>
      <c r="I101" s="7">
        <v>172.8</v>
      </c>
      <c r="K101" s="8"/>
      <c r="L101" s="7" t="s">
        <v>11</v>
      </c>
      <c r="M101" s="7">
        <v>367</v>
      </c>
      <c r="N101" s="9">
        <v>40724</v>
      </c>
      <c r="O101" s="7">
        <v>68.010000000000005</v>
      </c>
      <c r="Q101" s="8"/>
      <c r="R101" s="7" t="s">
        <v>11</v>
      </c>
      <c r="S101" s="7">
        <v>387</v>
      </c>
      <c r="T101" s="10">
        <v>40744</v>
      </c>
      <c r="U101" s="7">
        <v>60.43</v>
      </c>
      <c r="X101" s="7" t="s">
        <v>11</v>
      </c>
      <c r="Y101" s="7">
        <v>630</v>
      </c>
      <c r="Z101" s="9">
        <v>40987</v>
      </c>
      <c r="AA101" s="7">
        <v>48.88</v>
      </c>
    </row>
    <row r="102" spans="1:27" x14ac:dyDescent="0.2">
      <c r="A102" s="7" t="s">
        <v>5</v>
      </c>
      <c r="B102" s="7">
        <f t="shared" si="1"/>
        <v>155</v>
      </c>
      <c r="C102" s="9">
        <v>40512</v>
      </c>
      <c r="D102" s="24">
        <v>18.45177</v>
      </c>
      <c r="F102" s="7" t="s">
        <v>8</v>
      </c>
      <c r="G102" s="7">
        <v>249</v>
      </c>
      <c r="H102" s="9">
        <v>40606</v>
      </c>
      <c r="I102" s="7">
        <v>179.6</v>
      </c>
      <c r="K102" s="8"/>
      <c r="L102" s="7" t="s">
        <v>11</v>
      </c>
      <c r="M102" s="7">
        <v>374</v>
      </c>
      <c r="N102" s="9">
        <v>40731</v>
      </c>
      <c r="O102" s="7">
        <v>59.87</v>
      </c>
      <c r="Q102" s="8"/>
      <c r="R102" s="7" t="s">
        <v>11</v>
      </c>
      <c r="S102" s="7">
        <v>389</v>
      </c>
      <c r="T102" s="9">
        <v>40746</v>
      </c>
      <c r="U102" s="7">
        <v>51.46</v>
      </c>
      <c r="X102" s="7" t="s">
        <v>11</v>
      </c>
      <c r="Y102" s="7">
        <v>637</v>
      </c>
      <c r="Z102" s="9">
        <v>40994</v>
      </c>
      <c r="AA102" s="7">
        <v>49.45</v>
      </c>
    </row>
    <row r="103" spans="1:27" x14ac:dyDescent="0.2">
      <c r="A103" s="7" t="s">
        <v>5</v>
      </c>
      <c r="B103" s="7">
        <f t="shared" si="1"/>
        <v>156</v>
      </c>
      <c r="C103" s="10">
        <v>40513</v>
      </c>
      <c r="D103" s="24">
        <v>18.638870000000001</v>
      </c>
      <c r="F103" s="7" t="s">
        <v>8</v>
      </c>
      <c r="G103" s="7">
        <v>252</v>
      </c>
      <c r="H103" s="9">
        <v>40609</v>
      </c>
      <c r="I103" s="7">
        <v>182.2</v>
      </c>
      <c r="K103" s="8"/>
      <c r="L103" s="7" t="s">
        <v>11</v>
      </c>
      <c r="M103" s="7">
        <v>379</v>
      </c>
      <c r="N103" s="9">
        <v>40736</v>
      </c>
      <c r="O103" s="7">
        <v>62</v>
      </c>
      <c r="Q103" s="8"/>
      <c r="R103" s="7" t="s">
        <v>11</v>
      </c>
      <c r="S103" s="7">
        <v>394</v>
      </c>
      <c r="T103" s="9">
        <v>40751</v>
      </c>
      <c r="U103" s="7">
        <v>50.11</v>
      </c>
      <c r="X103" s="7" t="s">
        <v>11</v>
      </c>
      <c r="Y103" s="7">
        <v>644</v>
      </c>
      <c r="Z103" s="9">
        <v>41001</v>
      </c>
      <c r="AA103" s="7">
        <v>48.09</v>
      </c>
    </row>
    <row r="104" spans="1:27" x14ac:dyDescent="0.2">
      <c r="A104" s="7" t="s">
        <v>5</v>
      </c>
      <c r="B104" s="7">
        <f t="shared" si="1"/>
        <v>157</v>
      </c>
      <c r="C104" s="10">
        <v>40514</v>
      </c>
      <c r="D104" s="24">
        <v>18.737169999999999</v>
      </c>
      <c r="F104" s="7" t="s">
        <v>8</v>
      </c>
      <c r="G104" s="7">
        <v>254</v>
      </c>
      <c r="H104" s="9">
        <v>40611</v>
      </c>
      <c r="I104" s="7">
        <v>186.2</v>
      </c>
      <c r="K104" s="8"/>
      <c r="L104" s="7" t="s">
        <v>11</v>
      </c>
      <c r="M104" s="7">
        <v>381</v>
      </c>
      <c r="N104" s="9">
        <v>40738</v>
      </c>
      <c r="O104" s="7">
        <v>61.72</v>
      </c>
      <c r="Q104" s="8"/>
      <c r="R104" s="7" t="s">
        <v>11</v>
      </c>
      <c r="S104" s="7">
        <v>396</v>
      </c>
      <c r="T104" s="9">
        <v>40753</v>
      </c>
      <c r="U104" s="7">
        <v>64.099999999999994</v>
      </c>
      <c r="X104" s="7" t="s">
        <v>11</v>
      </c>
      <c r="Y104" s="7">
        <v>651</v>
      </c>
      <c r="Z104" s="9">
        <v>41008</v>
      </c>
      <c r="AA104" s="7">
        <v>47.47</v>
      </c>
    </row>
    <row r="105" spans="1:27" x14ac:dyDescent="0.2">
      <c r="A105" s="7" t="s">
        <v>5</v>
      </c>
      <c r="B105" s="7">
        <f t="shared" si="1"/>
        <v>158</v>
      </c>
      <c r="C105" s="10">
        <v>40515</v>
      </c>
      <c r="D105" s="24">
        <v>18.84937</v>
      </c>
      <c r="F105" s="7" t="s">
        <v>8</v>
      </c>
      <c r="G105" s="7">
        <v>256</v>
      </c>
      <c r="H105" s="9">
        <v>40613</v>
      </c>
      <c r="I105" s="7">
        <v>184.9</v>
      </c>
      <c r="K105" s="8"/>
      <c r="L105" s="7" t="s">
        <v>11</v>
      </c>
      <c r="M105" s="7">
        <v>386</v>
      </c>
      <c r="N105" s="9">
        <v>40743</v>
      </c>
      <c r="O105" s="7">
        <v>63.35</v>
      </c>
      <c r="Q105" s="8"/>
      <c r="R105" s="7" t="s">
        <v>11</v>
      </c>
      <c r="S105" s="7">
        <v>401</v>
      </c>
      <c r="T105" s="9">
        <v>40758</v>
      </c>
      <c r="U105" s="7">
        <v>42.13</v>
      </c>
      <c r="X105" s="7" t="s">
        <v>11</v>
      </c>
      <c r="Y105" s="7">
        <v>658</v>
      </c>
      <c r="Z105" s="9">
        <v>41015</v>
      </c>
      <c r="AA105" s="7">
        <v>51.35</v>
      </c>
    </row>
    <row r="106" spans="1:27" x14ac:dyDescent="0.2">
      <c r="A106" s="7" t="s">
        <v>5</v>
      </c>
      <c r="B106" s="7">
        <f t="shared" si="1"/>
        <v>161</v>
      </c>
      <c r="C106" s="10">
        <v>40518</v>
      </c>
      <c r="D106" s="24">
        <v>19.05377</v>
      </c>
      <c r="F106" s="7" t="s">
        <v>8</v>
      </c>
      <c r="G106" s="7">
        <v>259</v>
      </c>
      <c r="H106" s="9">
        <v>40616</v>
      </c>
      <c r="I106" s="7">
        <v>184.8</v>
      </c>
      <c r="K106" s="8"/>
      <c r="L106" s="7" t="s">
        <v>11</v>
      </c>
      <c r="M106" s="7">
        <v>388</v>
      </c>
      <c r="N106" s="9">
        <v>40745</v>
      </c>
      <c r="O106" s="7">
        <v>61.18</v>
      </c>
      <c r="Q106" s="8"/>
      <c r="R106" s="7" t="s">
        <v>11</v>
      </c>
      <c r="S106" s="7">
        <v>403</v>
      </c>
      <c r="T106" s="9">
        <v>40760</v>
      </c>
      <c r="U106" s="7">
        <v>41.02</v>
      </c>
      <c r="X106" s="7" t="s">
        <v>11</v>
      </c>
      <c r="Y106" s="7">
        <v>665</v>
      </c>
      <c r="Z106" s="9">
        <v>41022</v>
      </c>
      <c r="AA106" s="7">
        <v>53.84</v>
      </c>
    </row>
    <row r="107" spans="1:27" x14ac:dyDescent="0.2">
      <c r="A107" s="7" t="s">
        <v>5</v>
      </c>
      <c r="B107" s="7">
        <f t="shared" si="1"/>
        <v>162</v>
      </c>
      <c r="C107" s="10">
        <v>40519</v>
      </c>
      <c r="D107" s="24">
        <v>19.268270000000001</v>
      </c>
      <c r="F107" s="7" t="s">
        <v>8</v>
      </c>
      <c r="G107" s="7">
        <v>261</v>
      </c>
      <c r="H107" s="9">
        <v>40618</v>
      </c>
      <c r="I107" s="7">
        <v>184.7</v>
      </c>
      <c r="K107" s="8"/>
      <c r="L107" s="7" t="s">
        <v>11</v>
      </c>
      <c r="M107" s="7">
        <v>393</v>
      </c>
      <c r="N107" s="9">
        <v>40750</v>
      </c>
      <c r="O107" s="7">
        <v>58.31</v>
      </c>
      <c r="Q107" s="8"/>
      <c r="R107" s="7" t="s">
        <v>11</v>
      </c>
      <c r="S107" s="7">
        <v>408</v>
      </c>
      <c r="T107" s="9">
        <v>40765</v>
      </c>
      <c r="U107" s="7">
        <v>46.4</v>
      </c>
      <c r="X107" s="7" t="s">
        <v>11</v>
      </c>
      <c r="Y107" s="7">
        <v>672</v>
      </c>
      <c r="Z107" s="9">
        <v>41029</v>
      </c>
      <c r="AA107" s="7">
        <v>53.37</v>
      </c>
    </row>
    <row r="108" spans="1:27" x14ac:dyDescent="0.2">
      <c r="A108" s="7" t="s">
        <v>5</v>
      </c>
      <c r="B108" s="7">
        <f t="shared" si="1"/>
        <v>163</v>
      </c>
      <c r="C108" s="10">
        <v>40520</v>
      </c>
      <c r="D108" s="24">
        <v>19.368670000000002</v>
      </c>
      <c r="F108" s="7" t="s">
        <v>8</v>
      </c>
      <c r="G108" s="7">
        <v>263</v>
      </c>
      <c r="H108" s="9">
        <v>40620</v>
      </c>
      <c r="I108" s="7">
        <v>183.89999999999998</v>
      </c>
      <c r="K108" s="8"/>
      <c r="L108" s="7" t="s">
        <v>11</v>
      </c>
      <c r="M108" s="7">
        <v>395</v>
      </c>
      <c r="N108" s="9">
        <v>40752</v>
      </c>
      <c r="O108" s="7">
        <v>60.24</v>
      </c>
      <c r="Q108" s="8"/>
      <c r="R108" s="7" t="s">
        <v>11</v>
      </c>
      <c r="S108" s="7">
        <v>410</v>
      </c>
      <c r="T108" s="9">
        <v>40767</v>
      </c>
      <c r="U108" s="7">
        <v>49.11</v>
      </c>
      <c r="X108" s="7" t="s">
        <v>11</v>
      </c>
      <c r="Y108" s="7">
        <v>679</v>
      </c>
      <c r="Z108" s="9">
        <v>41036</v>
      </c>
      <c r="AA108" s="7">
        <v>50.07</v>
      </c>
    </row>
    <row r="109" spans="1:27" x14ac:dyDescent="0.2">
      <c r="A109" s="7" t="s">
        <v>5</v>
      </c>
      <c r="B109" s="7">
        <f t="shared" si="1"/>
        <v>164</v>
      </c>
      <c r="C109" s="10">
        <v>40521</v>
      </c>
      <c r="D109" s="24">
        <v>19.624570000000002</v>
      </c>
      <c r="F109" s="7" t="s">
        <v>8</v>
      </c>
      <c r="G109" s="7">
        <v>266</v>
      </c>
      <c r="H109" s="9">
        <v>40623</v>
      </c>
      <c r="I109" s="7">
        <v>187.7</v>
      </c>
      <c r="K109" s="8"/>
      <c r="L109" s="7" t="s">
        <v>11</v>
      </c>
      <c r="M109" s="7">
        <v>400</v>
      </c>
      <c r="N109" s="9">
        <v>40757</v>
      </c>
      <c r="O109" s="7">
        <v>50.38</v>
      </c>
      <c r="Q109" s="8"/>
      <c r="R109" s="7" t="s">
        <v>11</v>
      </c>
      <c r="S109" s="7">
        <v>415</v>
      </c>
      <c r="T109" s="9">
        <v>40772</v>
      </c>
      <c r="U109" s="7">
        <v>52.99</v>
      </c>
      <c r="X109" s="7" t="s">
        <v>11</v>
      </c>
      <c r="Y109" s="7">
        <v>686</v>
      </c>
      <c r="Z109" s="9">
        <v>41043</v>
      </c>
      <c r="AA109" s="7">
        <v>49.41</v>
      </c>
    </row>
    <row r="110" spans="1:27" x14ac:dyDescent="0.2">
      <c r="A110" s="7" t="s">
        <v>5</v>
      </c>
      <c r="B110" s="7">
        <f t="shared" si="1"/>
        <v>165</v>
      </c>
      <c r="C110" s="9">
        <v>40522</v>
      </c>
      <c r="D110" s="24">
        <v>19.747970000000006</v>
      </c>
      <c r="F110" s="7" t="s">
        <v>8</v>
      </c>
      <c r="G110" s="7">
        <v>268</v>
      </c>
      <c r="H110" s="9">
        <v>40625</v>
      </c>
      <c r="I110" s="7">
        <v>183.1</v>
      </c>
      <c r="K110" s="8"/>
      <c r="L110" s="7" t="s">
        <v>11</v>
      </c>
      <c r="M110" s="7">
        <v>402</v>
      </c>
      <c r="N110" s="9">
        <v>40759</v>
      </c>
      <c r="O110" s="7">
        <v>53.22</v>
      </c>
      <c r="Q110" s="8"/>
      <c r="R110" s="7" t="s">
        <v>11</v>
      </c>
      <c r="S110" s="7">
        <v>417</v>
      </c>
      <c r="T110" s="9">
        <v>40774</v>
      </c>
      <c r="U110" s="7">
        <v>50.89</v>
      </c>
      <c r="X110" s="7" t="s">
        <v>11</v>
      </c>
      <c r="Y110" s="7">
        <v>693</v>
      </c>
      <c r="Z110" s="9">
        <v>41050</v>
      </c>
      <c r="AA110" s="7">
        <v>52.97</v>
      </c>
    </row>
    <row r="111" spans="1:27" x14ac:dyDescent="0.2">
      <c r="A111" s="7" t="s">
        <v>5</v>
      </c>
      <c r="B111" s="7">
        <f t="shared" si="1"/>
        <v>168</v>
      </c>
      <c r="C111" s="9">
        <v>40525</v>
      </c>
      <c r="D111" s="24">
        <v>19.944970000000005</v>
      </c>
      <c r="F111" s="7" t="s">
        <v>8</v>
      </c>
      <c r="G111" s="7">
        <v>270</v>
      </c>
      <c r="H111" s="9">
        <v>40627</v>
      </c>
      <c r="I111" s="7">
        <v>186.5</v>
      </c>
      <c r="K111" s="8"/>
      <c r="L111" s="7" t="s">
        <v>11</v>
      </c>
      <c r="M111" s="7">
        <v>407</v>
      </c>
      <c r="N111" s="9">
        <v>40764</v>
      </c>
      <c r="O111" s="7">
        <v>56.59</v>
      </c>
      <c r="Q111" s="8"/>
      <c r="R111" s="7" t="s">
        <v>11</v>
      </c>
      <c r="S111" s="7">
        <v>422</v>
      </c>
      <c r="T111" s="9">
        <v>40779</v>
      </c>
      <c r="U111" s="7">
        <v>33.369999999999997</v>
      </c>
      <c r="X111" s="7" t="s">
        <v>11</v>
      </c>
      <c r="Y111" s="7">
        <v>701</v>
      </c>
      <c r="Z111" s="9">
        <v>41058</v>
      </c>
      <c r="AA111" s="7">
        <v>57.56</v>
      </c>
    </row>
    <row r="112" spans="1:27" x14ac:dyDescent="0.2">
      <c r="A112" s="7" t="s">
        <v>5</v>
      </c>
      <c r="B112" s="7">
        <f t="shared" si="1"/>
        <v>169</v>
      </c>
      <c r="C112" s="9">
        <v>40526</v>
      </c>
      <c r="D112" s="24">
        <v>19.962770000000003</v>
      </c>
      <c r="F112" s="7" t="s">
        <v>8</v>
      </c>
      <c r="G112" s="7">
        <v>273</v>
      </c>
      <c r="H112" s="9">
        <v>40630</v>
      </c>
      <c r="I112" s="7">
        <v>186.7</v>
      </c>
      <c r="J112" s="128" t="s">
        <v>57</v>
      </c>
      <c r="K112" s="128"/>
      <c r="L112" s="7" t="s">
        <v>11</v>
      </c>
      <c r="M112" s="7">
        <v>409</v>
      </c>
      <c r="N112" s="9">
        <v>40766</v>
      </c>
      <c r="O112" s="7">
        <v>59.76</v>
      </c>
      <c r="Q112" s="8"/>
      <c r="R112" s="7" t="s">
        <v>11</v>
      </c>
      <c r="S112" s="7">
        <v>424</v>
      </c>
      <c r="T112" s="9">
        <v>40781</v>
      </c>
      <c r="U112" s="7">
        <v>28.49</v>
      </c>
      <c r="X112" s="7" t="s">
        <v>11</v>
      </c>
      <c r="Y112" s="7">
        <v>702</v>
      </c>
      <c r="Z112" s="9">
        <v>41059</v>
      </c>
      <c r="AA112" s="7">
        <v>57.61</v>
      </c>
    </row>
    <row r="113" spans="1:27" x14ac:dyDescent="0.2">
      <c r="A113" s="7" t="s">
        <v>5</v>
      </c>
      <c r="B113" s="7">
        <f t="shared" si="1"/>
        <v>170</v>
      </c>
      <c r="C113" s="9">
        <v>40527</v>
      </c>
      <c r="D113" s="24">
        <v>20.044570000000004</v>
      </c>
      <c r="F113" s="7" t="s">
        <v>11</v>
      </c>
      <c r="G113" s="7">
        <v>275</v>
      </c>
      <c r="H113" s="9">
        <v>40632</v>
      </c>
      <c r="I113" s="7">
        <v>81.069999999999993</v>
      </c>
      <c r="J113" s="7" t="s">
        <v>46</v>
      </c>
      <c r="K113" s="8">
        <f>MAX(I113:I452)</f>
        <v>441.3</v>
      </c>
      <c r="L113" s="7" t="s">
        <v>11</v>
      </c>
      <c r="M113" s="7">
        <v>414</v>
      </c>
      <c r="N113" s="9">
        <v>40771</v>
      </c>
      <c r="O113" s="7">
        <v>63.02</v>
      </c>
      <c r="Q113" s="8"/>
      <c r="R113" s="7" t="s">
        <v>11</v>
      </c>
      <c r="S113" s="7">
        <v>429</v>
      </c>
      <c r="T113" s="9">
        <v>40786</v>
      </c>
      <c r="U113" s="7">
        <v>38.590000000000003</v>
      </c>
      <c r="X113" s="7" t="s">
        <v>11</v>
      </c>
      <c r="Y113" s="7">
        <v>707</v>
      </c>
      <c r="Z113" s="10">
        <v>41064</v>
      </c>
      <c r="AA113" s="7">
        <v>86.82</v>
      </c>
    </row>
    <row r="114" spans="1:27" x14ac:dyDescent="0.2">
      <c r="A114" s="7" t="s">
        <v>5</v>
      </c>
      <c r="B114" s="7">
        <f t="shared" si="1"/>
        <v>171</v>
      </c>
      <c r="C114" s="9">
        <v>40528</v>
      </c>
      <c r="D114" s="24">
        <v>20.209770000000002</v>
      </c>
      <c r="F114" s="7" t="s">
        <v>11</v>
      </c>
      <c r="G114" s="7">
        <v>277</v>
      </c>
      <c r="H114" s="9">
        <v>40634</v>
      </c>
      <c r="I114" s="7">
        <v>78.78</v>
      </c>
      <c r="J114" s="7" t="s">
        <v>47</v>
      </c>
      <c r="K114" s="8">
        <f>MIN(I113:I452)</f>
        <v>0.17499999999999999</v>
      </c>
      <c r="L114" s="7" t="s">
        <v>11</v>
      </c>
      <c r="M114" s="7">
        <v>416</v>
      </c>
      <c r="N114" s="9">
        <v>40773</v>
      </c>
      <c r="O114" s="7">
        <v>58.36</v>
      </c>
      <c r="Q114" s="8"/>
      <c r="R114" s="7" t="s">
        <v>11</v>
      </c>
      <c r="S114" s="7">
        <v>431</v>
      </c>
      <c r="T114" s="9">
        <v>40788</v>
      </c>
      <c r="U114" s="7">
        <v>40.03</v>
      </c>
      <c r="X114" s="7" t="s">
        <v>11</v>
      </c>
      <c r="Y114" s="7">
        <v>714</v>
      </c>
      <c r="Z114" s="9">
        <v>41071</v>
      </c>
      <c r="AA114" s="7">
        <v>48.66</v>
      </c>
    </row>
    <row r="115" spans="1:27" x14ac:dyDescent="0.2">
      <c r="A115" s="7" t="s">
        <v>5</v>
      </c>
      <c r="B115" s="7">
        <f t="shared" si="1"/>
        <v>172</v>
      </c>
      <c r="C115" s="9">
        <v>40529</v>
      </c>
      <c r="D115" s="24">
        <v>20.347670000000004</v>
      </c>
      <c r="F115" s="7" t="s">
        <v>11</v>
      </c>
      <c r="G115" s="7">
        <v>280</v>
      </c>
      <c r="H115" s="9">
        <v>40637</v>
      </c>
      <c r="I115" s="7">
        <v>82.32</v>
      </c>
      <c r="J115" s="7" t="s">
        <v>48</v>
      </c>
      <c r="K115" s="8">
        <f>MEDIAN(I113:I452)</f>
        <v>81.97</v>
      </c>
      <c r="L115" s="7" t="s">
        <v>11</v>
      </c>
      <c r="M115" s="7">
        <v>421</v>
      </c>
      <c r="N115" s="9">
        <v>40778</v>
      </c>
      <c r="O115" s="7">
        <v>39.24</v>
      </c>
      <c r="Q115" s="8"/>
      <c r="R115" s="7" t="s">
        <v>11</v>
      </c>
      <c r="S115" s="7">
        <v>438</v>
      </c>
      <c r="T115" s="9">
        <v>40795</v>
      </c>
      <c r="U115" s="7">
        <v>42.86</v>
      </c>
      <c r="X115" s="7" t="s">
        <v>11</v>
      </c>
      <c r="Y115" s="7">
        <v>721</v>
      </c>
      <c r="Z115" s="9">
        <v>41078</v>
      </c>
      <c r="AA115" s="7">
        <v>56.27</v>
      </c>
    </row>
    <row r="116" spans="1:27" x14ac:dyDescent="0.2">
      <c r="A116" s="7" t="s">
        <v>5</v>
      </c>
      <c r="B116" s="7">
        <f t="shared" si="1"/>
        <v>175</v>
      </c>
      <c r="C116" s="9">
        <v>40532</v>
      </c>
      <c r="D116" s="24">
        <v>20.748370000000005</v>
      </c>
      <c r="F116" s="7" t="s">
        <v>11</v>
      </c>
      <c r="G116" s="7">
        <v>282</v>
      </c>
      <c r="H116" s="9">
        <v>40639</v>
      </c>
      <c r="I116" s="7">
        <v>79.8</v>
      </c>
      <c r="J116" s="7" t="s">
        <v>49</v>
      </c>
      <c r="K116" s="8">
        <f>AVERAGE(I113:I452)</f>
        <v>83.626882352941166</v>
      </c>
      <c r="L116" s="7" t="s">
        <v>11</v>
      </c>
      <c r="M116" s="7">
        <v>423</v>
      </c>
      <c r="N116" s="9">
        <v>40780</v>
      </c>
      <c r="O116" s="7">
        <v>29.49</v>
      </c>
      <c r="Q116" s="8"/>
      <c r="R116" s="7" t="s">
        <v>11</v>
      </c>
      <c r="S116" s="7">
        <v>443</v>
      </c>
      <c r="T116" s="9">
        <v>40800</v>
      </c>
      <c r="U116" s="7">
        <v>48.44</v>
      </c>
      <c r="X116" s="7" t="s">
        <v>11</v>
      </c>
      <c r="Y116" s="7">
        <v>728</v>
      </c>
      <c r="Z116" s="9">
        <v>41085</v>
      </c>
      <c r="AA116" s="7">
        <v>50.74</v>
      </c>
    </row>
    <row r="117" spans="1:27" x14ac:dyDescent="0.2">
      <c r="A117" s="7" t="s">
        <v>5</v>
      </c>
      <c r="B117" s="7">
        <f t="shared" si="1"/>
        <v>176</v>
      </c>
      <c r="C117" s="9">
        <v>40533</v>
      </c>
      <c r="D117" s="24">
        <v>21.017470000000007</v>
      </c>
      <c r="F117" s="7" t="s">
        <v>11</v>
      </c>
      <c r="G117" s="7">
        <v>284</v>
      </c>
      <c r="H117" s="9">
        <v>40641</v>
      </c>
      <c r="I117" s="7">
        <v>78.8</v>
      </c>
      <c r="J117" s="7" t="s">
        <v>50</v>
      </c>
      <c r="K117" s="8">
        <f>STDEV(I113:I452)</f>
        <v>25.781845490931676</v>
      </c>
      <c r="L117" s="7" t="s">
        <v>11</v>
      </c>
      <c r="M117" s="7">
        <v>428</v>
      </c>
      <c r="N117" s="9">
        <v>40785</v>
      </c>
      <c r="O117" s="7">
        <v>41.39</v>
      </c>
      <c r="Q117" s="8"/>
      <c r="R117" s="7" t="s">
        <v>11</v>
      </c>
      <c r="S117" s="7">
        <v>445</v>
      </c>
      <c r="T117" s="9">
        <v>40802</v>
      </c>
      <c r="U117" s="7">
        <v>47.75</v>
      </c>
      <c r="X117" s="7" t="s">
        <v>11</v>
      </c>
      <c r="Y117" s="7">
        <v>735</v>
      </c>
      <c r="Z117" s="9">
        <v>41092</v>
      </c>
      <c r="AA117" s="7">
        <v>45.6</v>
      </c>
    </row>
    <row r="118" spans="1:27" x14ac:dyDescent="0.2">
      <c r="A118" s="7" t="s">
        <v>5</v>
      </c>
      <c r="B118" s="7">
        <f t="shared" si="1"/>
        <v>177</v>
      </c>
      <c r="C118" s="9">
        <v>40534</v>
      </c>
      <c r="D118" s="24">
        <v>21.108670000000007</v>
      </c>
      <c r="F118" s="7" t="s">
        <v>11</v>
      </c>
      <c r="G118" s="7">
        <v>287</v>
      </c>
      <c r="H118" s="9">
        <v>40644</v>
      </c>
      <c r="I118" s="7">
        <v>86.85</v>
      </c>
      <c r="K118" s="8"/>
      <c r="L118" s="7" t="s">
        <v>11</v>
      </c>
      <c r="M118" s="7">
        <v>430</v>
      </c>
      <c r="N118" s="9">
        <v>40787</v>
      </c>
      <c r="O118" s="7">
        <v>49.47</v>
      </c>
      <c r="Q118" s="8"/>
      <c r="R118" s="7" t="s">
        <v>11</v>
      </c>
      <c r="S118" s="7">
        <v>450</v>
      </c>
      <c r="T118" s="9">
        <v>40807</v>
      </c>
      <c r="U118" s="7">
        <v>49.7</v>
      </c>
      <c r="X118" s="7" t="s">
        <v>11</v>
      </c>
      <c r="Y118" s="7">
        <v>738</v>
      </c>
      <c r="Z118" s="9">
        <v>41095</v>
      </c>
      <c r="AA118" s="7">
        <v>50.78</v>
      </c>
    </row>
    <row r="119" spans="1:27" x14ac:dyDescent="0.2">
      <c r="A119" s="7" t="s">
        <v>5</v>
      </c>
      <c r="B119" s="7">
        <f t="shared" si="1"/>
        <v>178</v>
      </c>
      <c r="C119" s="10">
        <v>40535</v>
      </c>
      <c r="D119" s="24">
        <v>21.344070000000006</v>
      </c>
      <c r="F119" s="7" t="s">
        <v>11</v>
      </c>
      <c r="G119" s="7">
        <v>289</v>
      </c>
      <c r="H119" s="9">
        <v>40646</v>
      </c>
      <c r="I119" s="7">
        <v>80.41</v>
      </c>
      <c r="K119" s="8"/>
      <c r="L119" s="7" t="s">
        <v>11</v>
      </c>
      <c r="M119" s="7">
        <v>437</v>
      </c>
      <c r="N119" s="9">
        <v>40794</v>
      </c>
      <c r="O119" s="7">
        <v>50.38</v>
      </c>
      <c r="Q119" s="8"/>
      <c r="R119" s="7" t="s">
        <v>11</v>
      </c>
      <c r="S119" s="7">
        <v>452</v>
      </c>
      <c r="T119" s="9">
        <v>40809</v>
      </c>
      <c r="U119" s="7">
        <v>48.09</v>
      </c>
      <c r="X119" s="7" t="s">
        <v>11</v>
      </c>
      <c r="Y119" s="7">
        <v>739</v>
      </c>
      <c r="Z119" s="9">
        <v>41096</v>
      </c>
      <c r="AA119" s="7">
        <v>52.18</v>
      </c>
    </row>
    <row r="120" spans="1:27" x14ac:dyDescent="0.2">
      <c r="A120" s="7" t="s">
        <v>5</v>
      </c>
      <c r="B120" s="7">
        <f t="shared" si="1"/>
        <v>182</v>
      </c>
      <c r="C120" s="10">
        <v>40539</v>
      </c>
      <c r="D120" s="24">
        <v>21.483470000000008</v>
      </c>
      <c r="F120" s="7" t="s">
        <v>11</v>
      </c>
      <c r="G120" s="7">
        <v>291</v>
      </c>
      <c r="H120" s="9">
        <v>40648</v>
      </c>
      <c r="I120" s="7">
        <v>34.46</v>
      </c>
      <c r="K120" s="8"/>
      <c r="L120" s="7" t="s">
        <v>11</v>
      </c>
      <c r="M120" s="7">
        <v>442</v>
      </c>
      <c r="N120" s="9">
        <v>40799</v>
      </c>
      <c r="O120" s="7">
        <v>55.79</v>
      </c>
      <c r="Q120" s="8"/>
      <c r="R120" s="7" t="s">
        <v>11</v>
      </c>
      <c r="S120" s="7">
        <v>457</v>
      </c>
      <c r="T120" s="9">
        <v>40814</v>
      </c>
      <c r="U120" s="7">
        <v>50.53</v>
      </c>
      <c r="X120" s="7" t="s">
        <v>11</v>
      </c>
      <c r="Y120" s="7">
        <v>742</v>
      </c>
      <c r="Z120" s="9">
        <v>41099</v>
      </c>
      <c r="AA120" s="7">
        <v>49.06</v>
      </c>
    </row>
    <row r="121" spans="1:27" x14ac:dyDescent="0.2">
      <c r="A121" s="7" t="s">
        <v>5</v>
      </c>
      <c r="B121" s="7">
        <f t="shared" si="1"/>
        <v>183</v>
      </c>
      <c r="C121" s="10">
        <v>40540</v>
      </c>
      <c r="D121" s="24">
        <v>21.66847000000001</v>
      </c>
      <c r="F121" s="7" t="s">
        <v>11</v>
      </c>
      <c r="G121" s="7">
        <v>294</v>
      </c>
      <c r="H121" s="9">
        <v>40651</v>
      </c>
      <c r="I121" s="7">
        <v>68.63</v>
      </c>
      <c r="K121" s="8"/>
      <c r="L121" s="7" t="s">
        <v>11</v>
      </c>
      <c r="M121" s="7">
        <v>444</v>
      </c>
      <c r="N121" s="9">
        <v>40801</v>
      </c>
      <c r="O121" s="7">
        <v>59.19</v>
      </c>
      <c r="Q121" s="8"/>
      <c r="R121" s="7" t="s">
        <v>11</v>
      </c>
      <c r="S121" s="7">
        <v>459</v>
      </c>
      <c r="T121" s="9">
        <v>40816</v>
      </c>
      <c r="U121" s="7">
        <v>52.88</v>
      </c>
      <c r="X121" s="7" t="s">
        <v>11</v>
      </c>
      <c r="Y121" s="7">
        <v>749</v>
      </c>
      <c r="Z121" s="9">
        <v>41106</v>
      </c>
      <c r="AA121" s="7">
        <v>48.72</v>
      </c>
    </row>
    <row r="122" spans="1:27" x14ac:dyDescent="0.2">
      <c r="A122" s="7" t="s">
        <v>5</v>
      </c>
      <c r="B122" s="7">
        <f t="shared" si="1"/>
        <v>184</v>
      </c>
      <c r="C122" s="10">
        <v>40541</v>
      </c>
      <c r="D122" s="24">
        <v>21.757370000000009</v>
      </c>
      <c r="F122" s="7" t="s">
        <v>11</v>
      </c>
      <c r="G122" s="7">
        <v>296</v>
      </c>
      <c r="H122" s="9">
        <v>40653</v>
      </c>
      <c r="I122" s="7">
        <v>77.63</v>
      </c>
      <c r="K122" s="8"/>
      <c r="L122" s="7" t="s">
        <v>11</v>
      </c>
      <c r="M122" s="7">
        <v>449</v>
      </c>
      <c r="N122" s="9">
        <v>40806</v>
      </c>
      <c r="O122" s="7">
        <v>60.02</v>
      </c>
      <c r="Q122" s="8"/>
      <c r="R122" s="7" t="s">
        <v>11</v>
      </c>
      <c r="S122" s="7">
        <v>464</v>
      </c>
      <c r="T122" s="9">
        <v>40821</v>
      </c>
      <c r="U122" s="7">
        <v>45.84</v>
      </c>
      <c r="X122" s="7" t="s">
        <v>11</v>
      </c>
      <c r="Y122" s="7">
        <v>756</v>
      </c>
      <c r="Z122" s="9">
        <v>41113</v>
      </c>
      <c r="AA122" s="7">
        <v>93.55</v>
      </c>
    </row>
    <row r="123" spans="1:27" x14ac:dyDescent="0.2">
      <c r="A123" s="7" t="s">
        <v>5</v>
      </c>
      <c r="B123" s="7">
        <f t="shared" si="1"/>
        <v>185</v>
      </c>
      <c r="C123" s="10">
        <v>40542</v>
      </c>
      <c r="D123" s="24">
        <v>21.969270000000012</v>
      </c>
      <c r="F123" s="7" t="s">
        <v>11</v>
      </c>
      <c r="G123" s="7">
        <v>298</v>
      </c>
      <c r="H123" s="9">
        <v>40655</v>
      </c>
      <c r="I123" s="7">
        <v>76.78</v>
      </c>
      <c r="K123" s="8"/>
      <c r="L123" s="7" t="s">
        <v>11</v>
      </c>
      <c r="M123" s="7">
        <v>451</v>
      </c>
      <c r="N123" s="9">
        <v>40808</v>
      </c>
      <c r="O123" s="7">
        <v>56.51</v>
      </c>
      <c r="Q123" s="8"/>
      <c r="R123" s="7" t="s">
        <v>11</v>
      </c>
      <c r="S123" s="7">
        <v>466</v>
      </c>
      <c r="T123" s="9">
        <v>40823</v>
      </c>
      <c r="U123" s="7">
        <v>50.23</v>
      </c>
      <c r="X123" s="7" t="s">
        <v>11</v>
      </c>
      <c r="Y123" s="7">
        <v>763</v>
      </c>
      <c r="Z123" s="9">
        <v>41120</v>
      </c>
      <c r="AA123" s="7">
        <v>42.57</v>
      </c>
    </row>
    <row r="124" spans="1:27" x14ac:dyDescent="0.2">
      <c r="A124" s="7" t="s">
        <v>5</v>
      </c>
      <c r="B124" s="7">
        <f t="shared" si="1"/>
        <v>189</v>
      </c>
      <c r="C124" s="9">
        <v>40546</v>
      </c>
      <c r="D124" s="24">
        <v>22.161770000000011</v>
      </c>
      <c r="F124" s="7" t="s">
        <v>11</v>
      </c>
      <c r="G124" s="7">
        <v>301</v>
      </c>
      <c r="H124" s="9">
        <v>40658</v>
      </c>
      <c r="I124" s="7">
        <v>78.09</v>
      </c>
      <c r="K124" s="8"/>
      <c r="L124" s="7" t="s">
        <v>11</v>
      </c>
      <c r="M124" s="7">
        <v>456</v>
      </c>
      <c r="N124" s="9">
        <v>40813</v>
      </c>
      <c r="O124" s="7">
        <v>60.71</v>
      </c>
      <c r="Q124" s="8"/>
      <c r="R124" s="7" t="s">
        <v>11</v>
      </c>
      <c r="S124" s="7">
        <v>473</v>
      </c>
      <c r="T124" s="9">
        <v>40830</v>
      </c>
      <c r="U124" s="7">
        <v>44.16</v>
      </c>
      <c r="X124" s="7" t="s">
        <v>11</v>
      </c>
      <c r="Y124" s="7">
        <v>770</v>
      </c>
      <c r="Z124" s="9">
        <v>41127</v>
      </c>
      <c r="AA124" s="7">
        <v>41.07</v>
      </c>
    </row>
    <row r="125" spans="1:27" x14ac:dyDescent="0.2">
      <c r="A125" s="7" t="s">
        <v>5</v>
      </c>
      <c r="B125" s="7">
        <f t="shared" si="1"/>
        <v>190</v>
      </c>
      <c r="C125" s="9">
        <v>40547</v>
      </c>
      <c r="D125" s="24">
        <v>22.145670000000013</v>
      </c>
      <c r="F125" s="7" t="s">
        <v>11</v>
      </c>
      <c r="G125" s="7">
        <v>303</v>
      </c>
      <c r="H125" s="9">
        <v>40660</v>
      </c>
      <c r="I125" s="7">
        <v>79.010000000000005</v>
      </c>
      <c r="K125" s="8"/>
      <c r="L125" s="7" t="s">
        <v>11</v>
      </c>
      <c r="M125" s="7">
        <v>458</v>
      </c>
      <c r="N125" s="9">
        <v>40815</v>
      </c>
      <c r="O125" s="7">
        <v>62.41</v>
      </c>
      <c r="Q125" s="8"/>
      <c r="R125" s="7" t="s">
        <v>11</v>
      </c>
      <c r="S125" s="7">
        <v>478</v>
      </c>
      <c r="T125" s="9">
        <v>40835</v>
      </c>
      <c r="U125" s="7">
        <v>43.7</v>
      </c>
      <c r="X125" s="7" t="s">
        <v>11</v>
      </c>
      <c r="Y125" s="7">
        <v>777</v>
      </c>
      <c r="Z125" s="9">
        <v>41134</v>
      </c>
      <c r="AA125" s="7">
        <v>42.59</v>
      </c>
    </row>
    <row r="126" spans="1:27" x14ac:dyDescent="0.2">
      <c r="A126" s="7" t="s">
        <v>5</v>
      </c>
      <c r="B126" s="7">
        <f t="shared" si="1"/>
        <v>191</v>
      </c>
      <c r="C126" s="9">
        <v>40548</v>
      </c>
      <c r="D126" s="24">
        <v>22.034970000000012</v>
      </c>
      <c r="F126" s="7" t="s">
        <v>11</v>
      </c>
      <c r="G126" s="7">
        <v>305</v>
      </c>
      <c r="H126" s="9">
        <v>40662</v>
      </c>
      <c r="I126" s="7">
        <v>80.44</v>
      </c>
      <c r="K126" s="8"/>
      <c r="L126" s="7" t="s">
        <v>11</v>
      </c>
      <c r="M126" s="7">
        <v>463</v>
      </c>
      <c r="N126" s="9">
        <v>40820</v>
      </c>
      <c r="O126" s="7">
        <v>49.57</v>
      </c>
      <c r="Q126" s="8"/>
      <c r="R126" s="7" t="s">
        <v>11</v>
      </c>
      <c r="S126" s="7">
        <v>480</v>
      </c>
      <c r="T126" s="9">
        <v>40837</v>
      </c>
      <c r="U126" s="7">
        <v>40.97</v>
      </c>
      <c r="X126" s="7" t="s">
        <v>11</v>
      </c>
      <c r="Y126" s="7">
        <v>784</v>
      </c>
      <c r="Z126" s="9">
        <v>41141</v>
      </c>
      <c r="AA126" s="7">
        <v>50.58</v>
      </c>
    </row>
    <row r="127" spans="1:27" x14ac:dyDescent="0.2">
      <c r="A127" s="7" t="s">
        <v>5</v>
      </c>
      <c r="B127" s="7">
        <f t="shared" si="1"/>
        <v>192</v>
      </c>
      <c r="C127" s="9">
        <v>40549</v>
      </c>
      <c r="D127" s="24">
        <v>22.008170000000014</v>
      </c>
      <c r="F127" s="7" t="s">
        <v>11</v>
      </c>
      <c r="G127" s="7">
        <v>308</v>
      </c>
      <c r="H127" s="9">
        <v>40665</v>
      </c>
      <c r="I127" s="7">
        <v>87.58</v>
      </c>
      <c r="K127" s="8"/>
      <c r="L127" s="7" t="s">
        <v>11</v>
      </c>
      <c r="M127" s="7">
        <v>465</v>
      </c>
      <c r="N127" s="9">
        <v>40822</v>
      </c>
      <c r="O127" s="7">
        <v>55.74</v>
      </c>
      <c r="Q127" s="8"/>
      <c r="R127" s="7" t="s">
        <v>11</v>
      </c>
      <c r="S127" s="7">
        <v>485</v>
      </c>
      <c r="T127" s="9">
        <v>40842</v>
      </c>
      <c r="U127" s="7">
        <v>40.880000000000003</v>
      </c>
      <c r="X127" s="7" t="s">
        <v>11</v>
      </c>
      <c r="Y127" s="7">
        <v>791</v>
      </c>
      <c r="Z127" s="9">
        <v>41148</v>
      </c>
      <c r="AA127" s="7">
        <v>52.91</v>
      </c>
    </row>
    <row r="128" spans="1:27" x14ac:dyDescent="0.2">
      <c r="A128" s="7" t="s">
        <v>5</v>
      </c>
      <c r="B128" s="7">
        <f t="shared" si="1"/>
        <v>193</v>
      </c>
      <c r="C128" s="9">
        <v>40550</v>
      </c>
      <c r="D128" s="24">
        <v>22.096170000000011</v>
      </c>
      <c r="F128" s="7" t="s">
        <v>11</v>
      </c>
      <c r="G128" s="7">
        <v>310</v>
      </c>
      <c r="H128" s="9">
        <v>40667</v>
      </c>
      <c r="I128" s="7">
        <v>67.400000000000006</v>
      </c>
      <c r="K128" s="8"/>
      <c r="L128" s="7" t="s">
        <v>11</v>
      </c>
      <c r="M128" s="7">
        <v>472</v>
      </c>
      <c r="N128" s="9">
        <v>40829</v>
      </c>
      <c r="O128" s="7">
        <v>57</v>
      </c>
      <c r="Q128" s="8"/>
      <c r="R128" s="7" t="s">
        <v>11</v>
      </c>
      <c r="S128" s="7">
        <v>487</v>
      </c>
      <c r="T128" s="9">
        <v>40844</v>
      </c>
      <c r="U128" s="7">
        <v>42.67</v>
      </c>
      <c r="X128" s="7" t="s">
        <v>11</v>
      </c>
      <c r="Y128" s="7">
        <v>799</v>
      </c>
      <c r="Z128" s="9">
        <v>41156</v>
      </c>
      <c r="AA128" s="7">
        <v>41.16</v>
      </c>
    </row>
    <row r="129" spans="1:27" x14ac:dyDescent="0.2">
      <c r="A129" s="7" t="s">
        <v>5</v>
      </c>
      <c r="B129" s="7">
        <f t="shared" si="1"/>
        <v>196</v>
      </c>
      <c r="C129" s="9">
        <v>40553</v>
      </c>
      <c r="D129" s="24">
        <v>22.241370000000014</v>
      </c>
      <c r="F129" s="7" t="s">
        <v>11</v>
      </c>
      <c r="G129" s="7">
        <v>312</v>
      </c>
      <c r="H129" s="9">
        <v>40669</v>
      </c>
      <c r="I129" s="7">
        <v>62.62</v>
      </c>
      <c r="K129" s="8"/>
      <c r="L129" s="7" t="s">
        <v>11</v>
      </c>
      <c r="M129" s="7">
        <v>477</v>
      </c>
      <c r="N129" s="9">
        <v>40834</v>
      </c>
      <c r="O129" s="7">
        <v>53.6</v>
      </c>
      <c r="Q129" s="8"/>
      <c r="R129" s="7" t="s">
        <v>11</v>
      </c>
      <c r="S129" s="7">
        <v>492</v>
      </c>
      <c r="T129" s="9">
        <v>40849</v>
      </c>
      <c r="U129" s="7">
        <v>42.56</v>
      </c>
      <c r="X129" s="7" t="s">
        <v>11</v>
      </c>
      <c r="Y129" s="7">
        <v>800</v>
      </c>
      <c r="Z129" s="9">
        <v>41157</v>
      </c>
      <c r="AA129" s="7">
        <v>38.26</v>
      </c>
    </row>
    <row r="130" spans="1:27" x14ac:dyDescent="0.2">
      <c r="A130" s="7" t="s">
        <v>5</v>
      </c>
      <c r="B130" s="7">
        <f t="shared" si="1"/>
        <v>197</v>
      </c>
      <c r="C130" s="9">
        <v>40554</v>
      </c>
      <c r="D130" s="24">
        <v>22.481470000000012</v>
      </c>
      <c r="F130" s="7" t="s">
        <v>11</v>
      </c>
      <c r="G130" s="7">
        <v>315</v>
      </c>
      <c r="H130" s="9">
        <v>40672</v>
      </c>
      <c r="I130" s="7">
        <v>74.819999999999993</v>
      </c>
      <c r="K130" s="8"/>
      <c r="L130" s="7" t="s">
        <v>11</v>
      </c>
      <c r="M130" s="7">
        <v>479</v>
      </c>
      <c r="N130" s="9">
        <v>40836</v>
      </c>
      <c r="O130" s="7">
        <v>54.39</v>
      </c>
      <c r="Q130" s="8"/>
      <c r="R130" s="7" t="s">
        <v>11</v>
      </c>
      <c r="S130" s="7">
        <v>494</v>
      </c>
      <c r="T130" s="9">
        <v>40851</v>
      </c>
      <c r="U130" s="7">
        <v>47.71</v>
      </c>
      <c r="X130" s="7" t="s">
        <v>11</v>
      </c>
      <c r="Y130" s="7">
        <v>805</v>
      </c>
      <c r="Z130" s="9">
        <v>41162</v>
      </c>
      <c r="AA130" s="7">
        <v>46.49</v>
      </c>
    </row>
    <row r="131" spans="1:27" x14ac:dyDescent="0.2">
      <c r="A131" s="7" t="s">
        <v>5</v>
      </c>
      <c r="B131" s="7">
        <f t="shared" si="1"/>
        <v>198</v>
      </c>
      <c r="C131" s="9">
        <v>40555</v>
      </c>
      <c r="D131" s="24">
        <v>21.082370000000015</v>
      </c>
      <c r="F131" s="7" t="s">
        <v>11</v>
      </c>
      <c r="G131" s="7">
        <v>317</v>
      </c>
      <c r="H131" s="9">
        <v>40674</v>
      </c>
      <c r="I131" s="7">
        <v>78.459999999999994</v>
      </c>
      <c r="K131" s="8"/>
      <c r="L131" s="7" t="s">
        <v>11</v>
      </c>
      <c r="M131" s="7">
        <v>484</v>
      </c>
      <c r="N131" s="9">
        <v>40841</v>
      </c>
      <c r="O131" s="7">
        <v>49.4</v>
      </c>
      <c r="Q131" s="8"/>
      <c r="R131" s="7" t="s">
        <v>11</v>
      </c>
      <c r="S131" s="7">
        <v>499</v>
      </c>
      <c r="T131" s="9">
        <v>40856</v>
      </c>
      <c r="U131" s="7">
        <v>44.91</v>
      </c>
      <c r="X131" s="7" t="s">
        <v>11</v>
      </c>
      <c r="Y131" s="7">
        <v>812</v>
      </c>
      <c r="Z131" s="9">
        <v>41169</v>
      </c>
      <c r="AA131" s="7">
        <v>52.5</v>
      </c>
    </row>
    <row r="132" spans="1:27" x14ac:dyDescent="0.2">
      <c r="A132" s="7" t="s">
        <v>5</v>
      </c>
      <c r="B132" s="7">
        <f t="shared" si="1"/>
        <v>199</v>
      </c>
      <c r="C132" s="9">
        <v>40556</v>
      </c>
      <c r="D132" s="24">
        <v>21.313870000000012</v>
      </c>
      <c r="F132" s="7" t="s">
        <v>11</v>
      </c>
      <c r="G132" s="7">
        <v>319</v>
      </c>
      <c r="H132" s="9">
        <v>40676</v>
      </c>
      <c r="I132" s="7">
        <v>77.23</v>
      </c>
      <c r="K132" s="8"/>
      <c r="L132" s="7" t="s">
        <v>11</v>
      </c>
      <c r="M132" s="7">
        <v>486</v>
      </c>
      <c r="N132" s="9">
        <v>40843</v>
      </c>
      <c r="O132" s="7">
        <v>52.56</v>
      </c>
      <c r="Q132" s="8"/>
      <c r="R132" s="7" t="s">
        <v>11</v>
      </c>
      <c r="S132" s="7">
        <v>506</v>
      </c>
      <c r="T132" s="9">
        <v>40863</v>
      </c>
      <c r="U132" s="7">
        <v>32.65</v>
      </c>
      <c r="X132" s="7" t="s">
        <v>11</v>
      </c>
      <c r="Y132" s="7">
        <v>819</v>
      </c>
      <c r="Z132" s="9">
        <v>41176</v>
      </c>
      <c r="AA132" s="7">
        <v>121.9</v>
      </c>
    </row>
    <row r="133" spans="1:27" x14ac:dyDescent="0.2">
      <c r="A133" s="7" t="s">
        <v>5</v>
      </c>
      <c r="B133" s="7">
        <f t="shared" ref="B133:B196" si="2">C133-$C$2</f>
        <v>200</v>
      </c>
      <c r="C133" s="9">
        <v>40557</v>
      </c>
      <c r="D133" s="24">
        <v>21.489970000000014</v>
      </c>
      <c r="F133" s="7" t="s">
        <v>11</v>
      </c>
      <c r="G133" s="7">
        <v>322</v>
      </c>
      <c r="H133" s="9">
        <v>40679</v>
      </c>
      <c r="I133" s="7">
        <v>82.16</v>
      </c>
      <c r="K133" s="8"/>
      <c r="L133" s="7" t="s">
        <v>11</v>
      </c>
      <c r="M133" s="7">
        <v>491</v>
      </c>
      <c r="N133" s="9">
        <v>40848</v>
      </c>
      <c r="O133" s="7">
        <v>53.56</v>
      </c>
      <c r="Q133" s="8"/>
      <c r="R133" s="7" t="s">
        <v>11</v>
      </c>
      <c r="S133" s="7">
        <v>508</v>
      </c>
      <c r="T133" s="9">
        <v>40865</v>
      </c>
      <c r="U133" s="7">
        <v>35.700000000000003</v>
      </c>
      <c r="X133" s="7" t="s">
        <v>11</v>
      </c>
      <c r="Y133" s="7">
        <v>826</v>
      </c>
      <c r="Z133" s="9">
        <v>41183</v>
      </c>
      <c r="AA133" s="7">
        <v>50.92</v>
      </c>
    </row>
    <row r="134" spans="1:27" x14ac:dyDescent="0.2">
      <c r="A134" s="7" t="s">
        <v>5</v>
      </c>
      <c r="B134" s="7">
        <f t="shared" si="2"/>
        <v>204</v>
      </c>
      <c r="C134" s="9">
        <v>40561</v>
      </c>
      <c r="D134" s="24">
        <v>22.048420000000014</v>
      </c>
      <c r="F134" s="7" t="s">
        <v>11</v>
      </c>
      <c r="G134" s="7">
        <v>324</v>
      </c>
      <c r="H134" s="9">
        <v>40681</v>
      </c>
      <c r="I134" s="7">
        <v>77.069999999999993</v>
      </c>
      <c r="K134" s="8"/>
      <c r="L134" s="7" t="s">
        <v>11</v>
      </c>
      <c r="M134" s="7">
        <v>493</v>
      </c>
      <c r="N134" s="9">
        <v>40850</v>
      </c>
      <c r="O134" s="7">
        <v>55.74</v>
      </c>
      <c r="Q134" s="8"/>
      <c r="R134" s="7" t="s">
        <v>11</v>
      </c>
      <c r="S134" s="7">
        <v>513</v>
      </c>
      <c r="T134" s="9">
        <v>40870</v>
      </c>
      <c r="U134" s="7">
        <v>40.31</v>
      </c>
      <c r="X134" s="7" t="s">
        <v>11</v>
      </c>
      <c r="Y134" s="7">
        <v>835</v>
      </c>
      <c r="Z134" s="9">
        <v>41192</v>
      </c>
      <c r="AA134" s="7">
        <v>52.17</v>
      </c>
    </row>
    <row r="135" spans="1:27" x14ac:dyDescent="0.2">
      <c r="A135" s="7" t="s">
        <v>5</v>
      </c>
      <c r="B135" s="7">
        <f t="shared" si="2"/>
        <v>205</v>
      </c>
      <c r="C135" s="9">
        <v>40562</v>
      </c>
      <c r="D135" s="24">
        <v>22.099120000000013</v>
      </c>
      <c r="F135" s="7" t="s">
        <v>11</v>
      </c>
      <c r="G135" s="7">
        <v>326</v>
      </c>
      <c r="H135" s="9">
        <v>40683</v>
      </c>
      <c r="I135" s="7">
        <v>79.28</v>
      </c>
      <c r="K135" s="8"/>
      <c r="L135" s="7" t="s">
        <v>11</v>
      </c>
      <c r="M135" s="7">
        <v>498</v>
      </c>
      <c r="N135" s="9">
        <v>40855</v>
      </c>
      <c r="O135" s="7">
        <v>87.19</v>
      </c>
      <c r="Q135" s="8"/>
      <c r="R135" s="7" t="s">
        <v>11</v>
      </c>
      <c r="S135" s="7">
        <v>520</v>
      </c>
      <c r="T135" s="9">
        <v>40877</v>
      </c>
      <c r="U135" s="7">
        <v>48.56</v>
      </c>
      <c r="X135" s="7" t="s">
        <v>11</v>
      </c>
      <c r="Y135" s="7">
        <v>840</v>
      </c>
      <c r="Z135" s="9">
        <v>41197</v>
      </c>
      <c r="AA135" s="7">
        <v>49.35</v>
      </c>
    </row>
    <row r="136" spans="1:27" x14ac:dyDescent="0.2">
      <c r="A136" s="7" t="s">
        <v>5</v>
      </c>
      <c r="B136" s="7">
        <f t="shared" si="2"/>
        <v>206</v>
      </c>
      <c r="C136" s="9">
        <v>40563</v>
      </c>
      <c r="D136" s="24">
        <v>22.401220000000013</v>
      </c>
      <c r="F136" s="7" t="s">
        <v>11</v>
      </c>
      <c r="G136" s="7">
        <v>329</v>
      </c>
      <c r="H136" s="9">
        <v>40686</v>
      </c>
      <c r="I136" s="7">
        <v>70.900000000000006</v>
      </c>
      <c r="K136" s="8"/>
      <c r="L136" s="7" t="s">
        <v>11</v>
      </c>
      <c r="M136" s="7">
        <v>500</v>
      </c>
      <c r="N136" s="9">
        <v>40857</v>
      </c>
      <c r="O136" s="7">
        <v>46.42</v>
      </c>
      <c r="Q136" s="8"/>
      <c r="R136" s="7" t="s">
        <v>11</v>
      </c>
      <c r="S136" s="7">
        <v>522</v>
      </c>
      <c r="T136" s="9">
        <v>40879</v>
      </c>
      <c r="U136" s="7">
        <v>44.92</v>
      </c>
      <c r="X136" s="7" t="s">
        <v>11</v>
      </c>
      <c r="Y136" s="7">
        <v>847</v>
      </c>
      <c r="Z136" s="9">
        <v>41204</v>
      </c>
      <c r="AA136" s="7">
        <v>59.74</v>
      </c>
    </row>
    <row r="137" spans="1:27" x14ac:dyDescent="0.2">
      <c r="A137" s="7" t="s">
        <v>5</v>
      </c>
      <c r="B137" s="7">
        <f t="shared" si="2"/>
        <v>207</v>
      </c>
      <c r="C137" s="9">
        <v>40564</v>
      </c>
      <c r="D137" s="24">
        <v>22.537620000000015</v>
      </c>
      <c r="F137" s="7" t="s">
        <v>11</v>
      </c>
      <c r="G137" s="7">
        <v>331</v>
      </c>
      <c r="H137" s="9">
        <v>40688</v>
      </c>
      <c r="I137" s="7">
        <v>85.87</v>
      </c>
      <c r="K137" s="8"/>
      <c r="L137" s="7" t="s">
        <v>11</v>
      </c>
      <c r="M137" s="7">
        <v>505</v>
      </c>
      <c r="N137" s="9">
        <v>40862</v>
      </c>
      <c r="O137" s="7">
        <v>41.94</v>
      </c>
      <c r="Q137" s="8"/>
      <c r="R137" s="7" t="s">
        <v>11</v>
      </c>
      <c r="S137" s="7">
        <v>527</v>
      </c>
      <c r="T137" s="9">
        <v>40884</v>
      </c>
      <c r="U137" s="7">
        <v>46.7</v>
      </c>
      <c r="X137" s="7" t="s">
        <v>11</v>
      </c>
      <c r="Y137" s="7">
        <v>854</v>
      </c>
      <c r="Z137" s="9">
        <v>41211</v>
      </c>
      <c r="AA137" s="7">
        <v>56.78</v>
      </c>
    </row>
    <row r="138" spans="1:27" x14ac:dyDescent="0.2">
      <c r="A138" s="7" t="s">
        <v>5</v>
      </c>
      <c r="B138" s="7">
        <f t="shared" si="2"/>
        <v>210</v>
      </c>
      <c r="C138" s="9">
        <v>40567</v>
      </c>
      <c r="D138" s="24">
        <v>22.994420000000012</v>
      </c>
      <c r="F138" s="7" t="s">
        <v>11</v>
      </c>
      <c r="G138" s="7">
        <v>333</v>
      </c>
      <c r="H138" s="9">
        <v>40690</v>
      </c>
      <c r="I138" s="7">
        <v>112.5</v>
      </c>
      <c r="K138" s="8"/>
      <c r="L138" s="7" t="s">
        <v>11</v>
      </c>
      <c r="M138" s="7">
        <v>507</v>
      </c>
      <c r="N138" s="9">
        <v>40864</v>
      </c>
      <c r="O138" s="7">
        <v>44.27</v>
      </c>
      <c r="Q138" s="8"/>
      <c r="R138" s="7" t="s">
        <v>11</v>
      </c>
      <c r="S138" s="7">
        <v>529</v>
      </c>
      <c r="T138" s="9">
        <v>40886</v>
      </c>
      <c r="U138" s="7">
        <v>50.64</v>
      </c>
      <c r="X138" s="7" t="s">
        <v>11</v>
      </c>
      <c r="Y138" s="7">
        <v>861</v>
      </c>
      <c r="Z138" s="10">
        <v>41218</v>
      </c>
      <c r="AA138" s="7">
        <v>113</v>
      </c>
    </row>
    <row r="139" spans="1:27" x14ac:dyDescent="0.2">
      <c r="A139" s="7" t="s">
        <v>5</v>
      </c>
      <c r="B139" s="7">
        <f t="shared" si="2"/>
        <v>211</v>
      </c>
      <c r="C139" s="9">
        <v>40568</v>
      </c>
      <c r="D139" s="24">
        <v>23.204120000000014</v>
      </c>
      <c r="F139" s="7" t="s">
        <v>11</v>
      </c>
      <c r="G139" s="7">
        <v>338</v>
      </c>
      <c r="H139" s="9">
        <v>40695</v>
      </c>
      <c r="I139" s="7">
        <v>41.69</v>
      </c>
      <c r="K139" s="8"/>
      <c r="L139" s="7" t="s">
        <v>11</v>
      </c>
      <c r="M139" s="7">
        <v>512</v>
      </c>
      <c r="N139" s="9">
        <v>40869</v>
      </c>
      <c r="O139" s="7">
        <v>49.6</v>
      </c>
      <c r="Q139" s="8"/>
      <c r="R139" s="7" t="s">
        <v>11</v>
      </c>
      <c r="S139" s="7">
        <v>534</v>
      </c>
      <c r="T139" s="9">
        <v>40891</v>
      </c>
      <c r="U139" s="7">
        <v>50.95</v>
      </c>
      <c r="X139" s="7" t="s">
        <v>11</v>
      </c>
      <c r="Y139" s="7">
        <v>869</v>
      </c>
      <c r="Z139" s="10">
        <v>41226</v>
      </c>
      <c r="AA139" s="7">
        <v>38.04</v>
      </c>
    </row>
    <row r="140" spans="1:27" x14ac:dyDescent="0.2">
      <c r="A140" s="7" t="s">
        <v>5</v>
      </c>
      <c r="B140" s="7">
        <f t="shared" si="2"/>
        <v>212</v>
      </c>
      <c r="C140" s="9">
        <v>40569</v>
      </c>
      <c r="D140" s="24">
        <v>23.330620000000014</v>
      </c>
      <c r="F140" s="7" t="s">
        <v>11</v>
      </c>
      <c r="G140" s="7">
        <v>340</v>
      </c>
      <c r="H140" s="9">
        <v>40697</v>
      </c>
      <c r="I140" s="7">
        <v>40.369999999999997</v>
      </c>
      <c r="K140" s="8"/>
      <c r="L140" s="7" t="s">
        <v>11</v>
      </c>
      <c r="M140" s="7">
        <v>519</v>
      </c>
      <c r="N140" s="9">
        <v>40876</v>
      </c>
      <c r="O140" s="7">
        <v>60.02</v>
      </c>
      <c r="Q140" s="8"/>
      <c r="R140" s="7" t="s">
        <v>11</v>
      </c>
      <c r="S140" s="7">
        <v>536</v>
      </c>
      <c r="T140" s="9">
        <v>40893</v>
      </c>
      <c r="U140" s="7">
        <v>55.08</v>
      </c>
      <c r="X140" s="7" t="s">
        <v>11</v>
      </c>
      <c r="Y140" s="7">
        <v>870</v>
      </c>
      <c r="Z140" s="10">
        <v>41227</v>
      </c>
      <c r="AA140" s="7">
        <v>33.369999999999997</v>
      </c>
    </row>
    <row r="141" spans="1:27" x14ac:dyDescent="0.2">
      <c r="A141" s="7" t="s">
        <v>5</v>
      </c>
      <c r="B141" s="7">
        <f t="shared" si="2"/>
        <v>213</v>
      </c>
      <c r="C141" s="9">
        <v>40570</v>
      </c>
      <c r="D141" s="24">
        <v>23.536720000000013</v>
      </c>
      <c r="F141" s="7" t="s">
        <v>11</v>
      </c>
      <c r="G141" s="7">
        <v>343</v>
      </c>
      <c r="H141" s="9">
        <v>40700</v>
      </c>
      <c r="I141" s="7">
        <v>75.61</v>
      </c>
      <c r="K141" s="8"/>
      <c r="L141" s="7" t="s">
        <v>11</v>
      </c>
      <c r="M141" s="7">
        <v>521</v>
      </c>
      <c r="N141" s="9">
        <v>40878</v>
      </c>
      <c r="O141" s="7">
        <v>60.82</v>
      </c>
      <c r="Q141" s="8"/>
      <c r="R141" s="7" t="s">
        <v>11</v>
      </c>
      <c r="S141" s="7">
        <v>541</v>
      </c>
      <c r="T141" s="9">
        <v>40898</v>
      </c>
      <c r="U141" s="7">
        <v>55.01</v>
      </c>
      <c r="X141" s="7" t="s">
        <v>11</v>
      </c>
      <c r="Y141" s="7">
        <v>875</v>
      </c>
      <c r="Z141" s="10">
        <v>41232</v>
      </c>
      <c r="AA141" s="7">
        <v>39.07</v>
      </c>
    </row>
    <row r="142" spans="1:27" x14ac:dyDescent="0.2">
      <c r="A142" s="7" t="s">
        <v>5</v>
      </c>
      <c r="B142" s="7">
        <f t="shared" si="2"/>
        <v>214</v>
      </c>
      <c r="C142" s="9">
        <v>40571</v>
      </c>
      <c r="D142" s="24">
        <v>23.689520000000012</v>
      </c>
      <c r="F142" s="7" t="s">
        <v>11</v>
      </c>
      <c r="G142" s="7">
        <v>345</v>
      </c>
      <c r="H142" s="9">
        <v>40702</v>
      </c>
      <c r="I142" s="7">
        <v>77.69</v>
      </c>
      <c r="K142" s="8"/>
      <c r="L142" s="7" t="s">
        <v>11</v>
      </c>
      <c r="M142" s="7">
        <v>526</v>
      </c>
      <c r="N142" s="9">
        <v>40883</v>
      </c>
      <c r="O142" s="7">
        <v>72.5</v>
      </c>
      <c r="Q142" s="8"/>
      <c r="R142" s="7" t="s">
        <v>11</v>
      </c>
      <c r="S142" s="7">
        <v>543</v>
      </c>
      <c r="T142" s="9">
        <v>40900</v>
      </c>
      <c r="U142" s="7">
        <v>49.01</v>
      </c>
      <c r="X142" s="7" t="s">
        <v>11</v>
      </c>
      <c r="Y142" s="7">
        <v>882</v>
      </c>
      <c r="Z142" s="10">
        <v>41239</v>
      </c>
      <c r="AA142" s="7">
        <v>38.700000000000003</v>
      </c>
    </row>
    <row r="143" spans="1:27" x14ac:dyDescent="0.2">
      <c r="A143" s="7" t="s">
        <v>5</v>
      </c>
      <c r="B143" s="7">
        <f t="shared" si="2"/>
        <v>217</v>
      </c>
      <c r="C143" s="9">
        <v>40574</v>
      </c>
      <c r="D143" s="24">
        <v>24.067320000000009</v>
      </c>
      <c r="F143" s="7" t="s">
        <v>11</v>
      </c>
      <c r="G143" s="7">
        <v>347</v>
      </c>
      <c r="H143" s="9">
        <v>40704</v>
      </c>
      <c r="I143" s="7">
        <v>77.5</v>
      </c>
      <c r="K143" s="8"/>
      <c r="L143" s="7" t="s">
        <v>11</v>
      </c>
      <c r="M143" s="7">
        <v>528</v>
      </c>
      <c r="N143" s="9">
        <v>40885</v>
      </c>
      <c r="O143" s="7">
        <v>63.32</v>
      </c>
      <c r="Q143" s="8"/>
      <c r="R143" s="7" t="s">
        <v>11</v>
      </c>
      <c r="S143" s="7">
        <v>550</v>
      </c>
      <c r="T143" s="9">
        <v>40907</v>
      </c>
      <c r="U143" s="7">
        <v>49.02</v>
      </c>
      <c r="X143" s="7" t="s">
        <v>11</v>
      </c>
      <c r="Y143" s="7">
        <v>889</v>
      </c>
      <c r="Z143" s="10">
        <v>41246</v>
      </c>
      <c r="AA143" s="7">
        <v>48.8</v>
      </c>
    </row>
    <row r="144" spans="1:27" x14ac:dyDescent="0.2">
      <c r="A144" s="7" t="s">
        <v>5</v>
      </c>
      <c r="B144" s="7">
        <f t="shared" si="2"/>
        <v>218</v>
      </c>
      <c r="C144" s="9">
        <v>40575</v>
      </c>
      <c r="D144" s="24">
        <v>24.305320000000009</v>
      </c>
      <c r="F144" s="7" t="s">
        <v>11</v>
      </c>
      <c r="G144" s="7">
        <v>350</v>
      </c>
      <c r="H144" s="9">
        <v>40707</v>
      </c>
      <c r="I144" s="7">
        <v>73.73</v>
      </c>
      <c r="K144" s="8"/>
      <c r="L144" s="7" t="s">
        <v>11</v>
      </c>
      <c r="M144" s="7">
        <v>533</v>
      </c>
      <c r="N144" s="9">
        <v>40890</v>
      </c>
      <c r="O144" s="7">
        <v>63.91</v>
      </c>
      <c r="Q144" s="8"/>
      <c r="R144" s="7" t="s">
        <v>11</v>
      </c>
      <c r="S144" s="7">
        <v>557</v>
      </c>
      <c r="T144" s="9">
        <v>40914</v>
      </c>
      <c r="U144" s="7">
        <v>47.13</v>
      </c>
      <c r="X144" s="7" t="s">
        <v>11</v>
      </c>
      <c r="Y144" s="7">
        <v>896</v>
      </c>
      <c r="Z144" s="10">
        <v>41253</v>
      </c>
      <c r="AA144" s="7">
        <v>56.73</v>
      </c>
    </row>
    <row r="145" spans="1:27" x14ac:dyDescent="0.2">
      <c r="A145" s="7" t="s">
        <v>5</v>
      </c>
      <c r="B145" s="7">
        <f t="shared" si="2"/>
        <v>219</v>
      </c>
      <c r="C145" s="9">
        <v>40576</v>
      </c>
      <c r="D145" s="24">
        <v>24.410420000000009</v>
      </c>
      <c r="F145" s="7" t="s">
        <v>11</v>
      </c>
      <c r="G145" s="7">
        <v>352</v>
      </c>
      <c r="H145" s="9">
        <v>40709</v>
      </c>
      <c r="I145" s="7">
        <v>81.319999999999993</v>
      </c>
      <c r="K145" s="8"/>
      <c r="L145" s="7" t="s">
        <v>11</v>
      </c>
      <c r="M145" s="7">
        <v>535</v>
      </c>
      <c r="N145" s="9">
        <v>40892</v>
      </c>
      <c r="O145" s="7">
        <v>66.72</v>
      </c>
      <c r="Q145" s="8"/>
      <c r="R145" s="7" t="s">
        <v>11</v>
      </c>
      <c r="S145" s="7">
        <v>562</v>
      </c>
      <c r="T145" s="9">
        <v>40919</v>
      </c>
      <c r="U145" s="7">
        <v>52.66</v>
      </c>
      <c r="X145" s="7" t="s">
        <v>11</v>
      </c>
      <c r="Y145" s="7">
        <v>903</v>
      </c>
      <c r="Z145" s="10">
        <v>41260</v>
      </c>
      <c r="AA145" s="7">
        <v>38.79</v>
      </c>
    </row>
    <row r="146" spans="1:27" x14ac:dyDescent="0.2">
      <c r="A146" s="7" t="s">
        <v>5</v>
      </c>
      <c r="B146" s="7">
        <f t="shared" si="2"/>
        <v>220</v>
      </c>
      <c r="C146" s="9">
        <v>40577</v>
      </c>
      <c r="D146" s="24">
        <v>24.660520000000009</v>
      </c>
      <c r="F146" s="7" t="s">
        <v>11</v>
      </c>
      <c r="G146" s="7">
        <v>354</v>
      </c>
      <c r="H146" s="9">
        <v>40711</v>
      </c>
      <c r="I146" s="7">
        <v>78.650000000000006</v>
      </c>
      <c r="K146" s="8"/>
      <c r="L146" s="7" t="s">
        <v>11</v>
      </c>
      <c r="M146" s="7">
        <v>540</v>
      </c>
      <c r="N146" s="9">
        <v>40897</v>
      </c>
      <c r="O146" s="7">
        <v>58.86</v>
      </c>
      <c r="Q146" s="8"/>
      <c r="R146" s="7" t="s">
        <v>11</v>
      </c>
      <c r="S146" s="7">
        <v>564</v>
      </c>
      <c r="T146" s="9">
        <v>40921</v>
      </c>
      <c r="U146" s="7">
        <v>50.49</v>
      </c>
      <c r="X146" s="7" t="s">
        <v>11</v>
      </c>
      <c r="Y146" s="7">
        <v>910</v>
      </c>
      <c r="Z146" s="10">
        <v>41267</v>
      </c>
      <c r="AA146" s="7">
        <v>62.02</v>
      </c>
    </row>
    <row r="147" spans="1:27" x14ac:dyDescent="0.2">
      <c r="A147" s="7" t="s">
        <v>5</v>
      </c>
      <c r="B147" s="7">
        <f t="shared" si="2"/>
        <v>221</v>
      </c>
      <c r="C147" s="9">
        <v>40578</v>
      </c>
      <c r="D147" s="24">
        <v>24.752120000000005</v>
      </c>
      <c r="F147" s="7" t="s">
        <v>11</v>
      </c>
      <c r="G147" s="7">
        <v>357</v>
      </c>
      <c r="H147" s="10">
        <v>40714</v>
      </c>
      <c r="I147" s="7">
        <v>82.2</v>
      </c>
      <c r="K147" s="8"/>
      <c r="L147" s="7" t="s">
        <v>11</v>
      </c>
      <c r="M147" s="7">
        <v>542</v>
      </c>
      <c r="N147" s="9">
        <v>40899</v>
      </c>
      <c r="O147" s="7">
        <v>56.49</v>
      </c>
      <c r="Q147" s="8"/>
      <c r="R147" s="7" t="s">
        <v>11</v>
      </c>
      <c r="S147" s="7">
        <v>571</v>
      </c>
      <c r="T147" s="9">
        <v>40928</v>
      </c>
      <c r="U147" s="7">
        <v>46.35</v>
      </c>
      <c r="X147" s="7" t="s">
        <v>11</v>
      </c>
      <c r="Y147" s="7">
        <v>913</v>
      </c>
      <c r="Z147" s="10">
        <v>41270</v>
      </c>
      <c r="AA147" s="7">
        <v>75.64</v>
      </c>
    </row>
    <row r="148" spans="1:27" x14ac:dyDescent="0.2">
      <c r="A148" s="7" t="s">
        <v>5</v>
      </c>
      <c r="B148" s="7">
        <f t="shared" si="2"/>
        <v>224</v>
      </c>
      <c r="C148" s="9">
        <v>40581</v>
      </c>
      <c r="D148" s="24">
        <v>25.093820000000008</v>
      </c>
      <c r="F148" s="7" t="s">
        <v>11</v>
      </c>
      <c r="G148" s="7">
        <v>359</v>
      </c>
      <c r="H148" s="9">
        <v>40716</v>
      </c>
      <c r="I148" s="7">
        <v>88.7</v>
      </c>
      <c r="K148" s="8"/>
      <c r="L148" s="7" t="s">
        <v>11</v>
      </c>
      <c r="M148" s="7">
        <v>549</v>
      </c>
      <c r="N148" s="9">
        <v>40906</v>
      </c>
      <c r="O148" s="7">
        <v>59.66</v>
      </c>
      <c r="Q148" s="8"/>
      <c r="R148" s="7" t="s">
        <v>11</v>
      </c>
      <c r="S148" s="7">
        <v>576</v>
      </c>
      <c r="T148" s="9">
        <v>40933</v>
      </c>
      <c r="U148" s="7">
        <v>52.9</v>
      </c>
      <c r="X148" s="7" t="s">
        <v>11</v>
      </c>
      <c r="Y148" s="7">
        <v>914</v>
      </c>
      <c r="Z148" s="10">
        <v>41271</v>
      </c>
      <c r="AA148" s="7">
        <v>65.19</v>
      </c>
    </row>
    <row r="149" spans="1:27" x14ac:dyDescent="0.2">
      <c r="A149" s="7" t="s">
        <v>5</v>
      </c>
      <c r="B149" s="7">
        <f t="shared" si="2"/>
        <v>225</v>
      </c>
      <c r="C149" s="9">
        <v>40582</v>
      </c>
      <c r="D149" s="24">
        <v>25.319520000000008</v>
      </c>
      <c r="F149" s="7" t="s">
        <v>11</v>
      </c>
      <c r="G149" s="7">
        <v>361</v>
      </c>
      <c r="H149" s="9">
        <v>40718</v>
      </c>
      <c r="I149" s="7">
        <v>73.709999999999994</v>
      </c>
      <c r="K149" s="8"/>
      <c r="L149" s="7" t="s">
        <v>11</v>
      </c>
      <c r="M149" s="7">
        <v>556</v>
      </c>
      <c r="N149" s="9">
        <v>40913</v>
      </c>
      <c r="O149" s="7">
        <v>57.67</v>
      </c>
      <c r="Q149" s="8"/>
      <c r="R149" s="7" t="s">
        <v>11</v>
      </c>
      <c r="S149" s="7">
        <v>578</v>
      </c>
      <c r="T149" s="9">
        <v>40935</v>
      </c>
      <c r="U149" s="7">
        <v>52.22</v>
      </c>
      <c r="X149" s="7" t="s">
        <v>11</v>
      </c>
      <c r="Y149" s="7">
        <v>917</v>
      </c>
      <c r="Z149" s="10">
        <v>41274</v>
      </c>
      <c r="AA149" s="7">
        <v>64.58</v>
      </c>
    </row>
    <row r="150" spans="1:27" x14ac:dyDescent="0.2">
      <c r="A150" s="7" t="s">
        <v>5</v>
      </c>
      <c r="B150" s="7">
        <f t="shared" si="2"/>
        <v>226</v>
      </c>
      <c r="C150" s="9">
        <v>40583</v>
      </c>
      <c r="D150" s="24">
        <v>25.393720000000009</v>
      </c>
      <c r="F150" s="7" t="s">
        <v>11</v>
      </c>
      <c r="G150" s="7">
        <v>364</v>
      </c>
      <c r="H150" s="9">
        <v>40721</v>
      </c>
      <c r="I150" s="7">
        <v>78.959999999999994</v>
      </c>
      <c r="K150" s="8"/>
      <c r="L150" s="7" t="s">
        <v>11</v>
      </c>
      <c r="M150" s="7">
        <v>561</v>
      </c>
      <c r="N150" s="9">
        <v>40918</v>
      </c>
      <c r="O150" s="7">
        <v>61.57</v>
      </c>
      <c r="Q150" s="8"/>
      <c r="R150" s="7" t="s">
        <v>11</v>
      </c>
      <c r="S150" s="7">
        <v>583</v>
      </c>
      <c r="T150" s="9">
        <v>40940</v>
      </c>
      <c r="U150" s="7">
        <v>53.88</v>
      </c>
      <c r="X150" s="7" t="s">
        <v>11</v>
      </c>
      <c r="Y150" s="7">
        <v>919</v>
      </c>
      <c r="Z150" s="10">
        <v>41276</v>
      </c>
      <c r="AA150" s="7">
        <v>65.69</v>
      </c>
    </row>
    <row r="151" spans="1:27" x14ac:dyDescent="0.2">
      <c r="A151" s="7" t="s">
        <v>8</v>
      </c>
      <c r="B151" s="7">
        <f t="shared" si="2"/>
        <v>227</v>
      </c>
      <c r="C151" s="9">
        <v>40584</v>
      </c>
      <c r="D151" s="24">
        <v>26.240070000000006</v>
      </c>
      <c r="F151" s="7" t="s">
        <v>11</v>
      </c>
      <c r="G151" s="7">
        <v>366</v>
      </c>
      <c r="H151" s="9">
        <v>40723</v>
      </c>
      <c r="I151" s="7">
        <v>87.1</v>
      </c>
      <c r="K151" s="8"/>
      <c r="L151" s="7" t="s">
        <v>11</v>
      </c>
      <c r="M151" s="7">
        <v>563</v>
      </c>
      <c r="N151" s="9">
        <v>40920</v>
      </c>
      <c r="O151" s="7">
        <v>54.9</v>
      </c>
      <c r="Q151" s="8"/>
      <c r="R151" s="7" t="s">
        <v>11</v>
      </c>
      <c r="S151" s="7">
        <v>585</v>
      </c>
      <c r="T151" s="9">
        <v>40942</v>
      </c>
      <c r="U151" s="7">
        <v>40.159999999999997</v>
      </c>
      <c r="X151" s="7" t="s">
        <v>11</v>
      </c>
      <c r="Y151" s="7">
        <v>924</v>
      </c>
      <c r="Z151" s="10">
        <v>41281</v>
      </c>
      <c r="AA151" s="7">
        <v>68.2</v>
      </c>
    </row>
    <row r="152" spans="1:27" x14ac:dyDescent="0.2">
      <c r="A152" s="7" t="s">
        <v>8</v>
      </c>
      <c r="B152" s="7">
        <f t="shared" si="2"/>
        <v>228</v>
      </c>
      <c r="C152" s="10">
        <v>40585</v>
      </c>
      <c r="D152" s="24">
        <v>26.387820000000008</v>
      </c>
      <c r="F152" s="7" t="s">
        <v>11</v>
      </c>
      <c r="G152" s="7">
        <v>368</v>
      </c>
      <c r="H152" s="9">
        <v>40725</v>
      </c>
      <c r="I152" s="7">
        <v>81.83</v>
      </c>
      <c r="K152" s="8"/>
      <c r="L152" s="7" t="s">
        <v>11</v>
      </c>
      <c r="M152" s="7">
        <v>570</v>
      </c>
      <c r="N152" s="9">
        <v>40927</v>
      </c>
      <c r="O152" s="7">
        <v>57.9</v>
      </c>
      <c r="Q152" s="8"/>
      <c r="R152" s="7" t="s">
        <v>11</v>
      </c>
      <c r="S152" s="7">
        <v>590</v>
      </c>
      <c r="T152" s="9">
        <v>40947</v>
      </c>
      <c r="U152" s="7">
        <v>53.64</v>
      </c>
      <c r="X152" s="7" t="s">
        <v>11</v>
      </c>
      <c r="Y152" s="7">
        <v>931</v>
      </c>
      <c r="Z152" s="10">
        <v>41288</v>
      </c>
      <c r="AA152" s="7">
        <v>54.33</v>
      </c>
    </row>
    <row r="153" spans="1:27" x14ac:dyDescent="0.2">
      <c r="A153" s="7" t="s">
        <v>8</v>
      </c>
      <c r="B153" s="7">
        <f t="shared" si="2"/>
        <v>231</v>
      </c>
      <c r="C153" s="9">
        <v>40588</v>
      </c>
      <c r="D153" s="24">
        <v>27.328920000000007</v>
      </c>
      <c r="F153" s="7" t="s">
        <v>11</v>
      </c>
      <c r="G153" s="7">
        <v>373</v>
      </c>
      <c r="H153" s="9">
        <v>40730</v>
      </c>
      <c r="I153" s="7">
        <v>82.8</v>
      </c>
      <c r="K153" s="8"/>
      <c r="L153" s="7" t="s">
        <v>11</v>
      </c>
      <c r="M153" s="7">
        <v>575</v>
      </c>
      <c r="N153" s="9">
        <v>40932</v>
      </c>
      <c r="O153" s="7">
        <v>56.51</v>
      </c>
      <c r="Q153" s="8"/>
      <c r="R153" s="7" t="s">
        <v>11</v>
      </c>
      <c r="S153" s="7">
        <v>592</v>
      </c>
      <c r="T153" s="9">
        <v>40949</v>
      </c>
      <c r="U153" s="7">
        <v>46.6</v>
      </c>
      <c r="X153" s="7" t="s">
        <v>11</v>
      </c>
      <c r="Y153" s="7">
        <v>939</v>
      </c>
      <c r="Z153" s="10">
        <v>41296</v>
      </c>
      <c r="AA153" s="7">
        <v>62.58</v>
      </c>
    </row>
    <row r="154" spans="1:27" x14ac:dyDescent="0.2">
      <c r="A154" s="7" t="s">
        <v>8</v>
      </c>
      <c r="B154" s="7">
        <f t="shared" si="2"/>
        <v>232</v>
      </c>
      <c r="C154" s="9">
        <v>40589</v>
      </c>
      <c r="D154" s="24">
        <v>27.862920000000006</v>
      </c>
      <c r="F154" s="7" t="s">
        <v>11</v>
      </c>
      <c r="G154" s="7">
        <v>375</v>
      </c>
      <c r="H154" s="9">
        <v>40732</v>
      </c>
      <c r="I154" s="7">
        <v>79.39</v>
      </c>
      <c r="K154" s="8"/>
      <c r="L154" s="7" t="s">
        <v>11</v>
      </c>
      <c r="M154" s="7">
        <v>577</v>
      </c>
      <c r="N154" s="9">
        <v>40934</v>
      </c>
      <c r="O154" s="7">
        <v>58.3</v>
      </c>
      <c r="Q154" s="8"/>
      <c r="R154" s="7" t="s">
        <v>11</v>
      </c>
      <c r="S154" s="7">
        <v>597</v>
      </c>
      <c r="T154" s="10">
        <v>40954</v>
      </c>
      <c r="U154" s="7">
        <v>48.6</v>
      </c>
      <c r="X154" s="7" t="s">
        <v>11</v>
      </c>
      <c r="Y154" s="7">
        <v>940</v>
      </c>
      <c r="Z154" s="10">
        <v>41297</v>
      </c>
      <c r="AA154" s="7">
        <v>65.349999999999994</v>
      </c>
    </row>
    <row r="155" spans="1:27" x14ac:dyDescent="0.2">
      <c r="A155" s="7" t="s">
        <v>8</v>
      </c>
      <c r="B155" s="7">
        <f t="shared" si="2"/>
        <v>233</v>
      </c>
      <c r="C155" s="9">
        <v>40590</v>
      </c>
      <c r="D155" s="24">
        <v>27.982920000000007</v>
      </c>
      <c r="F155" s="7" t="s">
        <v>11</v>
      </c>
      <c r="G155" s="7">
        <v>378</v>
      </c>
      <c r="H155" s="9">
        <v>40735</v>
      </c>
      <c r="I155" s="7">
        <v>78.319999999999993</v>
      </c>
      <c r="K155" s="8"/>
      <c r="L155" s="7" t="s">
        <v>11</v>
      </c>
      <c r="M155" s="7">
        <v>582</v>
      </c>
      <c r="N155" s="9">
        <v>40939</v>
      </c>
      <c r="O155" s="7">
        <v>62.02</v>
      </c>
      <c r="Q155" s="8"/>
      <c r="R155" s="7" t="s">
        <v>11</v>
      </c>
      <c r="S155" s="7">
        <v>599</v>
      </c>
      <c r="T155" s="9">
        <v>40956</v>
      </c>
      <c r="U155" s="7">
        <v>46.12</v>
      </c>
      <c r="X155" s="7" t="s">
        <v>11</v>
      </c>
      <c r="Y155" s="7">
        <v>945</v>
      </c>
      <c r="Z155" s="10">
        <v>41302</v>
      </c>
      <c r="AA155" s="7">
        <v>56.64</v>
      </c>
    </row>
    <row r="156" spans="1:27" x14ac:dyDescent="0.2">
      <c r="A156" s="7" t="s">
        <v>8</v>
      </c>
      <c r="B156" s="7">
        <f t="shared" si="2"/>
        <v>234</v>
      </c>
      <c r="C156" s="9">
        <v>40591</v>
      </c>
      <c r="D156" s="24">
        <v>28.328920000000007</v>
      </c>
      <c r="F156" s="7" t="s">
        <v>11</v>
      </c>
      <c r="G156" s="7">
        <v>380</v>
      </c>
      <c r="H156" s="9">
        <v>40737</v>
      </c>
      <c r="I156" s="7">
        <v>79.28</v>
      </c>
      <c r="K156" s="8"/>
      <c r="L156" s="7" t="s">
        <v>11</v>
      </c>
      <c r="M156" s="7">
        <v>584</v>
      </c>
      <c r="N156" s="9">
        <v>40941</v>
      </c>
      <c r="O156" s="7">
        <v>47.33</v>
      </c>
      <c r="Q156" s="8"/>
      <c r="R156" s="7" t="s">
        <v>11</v>
      </c>
      <c r="S156" s="7">
        <v>606</v>
      </c>
      <c r="T156" s="9">
        <v>40963</v>
      </c>
      <c r="U156" s="7">
        <v>37.770000000000003</v>
      </c>
      <c r="X156" s="7" t="s">
        <v>11</v>
      </c>
      <c r="Y156" s="7">
        <v>952</v>
      </c>
      <c r="Z156" s="10">
        <v>41309</v>
      </c>
      <c r="AA156" s="7">
        <v>73.11</v>
      </c>
    </row>
    <row r="157" spans="1:27" x14ac:dyDescent="0.2">
      <c r="A157" s="7" t="s">
        <v>8</v>
      </c>
      <c r="B157" s="7">
        <f t="shared" si="2"/>
        <v>235</v>
      </c>
      <c r="C157" s="9">
        <v>40592</v>
      </c>
      <c r="D157" s="24">
        <v>28.652920000000005</v>
      </c>
      <c r="F157" s="7" t="s">
        <v>11</v>
      </c>
      <c r="G157" s="7">
        <v>382</v>
      </c>
      <c r="H157" s="9">
        <v>40739</v>
      </c>
      <c r="I157" s="7">
        <v>111.4</v>
      </c>
      <c r="K157" s="8"/>
      <c r="L157" s="7" t="s">
        <v>11</v>
      </c>
      <c r="M157" s="7">
        <v>589</v>
      </c>
      <c r="N157" s="9">
        <v>40946</v>
      </c>
      <c r="O157" s="7">
        <v>59.12</v>
      </c>
      <c r="Q157" s="8"/>
      <c r="R157" s="7" t="s">
        <v>11</v>
      </c>
      <c r="S157" s="7">
        <v>611</v>
      </c>
      <c r="T157" s="9">
        <v>40968</v>
      </c>
      <c r="U157" s="7">
        <v>59.77</v>
      </c>
      <c r="X157" s="7" t="s">
        <v>11</v>
      </c>
      <c r="Y157" s="7">
        <v>959</v>
      </c>
      <c r="Z157" s="10">
        <v>41316</v>
      </c>
      <c r="AA157" s="7">
        <v>82.01</v>
      </c>
    </row>
    <row r="158" spans="1:27" x14ac:dyDescent="0.2">
      <c r="A158" s="7" t="s">
        <v>8</v>
      </c>
      <c r="B158" s="7">
        <f t="shared" si="2"/>
        <v>239</v>
      </c>
      <c r="C158" s="9">
        <v>40596</v>
      </c>
      <c r="D158" s="24">
        <v>29.627320000000008</v>
      </c>
      <c r="F158" s="7" t="s">
        <v>11</v>
      </c>
      <c r="G158" s="7">
        <v>385</v>
      </c>
      <c r="H158" s="9">
        <v>40742</v>
      </c>
      <c r="I158" s="7">
        <v>80.5</v>
      </c>
      <c r="K158" s="8"/>
      <c r="L158" s="7" t="s">
        <v>11</v>
      </c>
      <c r="M158" s="7">
        <v>591</v>
      </c>
      <c r="N158" s="9">
        <v>40948</v>
      </c>
      <c r="O158" s="7">
        <v>51.65</v>
      </c>
      <c r="Q158" s="8"/>
      <c r="R158" s="7" t="s">
        <v>11</v>
      </c>
      <c r="S158" s="7">
        <v>613</v>
      </c>
      <c r="T158" s="9">
        <v>40970</v>
      </c>
      <c r="U158" s="7">
        <v>60.91</v>
      </c>
      <c r="X158" s="7" t="s">
        <v>11</v>
      </c>
      <c r="Y158" s="7">
        <v>967</v>
      </c>
      <c r="Z158" s="10">
        <v>41324</v>
      </c>
      <c r="AA158" s="7">
        <v>70.64</v>
      </c>
    </row>
    <row r="159" spans="1:27" x14ac:dyDescent="0.2">
      <c r="A159" s="7" t="s">
        <v>8</v>
      </c>
      <c r="B159" s="7">
        <f t="shared" si="2"/>
        <v>240</v>
      </c>
      <c r="C159" s="9">
        <v>40597</v>
      </c>
      <c r="D159" s="24">
        <v>29.735020000000009</v>
      </c>
      <c r="F159" s="7" t="s">
        <v>11</v>
      </c>
      <c r="G159" s="7">
        <v>387</v>
      </c>
      <c r="H159" s="9">
        <v>40744</v>
      </c>
      <c r="I159" s="7">
        <v>78.84</v>
      </c>
      <c r="K159" s="8"/>
      <c r="L159" s="7" t="s">
        <v>11</v>
      </c>
      <c r="M159" s="7">
        <v>596</v>
      </c>
      <c r="N159" s="9">
        <v>40953</v>
      </c>
      <c r="O159" s="7">
        <v>55.43</v>
      </c>
      <c r="Q159" s="8"/>
      <c r="R159" s="7" t="s">
        <v>11</v>
      </c>
      <c r="S159" s="7">
        <v>618</v>
      </c>
      <c r="T159" s="9">
        <v>40975</v>
      </c>
      <c r="U159" s="7">
        <v>62.54</v>
      </c>
      <c r="X159" s="7" t="s">
        <v>11</v>
      </c>
      <c r="Y159" s="7">
        <v>973</v>
      </c>
      <c r="Z159" s="10">
        <v>41330</v>
      </c>
      <c r="AA159" s="7">
        <v>55.01</v>
      </c>
    </row>
    <row r="160" spans="1:27" x14ac:dyDescent="0.2">
      <c r="A160" s="7" t="s">
        <v>8</v>
      </c>
      <c r="B160" s="7">
        <f t="shared" si="2"/>
        <v>241</v>
      </c>
      <c r="C160" s="10">
        <v>40598</v>
      </c>
      <c r="D160" s="24">
        <v>30.170020000000008</v>
      </c>
      <c r="F160" s="7" t="s">
        <v>11</v>
      </c>
      <c r="G160" s="7">
        <v>389</v>
      </c>
      <c r="H160" s="9">
        <v>40746</v>
      </c>
      <c r="I160" s="7">
        <v>83.19</v>
      </c>
      <c r="K160" s="8"/>
      <c r="L160" s="7" t="s">
        <v>11</v>
      </c>
      <c r="M160" s="7">
        <v>598</v>
      </c>
      <c r="N160" s="9">
        <v>40955</v>
      </c>
      <c r="O160" s="7">
        <v>51.97</v>
      </c>
      <c r="Q160" s="8"/>
      <c r="R160" s="7" t="s">
        <v>11</v>
      </c>
      <c r="S160" s="7">
        <v>620</v>
      </c>
      <c r="T160" s="9">
        <v>40977</v>
      </c>
      <c r="U160" s="7">
        <v>53.08</v>
      </c>
      <c r="X160" s="7" t="s">
        <v>11</v>
      </c>
      <c r="Y160" s="7">
        <v>980</v>
      </c>
      <c r="Z160" s="10">
        <v>41337</v>
      </c>
      <c r="AA160" s="7">
        <v>61.53</v>
      </c>
    </row>
    <row r="161" spans="1:27" x14ac:dyDescent="0.2">
      <c r="A161" s="7" t="s">
        <v>8</v>
      </c>
      <c r="B161" s="7">
        <f t="shared" si="2"/>
        <v>242</v>
      </c>
      <c r="C161" s="10">
        <v>40599</v>
      </c>
      <c r="D161" s="24">
        <v>30.431020000000007</v>
      </c>
      <c r="F161" s="7" t="s">
        <v>11</v>
      </c>
      <c r="G161" s="7">
        <v>392</v>
      </c>
      <c r="H161" s="9">
        <v>40749</v>
      </c>
      <c r="I161" s="7">
        <v>80.61</v>
      </c>
      <c r="K161" s="8"/>
      <c r="L161" s="7" t="s">
        <v>11</v>
      </c>
      <c r="M161" s="7">
        <v>605</v>
      </c>
      <c r="N161" s="9">
        <v>40962</v>
      </c>
      <c r="O161" s="7">
        <v>44.44</v>
      </c>
      <c r="Q161" s="8"/>
      <c r="R161" s="7" t="s">
        <v>11</v>
      </c>
      <c r="S161" s="7">
        <v>625</v>
      </c>
      <c r="T161" s="9">
        <v>40982</v>
      </c>
      <c r="U161" s="7">
        <v>60.82</v>
      </c>
      <c r="X161" s="7" t="s">
        <v>11</v>
      </c>
      <c r="Y161" s="7">
        <v>987</v>
      </c>
      <c r="Z161" s="10">
        <v>41344</v>
      </c>
      <c r="AA161" s="7">
        <v>55.19</v>
      </c>
    </row>
    <row r="162" spans="1:27" x14ac:dyDescent="0.2">
      <c r="A162" s="7" t="s">
        <v>8</v>
      </c>
      <c r="B162" s="7">
        <f t="shared" si="2"/>
        <v>245</v>
      </c>
      <c r="C162" s="9">
        <v>40602</v>
      </c>
      <c r="D162" s="24">
        <v>31.226720000000007</v>
      </c>
      <c r="F162" s="7" t="s">
        <v>11</v>
      </c>
      <c r="G162" s="7">
        <v>394</v>
      </c>
      <c r="H162" s="9">
        <v>40751</v>
      </c>
      <c r="I162" s="7">
        <v>78.62</v>
      </c>
      <c r="K162" s="8"/>
      <c r="L162" s="7" t="s">
        <v>11</v>
      </c>
      <c r="M162" s="7">
        <v>610</v>
      </c>
      <c r="N162" s="9">
        <v>40967</v>
      </c>
      <c r="O162" s="7">
        <v>68.25</v>
      </c>
      <c r="Q162" s="8"/>
      <c r="R162" s="7" t="s">
        <v>11</v>
      </c>
      <c r="S162" s="7">
        <v>627</v>
      </c>
      <c r="T162" s="10">
        <v>40984</v>
      </c>
      <c r="U162" s="7">
        <v>60.33</v>
      </c>
      <c r="X162" s="7" t="s">
        <v>11</v>
      </c>
      <c r="Y162" s="7">
        <v>994</v>
      </c>
      <c r="Z162" s="10">
        <v>41351</v>
      </c>
      <c r="AA162" s="7">
        <v>74.319999999999993</v>
      </c>
    </row>
    <row r="163" spans="1:27" x14ac:dyDescent="0.2">
      <c r="A163" s="7" t="s">
        <v>8</v>
      </c>
      <c r="B163" s="7">
        <f t="shared" si="2"/>
        <v>246</v>
      </c>
      <c r="C163" s="9">
        <v>40603</v>
      </c>
      <c r="D163" s="24">
        <v>31.570720000000009</v>
      </c>
      <c r="F163" s="7" t="s">
        <v>11</v>
      </c>
      <c r="G163" s="7">
        <v>396</v>
      </c>
      <c r="H163" s="9">
        <v>40753</v>
      </c>
      <c r="I163" s="7">
        <v>93.1</v>
      </c>
      <c r="K163" s="8"/>
      <c r="L163" s="7" t="s">
        <v>11</v>
      </c>
      <c r="M163" s="7">
        <v>612</v>
      </c>
      <c r="N163" s="9">
        <v>40969</v>
      </c>
      <c r="O163" s="7">
        <v>64.989999999999995</v>
      </c>
      <c r="Q163" s="8"/>
      <c r="R163" s="7" t="s">
        <v>11</v>
      </c>
      <c r="S163" s="7">
        <v>632</v>
      </c>
      <c r="T163" s="9">
        <v>40989</v>
      </c>
      <c r="U163" s="7">
        <v>60.26</v>
      </c>
      <c r="X163" s="7" t="s">
        <v>11</v>
      </c>
      <c r="Y163" s="7">
        <v>1001</v>
      </c>
      <c r="Z163" s="10">
        <v>41358</v>
      </c>
      <c r="AA163" s="7">
        <v>72.5</v>
      </c>
    </row>
    <row r="164" spans="1:27" x14ac:dyDescent="0.2">
      <c r="A164" s="7" t="s">
        <v>8</v>
      </c>
      <c r="B164" s="7">
        <f t="shared" si="2"/>
        <v>247</v>
      </c>
      <c r="C164" s="9">
        <v>40604</v>
      </c>
      <c r="D164" s="24">
        <v>31.768720000000009</v>
      </c>
      <c r="F164" s="7" t="s">
        <v>11</v>
      </c>
      <c r="G164" s="7">
        <v>399</v>
      </c>
      <c r="H164" s="9">
        <v>40756</v>
      </c>
      <c r="I164" s="7">
        <v>73.180000000000007</v>
      </c>
      <c r="K164" s="8"/>
      <c r="L164" s="7" t="s">
        <v>11</v>
      </c>
      <c r="M164" s="7">
        <v>617</v>
      </c>
      <c r="N164" s="9">
        <v>40974</v>
      </c>
      <c r="O164" s="7">
        <v>58.51</v>
      </c>
      <c r="Q164" s="8"/>
      <c r="R164" s="7" t="s">
        <v>11</v>
      </c>
      <c r="S164" s="7">
        <v>634</v>
      </c>
      <c r="T164" s="9">
        <v>40991</v>
      </c>
      <c r="U164" s="7">
        <v>57.76</v>
      </c>
      <c r="X164" s="7" t="s">
        <v>11</v>
      </c>
      <c r="Y164" s="7">
        <v>1008</v>
      </c>
      <c r="Z164" s="9">
        <v>41365</v>
      </c>
      <c r="AA164" s="7">
        <v>68.069999999999993</v>
      </c>
    </row>
    <row r="165" spans="1:27" x14ac:dyDescent="0.2">
      <c r="A165" s="7" t="s">
        <v>8</v>
      </c>
      <c r="B165" s="7">
        <f t="shared" si="2"/>
        <v>248</v>
      </c>
      <c r="C165" s="9">
        <v>40605</v>
      </c>
      <c r="D165" s="24">
        <v>32.058720000000008</v>
      </c>
      <c r="F165" s="7" t="s">
        <v>11</v>
      </c>
      <c r="G165" s="7">
        <v>401</v>
      </c>
      <c r="H165" s="9">
        <v>40758</v>
      </c>
      <c r="I165" s="7">
        <v>81.62</v>
      </c>
      <c r="K165" s="8"/>
      <c r="L165" s="7" t="s">
        <v>11</v>
      </c>
      <c r="M165" s="7">
        <v>619</v>
      </c>
      <c r="N165" s="9">
        <v>40976</v>
      </c>
      <c r="O165" s="7">
        <v>60.02</v>
      </c>
      <c r="Q165" s="8"/>
      <c r="R165" s="7" t="s">
        <v>11</v>
      </c>
      <c r="S165" s="7">
        <v>639</v>
      </c>
      <c r="T165" s="9">
        <v>40996</v>
      </c>
      <c r="U165" s="7">
        <v>58.58</v>
      </c>
      <c r="X165" s="7" t="s">
        <v>11</v>
      </c>
      <c r="Y165" s="7">
        <v>1015</v>
      </c>
      <c r="Z165" s="9">
        <v>41372</v>
      </c>
      <c r="AA165" s="7">
        <v>54.7</v>
      </c>
    </row>
    <row r="166" spans="1:27" x14ac:dyDescent="0.2">
      <c r="A166" s="7" t="s">
        <v>8</v>
      </c>
      <c r="B166" s="7">
        <f t="shared" si="2"/>
        <v>249</v>
      </c>
      <c r="C166" s="9">
        <v>40606</v>
      </c>
      <c r="D166" s="24">
        <v>32.24372000000001</v>
      </c>
      <c r="F166" s="7" t="s">
        <v>11</v>
      </c>
      <c r="G166" s="7">
        <v>403</v>
      </c>
      <c r="H166" s="9">
        <v>40760</v>
      </c>
      <c r="I166" s="7">
        <v>79.599999999999994</v>
      </c>
      <c r="K166" s="8"/>
      <c r="L166" s="7" t="s">
        <v>11</v>
      </c>
      <c r="M166" s="7">
        <v>624</v>
      </c>
      <c r="N166" s="9">
        <v>40981</v>
      </c>
      <c r="O166" s="7">
        <v>71.44</v>
      </c>
      <c r="Q166" s="8"/>
      <c r="R166" s="7" t="s">
        <v>11</v>
      </c>
      <c r="S166" s="7">
        <v>641</v>
      </c>
      <c r="T166" s="9">
        <v>40998</v>
      </c>
      <c r="U166" s="7">
        <v>60.45</v>
      </c>
      <c r="X166" s="7" t="s">
        <v>11</v>
      </c>
      <c r="Y166" s="7">
        <v>1022</v>
      </c>
      <c r="Z166" s="9">
        <v>41379</v>
      </c>
      <c r="AA166" s="7">
        <v>76.05</v>
      </c>
    </row>
    <row r="167" spans="1:27" x14ac:dyDescent="0.2">
      <c r="A167" s="7" t="s">
        <v>8</v>
      </c>
      <c r="B167" s="7">
        <f t="shared" si="2"/>
        <v>252</v>
      </c>
      <c r="C167" s="9">
        <v>40609</v>
      </c>
      <c r="D167" s="24">
        <v>32.881720000000008</v>
      </c>
      <c r="F167" s="7" t="s">
        <v>11</v>
      </c>
      <c r="G167" s="7">
        <v>406</v>
      </c>
      <c r="H167" s="9">
        <v>40763</v>
      </c>
      <c r="I167" s="7">
        <v>81.28</v>
      </c>
      <c r="K167" s="8"/>
      <c r="L167" s="7" t="s">
        <v>11</v>
      </c>
      <c r="M167" s="7">
        <v>626</v>
      </c>
      <c r="N167" s="9">
        <v>40983</v>
      </c>
      <c r="O167" s="7">
        <v>67</v>
      </c>
      <c r="Q167" s="8"/>
      <c r="R167" s="7" t="s">
        <v>11</v>
      </c>
      <c r="S167" s="7">
        <v>646</v>
      </c>
      <c r="T167" s="9">
        <v>41003</v>
      </c>
      <c r="U167" s="7">
        <v>61.24</v>
      </c>
      <c r="X167" s="7" t="s">
        <v>11</v>
      </c>
      <c r="Y167" s="7">
        <v>1029</v>
      </c>
      <c r="Z167" s="9">
        <v>41386</v>
      </c>
      <c r="AA167" s="7">
        <v>60.82</v>
      </c>
    </row>
    <row r="168" spans="1:27" x14ac:dyDescent="0.2">
      <c r="A168" s="7" t="s">
        <v>8</v>
      </c>
      <c r="B168" s="7">
        <f t="shared" si="2"/>
        <v>253</v>
      </c>
      <c r="C168" s="9">
        <v>40610</v>
      </c>
      <c r="D168" s="24">
        <v>33.203720000000011</v>
      </c>
      <c r="F168" s="7" t="s">
        <v>11</v>
      </c>
      <c r="G168" s="7">
        <v>408</v>
      </c>
      <c r="H168" s="9">
        <v>40765</v>
      </c>
      <c r="I168" s="7">
        <v>77.98</v>
      </c>
      <c r="K168" s="8"/>
      <c r="L168" s="7" t="s">
        <v>11</v>
      </c>
      <c r="M168" s="7">
        <v>631</v>
      </c>
      <c r="N168" s="9">
        <v>40988</v>
      </c>
      <c r="O168" s="7">
        <v>68.19</v>
      </c>
      <c r="Q168" s="8"/>
      <c r="R168" s="7" t="s">
        <v>11</v>
      </c>
      <c r="S168" s="7">
        <v>648</v>
      </c>
      <c r="T168" s="9">
        <v>41005</v>
      </c>
      <c r="U168" s="7">
        <v>59.44</v>
      </c>
      <c r="X168" s="7" t="s">
        <v>11</v>
      </c>
      <c r="Y168" s="7">
        <v>1036</v>
      </c>
      <c r="Z168" s="9">
        <v>41393</v>
      </c>
      <c r="AA168" s="7">
        <v>69.97</v>
      </c>
    </row>
    <row r="169" spans="1:27" x14ac:dyDescent="0.2">
      <c r="A169" s="7" t="s">
        <v>8</v>
      </c>
      <c r="B169" s="7">
        <f t="shared" si="2"/>
        <v>254</v>
      </c>
      <c r="C169" s="9">
        <v>40611</v>
      </c>
      <c r="D169" s="24">
        <v>33.381720000000008</v>
      </c>
      <c r="F169" s="7" t="s">
        <v>11</v>
      </c>
      <c r="G169" s="7">
        <v>410</v>
      </c>
      <c r="H169" s="9">
        <v>40767</v>
      </c>
      <c r="I169" s="7">
        <v>80.239999999999995</v>
      </c>
      <c r="K169" s="8"/>
      <c r="L169" s="7" t="s">
        <v>11</v>
      </c>
      <c r="M169" s="7">
        <v>633</v>
      </c>
      <c r="N169" s="9">
        <v>40990</v>
      </c>
      <c r="O169" s="7">
        <v>64.69</v>
      </c>
      <c r="Q169" s="8"/>
      <c r="R169" s="7" t="s">
        <v>11</v>
      </c>
      <c r="S169" s="7">
        <v>653</v>
      </c>
      <c r="T169" s="9">
        <v>41010</v>
      </c>
      <c r="U169" s="7">
        <v>65.83</v>
      </c>
      <c r="X169" s="7" t="s">
        <v>11</v>
      </c>
      <c r="Y169" s="7">
        <v>1043</v>
      </c>
      <c r="Z169" s="9">
        <v>41400</v>
      </c>
      <c r="AA169" s="7">
        <v>60.79</v>
      </c>
    </row>
    <row r="170" spans="1:27" x14ac:dyDescent="0.2">
      <c r="A170" s="7" t="s">
        <v>8</v>
      </c>
      <c r="B170" s="7">
        <f t="shared" si="2"/>
        <v>255</v>
      </c>
      <c r="C170" s="9">
        <v>40612</v>
      </c>
      <c r="D170" s="24">
        <v>33.729720000000007</v>
      </c>
      <c r="F170" s="7" t="s">
        <v>11</v>
      </c>
      <c r="G170" s="7">
        <v>413</v>
      </c>
      <c r="H170" s="9">
        <v>40770</v>
      </c>
      <c r="I170" s="7">
        <v>90.89</v>
      </c>
      <c r="K170" s="8"/>
      <c r="L170" s="7" t="s">
        <v>11</v>
      </c>
      <c r="M170" s="7">
        <v>638</v>
      </c>
      <c r="N170" s="9">
        <v>40995</v>
      </c>
      <c r="O170" s="7">
        <v>60.91</v>
      </c>
      <c r="Q170" s="8"/>
      <c r="R170" s="7" t="s">
        <v>11</v>
      </c>
      <c r="S170" s="7">
        <v>655</v>
      </c>
      <c r="T170" s="9">
        <v>41012</v>
      </c>
      <c r="U170" s="7">
        <v>58.6</v>
      </c>
      <c r="X170" s="7" t="s">
        <v>11</v>
      </c>
      <c r="Y170" s="7">
        <v>1050</v>
      </c>
      <c r="Z170" s="9">
        <v>41407</v>
      </c>
      <c r="AA170" s="7">
        <v>46.39</v>
      </c>
    </row>
    <row r="171" spans="1:27" x14ac:dyDescent="0.2">
      <c r="A171" s="7" t="s">
        <v>8</v>
      </c>
      <c r="B171" s="7">
        <f t="shared" si="2"/>
        <v>256</v>
      </c>
      <c r="C171" s="9">
        <v>40613</v>
      </c>
      <c r="D171" s="24">
        <v>33.924720000000008</v>
      </c>
      <c r="F171" s="7" t="s">
        <v>11</v>
      </c>
      <c r="G171" s="7">
        <v>415</v>
      </c>
      <c r="H171" s="9">
        <v>40772</v>
      </c>
      <c r="I171" s="7">
        <v>80.510000000000005</v>
      </c>
      <c r="K171" s="8"/>
      <c r="L171" s="7" t="s">
        <v>11</v>
      </c>
      <c r="M171" s="7">
        <v>640</v>
      </c>
      <c r="N171" s="9">
        <v>40997</v>
      </c>
      <c r="O171" s="7">
        <v>63.79</v>
      </c>
      <c r="Q171" s="8"/>
      <c r="R171" s="7" t="s">
        <v>11</v>
      </c>
      <c r="S171" s="7">
        <v>660</v>
      </c>
      <c r="T171" s="9">
        <v>41017</v>
      </c>
      <c r="U171" s="7">
        <v>58.23</v>
      </c>
      <c r="X171" s="7" t="s">
        <v>11</v>
      </c>
      <c r="Y171" s="7">
        <v>1057</v>
      </c>
      <c r="Z171" s="9">
        <v>41414</v>
      </c>
      <c r="AA171" s="7">
        <v>78.05</v>
      </c>
    </row>
    <row r="172" spans="1:27" x14ac:dyDescent="0.2">
      <c r="A172" s="7" t="s">
        <v>8</v>
      </c>
      <c r="B172" s="7">
        <f t="shared" si="2"/>
        <v>259</v>
      </c>
      <c r="C172" s="9">
        <v>40616</v>
      </c>
      <c r="D172" s="24">
        <v>34.54272000000001</v>
      </c>
      <c r="F172" s="7" t="s">
        <v>11</v>
      </c>
      <c r="G172" s="7">
        <v>417</v>
      </c>
      <c r="H172" s="9">
        <v>40774</v>
      </c>
      <c r="I172" s="7">
        <v>80.08</v>
      </c>
      <c r="K172" s="8"/>
      <c r="L172" s="7" t="s">
        <v>11</v>
      </c>
      <c r="M172" s="7">
        <v>645</v>
      </c>
      <c r="N172" s="9">
        <v>41002</v>
      </c>
      <c r="O172" s="7">
        <v>65.989999999999995</v>
      </c>
      <c r="Q172" s="8"/>
      <c r="R172" s="7" t="s">
        <v>11</v>
      </c>
      <c r="S172" s="7">
        <v>662</v>
      </c>
      <c r="T172" s="9">
        <v>41019</v>
      </c>
      <c r="U172" s="7">
        <v>62.97</v>
      </c>
      <c r="X172" s="7" t="s">
        <v>11</v>
      </c>
      <c r="Y172" s="7">
        <v>1065</v>
      </c>
      <c r="Z172" s="9">
        <v>41422</v>
      </c>
      <c r="AA172" s="7">
        <v>47.26</v>
      </c>
    </row>
    <row r="173" spans="1:27" x14ac:dyDescent="0.2">
      <c r="A173" s="7" t="s">
        <v>8</v>
      </c>
      <c r="B173" s="7">
        <f t="shared" si="2"/>
        <v>260</v>
      </c>
      <c r="C173" s="9">
        <v>40617</v>
      </c>
      <c r="D173" s="24">
        <v>34.870720000000006</v>
      </c>
      <c r="F173" s="7" t="s">
        <v>11</v>
      </c>
      <c r="G173" s="7">
        <v>420</v>
      </c>
      <c r="H173" s="9">
        <v>40777</v>
      </c>
      <c r="I173" s="7">
        <v>0.17499999999999999</v>
      </c>
      <c r="K173" s="8"/>
      <c r="L173" s="7" t="s">
        <v>11</v>
      </c>
      <c r="M173" s="7">
        <v>647</v>
      </c>
      <c r="N173" s="10">
        <v>41004</v>
      </c>
      <c r="O173" s="7">
        <v>61.01</v>
      </c>
      <c r="Q173" s="8"/>
      <c r="R173" s="7" t="s">
        <v>11</v>
      </c>
      <c r="S173" s="7">
        <v>667</v>
      </c>
      <c r="T173" s="9">
        <v>41024</v>
      </c>
      <c r="U173" s="7">
        <v>182.8</v>
      </c>
      <c r="X173" s="7" t="s">
        <v>11</v>
      </c>
      <c r="Y173" s="7">
        <v>1066</v>
      </c>
      <c r="Z173" s="9">
        <v>41423</v>
      </c>
      <c r="AA173" s="7">
        <v>36.42</v>
      </c>
    </row>
    <row r="174" spans="1:27" x14ac:dyDescent="0.2">
      <c r="A174" s="7" t="s">
        <v>8</v>
      </c>
      <c r="B174" s="7">
        <f t="shared" si="2"/>
        <v>261</v>
      </c>
      <c r="C174" s="9">
        <v>40618</v>
      </c>
      <c r="D174" s="24">
        <v>35.032720000000012</v>
      </c>
      <c r="F174" s="7" t="s">
        <v>11</v>
      </c>
      <c r="G174" s="7">
        <v>422</v>
      </c>
      <c r="H174" s="9">
        <v>40779</v>
      </c>
      <c r="I174" s="7">
        <v>0.17499999999999999</v>
      </c>
      <c r="K174" s="8"/>
      <c r="L174" s="7" t="s">
        <v>11</v>
      </c>
      <c r="M174" s="7">
        <v>652</v>
      </c>
      <c r="N174" s="9">
        <v>41009</v>
      </c>
      <c r="O174" s="7">
        <v>74.239999999999995</v>
      </c>
      <c r="Q174" s="8"/>
      <c r="R174" s="7" t="s">
        <v>11</v>
      </c>
      <c r="S174" s="7">
        <v>669</v>
      </c>
      <c r="T174" s="9">
        <v>41026</v>
      </c>
      <c r="U174" s="7">
        <v>69.14</v>
      </c>
      <c r="X174" s="7" t="s">
        <v>11</v>
      </c>
      <c r="Y174" s="7">
        <v>1071</v>
      </c>
      <c r="Z174" s="10">
        <v>41428</v>
      </c>
      <c r="AA174" s="7">
        <v>66.650000000000006</v>
      </c>
    </row>
    <row r="175" spans="1:27" x14ac:dyDescent="0.2">
      <c r="A175" s="7" t="s">
        <v>8</v>
      </c>
      <c r="B175" s="7">
        <f t="shared" si="2"/>
        <v>262</v>
      </c>
      <c r="C175" s="9">
        <v>40619</v>
      </c>
      <c r="D175" s="24">
        <v>35.372720000000008</v>
      </c>
      <c r="F175" s="7" t="s">
        <v>11</v>
      </c>
      <c r="G175" s="7">
        <v>424</v>
      </c>
      <c r="H175" s="9">
        <v>40781</v>
      </c>
      <c r="I175" s="7">
        <v>0.17499999999999999</v>
      </c>
      <c r="K175" s="8"/>
      <c r="L175" s="7" t="s">
        <v>11</v>
      </c>
      <c r="M175" s="7">
        <v>654</v>
      </c>
      <c r="N175" s="9">
        <v>41011</v>
      </c>
      <c r="O175" s="7">
        <v>67.62</v>
      </c>
      <c r="Q175" s="8"/>
      <c r="R175" s="7" t="s">
        <v>11</v>
      </c>
      <c r="S175" s="7">
        <v>674</v>
      </c>
      <c r="T175" s="9">
        <v>41031</v>
      </c>
      <c r="U175" s="7">
        <v>61.24</v>
      </c>
      <c r="X175" s="7" t="s">
        <v>11</v>
      </c>
      <c r="Y175" s="7">
        <v>1078</v>
      </c>
      <c r="Z175" s="9">
        <v>41435</v>
      </c>
      <c r="AA175" s="7">
        <v>47.45</v>
      </c>
    </row>
    <row r="176" spans="1:27" x14ac:dyDescent="0.2">
      <c r="A176" s="7" t="s">
        <v>8</v>
      </c>
      <c r="B176" s="7">
        <f t="shared" si="2"/>
        <v>263</v>
      </c>
      <c r="C176" s="9">
        <v>40620</v>
      </c>
      <c r="D176" s="24">
        <v>35.35822000000001</v>
      </c>
      <c r="F176" s="7" t="s">
        <v>11</v>
      </c>
      <c r="G176" s="7">
        <v>427</v>
      </c>
      <c r="H176" s="9">
        <v>40784</v>
      </c>
      <c r="I176" s="7">
        <v>84.03</v>
      </c>
      <c r="K176" s="8"/>
      <c r="L176" s="7" t="s">
        <v>11</v>
      </c>
      <c r="M176" s="7">
        <v>659</v>
      </c>
      <c r="N176" s="9">
        <v>41016</v>
      </c>
      <c r="O176" s="7">
        <v>65.42</v>
      </c>
      <c r="Q176" s="8"/>
      <c r="R176" s="7" t="s">
        <v>11</v>
      </c>
      <c r="S176" s="7">
        <v>676</v>
      </c>
      <c r="T176" s="9">
        <v>41033</v>
      </c>
      <c r="U176" s="7">
        <v>59.42</v>
      </c>
      <c r="X176" s="7" t="s">
        <v>11</v>
      </c>
      <c r="Y176" s="7">
        <v>1085</v>
      </c>
      <c r="Z176" s="9">
        <v>41442</v>
      </c>
      <c r="AA176" s="7">
        <v>52.99</v>
      </c>
    </row>
    <row r="177" spans="1:29" x14ac:dyDescent="0.2">
      <c r="A177" s="7" t="s">
        <v>8</v>
      </c>
      <c r="B177" s="7">
        <f t="shared" si="2"/>
        <v>266</v>
      </c>
      <c r="C177" s="10">
        <v>40623</v>
      </c>
      <c r="D177" s="24">
        <v>35.833220000000011</v>
      </c>
      <c r="F177" s="7" t="s">
        <v>11</v>
      </c>
      <c r="G177" s="7">
        <v>429</v>
      </c>
      <c r="H177" s="9">
        <v>40786</v>
      </c>
      <c r="I177" s="7">
        <v>83.79</v>
      </c>
      <c r="K177" s="8"/>
      <c r="L177" s="7" t="s">
        <v>11</v>
      </c>
      <c r="M177" s="7">
        <v>661</v>
      </c>
      <c r="N177" s="9">
        <v>41018</v>
      </c>
      <c r="O177" s="7">
        <v>69.3</v>
      </c>
      <c r="Q177" s="8"/>
      <c r="R177" s="7" t="s">
        <v>11</v>
      </c>
      <c r="S177" s="7">
        <v>681</v>
      </c>
      <c r="T177" s="9">
        <v>41038</v>
      </c>
      <c r="U177" s="7">
        <v>66.37</v>
      </c>
      <c r="X177" s="7" t="s">
        <v>11</v>
      </c>
      <c r="Y177" s="7">
        <v>1092</v>
      </c>
      <c r="Z177" s="9">
        <v>41449</v>
      </c>
      <c r="AA177" s="7">
        <v>50.91</v>
      </c>
    </row>
    <row r="178" spans="1:29" x14ac:dyDescent="0.2">
      <c r="A178" s="7" t="s">
        <v>8</v>
      </c>
      <c r="B178" s="7">
        <f t="shared" si="2"/>
        <v>267</v>
      </c>
      <c r="C178" s="9">
        <v>40624</v>
      </c>
      <c r="D178" s="24">
        <v>36.201720000000009</v>
      </c>
      <c r="F178" s="7" t="s">
        <v>11</v>
      </c>
      <c r="G178" s="7">
        <v>431</v>
      </c>
      <c r="H178" s="9">
        <v>40788</v>
      </c>
      <c r="I178" s="7">
        <v>79.239999999999995</v>
      </c>
      <c r="K178" s="8"/>
      <c r="L178" s="7" t="s">
        <v>11</v>
      </c>
      <c r="M178" s="7">
        <v>666</v>
      </c>
      <c r="N178" s="9">
        <v>41023</v>
      </c>
      <c r="O178" s="7">
        <v>70.349999999999994</v>
      </c>
      <c r="Q178" s="8"/>
      <c r="R178" s="7" t="s">
        <v>11</v>
      </c>
      <c r="S178" s="7">
        <v>683</v>
      </c>
      <c r="T178" s="9">
        <v>41040</v>
      </c>
      <c r="U178" s="7">
        <v>44.32</v>
      </c>
      <c r="X178" s="7" t="s">
        <v>11</v>
      </c>
      <c r="Y178" s="7">
        <v>1099</v>
      </c>
      <c r="Z178" s="9">
        <v>41456</v>
      </c>
      <c r="AA178" s="7">
        <v>55.66</v>
      </c>
    </row>
    <row r="179" spans="1:29" x14ac:dyDescent="0.2">
      <c r="A179" s="7" t="s">
        <v>8</v>
      </c>
      <c r="B179" s="7">
        <f t="shared" si="2"/>
        <v>268</v>
      </c>
      <c r="C179" s="9">
        <v>40625</v>
      </c>
      <c r="D179" s="24">
        <v>36.025220000000012</v>
      </c>
      <c r="F179" s="7" t="s">
        <v>11</v>
      </c>
      <c r="G179" s="7">
        <v>436</v>
      </c>
      <c r="H179" s="9">
        <v>40793</v>
      </c>
      <c r="I179" s="7">
        <v>84.69</v>
      </c>
      <c r="K179" s="8"/>
      <c r="L179" s="7" t="s">
        <v>11</v>
      </c>
      <c r="M179" s="7">
        <v>668</v>
      </c>
      <c r="N179" s="9">
        <v>41025</v>
      </c>
      <c r="O179" s="7">
        <v>105.1</v>
      </c>
      <c r="Q179" s="8"/>
      <c r="R179" s="7" t="s">
        <v>11</v>
      </c>
      <c r="S179" s="7">
        <v>688</v>
      </c>
      <c r="T179" s="9">
        <v>41045</v>
      </c>
      <c r="U179" s="7">
        <v>54.32</v>
      </c>
      <c r="X179" s="7" t="s">
        <v>11</v>
      </c>
      <c r="Y179" s="7">
        <v>1106</v>
      </c>
      <c r="Z179" s="9">
        <v>41463</v>
      </c>
      <c r="AA179" s="7">
        <v>68.650000000000006</v>
      </c>
    </row>
    <row r="180" spans="1:29" x14ac:dyDescent="0.2">
      <c r="A180" s="7" t="s">
        <v>8</v>
      </c>
      <c r="B180" s="7">
        <f t="shared" si="2"/>
        <v>269</v>
      </c>
      <c r="C180" s="9">
        <v>40626</v>
      </c>
      <c r="D180" s="24">
        <v>36.346970000000006</v>
      </c>
      <c r="F180" s="7" t="s">
        <v>11</v>
      </c>
      <c r="G180" s="7">
        <v>438</v>
      </c>
      <c r="H180" s="9">
        <v>40795</v>
      </c>
      <c r="I180" s="7">
        <v>82.96</v>
      </c>
      <c r="K180" s="8"/>
      <c r="L180" s="7" t="s">
        <v>11</v>
      </c>
      <c r="M180" s="7">
        <v>673</v>
      </c>
      <c r="N180" s="10">
        <v>41030</v>
      </c>
      <c r="O180" s="7">
        <v>73.12</v>
      </c>
      <c r="Q180" s="8"/>
      <c r="R180" s="7" t="s">
        <v>11</v>
      </c>
      <c r="S180" s="7">
        <v>690</v>
      </c>
      <c r="T180" s="9">
        <v>41047</v>
      </c>
      <c r="U180" s="7">
        <v>60.5</v>
      </c>
      <c r="X180" s="7" t="s">
        <v>11</v>
      </c>
      <c r="Y180" s="7">
        <v>1113</v>
      </c>
      <c r="Z180" s="9">
        <v>41470</v>
      </c>
      <c r="AA180" s="7">
        <v>55.95</v>
      </c>
    </row>
    <row r="181" spans="1:29" x14ac:dyDescent="0.2">
      <c r="A181" s="7" t="s">
        <v>8</v>
      </c>
      <c r="B181" s="7">
        <f t="shared" si="2"/>
        <v>270</v>
      </c>
      <c r="C181" s="9">
        <v>40627</v>
      </c>
      <c r="D181" s="24">
        <v>36.543220000000005</v>
      </c>
      <c r="F181" s="7" t="s">
        <v>11</v>
      </c>
      <c r="G181" s="7">
        <v>441</v>
      </c>
      <c r="H181" s="9">
        <v>40798</v>
      </c>
      <c r="I181" s="7">
        <v>87.9</v>
      </c>
      <c r="K181" s="8"/>
      <c r="L181" s="7" t="s">
        <v>11</v>
      </c>
      <c r="M181" s="7">
        <v>675</v>
      </c>
      <c r="N181" s="9">
        <v>41032</v>
      </c>
      <c r="O181" s="7">
        <v>67.34</v>
      </c>
      <c r="Q181" s="8"/>
      <c r="R181" s="7" t="s">
        <v>11</v>
      </c>
      <c r="S181" s="7">
        <v>695</v>
      </c>
      <c r="T181" s="9">
        <v>41052</v>
      </c>
      <c r="U181" s="7">
        <v>67.36</v>
      </c>
      <c r="X181" s="7" t="s">
        <v>11</v>
      </c>
      <c r="Y181" s="7">
        <v>1120</v>
      </c>
      <c r="Z181" s="9">
        <v>41477</v>
      </c>
      <c r="AA181" s="7">
        <v>47.52</v>
      </c>
      <c r="AB181" s="7" t="s">
        <v>58</v>
      </c>
    </row>
    <row r="182" spans="1:29" x14ac:dyDescent="0.2">
      <c r="A182" s="7" t="s">
        <v>8</v>
      </c>
      <c r="B182" s="7">
        <f t="shared" si="2"/>
        <v>273</v>
      </c>
      <c r="C182" s="9">
        <v>40630</v>
      </c>
      <c r="D182" s="24">
        <v>37.265220000000006</v>
      </c>
      <c r="F182" s="7" t="s">
        <v>11</v>
      </c>
      <c r="G182" s="7">
        <v>443</v>
      </c>
      <c r="H182" s="9">
        <v>40800</v>
      </c>
      <c r="I182" s="7">
        <v>83.13</v>
      </c>
      <c r="K182" s="8"/>
      <c r="L182" s="7" t="s">
        <v>11</v>
      </c>
      <c r="M182" s="7">
        <v>680</v>
      </c>
      <c r="N182" s="9">
        <v>41037</v>
      </c>
      <c r="O182" s="7">
        <v>75.19</v>
      </c>
      <c r="Q182" s="8"/>
      <c r="R182" s="7" t="s">
        <v>11</v>
      </c>
      <c r="S182" s="7">
        <v>697</v>
      </c>
      <c r="T182" s="9">
        <v>41054</v>
      </c>
      <c r="U182" s="7">
        <v>56.46</v>
      </c>
      <c r="X182" s="7" t="s">
        <v>14</v>
      </c>
      <c r="Y182" s="7">
        <v>1127</v>
      </c>
      <c r="Z182" s="9">
        <v>41484</v>
      </c>
      <c r="AA182" s="7">
        <v>180.7</v>
      </c>
      <c r="AB182" s="7" t="s">
        <v>46</v>
      </c>
      <c r="AC182" s="8">
        <f>MAX(AA182:AA186)</f>
        <v>180.7</v>
      </c>
    </row>
    <row r="183" spans="1:29" x14ac:dyDescent="0.2">
      <c r="A183" s="7" t="s">
        <v>8</v>
      </c>
      <c r="B183" s="7">
        <f t="shared" si="2"/>
        <v>274</v>
      </c>
      <c r="C183" s="9">
        <v>40631</v>
      </c>
      <c r="D183" s="24">
        <v>37.622220000000006</v>
      </c>
      <c r="F183" s="7" t="s">
        <v>11</v>
      </c>
      <c r="G183" s="7">
        <v>445</v>
      </c>
      <c r="H183" s="9">
        <v>40802</v>
      </c>
      <c r="I183" s="7">
        <v>88.31</v>
      </c>
      <c r="K183" s="8"/>
      <c r="L183" s="7" t="s">
        <v>11</v>
      </c>
      <c r="M183" s="7">
        <v>682</v>
      </c>
      <c r="N183" s="9">
        <v>41039</v>
      </c>
      <c r="O183" s="7">
        <v>40.159999999999997</v>
      </c>
      <c r="Q183" s="8"/>
      <c r="R183" s="7" t="s">
        <v>11</v>
      </c>
      <c r="S183" s="7">
        <v>704</v>
      </c>
      <c r="T183" s="9">
        <v>41061</v>
      </c>
      <c r="U183" s="7">
        <v>61.96</v>
      </c>
      <c r="X183" s="7" t="s">
        <v>14</v>
      </c>
      <c r="Y183" s="7">
        <v>1134</v>
      </c>
      <c r="Z183" s="9">
        <v>41491</v>
      </c>
      <c r="AA183" s="7">
        <v>132.6</v>
      </c>
      <c r="AB183" s="7" t="s">
        <v>47</v>
      </c>
      <c r="AC183" s="8">
        <f>MIN(AA182:AA186)</f>
        <v>92.38</v>
      </c>
    </row>
    <row r="184" spans="1:29" x14ac:dyDescent="0.2">
      <c r="A184" s="7" t="s">
        <v>8</v>
      </c>
      <c r="B184" s="7">
        <f t="shared" si="2"/>
        <v>275</v>
      </c>
      <c r="C184" s="9">
        <v>40632</v>
      </c>
      <c r="D184" s="24">
        <v>37.886220000000009</v>
      </c>
      <c r="F184" s="7" t="s">
        <v>11</v>
      </c>
      <c r="G184" s="7">
        <v>448</v>
      </c>
      <c r="H184" s="9">
        <v>40805</v>
      </c>
      <c r="I184" s="7">
        <v>84</v>
      </c>
      <c r="K184" s="8"/>
      <c r="L184" s="7" t="s">
        <v>11</v>
      </c>
      <c r="M184" s="7">
        <v>687</v>
      </c>
      <c r="N184" s="9">
        <v>41044</v>
      </c>
      <c r="O184" s="7">
        <v>55.59</v>
      </c>
      <c r="Q184" s="8"/>
      <c r="R184" s="7" t="s">
        <v>11</v>
      </c>
      <c r="S184" s="7">
        <v>709</v>
      </c>
      <c r="T184" s="9">
        <v>41066</v>
      </c>
      <c r="U184" s="7">
        <v>68.069999999999993</v>
      </c>
      <c r="X184" s="7" t="s">
        <v>14</v>
      </c>
      <c r="Y184" s="7">
        <v>1141</v>
      </c>
      <c r="Z184" s="9">
        <v>41498</v>
      </c>
      <c r="AA184" s="7">
        <v>115.8</v>
      </c>
      <c r="AB184" s="7" t="s">
        <v>48</v>
      </c>
      <c r="AC184" s="8">
        <f>MEDIAN(AA182:AA186)</f>
        <v>115.8</v>
      </c>
    </row>
    <row r="185" spans="1:29" x14ac:dyDescent="0.2">
      <c r="A185" s="7" t="s">
        <v>11</v>
      </c>
      <c r="B185" s="7">
        <f t="shared" si="2"/>
        <v>276</v>
      </c>
      <c r="C185" s="9">
        <v>40633</v>
      </c>
      <c r="D185" s="24">
        <v>37.779520000000012</v>
      </c>
      <c r="F185" s="7" t="s">
        <v>11</v>
      </c>
      <c r="G185" s="7">
        <v>450</v>
      </c>
      <c r="H185" s="9">
        <v>40807</v>
      </c>
      <c r="I185" s="7">
        <v>80.760000000000005</v>
      </c>
      <c r="K185" s="8"/>
      <c r="L185" s="7" t="s">
        <v>11</v>
      </c>
      <c r="M185" s="7">
        <v>689</v>
      </c>
      <c r="N185" s="9">
        <v>41046</v>
      </c>
      <c r="O185" s="7">
        <v>63.29</v>
      </c>
      <c r="Q185" s="8"/>
      <c r="R185" s="7" t="s">
        <v>11</v>
      </c>
      <c r="S185" s="7">
        <v>711</v>
      </c>
      <c r="T185" s="9">
        <v>41068</v>
      </c>
      <c r="U185" s="7">
        <v>76.959999999999994</v>
      </c>
      <c r="X185" s="7" t="s">
        <v>14</v>
      </c>
      <c r="Y185" s="7">
        <v>1148</v>
      </c>
      <c r="Z185" s="9">
        <v>41505</v>
      </c>
      <c r="AA185" s="7">
        <v>92.72</v>
      </c>
      <c r="AB185" s="7" t="s">
        <v>49</v>
      </c>
      <c r="AC185" s="8">
        <f>AVERAGE(AA182:AA186)</f>
        <v>122.83999999999999</v>
      </c>
    </row>
    <row r="186" spans="1:29" x14ac:dyDescent="0.2">
      <c r="A186" s="7" t="s">
        <v>11</v>
      </c>
      <c r="B186" s="7">
        <f t="shared" si="2"/>
        <v>277</v>
      </c>
      <c r="C186" s="9">
        <v>40634</v>
      </c>
      <c r="D186" s="24">
        <v>37.888320000000014</v>
      </c>
      <c r="F186" s="7" t="s">
        <v>11</v>
      </c>
      <c r="G186" s="7">
        <v>452</v>
      </c>
      <c r="H186" s="9">
        <v>40809</v>
      </c>
      <c r="I186" s="7">
        <v>80.260000000000005</v>
      </c>
      <c r="K186" s="8"/>
      <c r="L186" s="7" t="s">
        <v>11</v>
      </c>
      <c r="M186" s="7">
        <v>694</v>
      </c>
      <c r="N186" s="9">
        <v>41051</v>
      </c>
      <c r="O186" s="7">
        <v>68.06</v>
      </c>
      <c r="Q186" s="8"/>
      <c r="R186" s="7" t="s">
        <v>11</v>
      </c>
      <c r="S186" s="7">
        <v>716</v>
      </c>
      <c r="T186" s="9">
        <v>41073</v>
      </c>
      <c r="U186" s="7">
        <v>66.41</v>
      </c>
      <c r="X186" s="7" t="s">
        <v>14</v>
      </c>
      <c r="Y186" s="7">
        <v>1155</v>
      </c>
      <c r="Z186" s="9">
        <v>41512</v>
      </c>
      <c r="AA186" s="7">
        <v>92.38</v>
      </c>
      <c r="AB186" s="7" t="s">
        <v>50</v>
      </c>
      <c r="AC186" s="8">
        <f>STDEV(AA182:AA186)</f>
        <v>36.495290107081011</v>
      </c>
    </row>
    <row r="187" spans="1:29" x14ac:dyDescent="0.2">
      <c r="A187" s="7" t="s">
        <v>11</v>
      </c>
      <c r="B187" s="7">
        <f t="shared" si="2"/>
        <v>280</v>
      </c>
      <c r="C187" s="9">
        <v>40637</v>
      </c>
      <c r="D187" s="24">
        <v>38.009720000000016</v>
      </c>
      <c r="F187" s="7" t="s">
        <v>11</v>
      </c>
      <c r="G187" s="7">
        <v>455</v>
      </c>
      <c r="H187" s="9">
        <v>40812</v>
      </c>
      <c r="I187" s="7">
        <v>80.77</v>
      </c>
      <c r="K187" s="8"/>
      <c r="L187" s="7" t="s">
        <v>11</v>
      </c>
      <c r="M187" s="7">
        <v>696</v>
      </c>
      <c r="N187" s="9">
        <v>41053</v>
      </c>
      <c r="O187" s="7">
        <v>64.239999999999995</v>
      </c>
      <c r="Q187" s="8"/>
      <c r="R187" s="7" t="s">
        <v>11</v>
      </c>
      <c r="S187" s="7">
        <v>718</v>
      </c>
      <c r="T187" s="9">
        <v>41075</v>
      </c>
      <c r="U187" s="7">
        <v>70.290000000000006</v>
      </c>
      <c r="X187" s="7" t="s">
        <v>16</v>
      </c>
      <c r="Y187" s="7">
        <v>1163</v>
      </c>
      <c r="Z187" s="9">
        <v>41520</v>
      </c>
      <c r="AA187" s="7">
        <v>48.49</v>
      </c>
      <c r="AC187" s="8"/>
    </row>
    <row r="188" spans="1:29" x14ac:dyDescent="0.2">
      <c r="A188" s="7" t="s">
        <v>11</v>
      </c>
      <c r="B188" s="7">
        <f t="shared" si="2"/>
        <v>281</v>
      </c>
      <c r="C188" s="9">
        <v>40638</v>
      </c>
      <c r="D188" s="24">
        <v>38.053320000000014</v>
      </c>
      <c r="F188" s="7" t="s">
        <v>11</v>
      </c>
      <c r="G188" s="7">
        <v>457</v>
      </c>
      <c r="H188" s="9">
        <v>40814</v>
      </c>
      <c r="I188" s="7">
        <v>80.77</v>
      </c>
      <c r="K188" s="8"/>
      <c r="L188" s="7" t="s">
        <v>11</v>
      </c>
      <c r="M188" s="7">
        <v>703</v>
      </c>
      <c r="N188" s="9">
        <v>41060</v>
      </c>
      <c r="O188" s="7">
        <v>65.12</v>
      </c>
      <c r="Q188" s="8"/>
      <c r="R188" s="7" t="s">
        <v>11</v>
      </c>
      <c r="S188" s="7">
        <v>723</v>
      </c>
      <c r="T188" s="9">
        <v>41080</v>
      </c>
      <c r="U188" s="7">
        <v>58.69</v>
      </c>
      <c r="X188" s="7" t="s">
        <v>16</v>
      </c>
      <c r="Y188" s="7">
        <v>1164</v>
      </c>
      <c r="Z188" s="9">
        <v>41521</v>
      </c>
      <c r="AA188" s="7">
        <v>43.19</v>
      </c>
      <c r="AB188" s="7" t="s">
        <v>59</v>
      </c>
    </row>
    <row r="189" spans="1:29" x14ac:dyDescent="0.2">
      <c r="A189" s="7" t="s">
        <v>11</v>
      </c>
      <c r="B189" s="7">
        <f t="shared" si="2"/>
        <v>282</v>
      </c>
      <c r="C189" s="9">
        <v>40639</v>
      </c>
      <c r="D189" s="24">
        <v>38.210320000000017</v>
      </c>
      <c r="F189" s="7" t="s">
        <v>11</v>
      </c>
      <c r="G189" s="7">
        <v>459</v>
      </c>
      <c r="H189" s="9">
        <v>40816</v>
      </c>
      <c r="I189" s="7">
        <v>92.58</v>
      </c>
      <c r="K189" s="8"/>
      <c r="L189" s="7" t="s">
        <v>11</v>
      </c>
      <c r="M189" s="7">
        <v>708</v>
      </c>
      <c r="N189" s="9">
        <v>41065</v>
      </c>
      <c r="O189" s="7">
        <v>76.209999999999994</v>
      </c>
      <c r="Q189" s="8"/>
      <c r="R189" s="7" t="s">
        <v>11</v>
      </c>
      <c r="S189" s="7">
        <v>725</v>
      </c>
      <c r="T189" s="9">
        <v>41082</v>
      </c>
      <c r="U189" s="7">
        <v>59.18</v>
      </c>
      <c r="X189" s="7" t="s">
        <v>16</v>
      </c>
      <c r="Y189" s="7">
        <v>1169</v>
      </c>
      <c r="Z189" s="9">
        <v>41526</v>
      </c>
      <c r="AA189" s="7">
        <v>43.72</v>
      </c>
      <c r="AB189" s="7" t="s">
        <v>46</v>
      </c>
      <c r="AC189" s="7">
        <f>MAX(AA187:AA247)</f>
        <v>90.19</v>
      </c>
    </row>
    <row r="190" spans="1:29" x14ac:dyDescent="0.2">
      <c r="A190" s="7" t="s">
        <v>11</v>
      </c>
      <c r="B190" s="7">
        <f t="shared" si="2"/>
        <v>283</v>
      </c>
      <c r="C190" s="9">
        <v>40640</v>
      </c>
      <c r="D190" s="24">
        <v>38.287420000000012</v>
      </c>
      <c r="F190" s="7" t="s">
        <v>11</v>
      </c>
      <c r="G190" s="7">
        <v>462</v>
      </c>
      <c r="H190" s="9">
        <v>40819</v>
      </c>
      <c r="I190" s="7">
        <v>85.82</v>
      </c>
      <c r="K190" s="8"/>
      <c r="L190" s="7" t="s">
        <v>11</v>
      </c>
      <c r="M190" s="7">
        <v>710</v>
      </c>
      <c r="N190" s="9">
        <v>41067</v>
      </c>
      <c r="O190" s="7">
        <v>75.17</v>
      </c>
      <c r="Q190" s="8"/>
      <c r="R190" s="7" t="s">
        <v>11</v>
      </c>
      <c r="S190" s="7">
        <v>730</v>
      </c>
      <c r="T190" s="9">
        <v>41087</v>
      </c>
      <c r="U190" s="7">
        <v>51.17</v>
      </c>
      <c r="X190" s="7" t="s">
        <v>16</v>
      </c>
      <c r="Y190" s="7">
        <v>1176</v>
      </c>
      <c r="Z190" s="9">
        <v>41533</v>
      </c>
      <c r="AA190" s="7">
        <v>50.16</v>
      </c>
      <c r="AB190" s="7" t="s">
        <v>47</v>
      </c>
      <c r="AC190" s="7">
        <f>MIN(AA187:AA247)</f>
        <v>26.84</v>
      </c>
    </row>
    <row r="191" spans="1:29" x14ac:dyDescent="0.2">
      <c r="A191" s="7" t="s">
        <v>11</v>
      </c>
      <c r="B191" s="7">
        <f t="shared" si="2"/>
        <v>284</v>
      </c>
      <c r="C191" s="9">
        <v>40641</v>
      </c>
      <c r="D191" s="24">
        <v>38.408920000000016</v>
      </c>
      <c r="F191" s="7" t="s">
        <v>11</v>
      </c>
      <c r="G191" s="7">
        <v>464</v>
      </c>
      <c r="H191" s="9">
        <v>40821</v>
      </c>
      <c r="I191" s="7">
        <v>78.62</v>
      </c>
      <c r="K191" s="8"/>
      <c r="L191" s="7" t="s">
        <v>11</v>
      </c>
      <c r="M191" s="7">
        <v>715</v>
      </c>
      <c r="N191" s="9">
        <v>41072</v>
      </c>
      <c r="O191" s="7">
        <v>72.709999999999994</v>
      </c>
      <c r="Q191" s="8"/>
      <c r="R191" s="7" t="s">
        <v>11</v>
      </c>
      <c r="S191" s="7">
        <v>732</v>
      </c>
      <c r="T191" s="9">
        <v>41089</v>
      </c>
      <c r="U191" s="7">
        <v>65.53</v>
      </c>
      <c r="X191" s="7" t="s">
        <v>16</v>
      </c>
      <c r="Y191" s="7">
        <v>1183</v>
      </c>
      <c r="Z191" s="9">
        <v>41540</v>
      </c>
      <c r="AA191" s="7">
        <v>60.82</v>
      </c>
      <c r="AB191" s="7" t="s">
        <v>48</v>
      </c>
      <c r="AC191" s="7">
        <f>MEDIAN(AA187:AA247)</f>
        <v>54.42</v>
      </c>
    </row>
    <row r="192" spans="1:29" x14ac:dyDescent="0.2">
      <c r="A192" s="7" t="s">
        <v>11</v>
      </c>
      <c r="B192" s="7">
        <f t="shared" si="2"/>
        <v>287</v>
      </c>
      <c r="C192" s="9">
        <v>40644</v>
      </c>
      <c r="D192" s="24">
        <v>38.741820000000011</v>
      </c>
      <c r="F192" s="7" t="s">
        <v>11</v>
      </c>
      <c r="G192" s="7">
        <v>466</v>
      </c>
      <c r="H192" s="9">
        <v>40823</v>
      </c>
      <c r="I192" s="7">
        <v>77.77</v>
      </c>
      <c r="K192" s="8"/>
      <c r="L192" s="7" t="s">
        <v>11</v>
      </c>
      <c r="M192" s="7">
        <v>717</v>
      </c>
      <c r="N192" s="9">
        <v>41074</v>
      </c>
      <c r="O192" s="7">
        <v>74.989999999999995</v>
      </c>
      <c r="Q192" s="8"/>
      <c r="R192" s="7" t="s">
        <v>11</v>
      </c>
      <c r="S192" s="7">
        <v>744</v>
      </c>
      <c r="T192" s="9">
        <v>41101</v>
      </c>
      <c r="U192" s="7">
        <v>62.01</v>
      </c>
      <c r="X192" s="7" t="s">
        <v>16</v>
      </c>
      <c r="Y192" s="7">
        <v>1190</v>
      </c>
      <c r="Z192" s="9">
        <v>41547</v>
      </c>
      <c r="AA192" s="7">
        <v>50.05</v>
      </c>
      <c r="AB192" s="7" t="s">
        <v>49</v>
      </c>
      <c r="AC192" s="8">
        <f>AVERAGE(AA187:AA247)</f>
        <v>56.179016393442616</v>
      </c>
    </row>
    <row r="193" spans="1:29" x14ac:dyDescent="0.2">
      <c r="A193" s="7" t="s">
        <v>11</v>
      </c>
      <c r="B193" s="7">
        <f t="shared" si="2"/>
        <v>288</v>
      </c>
      <c r="C193" s="9">
        <v>40645</v>
      </c>
      <c r="D193" s="24">
        <v>38.755420000000015</v>
      </c>
      <c r="F193" s="7" t="s">
        <v>11</v>
      </c>
      <c r="G193" s="7">
        <v>471</v>
      </c>
      <c r="H193" s="9">
        <v>40828</v>
      </c>
      <c r="I193" s="7">
        <v>97.8</v>
      </c>
      <c r="K193" s="8"/>
      <c r="L193" s="7" t="s">
        <v>11</v>
      </c>
      <c r="M193" s="7">
        <v>722</v>
      </c>
      <c r="N193" s="9">
        <v>41079</v>
      </c>
      <c r="O193" s="7">
        <v>65</v>
      </c>
      <c r="Q193" s="8"/>
      <c r="R193" s="7" t="s">
        <v>11</v>
      </c>
      <c r="S193" s="7">
        <v>746</v>
      </c>
      <c r="T193" s="9">
        <v>41103</v>
      </c>
      <c r="U193" s="7">
        <v>68.540000000000006</v>
      </c>
      <c r="X193" s="7" t="s">
        <v>16</v>
      </c>
      <c r="Y193" s="7">
        <v>1207</v>
      </c>
      <c r="Z193" s="9">
        <v>41564</v>
      </c>
      <c r="AA193" s="7">
        <v>89.56</v>
      </c>
      <c r="AB193" s="7" t="s">
        <v>50</v>
      </c>
      <c r="AC193" s="8">
        <f>STDEV(AA187:AA247)</f>
        <v>12.653267786744317</v>
      </c>
    </row>
    <row r="194" spans="1:29" x14ac:dyDescent="0.2">
      <c r="A194" s="7" t="s">
        <v>11</v>
      </c>
      <c r="B194" s="7">
        <f t="shared" si="2"/>
        <v>289</v>
      </c>
      <c r="C194" s="9">
        <v>40646</v>
      </c>
      <c r="D194" s="24">
        <v>38.982820000000011</v>
      </c>
      <c r="F194" s="7" t="s">
        <v>11</v>
      </c>
      <c r="G194" s="7">
        <v>473</v>
      </c>
      <c r="H194" s="9">
        <v>40830</v>
      </c>
      <c r="I194" s="7">
        <v>83.34</v>
      </c>
      <c r="K194" s="8"/>
      <c r="L194" s="7" t="s">
        <v>11</v>
      </c>
      <c r="M194" s="7">
        <v>724</v>
      </c>
      <c r="N194" s="9">
        <v>41081</v>
      </c>
      <c r="O194" s="7">
        <v>64.22</v>
      </c>
      <c r="Q194" s="8"/>
      <c r="R194" s="7" t="s">
        <v>11</v>
      </c>
      <c r="S194" s="7">
        <v>751</v>
      </c>
      <c r="T194" s="9">
        <v>41108</v>
      </c>
      <c r="U194" s="7">
        <v>142.4</v>
      </c>
      <c r="X194" s="7" t="s">
        <v>16</v>
      </c>
      <c r="Y194" s="7">
        <v>1211</v>
      </c>
      <c r="Z194" s="9">
        <v>41568</v>
      </c>
      <c r="AA194" s="7">
        <v>45.79</v>
      </c>
    </row>
    <row r="195" spans="1:29" x14ac:dyDescent="0.2">
      <c r="A195" s="7" t="s">
        <v>11</v>
      </c>
      <c r="B195" s="7">
        <f t="shared" si="2"/>
        <v>290</v>
      </c>
      <c r="C195" s="9">
        <v>40647</v>
      </c>
      <c r="D195" s="24">
        <v>39.144220000000018</v>
      </c>
      <c r="F195" s="7" t="s">
        <v>11</v>
      </c>
      <c r="G195" s="7">
        <v>476</v>
      </c>
      <c r="H195" s="9">
        <v>40833</v>
      </c>
      <c r="I195" s="7">
        <v>87.28</v>
      </c>
      <c r="K195" s="8"/>
      <c r="L195" s="7" t="s">
        <v>11</v>
      </c>
      <c r="M195" s="7">
        <v>729</v>
      </c>
      <c r="N195" s="9">
        <v>41086</v>
      </c>
      <c r="O195" s="7">
        <v>60.25</v>
      </c>
      <c r="Q195" s="8"/>
      <c r="R195" s="7" t="s">
        <v>11</v>
      </c>
      <c r="S195" s="7">
        <v>753</v>
      </c>
      <c r="T195" s="9">
        <v>41110</v>
      </c>
      <c r="U195" s="7">
        <v>112.5</v>
      </c>
      <c r="X195" s="7" t="s">
        <v>16</v>
      </c>
      <c r="Y195" s="7">
        <v>1218</v>
      </c>
      <c r="Z195" s="9">
        <v>41575</v>
      </c>
      <c r="AA195" s="7">
        <v>49.52</v>
      </c>
    </row>
    <row r="196" spans="1:29" x14ac:dyDescent="0.2">
      <c r="A196" s="7" t="s">
        <v>11</v>
      </c>
      <c r="B196" s="7">
        <f t="shared" si="2"/>
        <v>291</v>
      </c>
      <c r="C196" s="9">
        <v>40648</v>
      </c>
      <c r="D196" s="24">
        <v>39.188120000000019</v>
      </c>
      <c r="F196" s="7" t="s">
        <v>11</v>
      </c>
      <c r="G196" s="7">
        <v>478</v>
      </c>
      <c r="H196" s="9">
        <v>40835</v>
      </c>
      <c r="I196" s="7">
        <v>82.09</v>
      </c>
      <c r="K196" s="8"/>
      <c r="L196" s="7" t="s">
        <v>11</v>
      </c>
      <c r="M196" s="7">
        <v>731</v>
      </c>
      <c r="N196" s="9">
        <v>41088</v>
      </c>
      <c r="O196" s="7">
        <v>72.09</v>
      </c>
      <c r="Q196" s="8"/>
      <c r="R196" s="7" t="s">
        <v>11</v>
      </c>
      <c r="S196" s="7">
        <v>758</v>
      </c>
      <c r="T196" s="9">
        <v>41115</v>
      </c>
      <c r="U196" s="7">
        <v>37.76</v>
      </c>
      <c r="X196" s="7" t="s">
        <v>16</v>
      </c>
      <c r="Y196" s="7">
        <v>1225</v>
      </c>
      <c r="Z196" s="9">
        <v>41582</v>
      </c>
      <c r="AA196" s="7">
        <v>45.14</v>
      </c>
    </row>
    <row r="197" spans="1:29" x14ac:dyDescent="0.2">
      <c r="A197" s="7" t="s">
        <v>11</v>
      </c>
      <c r="B197" s="7">
        <f t="shared" ref="B197:B260" si="3">C197-$C$2</f>
        <v>294</v>
      </c>
      <c r="C197" s="9">
        <v>40651</v>
      </c>
      <c r="D197" s="24">
        <v>39.060020000000016</v>
      </c>
      <c r="F197" s="7" t="s">
        <v>11</v>
      </c>
      <c r="G197" s="7">
        <v>480</v>
      </c>
      <c r="H197" s="9">
        <v>40837</v>
      </c>
      <c r="I197" s="7">
        <v>81.42</v>
      </c>
      <c r="K197" s="8"/>
      <c r="L197" s="7" t="s">
        <v>11</v>
      </c>
      <c r="M197" s="7">
        <v>736</v>
      </c>
      <c r="N197" s="9">
        <v>41093</v>
      </c>
      <c r="O197" s="7">
        <v>68.5</v>
      </c>
      <c r="Q197" s="8"/>
      <c r="R197" s="7" t="s">
        <v>11</v>
      </c>
      <c r="S197" s="7">
        <v>760</v>
      </c>
      <c r="T197" s="9">
        <v>41117</v>
      </c>
      <c r="U197" s="7">
        <v>41.42</v>
      </c>
      <c r="X197" s="7" t="s">
        <v>16</v>
      </c>
      <c r="Y197" s="7">
        <v>1233</v>
      </c>
      <c r="Z197" s="9">
        <v>41590</v>
      </c>
      <c r="AA197" s="7">
        <v>83.38</v>
      </c>
    </row>
    <row r="198" spans="1:29" x14ac:dyDescent="0.2">
      <c r="A198" s="7" t="s">
        <v>11</v>
      </c>
      <c r="B198" s="7">
        <f t="shared" si="3"/>
        <v>295</v>
      </c>
      <c r="C198" s="9">
        <v>40652</v>
      </c>
      <c r="D198" s="24">
        <v>39.065220000000018</v>
      </c>
      <c r="F198" s="7" t="s">
        <v>11</v>
      </c>
      <c r="G198" s="7">
        <v>483</v>
      </c>
      <c r="H198" s="9">
        <v>40840</v>
      </c>
      <c r="I198" s="7">
        <v>81.52</v>
      </c>
      <c r="K198" s="8"/>
      <c r="L198" s="7" t="s">
        <v>11</v>
      </c>
      <c r="M198" s="7">
        <v>743</v>
      </c>
      <c r="N198" s="9">
        <v>41100</v>
      </c>
      <c r="O198" s="7">
        <v>64.680000000000007</v>
      </c>
      <c r="Q198" s="8"/>
      <c r="R198" s="7" t="s">
        <v>11</v>
      </c>
      <c r="S198" s="7">
        <v>765</v>
      </c>
      <c r="T198" s="9">
        <v>41122</v>
      </c>
      <c r="U198" s="7">
        <v>37.700000000000003</v>
      </c>
      <c r="X198" s="7" t="s">
        <v>16</v>
      </c>
      <c r="Y198" s="7">
        <v>1234</v>
      </c>
      <c r="Z198" s="9">
        <v>41591</v>
      </c>
      <c r="AA198" s="7">
        <v>90.19</v>
      </c>
    </row>
    <row r="199" spans="1:29" x14ac:dyDescent="0.2">
      <c r="A199" s="7" t="s">
        <v>11</v>
      </c>
      <c r="B199" s="7">
        <f t="shared" si="3"/>
        <v>296</v>
      </c>
      <c r="C199" s="9">
        <v>40653</v>
      </c>
      <c r="D199" s="24">
        <v>39.206620000000015</v>
      </c>
      <c r="F199" s="7" t="s">
        <v>11</v>
      </c>
      <c r="G199" s="7">
        <v>485</v>
      </c>
      <c r="H199" s="9">
        <v>40842</v>
      </c>
      <c r="I199" s="7">
        <v>88.16</v>
      </c>
      <c r="K199" s="8"/>
      <c r="L199" s="7" t="s">
        <v>11</v>
      </c>
      <c r="M199" s="7">
        <v>745</v>
      </c>
      <c r="N199" s="9">
        <v>41102</v>
      </c>
      <c r="O199" s="7">
        <v>75.180000000000007</v>
      </c>
      <c r="Q199" s="8"/>
      <c r="R199" s="7" t="s">
        <v>11</v>
      </c>
      <c r="S199" s="7">
        <v>767</v>
      </c>
      <c r="T199" s="9">
        <v>41124</v>
      </c>
      <c r="U199" s="7">
        <v>43.92</v>
      </c>
      <c r="X199" s="7" t="s">
        <v>16</v>
      </c>
      <c r="Y199" s="7">
        <v>1239</v>
      </c>
      <c r="Z199" s="10">
        <v>41596</v>
      </c>
      <c r="AA199" s="7">
        <v>54.68</v>
      </c>
    </row>
    <row r="200" spans="1:29" x14ac:dyDescent="0.2">
      <c r="A200" s="7" t="s">
        <v>11</v>
      </c>
      <c r="B200" s="7">
        <f t="shared" si="3"/>
        <v>297</v>
      </c>
      <c r="C200" s="9">
        <v>40654</v>
      </c>
      <c r="D200" s="24">
        <v>39.345320000000015</v>
      </c>
      <c r="F200" s="7" t="s">
        <v>11</v>
      </c>
      <c r="G200" s="7">
        <v>487</v>
      </c>
      <c r="H200" s="9">
        <v>40844</v>
      </c>
      <c r="I200" s="7">
        <v>82.84</v>
      </c>
      <c r="K200" s="8"/>
      <c r="L200" s="7" t="s">
        <v>11</v>
      </c>
      <c r="M200" s="7">
        <v>750</v>
      </c>
      <c r="N200" s="9">
        <v>41107</v>
      </c>
      <c r="O200" s="7">
        <v>141.30000000000001</v>
      </c>
      <c r="Q200" s="8"/>
      <c r="R200" s="7" t="s">
        <v>11</v>
      </c>
      <c r="S200" s="7">
        <v>772</v>
      </c>
      <c r="T200" s="9">
        <v>41129</v>
      </c>
      <c r="U200" s="7">
        <v>62.42</v>
      </c>
      <c r="X200" s="7" t="s">
        <v>16</v>
      </c>
      <c r="Y200" s="7">
        <v>1246</v>
      </c>
      <c r="Z200" s="9">
        <v>41603</v>
      </c>
      <c r="AA200" s="7">
        <v>55.13</v>
      </c>
    </row>
    <row r="201" spans="1:29" x14ac:dyDescent="0.2">
      <c r="A201" s="7" t="s">
        <v>11</v>
      </c>
      <c r="B201" s="7">
        <f t="shared" si="3"/>
        <v>298</v>
      </c>
      <c r="C201" s="9">
        <v>40655</v>
      </c>
      <c r="D201" s="24">
        <v>39.461420000000011</v>
      </c>
      <c r="F201" s="7" t="s">
        <v>11</v>
      </c>
      <c r="G201" s="7">
        <v>490</v>
      </c>
      <c r="H201" s="9">
        <v>40847</v>
      </c>
      <c r="I201" s="7">
        <v>84.11</v>
      </c>
      <c r="K201" s="8"/>
      <c r="L201" s="7" t="s">
        <v>11</v>
      </c>
      <c r="M201" s="7">
        <v>752</v>
      </c>
      <c r="N201" s="9">
        <v>41109</v>
      </c>
      <c r="O201" s="7">
        <v>111.9</v>
      </c>
      <c r="Q201" s="8"/>
      <c r="R201" s="7" t="s">
        <v>11</v>
      </c>
      <c r="S201" s="7">
        <v>774</v>
      </c>
      <c r="T201" s="9">
        <v>41131</v>
      </c>
      <c r="U201" s="7">
        <v>53.55</v>
      </c>
      <c r="X201" s="7" t="s">
        <v>16</v>
      </c>
      <c r="Y201" s="7">
        <v>1253</v>
      </c>
      <c r="Z201" s="9">
        <v>41610</v>
      </c>
      <c r="AA201" s="7">
        <v>49.79</v>
      </c>
    </row>
    <row r="202" spans="1:29" x14ac:dyDescent="0.2">
      <c r="A202" s="7" t="s">
        <v>11</v>
      </c>
      <c r="B202" s="7">
        <f t="shared" si="3"/>
        <v>301</v>
      </c>
      <c r="C202" s="9">
        <v>40658</v>
      </c>
      <c r="D202" s="24">
        <v>39.760520000000014</v>
      </c>
      <c r="F202" s="7" t="s">
        <v>11</v>
      </c>
      <c r="G202" s="7">
        <v>492</v>
      </c>
      <c r="H202" s="9">
        <v>40849</v>
      </c>
      <c r="I202" s="7">
        <v>84.68</v>
      </c>
      <c r="K202" s="8"/>
      <c r="L202" s="7" t="s">
        <v>11</v>
      </c>
      <c r="M202" s="7">
        <v>757</v>
      </c>
      <c r="N202" s="9">
        <v>41114</v>
      </c>
      <c r="O202" s="7">
        <v>41.32</v>
      </c>
      <c r="Q202" s="8"/>
      <c r="R202" s="7" t="s">
        <v>11</v>
      </c>
      <c r="S202" s="7">
        <v>779</v>
      </c>
      <c r="T202" s="9">
        <v>41136</v>
      </c>
      <c r="U202" s="7">
        <v>63.43</v>
      </c>
      <c r="X202" s="7" t="s">
        <v>16</v>
      </c>
      <c r="Y202" s="7">
        <v>1260</v>
      </c>
      <c r="Z202" s="10">
        <v>41617</v>
      </c>
      <c r="AA202" s="7">
        <v>55.1</v>
      </c>
    </row>
    <row r="203" spans="1:29" x14ac:dyDescent="0.2">
      <c r="A203" s="7" t="s">
        <v>11</v>
      </c>
      <c r="B203" s="7">
        <f t="shared" si="3"/>
        <v>302</v>
      </c>
      <c r="C203" s="9">
        <v>40659</v>
      </c>
      <c r="D203" s="24">
        <v>39.912320000000015</v>
      </c>
      <c r="F203" s="7" t="s">
        <v>11</v>
      </c>
      <c r="G203" s="7">
        <v>494</v>
      </c>
      <c r="H203" s="9">
        <v>40851</v>
      </c>
      <c r="I203" s="7">
        <v>85.1</v>
      </c>
      <c r="K203" s="8"/>
      <c r="L203" s="7" t="s">
        <v>11</v>
      </c>
      <c r="M203" s="7">
        <v>759</v>
      </c>
      <c r="N203" s="9">
        <v>41116</v>
      </c>
      <c r="O203" s="7">
        <v>50.19</v>
      </c>
      <c r="Q203" s="8"/>
      <c r="R203" s="7" t="s">
        <v>11</v>
      </c>
      <c r="S203" s="7">
        <v>781</v>
      </c>
      <c r="T203" s="9">
        <v>41138</v>
      </c>
      <c r="U203" s="7">
        <v>62.79</v>
      </c>
      <c r="X203" s="7" t="s">
        <v>16</v>
      </c>
      <c r="Y203" s="7">
        <v>1267</v>
      </c>
      <c r="Z203" s="10">
        <v>41624</v>
      </c>
      <c r="AA203" s="7">
        <v>55.46</v>
      </c>
    </row>
    <row r="204" spans="1:29" x14ac:dyDescent="0.2">
      <c r="A204" s="7" t="s">
        <v>11</v>
      </c>
      <c r="B204" s="7">
        <f t="shared" si="3"/>
        <v>303</v>
      </c>
      <c r="C204" s="9">
        <v>40660</v>
      </c>
      <c r="D204" s="24">
        <v>40.031320000000015</v>
      </c>
      <c r="F204" s="7" t="s">
        <v>11</v>
      </c>
      <c r="G204" s="7">
        <v>497</v>
      </c>
      <c r="H204" s="9">
        <v>40854</v>
      </c>
      <c r="I204" s="7">
        <v>89.96</v>
      </c>
      <c r="K204" s="8"/>
      <c r="L204" s="7" t="s">
        <v>11</v>
      </c>
      <c r="M204" s="7">
        <v>764</v>
      </c>
      <c r="N204" s="9">
        <v>41121</v>
      </c>
      <c r="O204" s="7">
        <v>39.83</v>
      </c>
      <c r="Q204" s="8"/>
      <c r="R204" s="7" t="s">
        <v>11</v>
      </c>
      <c r="S204" s="7">
        <v>786</v>
      </c>
      <c r="T204" s="9">
        <v>41143</v>
      </c>
      <c r="U204" s="7">
        <v>52.85</v>
      </c>
      <c r="X204" s="7" t="s">
        <v>16</v>
      </c>
      <c r="Y204" s="7">
        <v>1274</v>
      </c>
      <c r="Z204" s="10">
        <v>41631</v>
      </c>
      <c r="AA204" s="7">
        <v>61.78</v>
      </c>
    </row>
    <row r="205" spans="1:29" x14ac:dyDescent="0.2">
      <c r="A205" s="7" t="s">
        <v>11</v>
      </c>
      <c r="B205" s="7">
        <f t="shared" si="3"/>
        <v>304</v>
      </c>
      <c r="C205" s="9">
        <v>40661</v>
      </c>
      <c r="D205" s="24">
        <v>40.189920000000015</v>
      </c>
      <c r="F205" s="7" t="s">
        <v>11</v>
      </c>
      <c r="G205" s="7">
        <v>499</v>
      </c>
      <c r="H205" s="9">
        <v>40856</v>
      </c>
      <c r="I205" s="7">
        <v>94.82</v>
      </c>
      <c r="K205" s="8"/>
      <c r="L205" s="7" t="s">
        <v>11</v>
      </c>
      <c r="M205" s="7">
        <v>766</v>
      </c>
      <c r="N205" s="9">
        <v>41123</v>
      </c>
      <c r="O205" s="7">
        <v>51.3</v>
      </c>
      <c r="Q205" s="8"/>
      <c r="R205" s="7" t="s">
        <v>11</v>
      </c>
      <c r="S205" s="7">
        <v>788</v>
      </c>
      <c r="T205" s="9">
        <v>41145</v>
      </c>
      <c r="U205" s="7">
        <v>58.62</v>
      </c>
      <c r="X205" s="7" t="s">
        <v>16</v>
      </c>
      <c r="Y205" s="7">
        <v>1278</v>
      </c>
      <c r="Z205" s="10">
        <v>41635</v>
      </c>
      <c r="AA205" s="7">
        <v>53.75</v>
      </c>
    </row>
    <row r="206" spans="1:29" x14ac:dyDescent="0.2">
      <c r="A206" s="7" t="s">
        <v>11</v>
      </c>
      <c r="B206" s="7">
        <f t="shared" si="3"/>
        <v>305</v>
      </c>
      <c r="C206" s="9">
        <v>40662</v>
      </c>
      <c r="D206" s="24">
        <v>40.315520000000014</v>
      </c>
      <c r="F206" s="7" t="s">
        <v>11</v>
      </c>
      <c r="G206" s="7">
        <v>504</v>
      </c>
      <c r="H206" s="9">
        <v>40861</v>
      </c>
      <c r="I206" s="7">
        <v>85.39</v>
      </c>
      <c r="K206" s="8"/>
      <c r="L206" s="7" t="s">
        <v>11</v>
      </c>
      <c r="M206" s="7">
        <v>771</v>
      </c>
      <c r="N206" s="9">
        <v>41128</v>
      </c>
      <c r="O206" s="7">
        <v>65.150000000000006</v>
      </c>
      <c r="Q206" s="8"/>
      <c r="R206" s="7" t="s">
        <v>11</v>
      </c>
      <c r="S206" s="7">
        <v>793</v>
      </c>
      <c r="T206" s="10">
        <v>41150</v>
      </c>
      <c r="U206" s="7">
        <v>51.35</v>
      </c>
      <c r="X206" s="7" t="s">
        <v>16</v>
      </c>
      <c r="Y206" s="7">
        <v>1281</v>
      </c>
      <c r="Z206" s="10">
        <v>41638</v>
      </c>
      <c r="AA206" s="7">
        <v>63.22</v>
      </c>
    </row>
    <row r="207" spans="1:29" x14ac:dyDescent="0.2">
      <c r="A207" s="7" t="s">
        <v>11</v>
      </c>
      <c r="B207" s="7">
        <f t="shared" si="3"/>
        <v>308</v>
      </c>
      <c r="C207" s="9">
        <v>40665</v>
      </c>
      <c r="D207" s="24">
        <v>40.640420000000013</v>
      </c>
      <c r="F207" s="7" t="s">
        <v>11</v>
      </c>
      <c r="G207" s="7">
        <v>506</v>
      </c>
      <c r="H207" s="9">
        <v>40863</v>
      </c>
      <c r="I207" s="7">
        <v>85.38</v>
      </c>
      <c r="K207" s="8"/>
      <c r="L207" s="7" t="s">
        <v>11</v>
      </c>
      <c r="M207" s="7">
        <v>773</v>
      </c>
      <c r="N207" s="9">
        <v>41130</v>
      </c>
      <c r="O207" s="7">
        <v>55.37</v>
      </c>
      <c r="Q207" s="8"/>
      <c r="R207" s="7" t="s">
        <v>11</v>
      </c>
      <c r="S207" s="7">
        <v>795</v>
      </c>
      <c r="T207" s="10">
        <v>41152</v>
      </c>
      <c r="U207" s="7">
        <v>46.57</v>
      </c>
      <c r="X207" s="7" t="s">
        <v>16</v>
      </c>
      <c r="Y207" s="7">
        <v>1284</v>
      </c>
      <c r="Z207" s="10">
        <v>41641</v>
      </c>
      <c r="AA207" s="7">
        <v>56.5</v>
      </c>
    </row>
    <row r="208" spans="1:29" x14ac:dyDescent="0.2">
      <c r="A208" s="7" t="s">
        <v>11</v>
      </c>
      <c r="B208" s="7">
        <f t="shared" si="3"/>
        <v>309</v>
      </c>
      <c r="C208" s="9">
        <v>40666</v>
      </c>
      <c r="D208" s="24">
        <v>40.881320000000017</v>
      </c>
      <c r="F208" s="7" t="s">
        <v>11</v>
      </c>
      <c r="G208" s="7">
        <v>508</v>
      </c>
      <c r="H208" s="9">
        <v>40865</v>
      </c>
      <c r="I208" s="7">
        <v>100.15</v>
      </c>
      <c r="K208" s="8"/>
      <c r="L208" s="7" t="s">
        <v>11</v>
      </c>
      <c r="M208" s="7">
        <v>778</v>
      </c>
      <c r="N208" s="9">
        <v>41135</v>
      </c>
      <c r="O208" s="7">
        <v>64.44</v>
      </c>
      <c r="Q208" s="8"/>
      <c r="R208" s="7" t="s">
        <v>11</v>
      </c>
      <c r="S208" s="7">
        <v>802</v>
      </c>
      <c r="T208" s="9">
        <v>41159</v>
      </c>
      <c r="U208" s="7">
        <v>70</v>
      </c>
      <c r="X208" s="7" t="s">
        <v>16</v>
      </c>
      <c r="Y208" s="7">
        <v>1285</v>
      </c>
      <c r="Z208" s="10">
        <v>41642</v>
      </c>
      <c r="AA208" s="7">
        <v>56.4</v>
      </c>
    </row>
    <row r="209" spans="1:27" x14ac:dyDescent="0.2">
      <c r="A209" s="7" t="s">
        <v>11</v>
      </c>
      <c r="B209" s="7">
        <f t="shared" si="3"/>
        <v>310</v>
      </c>
      <c r="C209" s="9">
        <v>40667</v>
      </c>
      <c r="D209" s="24">
        <v>41.062220000000018</v>
      </c>
      <c r="F209" s="7" t="s">
        <v>11</v>
      </c>
      <c r="G209" s="7">
        <v>511</v>
      </c>
      <c r="H209" s="9">
        <v>40868</v>
      </c>
      <c r="I209" s="7">
        <v>86.06</v>
      </c>
      <c r="K209" s="8"/>
      <c r="L209" s="7" t="s">
        <v>11</v>
      </c>
      <c r="M209" s="7">
        <v>780</v>
      </c>
      <c r="N209" s="9">
        <v>41137</v>
      </c>
      <c r="O209" s="7">
        <v>67.459999999999994</v>
      </c>
      <c r="Q209" s="8"/>
      <c r="R209" s="7" t="s">
        <v>11</v>
      </c>
      <c r="S209" s="7">
        <v>807</v>
      </c>
      <c r="T209" s="9">
        <v>41164</v>
      </c>
      <c r="U209" s="7">
        <v>54.09</v>
      </c>
      <c r="X209" s="7" t="s">
        <v>16</v>
      </c>
      <c r="Y209" s="7">
        <v>1289</v>
      </c>
      <c r="Z209" s="10">
        <v>41646</v>
      </c>
      <c r="AA209" s="7">
        <v>47.58</v>
      </c>
    </row>
    <row r="210" spans="1:27" x14ac:dyDescent="0.2">
      <c r="A210" s="7" t="s">
        <v>11</v>
      </c>
      <c r="B210" s="7">
        <f t="shared" si="3"/>
        <v>311</v>
      </c>
      <c r="C210" s="9">
        <v>40668</v>
      </c>
      <c r="D210" s="24">
        <v>41.108220000000017</v>
      </c>
      <c r="F210" s="7" t="s">
        <v>11</v>
      </c>
      <c r="G210" s="7">
        <v>513</v>
      </c>
      <c r="H210" s="9">
        <v>40870</v>
      </c>
      <c r="I210" s="7">
        <v>87.94</v>
      </c>
      <c r="K210" s="8"/>
      <c r="L210" s="7" t="s">
        <v>11</v>
      </c>
      <c r="M210" s="7">
        <v>785</v>
      </c>
      <c r="N210" s="9">
        <v>41142</v>
      </c>
      <c r="O210" s="7">
        <v>62.01</v>
      </c>
      <c r="Q210" s="8"/>
      <c r="R210" s="7" t="s">
        <v>11</v>
      </c>
      <c r="S210" s="7">
        <v>809</v>
      </c>
      <c r="T210" s="9">
        <v>41166</v>
      </c>
      <c r="U210" s="7">
        <v>52.61</v>
      </c>
      <c r="X210" s="7" t="s">
        <v>16</v>
      </c>
      <c r="Y210" s="7">
        <v>1290</v>
      </c>
      <c r="Z210" s="10">
        <v>41647</v>
      </c>
      <c r="AA210" s="7">
        <v>54.13</v>
      </c>
    </row>
    <row r="211" spans="1:27" x14ac:dyDescent="0.2">
      <c r="A211" s="7" t="s">
        <v>11</v>
      </c>
      <c r="B211" s="7">
        <f t="shared" si="3"/>
        <v>312</v>
      </c>
      <c r="C211" s="9">
        <v>40669</v>
      </c>
      <c r="D211" s="24">
        <v>41.284220000000019</v>
      </c>
      <c r="F211" s="7" t="s">
        <v>11</v>
      </c>
      <c r="G211" s="7">
        <v>518</v>
      </c>
      <c r="H211" s="9">
        <v>40875</v>
      </c>
      <c r="I211" s="7">
        <v>90.49</v>
      </c>
      <c r="K211" s="8"/>
      <c r="L211" s="7" t="s">
        <v>11</v>
      </c>
      <c r="M211" s="7">
        <v>787</v>
      </c>
      <c r="N211" s="9">
        <v>41144</v>
      </c>
      <c r="O211" s="7">
        <v>65.58</v>
      </c>
      <c r="Q211" s="8"/>
      <c r="R211" s="7" t="s">
        <v>11</v>
      </c>
      <c r="S211" s="7">
        <v>814</v>
      </c>
      <c r="T211" s="9">
        <v>41171</v>
      </c>
      <c r="U211" s="7">
        <v>47.55</v>
      </c>
      <c r="X211" s="7" t="s">
        <v>16</v>
      </c>
      <c r="Y211" s="7">
        <v>1295</v>
      </c>
      <c r="Z211" s="10">
        <v>41652</v>
      </c>
      <c r="AA211" s="7">
        <v>54.49</v>
      </c>
    </row>
    <row r="212" spans="1:27" x14ac:dyDescent="0.2">
      <c r="A212" s="7" t="s">
        <v>11</v>
      </c>
      <c r="B212" s="7">
        <f t="shared" si="3"/>
        <v>315</v>
      </c>
      <c r="C212" s="9">
        <v>40672</v>
      </c>
      <c r="D212" s="24">
        <v>41.522620000000018</v>
      </c>
      <c r="F212" s="7" t="s">
        <v>11</v>
      </c>
      <c r="G212" s="7">
        <v>520</v>
      </c>
      <c r="H212" s="9">
        <v>40877</v>
      </c>
      <c r="I212" s="7">
        <v>89.72</v>
      </c>
      <c r="K212" s="8"/>
      <c r="L212" s="7" t="s">
        <v>11</v>
      </c>
      <c r="M212" s="7">
        <v>792</v>
      </c>
      <c r="N212" s="9">
        <v>41149</v>
      </c>
      <c r="O212" s="7">
        <v>60.28</v>
      </c>
      <c r="Q212" s="8"/>
      <c r="R212" s="7" t="s">
        <v>11</v>
      </c>
      <c r="S212" s="7">
        <v>816</v>
      </c>
      <c r="T212" s="9">
        <v>41173</v>
      </c>
      <c r="U212" s="7">
        <v>51.83</v>
      </c>
      <c r="X212" s="7" t="s">
        <v>16</v>
      </c>
      <c r="Y212" s="7">
        <v>1303</v>
      </c>
      <c r="Z212" s="10">
        <v>41660</v>
      </c>
      <c r="AA212" s="7">
        <v>79.28</v>
      </c>
    </row>
    <row r="213" spans="1:27" x14ac:dyDescent="0.2">
      <c r="A213" s="7" t="s">
        <v>11</v>
      </c>
      <c r="B213" s="7">
        <f t="shared" si="3"/>
        <v>316</v>
      </c>
      <c r="C213" s="9">
        <v>40673</v>
      </c>
      <c r="D213" s="24">
        <v>41.685820000000014</v>
      </c>
      <c r="F213" s="7" t="s">
        <v>11</v>
      </c>
      <c r="G213" s="7">
        <v>522</v>
      </c>
      <c r="H213" s="9">
        <v>40879</v>
      </c>
      <c r="I213" s="7">
        <v>86.17</v>
      </c>
      <c r="K213" s="8"/>
      <c r="L213" s="7" t="s">
        <v>11</v>
      </c>
      <c r="M213" s="7">
        <v>794</v>
      </c>
      <c r="N213" s="9">
        <v>41151</v>
      </c>
      <c r="O213" s="7">
        <v>59.22</v>
      </c>
      <c r="Q213" s="8"/>
      <c r="R213" s="7" t="s">
        <v>11</v>
      </c>
      <c r="S213" s="7">
        <v>821</v>
      </c>
      <c r="T213" s="9">
        <v>41178</v>
      </c>
      <c r="U213" s="7">
        <v>74.180000000000007</v>
      </c>
      <c r="X213" s="7" t="s">
        <v>16</v>
      </c>
      <c r="Y213" s="7">
        <v>1304</v>
      </c>
      <c r="Z213" s="10">
        <v>41661</v>
      </c>
      <c r="AA213" s="7">
        <v>76.5</v>
      </c>
    </row>
    <row r="214" spans="1:27" x14ac:dyDescent="0.2">
      <c r="A214" s="7" t="s">
        <v>11</v>
      </c>
      <c r="B214" s="7">
        <f t="shared" si="3"/>
        <v>317</v>
      </c>
      <c r="C214" s="9">
        <v>40674</v>
      </c>
      <c r="D214" s="24">
        <v>41.754120000000015</v>
      </c>
      <c r="F214" s="7" t="s">
        <v>11</v>
      </c>
      <c r="G214" s="7">
        <v>525</v>
      </c>
      <c r="H214" s="9">
        <v>40882</v>
      </c>
      <c r="I214" s="7">
        <v>97.19</v>
      </c>
      <c r="K214" s="8"/>
      <c r="L214" s="7" t="s">
        <v>11</v>
      </c>
      <c r="M214" s="7">
        <v>801</v>
      </c>
      <c r="N214" s="9">
        <v>41158</v>
      </c>
      <c r="O214" s="7">
        <v>70.180000000000007</v>
      </c>
      <c r="Q214" s="8"/>
      <c r="R214" s="7" t="s">
        <v>11</v>
      </c>
      <c r="S214" s="7">
        <v>823</v>
      </c>
      <c r="T214" s="9">
        <v>41180</v>
      </c>
      <c r="U214" s="7">
        <v>70.2</v>
      </c>
      <c r="X214" s="7" t="s">
        <v>16</v>
      </c>
      <c r="Y214" s="7">
        <v>1309</v>
      </c>
      <c r="Z214" s="10">
        <v>41666</v>
      </c>
      <c r="AA214" s="7">
        <v>57.12</v>
      </c>
    </row>
    <row r="215" spans="1:27" x14ac:dyDescent="0.2">
      <c r="A215" s="7" t="s">
        <v>11</v>
      </c>
      <c r="B215" s="7">
        <f t="shared" si="3"/>
        <v>318</v>
      </c>
      <c r="C215" s="9">
        <v>40675</v>
      </c>
      <c r="D215" s="24">
        <v>41.944920000000018</v>
      </c>
      <c r="F215" s="7" t="s">
        <v>11</v>
      </c>
      <c r="G215" s="7">
        <v>527</v>
      </c>
      <c r="H215" s="9">
        <v>40884</v>
      </c>
      <c r="I215" s="7">
        <v>95.4</v>
      </c>
      <c r="K215" s="8"/>
      <c r="L215" s="7" t="s">
        <v>11</v>
      </c>
      <c r="M215" s="7">
        <v>806</v>
      </c>
      <c r="N215" s="9">
        <v>41163</v>
      </c>
      <c r="O215" s="7">
        <v>58.83</v>
      </c>
      <c r="Q215" s="8"/>
      <c r="R215" s="7" t="s">
        <v>11</v>
      </c>
      <c r="S215" s="7">
        <v>828</v>
      </c>
      <c r="T215" s="9">
        <v>41185</v>
      </c>
      <c r="U215" s="7">
        <v>60.17</v>
      </c>
      <c r="X215" s="7" t="s">
        <v>16</v>
      </c>
      <c r="Y215" s="7">
        <v>1316</v>
      </c>
      <c r="Z215" s="10">
        <v>41673</v>
      </c>
      <c r="AA215" s="7">
        <v>58.58</v>
      </c>
    </row>
    <row r="216" spans="1:27" x14ac:dyDescent="0.2">
      <c r="A216" s="7" t="s">
        <v>11</v>
      </c>
      <c r="B216" s="7">
        <f t="shared" si="3"/>
        <v>319</v>
      </c>
      <c r="C216" s="10">
        <v>40676</v>
      </c>
      <c r="D216" s="24">
        <v>42.028320000000022</v>
      </c>
      <c r="F216" s="7" t="s">
        <v>11</v>
      </c>
      <c r="G216" s="7">
        <v>529</v>
      </c>
      <c r="H216" s="9">
        <v>40886</v>
      </c>
      <c r="I216" s="7">
        <v>81.489999999999995</v>
      </c>
      <c r="K216" s="8"/>
      <c r="L216" s="7" t="s">
        <v>11</v>
      </c>
      <c r="M216" s="7">
        <v>808</v>
      </c>
      <c r="N216" s="9">
        <v>41165</v>
      </c>
      <c r="O216" s="7">
        <v>58.8</v>
      </c>
      <c r="Q216" s="8"/>
      <c r="R216" s="7" t="s">
        <v>11</v>
      </c>
      <c r="S216" s="7">
        <v>830</v>
      </c>
      <c r="T216" s="10">
        <v>41187</v>
      </c>
      <c r="U216" s="7">
        <v>54.81</v>
      </c>
      <c r="X216" s="7" t="s">
        <v>16</v>
      </c>
      <c r="Y216" s="7">
        <v>1323</v>
      </c>
      <c r="Z216" s="9">
        <v>41680</v>
      </c>
      <c r="AA216" s="7">
        <v>26.84</v>
      </c>
    </row>
    <row r="217" spans="1:27" x14ac:dyDescent="0.2">
      <c r="A217" s="7" t="s">
        <v>11</v>
      </c>
      <c r="B217" s="7">
        <f t="shared" si="3"/>
        <v>322</v>
      </c>
      <c r="C217" s="9">
        <v>40679</v>
      </c>
      <c r="D217" s="24">
        <v>42.358020000000018</v>
      </c>
      <c r="F217" s="7" t="s">
        <v>11</v>
      </c>
      <c r="G217" s="7">
        <v>532</v>
      </c>
      <c r="H217" s="9">
        <v>40889</v>
      </c>
      <c r="I217" s="7">
        <v>84.8</v>
      </c>
      <c r="K217" s="8"/>
      <c r="L217" s="7" t="s">
        <v>11</v>
      </c>
      <c r="M217" s="7">
        <v>813</v>
      </c>
      <c r="N217" s="9">
        <v>41170</v>
      </c>
      <c r="O217" s="7">
        <v>46.79</v>
      </c>
      <c r="Q217" s="8"/>
      <c r="R217" s="7" t="s">
        <v>11</v>
      </c>
      <c r="S217" s="7">
        <v>837</v>
      </c>
      <c r="T217" s="9">
        <v>41194</v>
      </c>
      <c r="U217" s="7">
        <v>47.89</v>
      </c>
      <c r="X217" s="7" t="s">
        <v>16</v>
      </c>
      <c r="Y217" s="7">
        <v>1331</v>
      </c>
      <c r="Z217" s="9">
        <v>41688</v>
      </c>
      <c r="AA217" s="7">
        <v>44.08</v>
      </c>
    </row>
    <row r="218" spans="1:27" x14ac:dyDescent="0.2">
      <c r="A218" s="7" t="s">
        <v>11</v>
      </c>
      <c r="B218" s="7">
        <f t="shared" si="3"/>
        <v>323</v>
      </c>
      <c r="C218" s="9">
        <v>40680</v>
      </c>
      <c r="D218" s="24">
        <v>42.542220000000015</v>
      </c>
      <c r="F218" s="7" t="s">
        <v>11</v>
      </c>
      <c r="G218" s="7">
        <v>534</v>
      </c>
      <c r="H218" s="9">
        <v>40891</v>
      </c>
      <c r="I218" s="7">
        <v>86.02</v>
      </c>
      <c r="K218" s="8"/>
      <c r="L218" s="7" t="s">
        <v>11</v>
      </c>
      <c r="M218" s="7">
        <v>815</v>
      </c>
      <c r="N218" s="10">
        <v>41172</v>
      </c>
      <c r="O218" s="7">
        <v>61.23</v>
      </c>
      <c r="Q218" s="8"/>
      <c r="R218" s="7" t="s">
        <v>11</v>
      </c>
      <c r="S218" s="7">
        <v>842</v>
      </c>
      <c r="T218" s="9">
        <v>41199</v>
      </c>
      <c r="U218" s="7">
        <v>60</v>
      </c>
      <c r="X218" s="7" t="s">
        <v>16</v>
      </c>
      <c r="Y218" s="7">
        <v>1332</v>
      </c>
      <c r="Z218" s="9">
        <v>41689</v>
      </c>
      <c r="AA218" s="7">
        <v>40.880000000000003</v>
      </c>
    </row>
    <row r="219" spans="1:27" x14ac:dyDescent="0.2">
      <c r="A219" s="7" t="s">
        <v>11</v>
      </c>
      <c r="B219" s="7">
        <f t="shared" si="3"/>
        <v>324</v>
      </c>
      <c r="C219" s="9">
        <v>40681</v>
      </c>
      <c r="D219" s="24">
        <v>42.664720000000017</v>
      </c>
      <c r="F219" s="7" t="s">
        <v>11</v>
      </c>
      <c r="G219" s="7">
        <v>536</v>
      </c>
      <c r="H219" s="9">
        <v>40893</v>
      </c>
      <c r="I219" s="7">
        <v>84.36</v>
      </c>
      <c r="K219" s="8"/>
      <c r="L219" s="7" t="s">
        <v>11</v>
      </c>
      <c r="M219" s="7">
        <v>820</v>
      </c>
      <c r="N219" s="9">
        <v>41177</v>
      </c>
      <c r="O219" s="7">
        <v>95.17</v>
      </c>
      <c r="Q219" s="8"/>
      <c r="R219" s="7" t="s">
        <v>11</v>
      </c>
      <c r="S219" s="7">
        <v>844</v>
      </c>
      <c r="T219" s="9">
        <v>41201</v>
      </c>
      <c r="U219" s="7">
        <v>48.25</v>
      </c>
      <c r="X219" s="7" t="s">
        <v>16</v>
      </c>
      <c r="Y219" s="7">
        <v>1337</v>
      </c>
      <c r="Z219" s="9">
        <v>41694</v>
      </c>
      <c r="AA219" s="7">
        <v>54.36</v>
      </c>
    </row>
    <row r="220" spans="1:27" x14ac:dyDescent="0.2">
      <c r="A220" s="7" t="s">
        <v>11</v>
      </c>
      <c r="B220" s="7">
        <f t="shared" si="3"/>
        <v>325</v>
      </c>
      <c r="C220" s="9">
        <v>40682</v>
      </c>
      <c r="D220" s="24">
        <v>42.738120000000016</v>
      </c>
      <c r="F220" s="7" t="s">
        <v>11</v>
      </c>
      <c r="G220" s="7">
        <v>539</v>
      </c>
      <c r="H220" s="9">
        <v>40896</v>
      </c>
      <c r="I220" s="7">
        <v>73.09</v>
      </c>
      <c r="K220" s="8"/>
      <c r="L220" s="7" t="s">
        <v>11</v>
      </c>
      <c r="M220" s="7">
        <v>822</v>
      </c>
      <c r="N220" s="9">
        <v>41179</v>
      </c>
      <c r="O220" s="7">
        <v>76.459999999999994</v>
      </c>
      <c r="Q220" s="8"/>
      <c r="R220" s="7" t="s">
        <v>11</v>
      </c>
      <c r="S220" s="7">
        <v>849</v>
      </c>
      <c r="T220" s="9">
        <v>41206</v>
      </c>
      <c r="U220" s="7">
        <v>43.52</v>
      </c>
      <c r="X220" s="7" t="s">
        <v>16</v>
      </c>
      <c r="Y220" s="7">
        <v>1344</v>
      </c>
      <c r="Z220" s="9">
        <v>41701</v>
      </c>
      <c r="AA220" s="7">
        <v>48.67</v>
      </c>
    </row>
    <row r="221" spans="1:27" x14ac:dyDescent="0.2">
      <c r="A221" s="7" t="s">
        <v>11</v>
      </c>
      <c r="B221" s="7">
        <f t="shared" si="3"/>
        <v>326</v>
      </c>
      <c r="C221" s="9">
        <v>40683</v>
      </c>
      <c r="D221" s="24">
        <v>42.94392000000002</v>
      </c>
      <c r="F221" s="7" t="s">
        <v>11</v>
      </c>
      <c r="G221" s="7">
        <v>541</v>
      </c>
      <c r="H221" s="9">
        <v>40898</v>
      </c>
      <c r="I221" s="7">
        <v>80.03</v>
      </c>
      <c r="K221" s="8"/>
      <c r="L221" s="7" t="s">
        <v>11</v>
      </c>
      <c r="M221" s="7">
        <v>827</v>
      </c>
      <c r="N221" s="9">
        <v>41184</v>
      </c>
      <c r="O221" s="7">
        <v>64.61</v>
      </c>
      <c r="Q221" s="8"/>
      <c r="R221" s="7" t="s">
        <v>11</v>
      </c>
      <c r="S221" s="7">
        <v>851</v>
      </c>
      <c r="T221" s="9">
        <v>41208</v>
      </c>
      <c r="U221" s="7">
        <v>59.72</v>
      </c>
      <c r="X221" s="7" t="s">
        <v>16</v>
      </c>
      <c r="Y221" s="7">
        <v>1351</v>
      </c>
      <c r="Z221" s="10">
        <v>41708</v>
      </c>
      <c r="AA221" s="7">
        <v>34.83</v>
      </c>
    </row>
    <row r="222" spans="1:27" x14ac:dyDescent="0.2">
      <c r="A222" s="7" t="s">
        <v>11</v>
      </c>
      <c r="B222" s="7">
        <f t="shared" si="3"/>
        <v>329</v>
      </c>
      <c r="C222" s="9">
        <v>40686</v>
      </c>
      <c r="D222" s="24">
        <v>43.262720000000023</v>
      </c>
      <c r="F222" s="7" t="s">
        <v>11</v>
      </c>
      <c r="G222" s="7">
        <v>543</v>
      </c>
      <c r="H222" s="9">
        <v>40900</v>
      </c>
      <c r="I222" s="7">
        <v>79.069999999999993</v>
      </c>
      <c r="K222" s="8"/>
      <c r="L222" s="7" t="s">
        <v>11</v>
      </c>
      <c r="M222" s="7">
        <v>829</v>
      </c>
      <c r="N222" s="9">
        <v>41186</v>
      </c>
      <c r="O222" s="7">
        <v>62.48</v>
      </c>
      <c r="Q222" s="8"/>
      <c r="R222" s="7" t="s">
        <v>11</v>
      </c>
      <c r="S222" s="7">
        <v>856</v>
      </c>
      <c r="T222" s="9">
        <v>41213</v>
      </c>
      <c r="U222" s="7">
        <v>280.60000000000002</v>
      </c>
      <c r="X222" s="7" t="s">
        <v>16</v>
      </c>
      <c r="Y222" s="7">
        <v>1358</v>
      </c>
      <c r="Z222" s="10">
        <v>41715</v>
      </c>
      <c r="AA222" s="7">
        <v>44.29</v>
      </c>
    </row>
    <row r="223" spans="1:27" x14ac:dyDescent="0.2">
      <c r="A223" s="7" t="s">
        <v>11</v>
      </c>
      <c r="B223" s="7">
        <f t="shared" si="3"/>
        <v>330</v>
      </c>
      <c r="C223" s="9">
        <v>40687</v>
      </c>
      <c r="D223" s="24">
        <v>43.359120000000026</v>
      </c>
      <c r="F223" s="7" t="s">
        <v>11</v>
      </c>
      <c r="G223" s="7">
        <v>548</v>
      </c>
      <c r="H223" s="9">
        <v>40905</v>
      </c>
      <c r="I223" s="7">
        <v>88.38</v>
      </c>
      <c r="K223" s="8"/>
      <c r="L223" s="7" t="s">
        <v>11</v>
      </c>
      <c r="M223" s="7">
        <v>834</v>
      </c>
      <c r="N223" s="9">
        <v>41191</v>
      </c>
      <c r="O223" s="7">
        <v>53.85</v>
      </c>
      <c r="Q223" s="8"/>
      <c r="R223" s="7" t="s">
        <v>11</v>
      </c>
      <c r="S223" s="7">
        <v>858</v>
      </c>
      <c r="T223" s="9">
        <v>41215</v>
      </c>
      <c r="U223" s="7">
        <v>126.1</v>
      </c>
      <c r="X223" s="7" t="s">
        <v>16</v>
      </c>
      <c r="Y223" s="7">
        <v>1365</v>
      </c>
      <c r="Z223" s="10">
        <v>41722</v>
      </c>
      <c r="AA223" s="7">
        <v>54.93</v>
      </c>
    </row>
    <row r="224" spans="1:27" x14ac:dyDescent="0.2">
      <c r="A224" s="7" t="s">
        <v>11</v>
      </c>
      <c r="B224" s="7">
        <f t="shared" si="3"/>
        <v>331</v>
      </c>
      <c r="C224" s="9">
        <v>40688</v>
      </c>
      <c r="D224" s="24">
        <v>43.476820000000025</v>
      </c>
      <c r="F224" s="7" t="s">
        <v>11</v>
      </c>
      <c r="G224" s="7">
        <v>550</v>
      </c>
      <c r="H224" s="9">
        <v>40907</v>
      </c>
      <c r="I224" s="7">
        <v>88.38</v>
      </c>
      <c r="K224" s="8"/>
      <c r="L224" s="7" t="s">
        <v>11</v>
      </c>
      <c r="M224" s="7">
        <v>836</v>
      </c>
      <c r="N224" s="9">
        <v>41193</v>
      </c>
      <c r="O224" s="7">
        <v>60.97</v>
      </c>
      <c r="Q224" s="8"/>
      <c r="R224" s="7" t="s">
        <v>11</v>
      </c>
      <c r="S224" s="7">
        <v>863</v>
      </c>
      <c r="T224" s="10">
        <v>41220</v>
      </c>
      <c r="U224" s="7">
        <v>20.16</v>
      </c>
      <c r="X224" s="7" t="s">
        <v>16</v>
      </c>
      <c r="Y224" s="7">
        <v>1372</v>
      </c>
      <c r="Z224" s="9">
        <v>41729</v>
      </c>
      <c r="AA224" s="7">
        <v>74.22</v>
      </c>
    </row>
    <row r="225" spans="1:27" x14ac:dyDescent="0.2">
      <c r="A225" s="7" t="s">
        <v>11</v>
      </c>
      <c r="B225" s="7">
        <f t="shared" si="3"/>
        <v>332</v>
      </c>
      <c r="C225" s="9">
        <v>40689</v>
      </c>
      <c r="D225" s="24">
        <v>43.671920000000021</v>
      </c>
      <c r="F225" s="7" t="s">
        <v>11</v>
      </c>
      <c r="G225" s="7">
        <v>555</v>
      </c>
      <c r="H225" s="9">
        <v>40912</v>
      </c>
      <c r="I225" s="7">
        <v>76.48</v>
      </c>
      <c r="K225" s="8"/>
      <c r="L225" s="7" t="s">
        <v>11</v>
      </c>
      <c r="M225" s="7">
        <v>841</v>
      </c>
      <c r="N225" s="9">
        <v>41198</v>
      </c>
      <c r="O225" s="7">
        <v>56</v>
      </c>
      <c r="Q225" s="8"/>
      <c r="R225" s="7" t="s">
        <v>11</v>
      </c>
      <c r="S225" s="7">
        <v>865</v>
      </c>
      <c r="T225" s="10">
        <v>41222</v>
      </c>
      <c r="U225" s="7">
        <v>28.55</v>
      </c>
      <c r="X225" s="7" t="s">
        <v>16</v>
      </c>
      <c r="Y225" s="7">
        <v>1381</v>
      </c>
      <c r="Z225" s="9">
        <v>41738</v>
      </c>
      <c r="AA225" s="7">
        <v>52.25</v>
      </c>
    </row>
    <row r="226" spans="1:27" x14ac:dyDescent="0.2">
      <c r="A226" s="7" t="s">
        <v>11</v>
      </c>
      <c r="B226" s="7">
        <f t="shared" si="3"/>
        <v>333</v>
      </c>
      <c r="C226" s="9">
        <v>40690</v>
      </c>
      <c r="D226" s="24">
        <v>43.780220000000021</v>
      </c>
      <c r="F226" s="7" t="s">
        <v>11</v>
      </c>
      <c r="G226" s="7">
        <v>557</v>
      </c>
      <c r="H226" s="9">
        <v>40914</v>
      </c>
      <c r="I226" s="7">
        <v>80.52</v>
      </c>
      <c r="K226" s="8"/>
      <c r="L226" s="7" t="s">
        <v>11</v>
      </c>
      <c r="M226" s="7">
        <v>843</v>
      </c>
      <c r="N226" s="9">
        <v>41200</v>
      </c>
      <c r="O226" s="7">
        <v>51.22</v>
      </c>
      <c r="Q226" s="8"/>
      <c r="R226" s="7" t="s">
        <v>11</v>
      </c>
      <c r="S226" s="7">
        <v>872</v>
      </c>
      <c r="T226" s="10">
        <v>41229</v>
      </c>
      <c r="U226" s="7">
        <v>45.39</v>
      </c>
      <c r="X226" s="7" t="s">
        <v>16</v>
      </c>
      <c r="Y226" s="7">
        <v>1386</v>
      </c>
      <c r="Z226" s="9">
        <v>41743</v>
      </c>
      <c r="AA226" s="7">
        <v>54.42</v>
      </c>
    </row>
    <row r="227" spans="1:27" x14ac:dyDescent="0.2">
      <c r="A227" s="7" t="s">
        <v>11</v>
      </c>
      <c r="B227" s="7">
        <f t="shared" si="3"/>
        <v>337</v>
      </c>
      <c r="C227" s="9">
        <v>40694</v>
      </c>
      <c r="D227" s="24">
        <v>44.531620000000025</v>
      </c>
      <c r="F227" s="7" t="s">
        <v>11</v>
      </c>
      <c r="G227" s="7">
        <v>560</v>
      </c>
      <c r="H227" s="9">
        <v>40917</v>
      </c>
      <c r="I227" s="7">
        <v>86.81</v>
      </c>
      <c r="K227" s="8"/>
      <c r="L227" s="7" t="s">
        <v>11</v>
      </c>
      <c r="M227" s="7">
        <v>848</v>
      </c>
      <c r="N227" s="9">
        <v>41205</v>
      </c>
      <c r="O227" s="7">
        <v>59.96</v>
      </c>
      <c r="Q227" s="8"/>
      <c r="R227" s="7" t="s">
        <v>11</v>
      </c>
      <c r="S227" s="7">
        <v>877</v>
      </c>
      <c r="T227" s="10">
        <v>41234</v>
      </c>
      <c r="U227" s="7">
        <v>48.35</v>
      </c>
      <c r="X227" s="7" t="s">
        <v>16</v>
      </c>
      <c r="Y227" s="7">
        <v>1393</v>
      </c>
      <c r="Z227" s="9">
        <v>41750</v>
      </c>
      <c r="AA227" s="7">
        <v>54.73</v>
      </c>
    </row>
    <row r="228" spans="1:27" x14ac:dyDescent="0.2">
      <c r="A228" s="7" t="s">
        <v>11</v>
      </c>
      <c r="B228" s="7">
        <f t="shared" si="3"/>
        <v>338</v>
      </c>
      <c r="C228" s="9">
        <v>40695</v>
      </c>
      <c r="D228" s="24">
        <v>44.553220000000024</v>
      </c>
      <c r="F228" s="7" t="s">
        <v>11</v>
      </c>
      <c r="G228" s="7">
        <v>562</v>
      </c>
      <c r="H228" s="9">
        <v>40919</v>
      </c>
      <c r="I228" s="7">
        <v>82.74</v>
      </c>
      <c r="K228" s="8"/>
      <c r="L228" s="7" t="s">
        <v>11</v>
      </c>
      <c r="M228" s="7">
        <v>850</v>
      </c>
      <c r="N228" s="9">
        <v>41207</v>
      </c>
      <c r="O228" s="7">
        <v>56.95</v>
      </c>
      <c r="Q228" s="8"/>
      <c r="R228" s="7" t="s">
        <v>11</v>
      </c>
      <c r="S228" s="7">
        <v>884</v>
      </c>
      <c r="T228" s="10">
        <v>41241</v>
      </c>
      <c r="U228" s="7">
        <v>45.54</v>
      </c>
      <c r="X228" s="7" t="s">
        <v>16</v>
      </c>
      <c r="Y228" s="7">
        <v>1400</v>
      </c>
      <c r="Z228" s="9">
        <v>41757</v>
      </c>
      <c r="AA228" s="7">
        <v>58.09</v>
      </c>
    </row>
    <row r="229" spans="1:27" x14ac:dyDescent="0.2">
      <c r="A229" s="7" t="s">
        <v>11</v>
      </c>
      <c r="B229" s="7">
        <f t="shared" si="3"/>
        <v>339</v>
      </c>
      <c r="C229" s="9">
        <v>40696</v>
      </c>
      <c r="D229" s="24">
        <v>44.370420000000017</v>
      </c>
      <c r="F229" s="7" t="s">
        <v>11</v>
      </c>
      <c r="G229" s="7">
        <v>564</v>
      </c>
      <c r="H229" s="9">
        <v>40921</v>
      </c>
      <c r="I229" s="7">
        <v>80.819999999999993</v>
      </c>
      <c r="K229" s="8"/>
      <c r="L229" s="7" t="s">
        <v>11</v>
      </c>
      <c r="M229" s="7">
        <v>855</v>
      </c>
      <c r="N229" s="9">
        <v>41212</v>
      </c>
      <c r="O229" s="7">
        <v>258.10000000000002</v>
      </c>
      <c r="Q229" s="8"/>
      <c r="R229" s="7" t="s">
        <v>11</v>
      </c>
      <c r="S229" s="7">
        <v>886</v>
      </c>
      <c r="T229" s="10">
        <v>41243</v>
      </c>
      <c r="U229" s="7">
        <v>45.18</v>
      </c>
      <c r="X229" s="7" t="s">
        <v>16</v>
      </c>
      <c r="Y229" s="7">
        <v>1407</v>
      </c>
      <c r="Z229" s="9">
        <v>41764</v>
      </c>
      <c r="AA229" s="7">
        <v>54.09</v>
      </c>
    </row>
    <row r="230" spans="1:27" x14ac:dyDescent="0.2">
      <c r="A230" s="7" t="s">
        <v>11</v>
      </c>
      <c r="B230" s="7">
        <f t="shared" si="3"/>
        <v>340</v>
      </c>
      <c r="C230" s="9">
        <v>40697</v>
      </c>
      <c r="D230" s="24">
        <v>44.459320000000019</v>
      </c>
      <c r="F230" s="7" t="s">
        <v>11</v>
      </c>
      <c r="G230" s="7">
        <v>569</v>
      </c>
      <c r="H230" s="10">
        <v>40926</v>
      </c>
      <c r="I230" s="7">
        <v>81.540000000000006</v>
      </c>
      <c r="K230" s="8"/>
      <c r="L230" s="7" t="s">
        <v>11</v>
      </c>
      <c r="M230" s="7">
        <v>857</v>
      </c>
      <c r="N230" s="9">
        <v>41214</v>
      </c>
      <c r="O230" s="7">
        <v>130.4</v>
      </c>
      <c r="Q230" s="8"/>
      <c r="R230" s="7" t="s">
        <v>11</v>
      </c>
      <c r="S230" s="7">
        <v>891</v>
      </c>
      <c r="T230" s="10">
        <v>41248</v>
      </c>
      <c r="U230" s="7">
        <v>51.29</v>
      </c>
      <c r="X230" s="7" t="s">
        <v>16</v>
      </c>
      <c r="Y230" s="7">
        <v>1414</v>
      </c>
      <c r="Z230" s="9">
        <v>41771</v>
      </c>
      <c r="AA230" s="7">
        <v>50.42</v>
      </c>
    </row>
    <row r="231" spans="1:27" x14ac:dyDescent="0.2">
      <c r="A231" s="7" t="s">
        <v>11</v>
      </c>
      <c r="B231" s="7">
        <f t="shared" si="3"/>
        <v>343</v>
      </c>
      <c r="C231" s="9">
        <v>40700</v>
      </c>
      <c r="D231" s="24">
        <v>44.388220000000025</v>
      </c>
      <c r="F231" s="7" t="s">
        <v>11</v>
      </c>
      <c r="G231" s="7">
        <v>571</v>
      </c>
      <c r="H231" s="9">
        <v>40928</v>
      </c>
      <c r="I231" s="7">
        <v>76.61</v>
      </c>
      <c r="K231" s="8"/>
      <c r="L231" s="7" t="s">
        <v>11</v>
      </c>
      <c r="M231" s="7">
        <v>862</v>
      </c>
      <c r="N231" s="10">
        <v>41219</v>
      </c>
      <c r="O231" s="7">
        <v>18.97</v>
      </c>
      <c r="Q231" s="8"/>
      <c r="R231" s="7" t="s">
        <v>11</v>
      </c>
      <c r="S231" s="7">
        <v>893</v>
      </c>
      <c r="T231" s="10">
        <v>41250</v>
      </c>
      <c r="U231" s="7">
        <v>52.54</v>
      </c>
      <c r="X231" s="7" t="s">
        <v>16</v>
      </c>
      <c r="Y231" s="7">
        <v>1421</v>
      </c>
      <c r="Z231" s="9">
        <v>41778</v>
      </c>
      <c r="AA231" s="7">
        <v>84.72</v>
      </c>
    </row>
    <row r="232" spans="1:27" x14ac:dyDescent="0.2">
      <c r="A232" s="7" t="s">
        <v>11</v>
      </c>
      <c r="B232" s="7">
        <f t="shared" si="3"/>
        <v>344</v>
      </c>
      <c r="C232" s="9">
        <v>40701</v>
      </c>
      <c r="D232" s="24">
        <v>44.525520000000029</v>
      </c>
      <c r="F232" s="7" t="s">
        <v>11</v>
      </c>
      <c r="G232" s="7">
        <v>574</v>
      </c>
      <c r="H232" s="9">
        <v>40931</v>
      </c>
      <c r="I232" s="7">
        <v>80.87</v>
      </c>
      <c r="K232" s="8"/>
      <c r="L232" s="7" t="s">
        <v>11</v>
      </c>
      <c r="M232" s="7">
        <v>864</v>
      </c>
      <c r="N232" s="10">
        <v>41221</v>
      </c>
      <c r="O232" s="7">
        <v>32.06</v>
      </c>
      <c r="Q232" s="8"/>
      <c r="R232" s="7" t="s">
        <v>11</v>
      </c>
      <c r="S232" s="7">
        <v>898</v>
      </c>
      <c r="T232" s="10">
        <v>41255</v>
      </c>
      <c r="U232" s="7">
        <v>63.46</v>
      </c>
      <c r="X232" s="7" t="s">
        <v>16</v>
      </c>
      <c r="Y232" s="7">
        <v>1435</v>
      </c>
      <c r="Z232" s="10">
        <v>41792</v>
      </c>
      <c r="AA232" s="7">
        <v>71.209999999999994</v>
      </c>
    </row>
    <row r="233" spans="1:27" x14ac:dyDescent="0.2">
      <c r="A233" s="7" t="s">
        <v>11</v>
      </c>
      <c r="B233" s="7">
        <f t="shared" si="3"/>
        <v>345</v>
      </c>
      <c r="C233" s="9">
        <v>40702</v>
      </c>
      <c r="D233" s="24">
        <v>44.637820000000026</v>
      </c>
      <c r="F233" s="7" t="s">
        <v>11</v>
      </c>
      <c r="G233" s="7">
        <v>576</v>
      </c>
      <c r="H233" s="9">
        <v>40933</v>
      </c>
      <c r="I233" s="7">
        <v>83.57</v>
      </c>
      <c r="K233" s="8"/>
      <c r="L233" s="7" t="s">
        <v>11</v>
      </c>
      <c r="M233" s="7">
        <v>871</v>
      </c>
      <c r="N233" s="10">
        <v>41228</v>
      </c>
      <c r="O233" s="7">
        <v>48.08</v>
      </c>
      <c r="Q233" s="8"/>
      <c r="R233" s="7" t="s">
        <v>11</v>
      </c>
      <c r="S233" s="7">
        <v>900</v>
      </c>
      <c r="T233" s="10">
        <v>41257</v>
      </c>
      <c r="U233" s="7">
        <v>66.959999999999994</v>
      </c>
      <c r="X233" s="7" t="s">
        <v>16</v>
      </c>
      <c r="Y233" s="7">
        <v>1442</v>
      </c>
      <c r="Z233" s="10">
        <v>41799</v>
      </c>
      <c r="AA233" s="7">
        <v>76.55</v>
      </c>
    </row>
    <row r="234" spans="1:27" x14ac:dyDescent="0.2">
      <c r="A234" s="7" t="s">
        <v>11</v>
      </c>
      <c r="B234" s="7">
        <f t="shared" si="3"/>
        <v>346</v>
      </c>
      <c r="C234" s="9">
        <v>40703</v>
      </c>
      <c r="D234" s="24">
        <v>44.808120000000031</v>
      </c>
      <c r="F234" s="7" t="s">
        <v>11</v>
      </c>
      <c r="G234" s="7">
        <v>578</v>
      </c>
      <c r="H234" s="9">
        <v>40935</v>
      </c>
      <c r="I234" s="7">
        <v>87.31</v>
      </c>
      <c r="K234" s="8"/>
      <c r="L234" s="7" t="s">
        <v>11</v>
      </c>
      <c r="M234" s="7">
        <v>876</v>
      </c>
      <c r="N234" s="10">
        <v>41233</v>
      </c>
      <c r="O234" s="7">
        <v>63.7</v>
      </c>
      <c r="Q234" s="8"/>
      <c r="R234" s="7" t="s">
        <v>11</v>
      </c>
      <c r="S234" s="7">
        <v>905</v>
      </c>
      <c r="T234" s="10">
        <v>41262</v>
      </c>
      <c r="U234" s="7">
        <v>53.92</v>
      </c>
      <c r="X234" s="7" t="s">
        <v>16</v>
      </c>
      <c r="Y234" s="7">
        <v>1449</v>
      </c>
      <c r="Z234" s="10">
        <v>41806</v>
      </c>
      <c r="AA234" s="7">
        <v>75.099999999999994</v>
      </c>
    </row>
    <row r="235" spans="1:27" x14ac:dyDescent="0.2">
      <c r="A235" s="7" t="s">
        <v>11</v>
      </c>
      <c r="B235" s="7">
        <f t="shared" si="3"/>
        <v>347</v>
      </c>
      <c r="C235" s="9">
        <v>40704</v>
      </c>
      <c r="D235" s="24">
        <v>44.920820000000028</v>
      </c>
      <c r="F235" s="7" t="s">
        <v>11</v>
      </c>
      <c r="G235" s="7">
        <v>581</v>
      </c>
      <c r="H235" s="9">
        <v>40938</v>
      </c>
      <c r="I235" s="7">
        <v>79.72</v>
      </c>
      <c r="K235" s="8"/>
      <c r="L235" s="7" t="s">
        <v>11</v>
      </c>
      <c r="M235" s="7">
        <v>883</v>
      </c>
      <c r="N235" s="10">
        <v>41240</v>
      </c>
      <c r="O235" s="7">
        <v>42.44</v>
      </c>
      <c r="Q235" s="8"/>
      <c r="R235" s="7" t="s">
        <v>11</v>
      </c>
      <c r="S235" s="7">
        <v>907</v>
      </c>
      <c r="T235" s="10">
        <v>41264</v>
      </c>
      <c r="U235" s="7">
        <v>48.78</v>
      </c>
      <c r="X235" s="7" t="s">
        <v>16</v>
      </c>
      <c r="Y235" s="7">
        <v>1463</v>
      </c>
      <c r="Z235" s="9">
        <v>41820</v>
      </c>
      <c r="AA235" s="7">
        <v>55.72</v>
      </c>
    </row>
    <row r="236" spans="1:27" x14ac:dyDescent="0.2">
      <c r="A236" s="7" t="s">
        <v>11</v>
      </c>
      <c r="B236" s="7">
        <f t="shared" si="3"/>
        <v>350</v>
      </c>
      <c r="C236" s="9">
        <v>40707</v>
      </c>
      <c r="D236" s="24">
        <v>45.255420000000029</v>
      </c>
      <c r="F236" s="7" t="s">
        <v>11</v>
      </c>
      <c r="G236" s="7">
        <v>583</v>
      </c>
      <c r="H236" s="9">
        <v>40940</v>
      </c>
      <c r="I236" s="7">
        <v>81.81</v>
      </c>
      <c r="K236" s="8"/>
      <c r="L236" s="7" t="s">
        <v>11</v>
      </c>
      <c r="M236" s="7">
        <v>885</v>
      </c>
      <c r="N236" s="10">
        <v>41242</v>
      </c>
      <c r="O236" s="7">
        <v>47.43</v>
      </c>
      <c r="Q236" s="8"/>
      <c r="R236" s="7" t="s">
        <v>11</v>
      </c>
      <c r="S236" s="7">
        <v>921</v>
      </c>
      <c r="T236" s="10">
        <v>41278</v>
      </c>
      <c r="U236" s="7">
        <v>45.63</v>
      </c>
      <c r="X236" s="7" t="s">
        <v>16</v>
      </c>
      <c r="Y236" s="7">
        <v>1470</v>
      </c>
      <c r="Z236" s="9">
        <v>41827</v>
      </c>
      <c r="AA236" s="7">
        <v>52.36</v>
      </c>
    </row>
    <row r="237" spans="1:27" x14ac:dyDescent="0.2">
      <c r="A237" s="7" t="s">
        <v>11</v>
      </c>
      <c r="B237" s="7">
        <f t="shared" si="3"/>
        <v>351</v>
      </c>
      <c r="C237" s="9">
        <v>40708</v>
      </c>
      <c r="D237" s="24">
        <v>45.373420000000024</v>
      </c>
      <c r="F237" s="7" t="s">
        <v>11</v>
      </c>
      <c r="G237" s="7">
        <v>585</v>
      </c>
      <c r="H237" s="9">
        <v>40942</v>
      </c>
      <c r="I237" s="7">
        <v>90.28</v>
      </c>
      <c r="K237" s="8"/>
      <c r="L237" s="7" t="s">
        <v>11</v>
      </c>
      <c r="M237" s="7">
        <v>890</v>
      </c>
      <c r="N237" s="10">
        <v>41247</v>
      </c>
      <c r="O237" s="7">
        <v>59.14</v>
      </c>
      <c r="Q237" s="8"/>
      <c r="R237" s="7" t="s">
        <v>11</v>
      </c>
      <c r="S237" s="7">
        <v>926</v>
      </c>
      <c r="T237" s="10">
        <v>41283</v>
      </c>
      <c r="U237" s="7">
        <v>73.12</v>
      </c>
      <c r="X237" s="7" t="s">
        <v>16</v>
      </c>
      <c r="Y237" s="7">
        <v>1477</v>
      </c>
      <c r="Z237" s="9">
        <v>41834</v>
      </c>
      <c r="AA237" s="7">
        <v>58.81</v>
      </c>
    </row>
    <row r="238" spans="1:27" x14ac:dyDescent="0.2">
      <c r="A238" s="7" t="s">
        <v>11</v>
      </c>
      <c r="B238" s="7">
        <f t="shared" si="3"/>
        <v>352</v>
      </c>
      <c r="C238" s="9">
        <v>40709</v>
      </c>
      <c r="D238" s="24">
        <v>45.501120000000022</v>
      </c>
      <c r="F238" s="7" t="s">
        <v>11</v>
      </c>
      <c r="G238" s="7">
        <v>588</v>
      </c>
      <c r="H238" s="9">
        <v>40945</v>
      </c>
      <c r="I238" s="7">
        <v>76.66</v>
      </c>
      <c r="K238" s="8"/>
      <c r="L238" s="7" t="s">
        <v>11</v>
      </c>
      <c r="M238" s="7">
        <v>892</v>
      </c>
      <c r="N238" s="10">
        <v>41249</v>
      </c>
      <c r="O238" s="7">
        <v>55.91</v>
      </c>
      <c r="Q238" s="8"/>
      <c r="R238" s="7" t="s">
        <v>11</v>
      </c>
      <c r="S238" s="7">
        <v>928</v>
      </c>
      <c r="T238" s="10">
        <v>41285</v>
      </c>
      <c r="U238" s="7">
        <v>69.349999999999994</v>
      </c>
      <c r="X238" s="7" t="s">
        <v>16</v>
      </c>
      <c r="Y238" s="7">
        <v>1484</v>
      </c>
      <c r="Z238" s="9">
        <v>41841</v>
      </c>
      <c r="AA238" s="7">
        <v>57.55</v>
      </c>
    </row>
    <row r="239" spans="1:27" x14ac:dyDescent="0.2">
      <c r="A239" s="7" t="s">
        <v>11</v>
      </c>
      <c r="B239" s="7">
        <f t="shared" si="3"/>
        <v>353</v>
      </c>
      <c r="C239" s="9">
        <v>40710</v>
      </c>
      <c r="D239" s="24">
        <v>45.706120000000027</v>
      </c>
      <c r="F239" s="7" t="s">
        <v>11</v>
      </c>
      <c r="G239" s="7">
        <v>590</v>
      </c>
      <c r="H239" s="9">
        <v>40947</v>
      </c>
      <c r="I239" s="7">
        <v>79.83</v>
      </c>
      <c r="K239" s="8"/>
      <c r="L239" s="7" t="s">
        <v>11</v>
      </c>
      <c r="M239" s="7">
        <v>897</v>
      </c>
      <c r="N239" s="10">
        <v>41254</v>
      </c>
      <c r="O239" s="7">
        <v>63.2</v>
      </c>
      <c r="Q239" s="8"/>
      <c r="R239" s="7" t="s">
        <v>11</v>
      </c>
      <c r="S239" s="7">
        <v>933</v>
      </c>
      <c r="T239" s="10">
        <v>41290</v>
      </c>
      <c r="U239" s="7">
        <v>97.08</v>
      </c>
      <c r="X239" s="7" t="s">
        <v>16</v>
      </c>
      <c r="Y239" s="7">
        <v>1491</v>
      </c>
      <c r="Z239" s="9">
        <v>41848</v>
      </c>
      <c r="AA239" s="7">
        <v>55.19</v>
      </c>
    </row>
    <row r="240" spans="1:27" x14ac:dyDescent="0.2">
      <c r="A240" s="7" t="s">
        <v>11</v>
      </c>
      <c r="B240" s="7">
        <f t="shared" si="3"/>
        <v>354</v>
      </c>
      <c r="C240" s="9">
        <v>40711</v>
      </c>
      <c r="D240" s="24">
        <v>45.843020000000024</v>
      </c>
      <c r="F240" s="7" t="s">
        <v>11</v>
      </c>
      <c r="G240" s="7">
        <v>592</v>
      </c>
      <c r="H240" s="9">
        <v>40949</v>
      </c>
      <c r="I240" s="7">
        <v>79.47</v>
      </c>
      <c r="K240" s="8"/>
      <c r="L240" s="7" t="s">
        <v>11</v>
      </c>
      <c r="M240" s="7">
        <v>899</v>
      </c>
      <c r="N240" s="10">
        <v>41256</v>
      </c>
      <c r="O240" s="7">
        <v>66.63</v>
      </c>
      <c r="Q240" s="8"/>
      <c r="R240" s="7" t="s">
        <v>11</v>
      </c>
      <c r="S240" s="7">
        <v>935</v>
      </c>
      <c r="T240" s="10">
        <v>41292</v>
      </c>
      <c r="U240" s="7">
        <v>60.44</v>
      </c>
      <c r="X240" s="7" t="s">
        <v>16</v>
      </c>
      <c r="Y240" s="7">
        <v>1498</v>
      </c>
      <c r="Z240" s="9">
        <v>41855</v>
      </c>
      <c r="AA240" s="7">
        <v>59.7</v>
      </c>
    </row>
    <row r="241" spans="1:29" x14ac:dyDescent="0.2">
      <c r="A241" s="7" t="s">
        <v>11</v>
      </c>
      <c r="B241" s="7">
        <f t="shared" si="3"/>
        <v>357</v>
      </c>
      <c r="C241" s="9">
        <v>40714</v>
      </c>
      <c r="D241" s="24">
        <v>46.201520000000023</v>
      </c>
      <c r="F241" s="7" t="s">
        <v>11</v>
      </c>
      <c r="G241" s="7">
        <v>595</v>
      </c>
      <c r="H241" s="9">
        <v>40952</v>
      </c>
      <c r="I241" s="7">
        <v>76.97</v>
      </c>
      <c r="K241" s="8"/>
      <c r="L241" s="7" t="s">
        <v>11</v>
      </c>
      <c r="M241" s="7">
        <v>904</v>
      </c>
      <c r="N241" s="10">
        <v>41261</v>
      </c>
      <c r="O241" s="7">
        <v>58.79</v>
      </c>
      <c r="Q241" s="8"/>
      <c r="R241" s="7" t="s">
        <v>11</v>
      </c>
      <c r="S241" s="7">
        <v>942</v>
      </c>
      <c r="T241" s="10">
        <v>41299</v>
      </c>
      <c r="U241" s="7">
        <v>60.15</v>
      </c>
      <c r="X241" s="7" t="s">
        <v>16</v>
      </c>
      <c r="Y241" s="7">
        <v>1505</v>
      </c>
      <c r="Z241" s="9">
        <v>41862</v>
      </c>
      <c r="AA241" s="7">
        <v>53.96</v>
      </c>
    </row>
    <row r="242" spans="1:29" x14ac:dyDescent="0.2">
      <c r="A242" s="7" t="s">
        <v>11</v>
      </c>
      <c r="B242" s="7">
        <f t="shared" si="3"/>
        <v>358</v>
      </c>
      <c r="C242" s="9">
        <v>40715</v>
      </c>
      <c r="D242" s="24">
        <v>46.395620000000022</v>
      </c>
      <c r="F242" s="7" t="s">
        <v>11</v>
      </c>
      <c r="G242" s="7">
        <v>597</v>
      </c>
      <c r="H242" s="10">
        <v>40954</v>
      </c>
      <c r="I242" s="7">
        <v>76.8</v>
      </c>
      <c r="K242" s="8"/>
      <c r="L242" s="7" t="s">
        <v>11</v>
      </c>
      <c r="M242" s="7">
        <v>906</v>
      </c>
      <c r="N242" s="10">
        <v>41263</v>
      </c>
      <c r="O242" s="7">
        <v>52.84</v>
      </c>
      <c r="Q242" s="8"/>
      <c r="R242" s="7" t="s">
        <v>11</v>
      </c>
      <c r="S242" s="7">
        <v>947</v>
      </c>
      <c r="T242" s="10">
        <v>41304</v>
      </c>
      <c r="U242" s="7">
        <v>57.01</v>
      </c>
      <c r="X242" s="7" t="s">
        <v>16</v>
      </c>
      <c r="Y242" s="7">
        <v>1512</v>
      </c>
      <c r="Z242" s="9">
        <v>41869</v>
      </c>
      <c r="AA242" s="7">
        <v>52.47</v>
      </c>
    </row>
    <row r="243" spans="1:29" x14ac:dyDescent="0.2">
      <c r="A243" s="7" t="s">
        <v>11</v>
      </c>
      <c r="B243" s="7">
        <f t="shared" si="3"/>
        <v>359</v>
      </c>
      <c r="C243" s="9">
        <v>40716</v>
      </c>
      <c r="D243" s="24">
        <v>46.507120000000022</v>
      </c>
      <c r="F243" s="7" t="s">
        <v>11</v>
      </c>
      <c r="G243" s="7">
        <v>599</v>
      </c>
      <c r="H243" s="9">
        <v>40956</v>
      </c>
      <c r="I243" s="7">
        <v>76.569999999999993</v>
      </c>
      <c r="K243" s="8"/>
      <c r="L243" s="7" t="s">
        <v>11</v>
      </c>
      <c r="M243" s="7">
        <v>920</v>
      </c>
      <c r="N243" s="10">
        <v>41277</v>
      </c>
      <c r="O243" s="7">
        <v>53.38</v>
      </c>
      <c r="Q243" s="8"/>
      <c r="R243" s="7" t="s">
        <v>11</v>
      </c>
      <c r="S243" s="7">
        <v>949</v>
      </c>
      <c r="T243" s="10">
        <v>41306</v>
      </c>
      <c r="U243" s="7">
        <v>48.68</v>
      </c>
      <c r="X243" s="7" t="s">
        <v>16</v>
      </c>
      <c r="Y243" s="7">
        <v>1519</v>
      </c>
      <c r="Z243" s="9">
        <v>41876</v>
      </c>
      <c r="AA243" s="7">
        <v>53.95</v>
      </c>
    </row>
    <row r="244" spans="1:29" x14ac:dyDescent="0.2">
      <c r="A244" s="7" t="s">
        <v>11</v>
      </c>
      <c r="B244" s="7">
        <f t="shared" si="3"/>
        <v>360</v>
      </c>
      <c r="C244" s="9">
        <v>40717</v>
      </c>
      <c r="D244" s="24">
        <v>46.728520000000024</v>
      </c>
      <c r="F244" s="7" t="s">
        <v>11</v>
      </c>
      <c r="G244" s="7">
        <v>604</v>
      </c>
      <c r="H244" s="9">
        <v>40961</v>
      </c>
      <c r="I244" s="7">
        <v>82.25</v>
      </c>
      <c r="K244" s="8"/>
      <c r="L244" s="7" t="s">
        <v>11</v>
      </c>
      <c r="M244" s="7">
        <v>925</v>
      </c>
      <c r="N244" s="10">
        <v>41282</v>
      </c>
      <c r="O244" s="7">
        <v>70.760000000000005</v>
      </c>
      <c r="Q244" s="8"/>
      <c r="R244" s="7" t="s">
        <v>11</v>
      </c>
      <c r="S244" s="7">
        <v>954</v>
      </c>
      <c r="T244" s="10">
        <v>41311</v>
      </c>
      <c r="U244" s="7">
        <v>56.54</v>
      </c>
      <c r="X244" s="7" t="s">
        <v>16</v>
      </c>
      <c r="Y244" s="7">
        <v>1527</v>
      </c>
      <c r="Z244" s="9">
        <v>41884</v>
      </c>
      <c r="AA244" s="7">
        <v>42.52</v>
      </c>
    </row>
    <row r="245" spans="1:29" x14ac:dyDescent="0.2">
      <c r="A245" s="7" t="s">
        <v>11</v>
      </c>
      <c r="B245" s="7">
        <f t="shared" si="3"/>
        <v>361</v>
      </c>
      <c r="C245" s="9">
        <v>40718</v>
      </c>
      <c r="D245" s="24">
        <v>46.880420000000029</v>
      </c>
      <c r="F245" s="7" t="s">
        <v>11</v>
      </c>
      <c r="G245" s="7">
        <v>606</v>
      </c>
      <c r="H245" s="9">
        <v>40963</v>
      </c>
      <c r="I245" s="7">
        <v>71.19</v>
      </c>
      <c r="K245" s="8"/>
      <c r="L245" s="7" t="s">
        <v>11</v>
      </c>
      <c r="M245" s="7">
        <v>927</v>
      </c>
      <c r="N245" s="10">
        <v>41284</v>
      </c>
      <c r="O245" s="7">
        <v>70.89</v>
      </c>
      <c r="Q245" s="8"/>
      <c r="R245" s="7" t="s">
        <v>11</v>
      </c>
      <c r="S245" s="7">
        <v>956</v>
      </c>
      <c r="T245" s="10">
        <v>41313</v>
      </c>
      <c r="U245" s="7">
        <v>63.86</v>
      </c>
      <c r="X245" s="7" t="s">
        <v>16</v>
      </c>
      <c r="Y245" s="7">
        <v>1528</v>
      </c>
      <c r="Z245" s="9">
        <v>41885</v>
      </c>
      <c r="AA245" s="7">
        <v>40.49</v>
      </c>
    </row>
    <row r="246" spans="1:29" x14ac:dyDescent="0.2">
      <c r="A246" s="7" t="s">
        <v>11</v>
      </c>
      <c r="B246" s="7">
        <f t="shared" si="3"/>
        <v>364</v>
      </c>
      <c r="C246" s="9">
        <v>40721</v>
      </c>
      <c r="D246" s="24">
        <v>47.199520000000028</v>
      </c>
      <c r="F246" s="7" t="s">
        <v>11</v>
      </c>
      <c r="G246" s="7">
        <v>609</v>
      </c>
      <c r="H246" s="9">
        <v>40966</v>
      </c>
      <c r="I246" s="7">
        <v>85.06</v>
      </c>
      <c r="K246" s="8"/>
      <c r="L246" s="7" t="s">
        <v>11</v>
      </c>
      <c r="M246" s="7">
        <v>932</v>
      </c>
      <c r="N246" s="10">
        <v>41289</v>
      </c>
      <c r="O246" s="7">
        <v>85.07</v>
      </c>
      <c r="Q246" s="8"/>
      <c r="R246" s="7" t="s">
        <v>11</v>
      </c>
      <c r="S246" s="7">
        <v>961</v>
      </c>
      <c r="T246" s="10">
        <v>41318</v>
      </c>
      <c r="U246" s="7">
        <v>49.38</v>
      </c>
      <c r="X246" s="7" t="s">
        <v>16</v>
      </c>
      <c r="Y246" s="7">
        <v>1533</v>
      </c>
      <c r="Z246" s="9">
        <v>41890</v>
      </c>
      <c r="AA246" s="7">
        <v>48.29</v>
      </c>
    </row>
    <row r="247" spans="1:29" x14ac:dyDescent="0.2">
      <c r="A247" s="7" t="s">
        <v>11</v>
      </c>
      <c r="B247" s="7">
        <f t="shared" si="3"/>
        <v>365</v>
      </c>
      <c r="C247" s="9">
        <v>40722</v>
      </c>
      <c r="D247" s="24">
        <v>47.223720000000021</v>
      </c>
      <c r="F247" s="7" t="s">
        <v>11</v>
      </c>
      <c r="G247" s="7">
        <v>611</v>
      </c>
      <c r="H247" s="9">
        <v>40968</v>
      </c>
      <c r="I247" s="7">
        <v>84.09</v>
      </c>
      <c r="K247" s="8"/>
      <c r="L247" s="7" t="s">
        <v>11</v>
      </c>
      <c r="M247" s="7">
        <v>934</v>
      </c>
      <c r="N247" s="10">
        <v>41291</v>
      </c>
      <c r="O247" s="7">
        <v>65.72</v>
      </c>
      <c r="Q247" s="8"/>
      <c r="R247" s="7" t="s">
        <v>11</v>
      </c>
      <c r="S247" s="7">
        <v>963</v>
      </c>
      <c r="T247" s="10">
        <v>41320</v>
      </c>
      <c r="U247" s="7">
        <v>78.209999999999994</v>
      </c>
      <c r="X247" s="7" t="s">
        <v>16</v>
      </c>
      <c r="Y247" s="7">
        <v>1540</v>
      </c>
      <c r="Z247" s="9">
        <v>41897</v>
      </c>
      <c r="AA247" s="7">
        <v>51.73</v>
      </c>
      <c r="AB247" s="7" t="s">
        <v>60</v>
      </c>
    </row>
    <row r="248" spans="1:29" x14ac:dyDescent="0.2">
      <c r="A248" s="7" t="s">
        <v>11</v>
      </c>
      <c r="B248" s="7">
        <f t="shared" si="3"/>
        <v>366</v>
      </c>
      <c r="C248" s="9">
        <v>40723</v>
      </c>
      <c r="D248" s="24">
        <v>47.41332000000002</v>
      </c>
      <c r="F248" s="7" t="s">
        <v>11</v>
      </c>
      <c r="G248" s="7">
        <v>613</v>
      </c>
      <c r="H248" s="9">
        <v>40970</v>
      </c>
      <c r="I248" s="7">
        <v>92.01</v>
      </c>
      <c r="K248" s="8"/>
      <c r="L248" s="7" t="s">
        <v>11</v>
      </c>
      <c r="M248" s="7">
        <v>941</v>
      </c>
      <c r="N248" s="10">
        <v>41298</v>
      </c>
      <c r="O248" s="7">
        <v>59.62</v>
      </c>
      <c r="Q248" s="8"/>
      <c r="R248" s="7" t="s">
        <v>11</v>
      </c>
      <c r="S248" s="7">
        <v>968</v>
      </c>
      <c r="T248" s="10">
        <v>41325</v>
      </c>
      <c r="U248" s="7">
        <v>74.319999999999993</v>
      </c>
      <c r="X248" s="7" t="s">
        <v>18</v>
      </c>
      <c r="Y248" s="7">
        <v>1547</v>
      </c>
      <c r="Z248" s="9">
        <v>41904</v>
      </c>
      <c r="AA248" s="7">
        <v>30.91</v>
      </c>
      <c r="AB248" s="7" t="s">
        <v>46</v>
      </c>
      <c r="AC248" s="7">
        <f>MAX(AA248:AA267)</f>
        <v>30.91</v>
      </c>
    </row>
    <row r="249" spans="1:29" x14ac:dyDescent="0.2">
      <c r="A249" s="7" t="s">
        <v>11</v>
      </c>
      <c r="B249" s="7">
        <f t="shared" si="3"/>
        <v>367</v>
      </c>
      <c r="C249" s="9">
        <v>40724</v>
      </c>
      <c r="D249" s="24">
        <v>47.604220000000026</v>
      </c>
      <c r="F249" s="7" t="s">
        <v>11</v>
      </c>
      <c r="G249" s="7">
        <v>616</v>
      </c>
      <c r="H249" s="9">
        <v>40973</v>
      </c>
      <c r="I249" s="7">
        <v>76.81</v>
      </c>
      <c r="K249" s="8"/>
      <c r="L249" s="7" t="s">
        <v>11</v>
      </c>
      <c r="M249" s="7">
        <v>946</v>
      </c>
      <c r="N249" s="10">
        <v>41303</v>
      </c>
      <c r="O249" s="7">
        <v>67.709999999999994</v>
      </c>
      <c r="Q249" s="8"/>
      <c r="R249" s="7" t="s">
        <v>11</v>
      </c>
      <c r="S249" s="7">
        <v>970</v>
      </c>
      <c r="T249" s="10">
        <v>41327</v>
      </c>
      <c r="U249" s="7">
        <v>62.54</v>
      </c>
      <c r="X249" s="7" t="s">
        <v>18</v>
      </c>
      <c r="Y249" s="7">
        <v>1554</v>
      </c>
      <c r="Z249" s="9">
        <v>41911</v>
      </c>
      <c r="AA249" s="7">
        <v>17</v>
      </c>
      <c r="AB249" s="7" t="s">
        <v>47</v>
      </c>
      <c r="AC249" s="7">
        <f>MIN(AA248:AA267)</f>
        <v>4.51</v>
      </c>
    </row>
    <row r="250" spans="1:29" x14ac:dyDescent="0.2">
      <c r="A250" s="7" t="s">
        <v>11</v>
      </c>
      <c r="B250" s="7">
        <f t="shared" si="3"/>
        <v>368</v>
      </c>
      <c r="C250" s="9">
        <v>40725</v>
      </c>
      <c r="D250" s="24">
        <v>47.749820000000021</v>
      </c>
      <c r="F250" s="7" t="s">
        <v>11</v>
      </c>
      <c r="G250" s="7">
        <v>618</v>
      </c>
      <c r="H250" s="9">
        <v>40975</v>
      </c>
      <c r="I250" s="7">
        <v>85.92</v>
      </c>
      <c r="K250" s="8"/>
      <c r="L250" s="7" t="s">
        <v>11</v>
      </c>
      <c r="M250" s="7">
        <v>948</v>
      </c>
      <c r="N250" s="10">
        <v>41305</v>
      </c>
      <c r="O250" s="7">
        <v>62.66</v>
      </c>
      <c r="Q250" s="8"/>
      <c r="R250" s="7" t="s">
        <v>11</v>
      </c>
      <c r="S250" s="7">
        <v>975</v>
      </c>
      <c r="T250" s="10">
        <v>41332</v>
      </c>
      <c r="U250" s="7">
        <v>62.32</v>
      </c>
      <c r="X250" s="7" t="s">
        <v>18</v>
      </c>
      <c r="Y250" s="7">
        <v>1561</v>
      </c>
      <c r="Z250" s="9">
        <v>41918</v>
      </c>
      <c r="AA250" s="7">
        <v>14.53</v>
      </c>
      <c r="AB250" s="7" t="s">
        <v>48</v>
      </c>
      <c r="AC250" s="7">
        <f>MEDIAN(AA248:AA267)</f>
        <v>7.91</v>
      </c>
    </row>
    <row r="251" spans="1:29" x14ac:dyDescent="0.2">
      <c r="A251" s="7" t="s">
        <v>11</v>
      </c>
      <c r="B251" s="7">
        <f t="shared" si="3"/>
        <v>372</v>
      </c>
      <c r="C251" s="9">
        <v>40729</v>
      </c>
      <c r="D251" s="24">
        <v>48.161220000000021</v>
      </c>
      <c r="F251" s="7" t="s">
        <v>11</v>
      </c>
      <c r="G251" s="7">
        <v>620</v>
      </c>
      <c r="H251" s="9">
        <v>40977</v>
      </c>
      <c r="I251" s="7">
        <v>79.8</v>
      </c>
      <c r="K251" s="8"/>
      <c r="L251" s="7" t="s">
        <v>11</v>
      </c>
      <c r="M251" s="7">
        <v>953</v>
      </c>
      <c r="N251" s="10">
        <v>41310</v>
      </c>
      <c r="O251" s="7">
        <v>70.11</v>
      </c>
      <c r="Q251" s="8"/>
      <c r="R251" s="7" t="s">
        <v>11</v>
      </c>
      <c r="S251" s="7">
        <v>977</v>
      </c>
      <c r="T251" s="10">
        <v>41334</v>
      </c>
      <c r="U251" s="7">
        <v>54.59</v>
      </c>
      <c r="X251" s="7" t="s">
        <v>18</v>
      </c>
      <c r="Y251" s="7">
        <v>1569</v>
      </c>
      <c r="Z251" s="9">
        <v>41926</v>
      </c>
      <c r="AA251" s="7">
        <v>12.46</v>
      </c>
      <c r="AB251" s="7" t="s">
        <v>49</v>
      </c>
      <c r="AC251" s="8">
        <f>AVERAGE(AA248:AA267)</f>
        <v>9.8670000000000009</v>
      </c>
    </row>
    <row r="252" spans="1:29" x14ac:dyDescent="0.2">
      <c r="A252" s="7" t="s">
        <v>11</v>
      </c>
      <c r="B252" s="7">
        <f t="shared" si="3"/>
        <v>373</v>
      </c>
      <c r="C252" s="9">
        <v>40730</v>
      </c>
      <c r="D252" s="24">
        <v>48.200620000000022</v>
      </c>
      <c r="F252" s="7" t="s">
        <v>11</v>
      </c>
      <c r="G252" s="7">
        <v>623</v>
      </c>
      <c r="H252" s="9">
        <v>40980</v>
      </c>
      <c r="I252" s="7">
        <v>74.77</v>
      </c>
      <c r="K252" s="8"/>
      <c r="L252" s="7" t="s">
        <v>11</v>
      </c>
      <c r="M252" s="7">
        <v>955</v>
      </c>
      <c r="N252" s="10">
        <v>41312</v>
      </c>
      <c r="O252" s="7">
        <v>76.98</v>
      </c>
      <c r="Q252" s="8"/>
      <c r="R252" s="7" t="s">
        <v>11</v>
      </c>
      <c r="S252" s="7">
        <v>982</v>
      </c>
      <c r="T252" s="10">
        <v>41339</v>
      </c>
      <c r="U252" s="7">
        <v>59.11</v>
      </c>
      <c r="X252" s="7" t="s">
        <v>18</v>
      </c>
      <c r="Y252" s="7">
        <v>1570</v>
      </c>
      <c r="Z252" s="9">
        <v>41927</v>
      </c>
      <c r="AA252" s="7">
        <v>9.89</v>
      </c>
      <c r="AB252" s="7" t="s">
        <v>50</v>
      </c>
      <c r="AC252" s="8">
        <f>STDEV(AA248:AA267)</f>
        <v>6.2406739683264494</v>
      </c>
    </row>
    <row r="253" spans="1:29" x14ac:dyDescent="0.2">
      <c r="A253" s="7" t="s">
        <v>11</v>
      </c>
      <c r="B253" s="7">
        <f t="shared" si="3"/>
        <v>374</v>
      </c>
      <c r="C253" s="9">
        <v>40731</v>
      </c>
      <c r="D253" s="24">
        <v>48.429920000000024</v>
      </c>
      <c r="F253" s="7" t="s">
        <v>11</v>
      </c>
      <c r="G253" s="7">
        <v>625</v>
      </c>
      <c r="H253" s="9">
        <v>40982</v>
      </c>
      <c r="I253" s="7">
        <v>77.91</v>
      </c>
      <c r="K253" s="8"/>
      <c r="L253" s="7" t="s">
        <v>11</v>
      </c>
      <c r="M253" s="7">
        <v>960</v>
      </c>
      <c r="N253" s="10">
        <v>41317</v>
      </c>
      <c r="O253" s="7">
        <v>48.15</v>
      </c>
      <c r="Q253" s="8"/>
      <c r="R253" s="7" t="s">
        <v>11</v>
      </c>
      <c r="S253" s="7">
        <v>984</v>
      </c>
      <c r="T253" s="10">
        <v>41341</v>
      </c>
      <c r="U253" s="7">
        <v>49.6</v>
      </c>
      <c r="X253" s="7" t="s">
        <v>18</v>
      </c>
      <c r="Y253" s="7">
        <v>1575</v>
      </c>
      <c r="Z253" s="9">
        <v>41932</v>
      </c>
      <c r="AA253" s="7">
        <v>10.81</v>
      </c>
    </row>
    <row r="254" spans="1:29" x14ac:dyDescent="0.2">
      <c r="A254" s="7" t="s">
        <v>11</v>
      </c>
      <c r="B254" s="7">
        <f t="shared" si="3"/>
        <v>375</v>
      </c>
      <c r="C254" s="9">
        <v>40732</v>
      </c>
      <c r="D254" s="24">
        <v>48.517720000000033</v>
      </c>
      <c r="F254" s="7" t="s">
        <v>11</v>
      </c>
      <c r="G254" s="7">
        <v>627</v>
      </c>
      <c r="H254" s="10">
        <v>40984</v>
      </c>
      <c r="I254" s="7">
        <v>87.13</v>
      </c>
      <c r="K254" s="8"/>
      <c r="L254" s="7" t="s">
        <v>11</v>
      </c>
      <c r="M254" s="7">
        <v>962</v>
      </c>
      <c r="N254" s="10">
        <v>41319</v>
      </c>
      <c r="O254" s="7">
        <v>79.19</v>
      </c>
      <c r="Q254" s="8"/>
      <c r="R254" s="7" t="s">
        <v>11</v>
      </c>
      <c r="S254" s="7">
        <v>989</v>
      </c>
      <c r="T254" s="10">
        <v>41346</v>
      </c>
      <c r="U254" s="7">
        <v>77.23</v>
      </c>
      <c r="X254" s="7" t="s">
        <v>18</v>
      </c>
      <c r="Y254" s="7">
        <v>1582</v>
      </c>
      <c r="Z254" s="9">
        <v>41939</v>
      </c>
      <c r="AA254" s="7">
        <v>11.65</v>
      </c>
    </row>
    <row r="255" spans="1:29" x14ac:dyDescent="0.2">
      <c r="A255" s="7" t="s">
        <v>11</v>
      </c>
      <c r="B255" s="7">
        <f t="shared" si="3"/>
        <v>378</v>
      </c>
      <c r="C255" s="9">
        <v>40735</v>
      </c>
      <c r="D255" s="24">
        <v>48.898120000000034</v>
      </c>
      <c r="F255" s="7" t="s">
        <v>11</v>
      </c>
      <c r="G255" s="7">
        <v>630</v>
      </c>
      <c r="H255" s="9">
        <v>40987</v>
      </c>
      <c r="I255" s="7">
        <v>97.15</v>
      </c>
      <c r="K255" s="8"/>
      <c r="L255" s="7" t="s">
        <v>11</v>
      </c>
      <c r="M255" s="7">
        <v>969</v>
      </c>
      <c r="N255" s="10">
        <v>41326</v>
      </c>
      <c r="O255" s="7">
        <v>69.77</v>
      </c>
      <c r="Q255" s="8"/>
      <c r="R255" s="7" t="s">
        <v>11</v>
      </c>
      <c r="S255" s="7">
        <v>991</v>
      </c>
      <c r="T255" s="10">
        <v>41348</v>
      </c>
      <c r="U255" s="7">
        <v>73.209999999999994</v>
      </c>
      <c r="X255" s="7" t="s">
        <v>18</v>
      </c>
      <c r="Y255" s="7">
        <v>1589</v>
      </c>
      <c r="Z255" s="9">
        <v>41946</v>
      </c>
      <c r="AA255" s="7">
        <v>9.99</v>
      </c>
    </row>
    <row r="256" spans="1:29" x14ac:dyDescent="0.2">
      <c r="A256" s="7" t="s">
        <v>11</v>
      </c>
      <c r="B256" s="7">
        <f t="shared" si="3"/>
        <v>379</v>
      </c>
      <c r="C256" s="9">
        <v>40736</v>
      </c>
      <c r="D256" s="24">
        <v>49.06132000000003</v>
      </c>
      <c r="F256" s="7" t="s">
        <v>11</v>
      </c>
      <c r="G256" s="7">
        <v>632</v>
      </c>
      <c r="H256" s="9">
        <v>40989</v>
      </c>
      <c r="I256" s="7">
        <v>96.99</v>
      </c>
      <c r="K256" s="8"/>
      <c r="L256" s="7" t="s">
        <v>11</v>
      </c>
      <c r="M256" s="7">
        <v>974</v>
      </c>
      <c r="N256" s="10">
        <v>41331</v>
      </c>
      <c r="O256" s="7">
        <v>58.82</v>
      </c>
      <c r="Q256" s="8"/>
      <c r="R256" s="7" t="s">
        <v>11</v>
      </c>
      <c r="S256" s="7">
        <v>996</v>
      </c>
      <c r="T256" s="10">
        <v>41353</v>
      </c>
      <c r="U256" s="7">
        <v>76.63</v>
      </c>
      <c r="X256" s="7" t="s">
        <v>18</v>
      </c>
      <c r="Y256" s="7">
        <v>1596</v>
      </c>
      <c r="Z256" s="9">
        <v>41953</v>
      </c>
      <c r="AA256" s="7">
        <v>8.31</v>
      </c>
    </row>
    <row r="257" spans="1:29" x14ac:dyDescent="0.2">
      <c r="A257" s="7" t="s">
        <v>11</v>
      </c>
      <c r="B257" s="7">
        <f t="shared" si="3"/>
        <v>380</v>
      </c>
      <c r="C257" s="9">
        <v>40737</v>
      </c>
      <c r="D257" s="24">
        <v>49.164320000000032</v>
      </c>
      <c r="F257" s="7" t="s">
        <v>11</v>
      </c>
      <c r="G257" s="7">
        <v>634</v>
      </c>
      <c r="H257" s="9">
        <v>40991</v>
      </c>
      <c r="I257" s="7">
        <v>100.5</v>
      </c>
      <c r="K257" s="8"/>
      <c r="L257" s="7" t="s">
        <v>11</v>
      </c>
      <c r="M257" s="7">
        <v>976</v>
      </c>
      <c r="N257" s="10">
        <v>41333</v>
      </c>
      <c r="O257" s="7">
        <v>65.66</v>
      </c>
      <c r="Q257" s="8"/>
      <c r="R257" s="7" t="s">
        <v>11</v>
      </c>
      <c r="S257" s="7">
        <v>998</v>
      </c>
      <c r="T257" s="10">
        <v>41355</v>
      </c>
      <c r="U257" s="7">
        <v>84.5</v>
      </c>
      <c r="X257" s="7" t="s">
        <v>18</v>
      </c>
      <c r="Y257" s="7">
        <v>1603</v>
      </c>
      <c r="Z257" s="9">
        <v>41960</v>
      </c>
      <c r="AA257" s="7">
        <v>14.95</v>
      </c>
    </row>
    <row r="258" spans="1:29" x14ac:dyDescent="0.2">
      <c r="A258" s="7" t="s">
        <v>11</v>
      </c>
      <c r="B258" s="7">
        <f t="shared" si="3"/>
        <v>381</v>
      </c>
      <c r="C258" s="9">
        <v>40738</v>
      </c>
      <c r="D258" s="24">
        <v>49.339920000000028</v>
      </c>
      <c r="F258" s="7" t="s">
        <v>11</v>
      </c>
      <c r="G258" s="7">
        <v>637</v>
      </c>
      <c r="H258" s="9">
        <v>40994</v>
      </c>
      <c r="I258" s="7">
        <v>441.3</v>
      </c>
      <c r="K258" s="8"/>
      <c r="L258" s="7" t="s">
        <v>11</v>
      </c>
      <c r="M258" s="7">
        <v>981</v>
      </c>
      <c r="N258" s="10">
        <v>41338</v>
      </c>
      <c r="O258" s="7">
        <v>58.61</v>
      </c>
      <c r="Q258" s="8"/>
      <c r="R258" s="7" t="s">
        <v>11</v>
      </c>
      <c r="S258" s="7">
        <v>1003</v>
      </c>
      <c r="T258" s="9">
        <v>41360</v>
      </c>
      <c r="U258" s="7">
        <v>52.28</v>
      </c>
      <c r="X258" s="7" t="s">
        <v>18</v>
      </c>
      <c r="Y258" s="7">
        <v>1610</v>
      </c>
      <c r="Z258" s="9">
        <v>41967</v>
      </c>
      <c r="AA258" s="7">
        <v>7.48</v>
      </c>
    </row>
    <row r="259" spans="1:29" x14ac:dyDescent="0.2">
      <c r="A259" s="7" t="s">
        <v>11</v>
      </c>
      <c r="B259" s="7">
        <f t="shared" si="3"/>
        <v>382</v>
      </c>
      <c r="C259" s="9">
        <v>40739</v>
      </c>
      <c r="D259" s="24">
        <v>49.441620000000022</v>
      </c>
      <c r="F259" s="7" t="s">
        <v>11</v>
      </c>
      <c r="G259" s="7">
        <v>639</v>
      </c>
      <c r="H259" s="9">
        <v>40996</v>
      </c>
      <c r="I259" s="7">
        <v>81.67</v>
      </c>
      <c r="K259" s="8"/>
      <c r="L259" s="7" t="s">
        <v>11</v>
      </c>
      <c r="M259" s="7">
        <v>983</v>
      </c>
      <c r="N259" s="10">
        <v>41340</v>
      </c>
      <c r="O259" s="7">
        <v>54.04</v>
      </c>
      <c r="Q259" s="8"/>
      <c r="R259" s="7" t="s">
        <v>11</v>
      </c>
      <c r="S259" s="7">
        <v>1005</v>
      </c>
      <c r="T259" s="9">
        <v>41362</v>
      </c>
      <c r="U259" s="7">
        <v>53.01</v>
      </c>
      <c r="X259" s="7" t="s">
        <v>18</v>
      </c>
      <c r="Y259" s="7">
        <v>1617</v>
      </c>
      <c r="Z259" s="9">
        <v>41974</v>
      </c>
      <c r="AA259" s="7">
        <v>7.51</v>
      </c>
    </row>
    <row r="260" spans="1:29" x14ac:dyDescent="0.2">
      <c r="A260" s="7" t="s">
        <v>11</v>
      </c>
      <c r="B260" s="7">
        <f t="shared" si="3"/>
        <v>385</v>
      </c>
      <c r="C260" s="9">
        <v>40742</v>
      </c>
      <c r="D260" s="24">
        <v>50.148620000000022</v>
      </c>
      <c r="F260" s="7" t="s">
        <v>11</v>
      </c>
      <c r="G260" s="7">
        <v>641</v>
      </c>
      <c r="H260" s="9">
        <v>40998</v>
      </c>
      <c r="I260" s="7">
        <v>89.19</v>
      </c>
      <c r="K260" s="8"/>
      <c r="L260" s="7" t="s">
        <v>11</v>
      </c>
      <c r="M260" s="7">
        <v>988</v>
      </c>
      <c r="N260" s="10">
        <v>41345</v>
      </c>
      <c r="O260" s="7">
        <v>74.95</v>
      </c>
      <c r="Q260" s="8"/>
      <c r="R260" s="7" t="s">
        <v>11</v>
      </c>
      <c r="S260" s="7">
        <v>1010</v>
      </c>
      <c r="T260" s="9">
        <v>41367</v>
      </c>
      <c r="U260" s="7">
        <v>71.08</v>
      </c>
      <c r="X260" s="7" t="s">
        <v>18</v>
      </c>
      <c r="Y260" s="7">
        <v>1624</v>
      </c>
      <c r="Z260" s="9">
        <v>41981</v>
      </c>
      <c r="AA260" s="7">
        <v>6.44</v>
      </c>
    </row>
    <row r="261" spans="1:29" x14ac:dyDescent="0.2">
      <c r="A261" s="7" t="s">
        <v>11</v>
      </c>
      <c r="B261" s="7">
        <f t="shared" ref="B261:B324" si="4">C261-$C$2</f>
        <v>386</v>
      </c>
      <c r="C261" s="9">
        <v>40743</v>
      </c>
      <c r="D261" s="24">
        <v>50.320120000000024</v>
      </c>
      <c r="F261" s="7" t="s">
        <v>11</v>
      </c>
      <c r="G261" s="7">
        <v>644</v>
      </c>
      <c r="H261" s="9">
        <v>41001</v>
      </c>
      <c r="I261" s="7">
        <v>81.98</v>
      </c>
      <c r="K261" s="8"/>
      <c r="L261" s="7" t="s">
        <v>11</v>
      </c>
      <c r="M261" s="7">
        <v>990</v>
      </c>
      <c r="N261" s="10">
        <v>41347</v>
      </c>
      <c r="O261" s="7">
        <v>78.77</v>
      </c>
      <c r="Q261" s="8"/>
      <c r="R261" s="7" t="s">
        <v>11</v>
      </c>
      <c r="S261" s="7">
        <v>1012</v>
      </c>
      <c r="T261" s="9">
        <v>41369</v>
      </c>
      <c r="U261" s="7">
        <v>58.37</v>
      </c>
      <c r="X261" s="7" t="s">
        <v>18</v>
      </c>
      <c r="Y261" s="7">
        <v>1638</v>
      </c>
      <c r="Z261" s="9">
        <v>41995</v>
      </c>
      <c r="AA261" s="7">
        <v>5.26</v>
      </c>
    </row>
    <row r="262" spans="1:29" x14ac:dyDescent="0.2">
      <c r="A262" s="7" t="s">
        <v>11</v>
      </c>
      <c r="B262" s="7">
        <f t="shared" si="4"/>
        <v>387</v>
      </c>
      <c r="C262" s="9">
        <v>40744</v>
      </c>
      <c r="D262" s="24">
        <v>50.34932000000002</v>
      </c>
      <c r="F262" s="7" t="s">
        <v>11</v>
      </c>
      <c r="G262" s="7">
        <v>646</v>
      </c>
      <c r="H262" s="9">
        <v>41003</v>
      </c>
      <c r="I262" s="7">
        <v>80.08</v>
      </c>
      <c r="K262" s="8"/>
      <c r="L262" s="7" t="s">
        <v>11</v>
      </c>
      <c r="M262" s="7">
        <v>995</v>
      </c>
      <c r="N262" s="10">
        <v>41352</v>
      </c>
      <c r="O262" s="7">
        <v>2</v>
      </c>
      <c r="Q262" s="8"/>
      <c r="R262" s="7" t="s">
        <v>11</v>
      </c>
      <c r="S262" s="7">
        <v>1017</v>
      </c>
      <c r="T262" s="10">
        <v>41374</v>
      </c>
      <c r="U262" s="7">
        <v>74.13</v>
      </c>
      <c r="X262" s="7" t="s">
        <v>18</v>
      </c>
      <c r="Y262" s="7">
        <v>1645</v>
      </c>
      <c r="Z262" s="9">
        <v>42002</v>
      </c>
      <c r="AA262" s="7">
        <v>5.34</v>
      </c>
    </row>
    <row r="263" spans="1:29" x14ac:dyDescent="0.2">
      <c r="A263" s="7" t="s">
        <v>11</v>
      </c>
      <c r="B263" s="7">
        <f t="shared" si="4"/>
        <v>388</v>
      </c>
      <c r="C263" s="9">
        <v>40745</v>
      </c>
      <c r="D263" s="24">
        <v>50.525920000000021</v>
      </c>
      <c r="F263" s="7" t="s">
        <v>11</v>
      </c>
      <c r="G263" s="7">
        <v>648</v>
      </c>
      <c r="H263" s="9">
        <v>41005</v>
      </c>
      <c r="I263" s="7">
        <v>83.97</v>
      </c>
      <c r="K263" s="8"/>
      <c r="L263" s="7" t="s">
        <v>11</v>
      </c>
      <c r="M263" s="7">
        <v>997</v>
      </c>
      <c r="N263" s="10">
        <v>41354</v>
      </c>
      <c r="O263" s="7">
        <v>80.22</v>
      </c>
      <c r="Q263" s="8"/>
      <c r="R263" s="7" t="s">
        <v>11</v>
      </c>
      <c r="S263" s="7">
        <v>1019</v>
      </c>
      <c r="T263" s="9">
        <v>41376</v>
      </c>
      <c r="U263" s="7">
        <v>55.02</v>
      </c>
      <c r="X263" s="7" t="s">
        <v>18</v>
      </c>
      <c r="Y263" s="7">
        <v>1652</v>
      </c>
      <c r="Z263" s="9">
        <v>42009</v>
      </c>
      <c r="AA263" s="7">
        <v>5.3</v>
      </c>
    </row>
    <row r="264" spans="1:29" x14ac:dyDescent="0.2">
      <c r="A264" s="7" t="s">
        <v>11</v>
      </c>
      <c r="B264" s="7">
        <f t="shared" si="4"/>
        <v>389</v>
      </c>
      <c r="C264" s="9">
        <v>40746</v>
      </c>
      <c r="D264" s="24">
        <v>50.623120000000014</v>
      </c>
      <c r="F264" s="7" t="s">
        <v>11</v>
      </c>
      <c r="G264" s="7">
        <v>651</v>
      </c>
      <c r="H264" s="9">
        <v>41008</v>
      </c>
      <c r="I264" s="7">
        <v>80.290000000000006</v>
      </c>
      <c r="K264" s="8"/>
      <c r="L264" s="7" t="s">
        <v>11</v>
      </c>
      <c r="M264" s="7">
        <v>1002</v>
      </c>
      <c r="N264" s="9">
        <v>41359</v>
      </c>
      <c r="O264" s="7">
        <v>75.8</v>
      </c>
      <c r="Q264" s="8"/>
      <c r="R264" s="7" t="s">
        <v>11</v>
      </c>
      <c r="S264" s="7">
        <v>1024</v>
      </c>
      <c r="T264" s="9">
        <v>41381</v>
      </c>
      <c r="U264" s="7">
        <v>64.709999999999994</v>
      </c>
      <c r="X264" s="7" t="s">
        <v>18</v>
      </c>
      <c r="Y264" s="7">
        <v>1659</v>
      </c>
      <c r="Z264" s="9">
        <v>42016</v>
      </c>
      <c r="AA264" s="7">
        <v>5.27</v>
      </c>
    </row>
    <row r="265" spans="1:29" x14ac:dyDescent="0.2">
      <c r="A265" s="7" t="s">
        <v>11</v>
      </c>
      <c r="B265" s="7">
        <f t="shared" si="4"/>
        <v>392</v>
      </c>
      <c r="C265" s="9">
        <v>40749</v>
      </c>
      <c r="D265" s="24">
        <v>51.025120000000015</v>
      </c>
      <c r="F265" s="7" t="s">
        <v>11</v>
      </c>
      <c r="G265" s="7">
        <v>653</v>
      </c>
      <c r="H265" s="9">
        <v>41010</v>
      </c>
      <c r="I265" s="7">
        <v>82.13</v>
      </c>
      <c r="K265" s="8"/>
      <c r="L265" s="7" t="s">
        <v>11</v>
      </c>
      <c r="M265" s="7">
        <v>1004</v>
      </c>
      <c r="N265" s="9">
        <v>41361</v>
      </c>
      <c r="O265" s="7">
        <v>70.86</v>
      </c>
      <c r="Q265" s="8"/>
      <c r="R265" s="7" t="s">
        <v>11</v>
      </c>
      <c r="S265" s="7">
        <v>1026</v>
      </c>
      <c r="T265" s="9">
        <v>41383</v>
      </c>
      <c r="U265" s="7">
        <v>75.8</v>
      </c>
      <c r="X265" s="7" t="s">
        <v>18</v>
      </c>
      <c r="Y265" s="7">
        <v>1667</v>
      </c>
      <c r="Z265" s="9">
        <v>42024</v>
      </c>
      <c r="AA265" s="7">
        <v>4.51</v>
      </c>
    </row>
    <row r="266" spans="1:29" x14ac:dyDescent="0.2">
      <c r="A266" s="7" t="s">
        <v>11</v>
      </c>
      <c r="B266" s="7">
        <f t="shared" si="4"/>
        <v>393</v>
      </c>
      <c r="C266" s="9">
        <v>40750</v>
      </c>
      <c r="D266" s="24">
        <v>51.248120000000014</v>
      </c>
      <c r="F266" s="7" t="s">
        <v>11</v>
      </c>
      <c r="G266" s="7">
        <v>655</v>
      </c>
      <c r="H266" s="9">
        <v>41012</v>
      </c>
      <c r="I266" s="7">
        <v>91.53</v>
      </c>
      <c r="K266" s="8"/>
      <c r="L266" s="7" t="s">
        <v>11</v>
      </c>
      <c r="M266" s="7">
        <v>1009</v>
      </c>
      <c r="N266" s="9">
        <v>41366</v>
      </c>
      <c r="O266" s="7">
        <v>82.47</v>
      </c>
      <c r="Q266" s="8"/>
      <c r="R266" s="7" t="s">
        <v>11</v>
      </c>
      <c r="S266" s="7">
        <v>1031</v>
      </c>
      <c r="T266" s="9">
        <v>41388</v>
      </c>
      <c r="U266" s="7">
        <v>70.28</v>
      </c>
      <c r="X266" s="7" t="s">
        <v>18</v>
      </c>
      <c r="Y266" s="7">
        <v>1668</v>
      </c>
      <c r="Z266" s="9">
        <v>42025</v>
      </c>
      <c r="AA266" s="7">
        <v>4.74</v>
      </c>
      <c r="AB266" s="7" t="s">
        <v>61</v>
      </c>
    </row>
    <row r="267" spans="1:29" x14ac:dyDescent="0.2">
      <c r="A267" s="7" t="s">
        <v>11</v>
      </c>
      <c r="B267" s="7">
        <f t="shared" si="4"/>
        <v>394</v>
      </c>
      <c r="C267" s="9">
        <v>40751</v>
      </c>
      <c r="D267" s="24">
        <v>51.330120000000015</v>
      </c>
      <c r="F267" s="7" t="s">
        <v>11</v>
      </c>
      <c r="G267" s="7">
        <v>658</v>
      </c>
      <c r="H267" s="9">
        <v>41015</v>
      </c>
      <c r="I267" s="7">
        <v>80.239999999999995</v>
      </c>
      <c r="K267" s="8"/>
      <c r="L267" s="7" t="s">
        <v>11</v>
      </c>
      <c r="M267" s="7">
        <v>1011</v>
      </c>
      <c r="N267" s="9">
        <v>41368</v>
      </c>
      <c r="O267" s="7">
        <v>63.03</v>
      </c>
      <c r="Q267" s="8"/>
      <c r="R267" s="7" t="s">
        <v>11</v>
      </c>
      <c r="S267" s="7">
        <v>1033</v>
      </c>
      <c r="T267" s="9">
        <v>41390</v>
      </c>
      <c r="U267" s="7">
        <v>66.48</v>
      </c>
      <c r="X267" s="7" t="s">
        <v>18</v>
      </c>
      <c r="Y267" s="7">
        <v>1673</v>
      </c>
      <c r="Z267" s="9">
        <v>42030</v>
      </c>
      <c r="AA267" s="7">
        <v>4.99</v>
      </c>
      <c r="AB267" s="7" t="s">
        <v>46</v>
      </c>
      <c r="AC267" s="8">
        <f>MAX(AA268:AA303)</f>
        <v>104.2</v>
      </c>
    </row>
    <row r="268" spans="1:29" x14ac:dyDescent="0.2">
      <c r="A268" s="7" t="s">
        <v>11</v>
      </c>
      <c r="B268" s="7">
        <f t="shared" si="4"/>
        <v>395</v>
      </c>
      <c r="C268" s="9">
        <v>40752</v>
      </c>
      <c r="D268" s="24">
        <v>51.51392000000002</v>
      </c>
      <c r="F268" s="7" t="s">
        <v>11</v>
      </c>
      <c r="G268" s="7">
        <v>660</v>
      </c>
      <c r="H268" s="9">
        <v>41017</v>
      </c>
      <c r="I268" s="7">
        <v>82.89</v>
      </c>
      <c r="K268" s="8"/>
      <c r="L268" s="7" t="s">
        <v>11</v>
      </c>
      <c r="M268" s="7">
        <v>1016</v>
      </c>
      <c r="N268" s="9">
        <v>41373</v>
      </c>
      <c r="O268" s="7">
        <v>60.66</v>
      </c>
      <c r="Q268" s="8"/>
      <c r="R268" s="7" t="s">
        <v>11</v>
      </c>
      <c r="S268" s="7">
        <v>1038</v>
      </c>
      <c r="T268" s="9">
        <v>41395</v>
      </c>
      <c r="U268" s="7">
        <v>65.989999999999995</v>
      </c>
      <c r="X268" s="7" t="s">
        <v>20</v>
      </c>
      <c r="Y268" s="7">
        <v>1680</v>
      </c>
      <c r="Z268" s="9">
        <v>42037</v>
      </c>
      <c r="AA268" s="7">
        <v>23.77</v>
      </c>
      <c r="AB268" s="7" t="s">
        <v>47</v>
      </c>
      <c r="AC268" s="8">
        <f>MIN(AA268:AA303)</f>
        <v>2</v>
      </c>
    </row>
    <row r="269" spans="1:29" x14ac:dyDescent="0.2">
      <c r="A269" s="7" t="s">
        <v>11</v>
      </c>
      <c r="B269" s="7">
        <f t="shared" si="4"/>
        <v>396</v>
      </c>
      <c r="C269" s="9">
        <v>40753</v>
      </c>
      <c r="D269" s="24">
        <v>51.475320000000025</v>
      </c>
      <c r="F269" s="7" t="s">
        <v>11</v>
      </c>
      <c r="G269" s="7">
        <v>662</v>
      </c>
      <c r="H269" s="9">
        <v>41019</v>
      </c>
      <c r="I269" s="7">
        <v>77.510000000000005</v>
      </c>
      <c r="K269" s="8"/>
      <c r="L269" s="7" t="s">
        <v>11</v>
      </c>
      <c r="M269" s="7">
        <v>1018</v>
      </c>
      <c r="N269" s="9">
        <v>41375</v>
      </c>
      <c r="O269" s="7">
        <v>68.11</v>
      </c>
      <c r="Q269" s="8"/>
      <c r="R269" s="7" t="s">
        <v>11</v>
      </c>
      <c r="S269" s="7">
        <v>1040</v>
      </c>
      <c r="T269" s="9">
        <v>41397</v>
      </c>
      <c r="U269" s="7">
        <v>63.52</v>
      </c>
      <c r="X269" s="7" t="s">
        <v>20</v>
      </c>
      <c r="Y269" s="7">
        <v>1687</v>
      </c>
      <c r="Z269" s="9">
        <v>42044</v>
      </c>
      <c r="AA269" s="7">
        <v>34.6</v>
      </c>
      <c r="AB269" s="7" t="s">
        <v>48</v>
      </c>
      <c r="AC269" s="8">
        <f>MEDIAN(AA268:AA303)</f>
        <v>51.75</v>
      </c>
    </row>
    <row r="270" spans="1:29" x14ac:dyDescent="0.2">
      <c r="A270" s="7" t="s">
        <v>11</v>
      </c>
      <c r="B270" s="7">
        <f t="shared" si="4"/>
        <v>399</v>
      </c>
      <c r="C270" s="9">
        <v>40756</v>
      </c>
      <c r="D270" s="24">
        <v>52.005920000000017</v>
      </c>
      <c r="F270" s="7" t="s">
        <v>11</v>
      </c>
      <c r="G270" s="7">
        <v>665</v>
      </c>
      <c r="H270" s="9">
        <v>41022</v>
      </c>
      <c r="I270" s="7">
        <v>77.790000000000006</v>
      </c>
      <c r="K270" s="8"/>
      <c r="L270" s="7" t="s">
        <v>11</v>
      </c>
      <c r="M270" s="7">
        <v>1023</v>
      </c>
      <c r="N270" s="9">
        <v>41380</v>
      </c>
      <c r="O270" s="7">
        <v>83.62</v>
      </c>
      <c r="Q270" s="8"/>
      <c r="R270" s="7" t="s">
        <v>11</v>
      </c>
      <c r="S270" s="7">
        <v>1045</v>
      </c>
      <c r="T270" s="9">
        <v>41402</v>
      </c>
      <c r="U270" s="7">
        <v>64.8</v>
      </c>
      <c r="X270" s="7" t="s">
        <v>20</v>
      </c>
      <c r="Y270" s="7">
        <v>1695</v>
      </c>
      <c r="Z270" s="9">
        <v>42052</v>
      </c>
      <c r="AA270" s="7">
        <v>35.33</v>
      </c>
      <c r="AB270" s="7" t="s">
        <v>49</v>
      </c>
      <c r="AC270" s="8">
        <f>AVERAGE(AA268:AA303)</f>
        <v>50.60833333333332</v>
      </c>
    </row>
    <row r="271" spans="1:29" x14ac:dyDescent="0.2">
      <c r="A271" s="7" t="s">
        <v>11</v>
      </c>
      <c r="B271" s="7">
        <f t="shared" si="4"/>
        <v>400</v>
      </c>
      <c r="C271" s="9">
        <v>40757</v>
      </c>
      <c r="D271" s="24">
        <v>52.233920000000019</v>
      </c>
      <c r="F271" s="7" t="s">
        <v>11</v>
      </c>
      <c r="G271" s="7">
        <v>667</v>
      </c>
      <c r="H271" s="9">
        <v>41024</v>
      </c>
      <c r="I271" s="7">
        <v>79.52</v>
      </c>
      <c r="K271" s="8"/>
      <c r="L271" s="7" t="s">
        <v>11</v>
      </c>
      <c r="M271" s="7">
        <v>1025</v>
      </c>
      <c r="N271" s="9">
        <v>41382</v>
      </c>
      <c r="O271" s="7">
        <v>69.11</v>
      </c>
      <c r="Q271" s="8"/>
      <c r="R271" s="7" t="s">
        <v>11</v>
      </c>
      <c r="S271" s="7">
        <v>1047</v>
      </c>
      <c r="T271" s="9">
        <v>41404</v>
      </c>
      <c r="U271" s="7">
        <v>60.95</v>
      </c>
      <c r="X271" s="7" t="s">
        <v>20</v>
      </c>
      <c r="Y271" s="7">
        <v>1701</v>
      </c>
      <c r="Z271" s="9">
        <v>42058</v>
      </c>
      <c r="AA271" s="7">
        <v>37.549999999999997</v>
      </c>
      <c r="AB271" s="7" t="s">
        <v>50</v>
      </c>
      <c r="AC271" s="8">
        <f>STDEV(AA268:AA303)</f>
        <v>16.186474335956323</v>
      </c>
    </row>
    <row r="272" spans="1:29" x14ac:dyDescent="0.2">
      <c r="A272" s="7" t="s">
        <v>11</v>
      </c>
      <c r="B272" s="7">
        <f t="shared" si="4"/>
        <v>401</v>
      </c>
      <c r="C272" s="9">
        <v>40758</v>
      </c>
      <c r="D272" s="24">
        <v>52.316420000000022</v>
      </c>
      <c r="F272" s="7" t="s">
        <v>11</v>
      </c>
      <c r="G272" s="7">
        <v>669</v>
      </c>
      <c r="H272" s="9">
        <v>41026</v>
      </c>
      <c r="I272" s="7">
        <v>167.5</v>
      </c>
      <c r="K272" s="8"/>
      <c r="L272" s="7" t="s">
        <v>11</v>
      </c>
      <c r="M272" s="7">
        <v>1030</v>
      </c>
      <c r="N272" s="9">
        <v>41387</v>
      </c>
      <c r="O272" s="7">
        <v>68.53</v>
      </c>
      <c r="Q272" s="8"/>
      <c r="R272" s="7" t="s">
        <v>11</v>
      </c>
      <c r="S272" s="7">
        <v>1052</v>
      </c>
      <c r="T272" s="9">
        <v>41409</v>
      </c>
      <c r="U272" s="7">
        <v>66.790000000000006</v>
      </c>
      <c r="X272" s="7" t="s">
        <v>20</v>
      </c>
      <c r="Y272" s="7">
        <v>1708</v>
      </c>
      <c r="Z272" s="9">
        <v>42065</v>
      </c>
      <c r="AA272" s="7">
        <v>41.44</v>
      </c>
    </row>
    <row r="273" spans="1:27" x14ac:dyDescent="0.2">
      <c r="A273" s="7" t="s">
        <v>11</v>
      </c>
      <c r="B273" s="7">
        <f t="shared" si="4"/>
        <v>402</v>
      </c>
      <c r="C273" s="9">
        <v>40759</v>
      </c>
      <c r="D273" s="24">
        <v>52.600420000000021</v>
      </c>
      <c r="F273" s="7" t="s">
        <v>11</v>
      </c>
      <c r="G273" s="7">
        <v>672</v>
      </c>
      <c r="H273" s="9">
        <v>41029</v>
      </c>
      <c r="I273" s="7">
        <v>77.53</v>
      </c>
      <c r="K273" s="8"/>
      <c r="L273" s="7" t="s">
        <v>11</v>
      </c>
      <c r="M273" s="7">
        <v>1032</v>
      </c>
      <c r="N273" s="9">
        <v>41389</v>
      </c>
      <c r="O273" s="7">
        <v>80.58</v>
      </c>
      <c r="Q273" s="8"/>
      <c r="R273" s="7" t="s">
        <v>11</v>
      </c>
      <c r="S273" s="7">
        <v>1054</v>
      </c>
      <c r="T273" s="9">
        <v>41411</v>
      </c>
      <c r="U273" s="7">
        <v>67.72</v>
      </c>
      <c r="X273" s="7" t="s">
        <v>20</v>
      </c>
      <c r="Y273" s="7">
        <v>1715</v>
      </c>
      <c r="Z273" s="9">
        <v>42072</v>
      </c>
      <c r="AA273" s="7">
        <v>104.2</v>
      </c>
    </row>
    <row r="274" spans="1:27" x14ac:dyDescent="0.2">
      <c r="A274" s="7" t="s">
        <v>11</v>
      </c>
      <c r="B274" s="7">
        <f t="shared" si="4"/>
        <v>403</v>
      </c>
      <c r="C274" s="9">
        <v>40760</v>
      </c>
      <c r="D274" s="24">
        <v>52.722420000000021</v>
      </c>
      <c r="F274" s="7" t="s">
        <v>11</v>
      </c>
      <c r="G274" s="7">
        <v>674</v>
      </c>
      <c r="H274" s="9">
        <v>41031</v>
      </c>
      <c r="I274" s="7">
        <v>86.03</v>
      </c>
      <c r="K274" s="8"/>
      <c r="L274" s="7" t="s">
        <v>11</v>
      </c>
      <c r="M274" s="7">
        <v>1037</v>
      </c>
      <c r="N274" s="9">
        <v>41394</v>
      </c>
      <c r="O274" s="7">
        <v>75.930000000000007</v>
      </c>
      <c r="Q274" s="8"/>
      <c r="R274" s="7" t="s">
        <v>11</v>
      </c>
      <c r="S274" s="7">
        <v>1059</v>
      </c>
      <c r="T274" s="9">
        <v>41416</v>
      </c>
      <c r="U274" s="7">
        <v>59.72</v>
      </c>
      <c r="X274" s="7" t="s">
        <v>20</v>
      </c>
      <c r="Y274" s="7">
        <v>1722</v>
      </c>
      <c r="Z274" s="9">
        <v>42079</v>
      </c>
      <c r="AA274" s="7">
        <v>42.24</v>
      </c>
    </row>
    <row r="275" spans="1:27" x14ac:dyDescent="0.2">
      <c r="A275" s="7" t="s">
        <v>11</v>
      </c>
      <c r="B275" s="7">
        <f t="shared" si="4"/>
        <v>406</v>
      </c>
      <c r="C275" s="9">
        <v>40763</v>
      </c>
      <c r="D275" s="24">
        <v>53.181320000000021</v>
      </c>
      <c r="F275" s="7" t="s">
        <v>11</v>
      </c>
      <c r="G275" s="7">
        <v>676</v>
      </c>
      <c r="H275" s="9">
        <v>41033</v>
      </c>
      <c r="I275" s="7">
        <v>80.94</v>
      </c>
      <c r="K275" s="8"/>
      <c r="L275" s="7" t="s">
        <v>11</v>
      </c>
      <c r="M275" s="7">
        <v>1039</v>
      </c>
      <c r="N275" s="9">
        <v>41396</v>
      </c>
      <c r="O275" s="7">
        <v>71</v>
      </c>
      <c r="Q275" s="8"/>
      <c r="R275" s="7" t="s">
        <v>11</v>
      </c>
      <c r="S275" s="7">
        <v>1068</v>
      </c>
      <c r="T275" s="9">
        <v>41425</v>
      </c>
      <c r="U275" s="7">
        <v>48.53</v>
      </c>
      <c r="X275" s="7" t="s">
        <v>20</v>
      </c>
      <c r="Y275" s="7">
        <v>1729</v>
      </c>
      <c r="Z275" s="9">
        <v>42086</v>
      </c>
      <c r="AA275" s="7">
        <v>45.08</v>
      </c>
    </row>
    <row r="276" spans="1:27" x14ac:dyDescent="0.2">
      <c r="A276" s="7" t="s">
        <v>11</v>
      </c>
      <c r="B276" s="7">
        <f t="shared" si="4"/>
        <v>407</v>
      </c>
      <c r="C276" s="9">
        <v>40764</v>
      </c>
      <c r="D276" s="24">
        <v>53.428220000000024</v>
      </c>
      <c r="F276" s="7" t="s">
        <v>11</v>
      </c>
      <c r="G276" s="7">
        <v>679</v>
      </c>
      <c r="H276" s="9">
        <v>41036</v>
      </c>
      <c r="I276" s="7">
        <v>106.8</v>
      </c>
      <c r="K276" s="8"/>
      <c r="L276" s="7" t="s">
        <v>11</v>
      </c>
      <c r="M276" s="7">
        <v>1044</v>
      </c>
      <c r="N276" s="9">
        <v>41401</v>
      </c>
      <c r="O276" s="7">
        <v>64.02</v>
      </c>
      <c r="Q276" s="8"/>
      <c r="R276" s="7" t="s">
        <v>11</v>
      </c>
      <c r="S276" s="7">
        <v>1073</v>
      </c>
      <c r="T276" s="9">
        <v>41430</v>
      </c>
      <c r="U276" s="7">
        <v>55.31</v>
      </c>
      <c r="X276" s="7" t="s">
        <v>20</v>
      </c>
      <c r="Y276" s="7">
        <v>1736</v>
      </c>
      <c r="Z276" s="9">
        <v>42093</v>
      </c>
      <c r="AA276" s="7">
        <v>47.79</v>
      </c>
    </row>
    <row r="277" spans="1:27" x14ac:dyDescent="0.2">
      <c r="A277" s="7" t="s">
        <v>11</v>
      </c>
      <c r="B277" s="7">
        <f t="shared" si="4"/>
        <v>408</v>
      </c>
      <c r="C277" s="9">
        <v>40765</v>
      </c>
      <c r="D277" s="24">
        <v>53.530120000000025</v>
      </c>
      <c r="F277" s="7" t="s">
        <v>11</v>
      </c>
      <c r="G277" s="7">
        <v>681</v>
      </c>
      <c r="H277" s="9">
        <v>41038</v>
      </c>
      <c r="I277" s="7">
        <v>98.23</v>
      </c>
      <c r="K277" s="8"/>
      <c r="L277" s="7" t="s">
        <v>11</v>
      </c>
      <c r="M277" s="7">
        <v>1046</v>
      </c>
      <c r="N277" s="9">
        <v>41403</v>
      </c>
      <c r="O277" s="7">
        <v>62.98</v>
      </c>
      <c r="Q277" s="8"/>
      <c r="R277" s="7" t="s">
        <v>11</v>
      </c>
      <c r="S277" s="7">
        <v>1075</v>
      </c>
      <c r="T277" s="9">
        <v>41432</v>
      </c>
      <c r="U277" s="7">
        <v>65.319999999999993</v>
      </c>
      <c r="X277" s="7" t="s">
        <v>20</v>
      </c>
      <c r="Y277" s="7">
        <v>1743</v>
      </c>
      <c r="Z277" s="9">
        <v>42100</v>
      </c>
      <c r="AA277" s="7">
        <v>45.37</v>
      </c>
    </row>
    <row r="278" spans="1:27" x14ac:dyDescent="0.2">
      <c r="A278" s="7" t="s">
        <v>11</v>
      </c>
      <c r="B278" s="7">
        <f t="shared" si="4"/>
        <v>409</v>
      </c>
      <c r="C278" s="9">
        <v>40766</v>
      </c>
      <c r="D278" s="24">
        <v>53.71232000000002</v>
      </c>
      <c r="F278" s="7" t="s">
        <v>11</v>
      </c>
      <c r="G278" s="7">
        <v>683</v>
      </c>
      <c r="H278" s="9">
        <v>41040</v>
      </c>
      <c r="I278" s="7">
        <v>189.2</v>
      </c>
      <c r="K278" s="8"/>
      <c r="L278" s="7" t="s">
        <v>11</v>
      </c>
      <c r="M278" s="7">
        <v>1051</v>
      </c>
      <c r="N278" s="9">
        <v>41408</v>
      </c>
      <c r="O278" s="7">
        <v>71.73</v>
      </c>
      <c r="Q278" s="8"/>
      <c r="R278" s="7" t="s">
        <v>11</v>
      </c>
      <c r="S278" s="7">
        <v>1080</v>
      </c>
      <c r="T278" s="9">
        <v>41437</v>
      </c>
      <c r="U278" s="7">
        <v>65.069999999999993</v>
      </c>
      <c r="X278" s="7" t="s">
        <v>20</v>
      </c>
      <c r="Y278" s="7">
        <v>1750</v>
      </c>
      <c r="Z278" s="9">
        <v>42107</v>
      </c>
      <c r="AA278" s="7">
        <v>57.77</v>
      </c>
    </row>
    <row r="279" spans="1:27" x14ac:dyDescent="0.2">
      <c r="A279" s="7" t="s">
        <v>11</v>
      </c>
      <c r="B279" s="7">
        <f t="shared" si="4"/>
        <v>410</v>
      </c>
      <c r="C279" s="9">
        <v>40767</v>
      </c>
      <c r="D279" s="24">
        <v>53.818820000000024</v>
      </c>
      <c r="F279" s="7" t="s">
        <v>11</v>
      </c>
      <c r="G279" s="7">
        <v>686</v>
      </c>
      <c r="H279" s="9">
        <v>41043</v>
      </c>
      <c r="I279" s="7">
        <v>82.33</v>
      </c>
      <c r="K279" s="8"/>
      <c r="L279" s="7" t="s">
        <v>11</v>
      </c>
      <c r="M279" s="7">
        <v>1053</v>
      </c>
      <c r="N279" s="9">
        <v>41410</v>
      </c>
      <c r="O279" s="7">
        <v>72.040000000000006</v>
      </c>
      <c r="Q279" s="8"/>
      <c r="R279" s="7" t="s">
        <v>11</v>
      </c>
      <c r="S279" s="7">
        <v>1082</v>
      </c>
      <c r="T279" s="10">
        <v>41439</v>
      </c>
      <c r="U279" s="7">
        <v>59.51</v>
      </c>
      <c r="X279" s="7" t="s">
        <v>20</v>
      </c>
      <c r="Y279" s="7">
        <v>1757</v>
      </c>
      <c r="Z279" s="9">
        <v>42114</v>
      </c>
      <c r="AA279" s="7">
        <v>51.94</v>
      </c>
    </row>
    <row r="280" spans="1:27" x14ac:dyDescent="0.2">
      <c r="A280" s="7" t="s">
        <v>11</v>
      </c>
      <c r="B280" s="7">
        <f t="shared" si="4"/>
        <v>413</v>
      </c>
      <c r="C280" s="9">
        <v>40770</v>
      </c>
      <c r="D280" s="24">
        <v>54.204120000000025</v>
      </c>
      <c r="F280" s="7" t="s">
        <v>11</v>
      </c>
      <c r="G280" s="7">
        <v>688</v>
      </c>
      <c r="H280" s="9">
        <v>41045</v>
      </c>
      <c r="I280" s="7">
        <v>105.4</v>
      </c>
      <c r="K280" s="8"/>
      <c r="L280" s="7" t="s">
        <v>11</v>
      </c>
      <c r="M280" s="7">
        <v>1058</v>
      </c>
      <c r="N280" s="9">
        <v>41415</v>
      </c>
      <c r="O280" s="7">
        <v>65.819999999999993</v>
      </c>
      <c r="Q280" s="8"/>
      <c r="R280" s="7" t="s">
        <v>11</v>
      </c>
      <c r="S280" s="7">
        <v>1087</v>
      </c>
      <c r="T280" s="9">
        <v>41444</v>
      </c>
      <c r="U280" s="7">
        <v>71.209999999999994</v>
      </c>
      <c r="X280" s="7" t="s">
        <v>20</v>
      </c>
      <c r="Y280" s="7">
        <v>1764</v>
      </c>
      <c r="Z280" s="14">
        <v>42121</v>
      </c>
      <c r="AA280" s="7">
        <v>54.05</v>
      </c>
    </row>
    <row r="281" spans="1:27" x14ac:dyDescent="0.2">
      <c r="A281" s="7" t="s">
        <v>11</v>
      </c>
      <c r="B281" s="7">
        <f t="shared" si="4"/>
        <v>414</v>
      </c>
      <c r="C281" s="9">
        <v>40771</v>
      </c>
      <c r="D281" s="24">
        <v>54.482820000000018</v>
      </c>
      <c r="F281" s="7" t="s">
        <v>11</v>
      </c>
      <c r="G281" s="7">
        <v>690</v>
      </c>
      <c r="H281" s="9">
        <v>41047</v>
      </c>
      <c r="I281" s="7">
        <v>86.9</v>
      </c>
      <c r="K281" s="8"/>
      <c r="L281" s="7" t="s">
        <v>11</v>
      </c>
      <c r="M281" s="7">
        <v>1060</v>
      </c>
      <c r="N281" s="9">
        <v>41417</v>
      </c>
      <c r="O281" s="7">
        <v>75.319999999999993</v>
      </c>
      <c r="Q281" s="8"/>
      <c r="R281" s="7" t="s">
        <v>11</v>
      </c>
      <c r="S281" s="7">
        <v>1089</v>
      </c>
      <c r="T281" s="9">
        <v>41446</v>
      </c>
      <c r="U281" s="7">
        <v>69.260000000000005</v>
      </c>
      <c r="X281" s="7" t="s">
        <v>20</v>
      </c>
      <c r="Y281" s="7">
        <v>1771</v>
      </c>
      <c r="Z281" s="14">
        <v>42128</v>
      </c>
      <c r="AA281" s="7">
        <v>48.17</v>
      </c>
    </row>
    <row r="282" spans="1:27" x14ac:dyDescent="0.2">
      <c r="A282" s="7" t="s">
        <v>11</v>
      </c>
      <c r="B282" s="7">
        <f t="shared" si="4"/>
        <v>415</v>
      </c>
      <c r="C282" s="9">
        <v>40772</v>
      </c>
      <c r="D282" s="24">
        <v>54.583120000000022</v>
      </c>
      <c r="F282" s="7" t="s">
        <v>11</v>
      </c>
      <c r="G282" s="7">
        <v>693</v>
      </c>
      <c r="H282" s="9">
        <v>41050</v>
      </c>
      <c r="I282" s="7">
        <v>86.42</v>
      </c>
      <c r="K282" s="8"/>
      <c r="L282" s="7" t="s">
        <v>11</v>
      </c>
      <c r="M282" s="7">
        <v>1067</v>
      </c>
      <c r="N282" s="9">
        <v>41424</v>
      </c>
      <c r="O282" s="7">
        <v>68.680000000000007</v>
      </c>
      <c r="Q282" s="8"/>
      <c r="R282" s="7" t="s">
        <v>11</v>
      </c>
      <c r="S282" s="7">
        <v>1094</v>
      </c>
      <c r="T282" s="9">
        <v>41451</v>
      </c>
      <c r="U282" s="7">
        <v>65.099999999999994</v>
      </c>
      <c r="X282" s="7" t="s">
        <v>20</v>
      </c>
      <c r="Y282" s="7">
        <v>1785</v>
      </c>
      <c r="Z282" s="14">
        <v>42142</v>
      </c>
      <c r="AA282" s="7">
        <v>35.799999999999997</v>
      </c>
    </row>
    <row r="283" spans="1:27" x14ac:dyDescent="0.2">
      <c r="A283" s="7" t="s">
        <v>11</v>
      </c>
      <c r="B283" s="7">
        <f t="shared" si="4"/>
        <v>416</v>
      </c>
      <c r="C283" s="9">
        <v>40773</v>
      </c>
      <c r="D283" s="24">
        <v>54.804620000000021</v>
      </c>
      <c r="F283" s="7" t="s">
        <v>11</v>
      </c>
      <c r="G283" s="7">
        <v>695</v>
      </c>
      <c r="H283" s="9">
        <v>41052</v>
      </c>
      <c r="I283" s="7">
        <v>79.36</v>
      </c>
      <c r="K283" s="8"/>
      <c r="L283" s="7" t="s">
        <v>11</v>
      </c>
      <c r="M283" s="7">
        <v>1072</v>
      </c>
      <c r="N283" s="9">
        <v>41429</v>
      </c>
      <c r="O283" s="7">
        <v>61.61</v>
      </c>
      <c r="Q283" s="8"/>
      <c r="R283" s="7" t="s">
        <v>11</v>
      </c>
      <c r="S283" s="7">
        <v>1096</v>
      </c>
      <c r="T283" s="9">
        <v>41453</v>
      </c>
      <c r="U283" s="7">
        <v>71.849999999999994</v>
      </c>
      <c r="X283" s="7" t="s">
        <v>20</v>
      </c>
      <c r="Y283" s="7">
        <v>1793</v>
      </c>
      <c r="Z283" s="14">
        <v>42150</v>
      </c>
      <c r="AA283" s="7">
        <v>56.4</v>
      </c>
    </row>
    <row r="284" spans="1:27" x14ac:dyDescent="0.2">
      <c r="A284" s="7" t="s">
        <v>11</v>
      </c>
      <c r="B284" s="7">
        <f t="shared" si="4"/>
        <v>417</v>
      </c>
      <c r="C284" s="9">
        <v>40774</v>
      </c>
      <c r="D284" s="24">
        <v>54.879320000000021</v>
      </c>
      <c r="F284" s="7" t="s">
        <v>11</v>
      </c>
      <c r="G284" s="7">
        <v>697</v>
      </c>
      <c r="H284" s="9">
        <v>41054</v>
      </c>
      <c r="I284" s="7">
        <v>79.98</v>
      </c>
      <c r="K284" s="8"/>
      <c r="L284" s="7" t="s">
        <v>11</v>
      </c>
      <c r="M284" s="7">
        <v>1074</v>
      </c>
      <c r="N284" s="9">
        <v>41431</v>
      </c>
      <c r="O284" s="7">
        <v>62.18</v>
      </c>
      <c r="Q284" s="8"/>
      <c r="R284" s="7" t="s">
        <v>11</v>
      </c>
      <c r="S284" s="7">
        <v>1101</v>
      </c>
      <c r="T284" s="9">
        <v>41458</v>
      </c>
      <c r="U284" s="7">
        <v>47.57</v>
      </c>
      <c r="X284" s="7" t="s">
        <v>20</v>
      </c>
      <c r="Y284" s="7">
        <v>1794</v>
      </c>
      <c r="Z284" s="14">
        <v>42151</v>
      </c>
      <c r="AA284" s="7">
        <v>51.6</v>
      </c>
    </row>
    <row r="285" spans="1:27" x14ac:dyDescent="0.2">
      <c r="A285" s="7" t="s">
        <v>11</v>
      </c>
      <c r="B285" s="7">
        <f t="shared" si="4"/>
        <v>420</v>
      </c>
      <c r="C285" s="9">
        <v>40777</v>
      </c>
      <c r="D285" s="24">
        <v>55.240620000000021</v>
      </c>
      <c r="F285" s="7" t="s">
        <v>11</v>
      </c>
      <c r="G285" s="7">
        <v>702</v>
      </c>
      <c r="H285" s="9">
        <v>41059</v>
      </c>
      <c r="I285" s="7">
        <v>83.2</v>
      </c>
      <c r="K285" s="8"/>
      <c r="L285" s="7" t="s">
        <v>11</v>
      </c>
      <c r="M285" s="7">
        <v>1079</v>
      </c>
      <c r="N285" s="9">
        <v>41436</v>
      </c>
      <c r="O285" s="7">
        <v>55.3</v>
      </c>
      <c r="Q285" s="8"/>
      <c r="R285" s="7" t="s">
        <v>11</v>
      </c>
      <c r="S285" s="7">
        <v>1108</v>
      </c>
      <c r="T285" s="9">
        <v>41465</v>
      </c>
      <c r="U285" s="7">
        <v>61.36</v>
      </c>
      <c r="X285" s="7" t="s">
        <v>20</v>
      </c>
      <c r="Y285" s="7">
        <v>1799</v>
      </c>
      <c r="Z285" s="9">
        <v>42156</v>
      </c>
      <c r="AA285" s="7">
        <v>2</v>
      </c>
    </row>
    <row r="286" spans="1:27" x14ac:dyDescent="0.2">
      <c r="A286" s="7" t="s">
        <v>11</v>
      </c>
      <c r="B286" s="7">
        <f t="shared" si="4"/>
        <v>421</v>
      </c>
      <c r="C286" s="9">
        <v>40778</v>
      </c>
      <c r="D286" s="24">
        <v>54.84997000000002</v>
      </c>
      <c r="F286" s="7" t="s">
        <v>11</v>
      </c>
      <c r="G286" s="7">
        <v>704</v>
      </c>
      <c r="H286" s="9">
        <v>41061</v>
      </c>
      <c r="I286" s="7">
        <v>89.22</v>
      </c>
      <c r="K286" s="8"/>
      <c r="L286" s="7" t="s">
        <v>11</v>
      </c>
      <c r="M286" s="7">
        <v>1081</v>
      </c>
      <c r="N286" s="9">
        <v>41438</v>
      </c>
      <c r="O286" s="7">
        <v>57.6</v>
      </c>
      <c r="Q286" s="8"/>
      <c r="R286" s="7" t="s">
        <v>11</v>
      </c>
      <c r="S286" s="7">
        <v>1110</v>
      </c>
      <c r="T286" s="9">
        <v>41467</v>
      </c>
      <c r="U286" s="7">
        <v>70.150000000000006</v>
      </c>
      <c r="X286" s="7" t="s">
        <v>20</v>
      </c>
      <c r="Y286" s="7">
        <v>1806</v>
      </c>
      <c r="Z286" s="9">
        <v>42163</v>
      </c>
      <c r="AA286" s="7">
        <v>49.7</v>
      </c>
    </row>
    <row r="287" spans="1:27" x14ac:dyDescent="0.2">
      <c r="A287" s="7" t="s">
        <v>11</v>
      </c>
      <c r="B287" s="7">
        <f t="shared" si="4"/>
        <v>422</v>
      </c>
      <c r="C287" s="9">
        <v>40779</v>
      </c>
      <c r="D287" s="24">
        <v>54.908670000000022</v>
      </c>
      <c r="F287" s="7" t="s">
        <v>11</v>
      </c>
      <c r="G287" s="7">
        <v>707</v>
      </c>
      <c r="H287" s="10">
        <v>41064</v>
      </c>
      <c r="I287" s="7">
        <v>84.67</v>
      </c>
      <c r="K287" s="8"/>
      <c r="L287" s="7" t="s">
        <v>11</v>
      </c>
      <c r="M287" s="7">
        <v>1086</v>
      </c>
      <c r="N287" s="9">
        <v>41443</v>
      </c>
      <c r="O287" s="7">
        <v>73.58</v>
      </c>
      <c r="Q287" s="8"/>
      <c r="R287" s="7" t="s">
        <v>11</v>
      </c>
      <c r="S287" s="7">
        <v>1115</v>
      </c>
      <c r="T287" s="9">
        <v>41472</v>
      </c>
      <c r="U287" s="7">
        <v>66.44</v>
      </c>
      <c r="X287" s="7" t="s">
        <v>20</v>
      </c>
      <c r="Y287" s="7">
        <v>1820</v>
      </c>
      <c r="Z287" s="9">
        <v>42177</v>
      </c>
      <c r="AA287" s="7">
        <v>53.6</v>
      </c>
    </row>
    <row r="288" spans="1:27" x14ac:dyDescent="0.2">
      <c r="A288" s="7" t="s">
        <v>11</v>
      </c>
      <c r="B288" s="7">
        <f t="shared" si="4"/>
        <v>423</v>
      </c>
      <c r="C288" s="9">
        <v>40780</v>
      </c>
      <c r="D288" s="24">
        <v>54.615520000000018</v>
      </c>
      <c r="F288" s="7" t="s">
        <v>11</v>
      </c>
      <c r="G288" s="7">
        <v>709</v>
      </c>
      <c r="H288" s="9">
        <v>41066</v>
      </c>
      <c r="I288" s="7">
        <v>81.790000000000006</v>
      </c>
      <c r="K288" s="8"/>
      <c r="L288" s="7" t="s">
        <v>11</v>
      </c>
      <c r="M288" s="7">
        <v>1088</v>
      </c>
      <c r="N288" s="9">
        <v>41445</v>
      </c>
      <c r="O288" s="7">
        <v>83.3</v>
      </c>
      <c r="Q288" s="8"/>
      <c r="R288" s="7" t="s">
        <v>11</v>
      </c>
      <c r="S288" s="7">
        <v>1117</v>
      </c>
      <c r="T288" s="9">
        <v>41474</v>
      </c>
      <c r="U288" s="7">
        <v>58.96</v>
      </c>
      <c r="V288" s="7" t="s">
        <v>62</v>
      </c>
      <c r="X288" s="7" t="s">
        <v>20</v>
      </c>
      <c r="Y288" s="7">
        <v>1827</v>
      </c>
      <c r="Z288" s="9">
        <v>42184</v>
      </c>
      <c r="AA288" s="7">
        <v>85.3</v>
      </c>
    </row>
    <row r="289" spans="1:29" x14ac:dyDescent="0.2">
      <c r="A289" s="7" t="s">
        <v>11</v>
      </c>
      <c r="B289" s="7">
        <f t="shared" si="4"/>
        <v>424</v>
      </c>
      <c r="C289" s="9">
        <v>40781</v>
      </c>
      <c r="D289" s="24">
        <v>54.625520000000016</v>
      </c>
      <c r="F289" s="7" t="s">
        <v>11</v>
      </c>
      <c r="G289" s="7">
        <v>711</v>
      </c>
      <c r="H289" s="9">
        <v>41068</v>
      </c>
      <c r="I289" s="7">
        <v>81.16</v>
      </c>
      <c r="K289" s="8"/>
      <c r="L289" s="7" t="s">
        <v>11</v>
      </c>
      <c r="M289" s="7">
        <v>1093</v>
      </c>
      <c r="N289" s="9">
        <v>41450</v>
      </c>
      <c r="O289" s="7">
        <v>71.22</v>
      </c>
      <c r="Q289" s="8"/>
      <c r="R289" s="7" t="s">
        <v>11</v>
      </c>
      <c r="S289" s="7">
        <v>1122</v>
      </c>
      <c r="T289" s="10">
        <v>41479</v>
      </c>
      <c r="U289" s="7">
        <v>66.47</v>
      </c>
      <c r="V289" s="7" t="s">
        <v>46</v>
      </c>
      <c r="W289" s="7">
        <f>MAX(U290:U298)</f>
        <v>209.3</v>
      </c>
      <c r="X289" s="7" t="s">
        <v>20</v>
      </c>
      <c r="Y289" s="7">
        <v>1834</v>
      </c>
      <c r="Z289" s="9">
        <v>42191</v>
      </c>
      <c r="AA289" s="7">
        <v>44</v>
      </c>
    </row>
    <row r="290" spans="1:29" x14ac:dyDescent="0.2">
      <c r="A290" s="7" t="s">
        <v>11</v>
      </c>
      <c r="B290" s="7">
        <f t="shared" si="4"/>
        <v>427</v>
      </c>
      <c r="C290" s="9">
        <v>40784</v>
      </c>
      <c r="D290" s="24">
        <v>54.413470000000018</v>
      </c>
      <c r="F290" s="7" t="s">
        <v>11</v>
      </c>
      <c r="G290" s="7">
        <v>714</v>
      </c>
      <c r="H290" s="9">
        <v>41071</v>
      </c>
      <c r="I290" s="7">
        <v>78.84</v>
      </c>
      <c r="K290" s="8"/>
      <c r="L290" s="7" t="s">
        <v>11</v>
      </c>
      <c r="M290" s="7">
        <v>1095</v>
      </c>
      <c r="N290" s="9">
        <v>41452</v>
      </c>
      <c r="O290" s="7">
        <v>80.31</v>
      </c>
      <c r="Q290" s="8"/>
      <c r="R290" s="7" t="s">
        <v>14</v>
      </c>
      <c r="S290" s="7">
        <v>1124</v>
      </c>
      <c r="T290" s="9">
        <v>41481</v>
      </c>
      <c r="U290" s="7">
        <v>209.3</v>
      </c>
      <c r="V290" s="7" t="s">
        <v>47</v>
      </c>
      <c r="W290" s="7">
        <f>MIN(U290:U298)</f>
        <v>94.79</v>
      </c>
      <c r="X290" s="7" t="s">
        <v>20</v>
      </c>
      <c r="Y290" s="7">
        <v>1841</v>
      </c>
      <c r="Z290" s="9">
        <v>42198</v>
      </c>
      <c r="AA290" s="7">
        <v>58.1</v>
      </c>
    </row>
    <row r="291" spans="1:29" x14ac:dyDescent="0.2">
      <c r="A291" s="7" t="s">
        <v>11</v>
      </c>
      <c r="B291" s="7">
        <f t="shared" si="4"/>
        <v>428</v>
      </c>
      <c r="C291" s="9">
        <v>40785</v>
      </c>
      <c r="D291" s="24">
        <v>54.839870000000019</v>
      </c>
      <c r="F291" s="7" t="s">
        <v>11</v>
      </c>
      <c r="G291" s="7">
        <v>716</v>
      </c>
      <c r="H291" s="9">
        <v>41073</v>
      </c>
      <c r="I291" s="7">
        <v>83.35</v>
      </c>
      <c r="K291" s="8"/>
      <c r="L291" s="7" t="s">
        <v>11</v>
      </c>
      <c r="M291" s="7">
        <v>1100</v>
      </c>
      <c r="N291" s="9">
        <v>41457</v>
      </c>
      <c r="O291" s="7">
        <v>67.62</v>
      </c>
      <c r="Q291" s="8"/>
      <c r="R291" s="7" t="s">
        <v>14</v>
      </c>
      <c r="S291" s="7">
        <v>1129</v>
      </c>
      <c r="T291" s="9">
        <v>41486</v>
      </c>
      <c r="U291" s="7">
        <v>165</v>
      </c>
      <c r="V291" s="7" t="s">
        <v>48</v>
      </c>
      <c r="W291" s="7">
        <f>MEDIAN(U290:U298)</f>
        <v>119.1</v>
      </c>
      <c r="X291" s="7" t="s">
        <v>20</v>
      </c>
      <c r="Y291" s="7">
        <v>1848</v>
      </c>
      <c r="Z291" s="14">
        <v>42205</v>
      </c>
      <c r="AA291" s="7">
        <v>48.1</v>
      </c>
    </row>
    <row r="292" spans="1:29" x14ac:dyDescent="0.2">
      <c r="A292" s="7" t="s">
        <v>11</v>
      </c>
      <c r="B292" s="7">
        <f t="shared" si="4"/>
        <v>429</v>
      </c>
      <c r="C292" s="9">
        <v>40786</v>
      </c>
      <c r="D292" s="24">
        <v>54.867870000000018</v>
      </c>
      <c r="F292" s="7" t="s">
        <v>11</v>
      </c>
      <c r="G292" s="7">
        <v>718</v>
      </c>
      <c r="H292" s="9">
        <v>41075</v>
      </c>
      <c r="I292" s="7">
        <v>78.489999999999995</v>
      </c>
      <c r="K292" s="8"/>
      <c r="L292" s="7" t="s">
        <v>11</v>
      </c>
      <c r="M292" s="7">
        <v>1107</v>
      </c>
      <c r="N292" s="9">
        <v>41464</v>
      </c>
      <c r="O292" s="7">
        <v>68.150000000000006</v>
      </c>
      <c r="Q292" s="8"/>
      <c r="R292" s="7" t="s">
        <v>14</v>
      </c>
      <c r="S292" s="7">
        <v>1131</v>
      </c>
      <c r="T292" s="9">
        <v>41488</v>
      </c>
      <c r="U292" s="7">
        <v>142</v>
      </c>
      <c r="V292" s="7" t="s">
        <v>49</v>
      </c>
      <c r="W292" s="8">
        <f>AVERAGE(U290:U298)</f>
        <v>130.13555555555556</v>
      </c>
      <c r="X292" s="7" t="s">
        <v>20</v>
      </c>
      <c r="Y292" s="7">
        <v>1855</v>
      </c>
      <c r="Z292" s="14">
        <v>42212</v>
      </c>
      <c r="AA292" s="7">
        <v>55.6</v>
      </c>
    </row>
    <row r="293" spans="1:29" x14ac:dyDescent="0.2">
      <c r="A293" s="7" t="s">
        <v>11</v>
      </c>
      <c r="B293" s="7">
        <f t="shared" si="4"/>
        <v>430</v>
      </c>
      <c r="C293" s="9">
        <v>40787</v>
      </c>
      <c r="D293" s="24">
        <v>55.211070000000014</v>
      </c>
      <c r="F293" s="7" t="s">
        <v>11</v>
      </c>
      <c r="G293" s="7">
        <v>721</v>
      </c>
      <c r="H293" s="9">
        <v>41078</v>
      </c>
      <c r="I293" s="7">
        <v>74.150000000000006</v>
      </c>
      <c r="K293" s="8"/>
      <c r="L293" s="7" t="s">
        <v>11</v>
      </c>
      <c r="M293" s="7">
        <v>1109</v>
      </c>
      <c r="N293" s="9">
        <v>41466</v>
      </c>
      <c r="O293" s="7">
        <v>67.489999999999995</v>
      </c>
      <c r="Q293" s="8"/>
      <c r="R293" s="7" t="s">
        <v>14</v>
      </c>
      <c r="S293" s="7">
        <v>1136</v>
      </c>
      <c r="T293" s="9">
        <v>41493</v>
      </c>
      <c r="U293" s="7">
        <v>123.4</v>
      </c>
      <c r="V293" s="7" t="s">
        <v>50</v>
      </c>
      <c r="W293" s="8">
        <f>STDEV(U290:U298)</f>
        <v>37.093442180226106</v>
      </c>
      <c r="X293" s="7" t="s">
        <v>20</v>
      </c>
      <c r="Y293" s="7">
        <v>1862</v>
      </c>
      <c r="Z293" s="14">
        <v>42219</v>
      </c>
      <c r="AA293" s="7">
        <v>56.4</v>
      </c>
    </row>
    <row r="294" spans="1:29" x14ac:dyDescent="0.2">
      <c r="A294" s="7" t="s">
        <v>11</v>
      </c>
      <c r="B294" s="7">
        <f t="shared" si="4"/>
        <v>431</v>
      </c>
      <c r="C294" s="9">
        <v>40788</v>
      </c>
      <c r="D294" s="24">
        <v>55.305470000000014</v>
      </c>
      <c r="F294" s="7" t="s">
        <v>11</v>
      </c>
      <c r="G294" s="7">
        <v>723</v>
      </c>
      <c r="H294" s="9">
        <v>41080</v>
      </c>
      <c r="I294" s="7">
        <v>89.51</v>
      </c>
      <c r="K294" s="8"/>
      <c r="L294" s="7" t="s">
        <v>11</v>
      </c>
      <c r="M294" s="7">
        <v>1114</v>
      </c>
      <c r="N294" s="9">
        <v>41471</v>
      </c>
      <c r="O294" s="7">
        <v>67.52</v>
      </c>
      <c r="Q294" s="8"/>
      <c r="R294" s="7" t="s">
        <v>14</v>
      </c>
      <c r="S294" s="7">
        <v>1138</v>
      </c>
      <c r="T294" s="9">
        <v>41495</v>
      </c>
      <c r="U294" s="7">
        <v>116.7</v>
      </c>
      <c r="X294" s="7" t="s">
        <v>20</v>
      </c>
      <c r="Y294" s="7">
        <v>1869</v>
      </c>
      <c r="Z294" s="14">
        <v>42226</v>
      </c>
      <c r="AA294" s="7">
        <v>51.9</v>
      </c>
    </row>
    <row r="295" spans="1:29" x14ac:dyDescent="0.2">
      <c r="A295" s="7" t="s">
        <v>11</v>
      </c>
      <c r="B295" s="7">
        <f t="shared" si="4"/>
        <v>435</v>
      </c>
      <c r="C295" s="9">
        <v>40792</v>
      </c>
      <c r="D295" s="24">
        <v>55.789970000000018</v>
      </c>
      <c r="F295" s="7" t="s">
        <v>11</v>
      </c>
      <c r="G295" s="7">
        <v>725</v>
      </c>
      <c r="H295" s="9">
        <v>41082</v>
      </c>
      <c r="I295" s="7">
        <v>82.5</v>
      </c>
      <c r="K295" s="8"/>
      <c r="L295" s="7" t="s">
        <v>11</v>
      </c>
      <c r="M295" s="7">
        <v>1116</v>
      </c>
      <c r="N295" s="9">
        <v>41473</v>
      </c>
      <c r="O295" s="7">
        <v>66.709999999999994</v>
      </c>
      <c r="Q295" s="8"/>
      <c r="R295" s="7" t="s">
        <v>14</v>
      </c>
      <c r="S295" s="7">
        <v>1143</v>
      </c>
      <c r="T295" s="9">
        <v>41500</v>
      </c>
      <c r="U295" s="7">
        <v>119.1</v>
      </c>
      <c r="X295" s="7" t="s">
        <v>20</v>
      </c>
      <c r="Y295" s="7">
        <v>1876</v>
      </c>
      <c r="Z295" s="14">
        <v>42233</v>
      </c>
      <c r="AA295" s="7">
        <v>52.8</v>
      </c>
    </row>
    <row r="296" spans="1:29" x14ac:dyDescent="0.2">
      <c r="A296" s="7" t="s">
        <v>11</v>
      </c>
      <c r="B296" s="7">
        <f t="shared" si="4"/>
        <v>436</v>
      </c>
      <c r="C296" s="9">
        <v>40793</v>
      </c>
      <c r="D296" s="24">
        <v>55.834370000000014</v>
      </c>
      <c r="F296" s="7" t="s">
        <v>11</v>
      </c>
      <c r="G296" s="7">
        <v>728</v>
      </c>
      <c r="H296" s="9">
        <v>41085</v>
      </c>
      <c r="I296" s="7">
        <v>77.42</v>
      </c>
      <c r="K296" s="8"/>
      <c r="L296" s="7" t="s">
        <v>11</v>
      </c>
      <c r="M296" s="7">
        <v>1121</v>
      </c>
      <c r="N296" s="10">
        <v>41478</v>
      </c>
      <c r="O296" s="7">
        <v>92.3</v>
      </c>
      <c r="P296" s="7" t="s">
        <v>62</v>
      </c>
      <c r="Q296" s="8"/>
      <c r="R296" s="7" t="s">
        <v>14</v>
      </c>
      <c r="S296" s="7">
        <v>1145</v>
      </c>
      <c r="T296" s="9">
        <v>41502</v>
      </c>
      <c r="U296" s="7">
        <v>104.1</v>
      </c>
      <c r="X296" s="7" t="s">
        <v>20</v>
      </c>
      <c r="Y296" s="7">
        <v>1883</v>
      </c>
      <c r="Z296" s="9">
        <v>42240</v>
      </c>
      <c r="AA296" s="7">
        <v>71.400000000000006</v>
      </c>
    </row>
    <row r="297" spans="1:29" x14ac:dyDescent="0.2">
      <c r="A297" s="7" t="s">
        <v>11</v>
      </c>
      <c r="B297" s="7">
        <f t="shared" si="4"/>
        <v>437</v>
      </c>
      <c r="C297" s="9">
        <v>40794</v>
      </c>
      <c r="D297" s="24">
        <v>56.177470000000014</v>
      </c>
      <c r="F297" s="7" t="s">
        <v>11</v>
      </c>
      <c r="G297" s="7">
        <v>730</v>
      </c>
      <c r="H297" s="9">
        <v>41087</v>
      </c>
      <c r="I297" s="7">
        <v>88.4</v>
      </c>
      <c r="K297" s="8"/>
      <c r="L297" s="7" t="s">
        <v>14</v>
      </c>
      <c r="M297" s="7">
        <v>1123</v>
      </c>
      <c r="N297" s="9">
        <v>41480</v>
      </c>
      <c r="O297" s="7">
        <v>210.4</v>
      </c>
      <c r="P297" s="7" t="s">
        <v>46</v>
      </c>
      <c r="Q297" s="8">
        <f>MAX(O297:O305)</f>
        <v>210.4</v>
      </c>
      <c r="R297" s="7" t="s">
        <v>14</v>
      </c>
      <c r="S297" s="7">
        <v>1150</v>
      </c>
      <c r="T297" s="9">
        <v>41507</v>
      </c>
      <c r="U297" s="7">
        <v>94.79</v>
      </c>
      <c r="X297" s="7" t="s">
        <v>20</v>
      </c>
      <c r="Y297" s="7">
        <v>1890</v>
      </c>
      <c r="Z297" s="9">
        <v>42247</v>
      </c>
      <c r="AA297" s="7">
        <v>61.1</v>
      </c>
    </row>
    <row r="298" spans="1:29" x14ac:dyDescent="0.2">
      <c r="A298" s="7" t="s">
        <v>11</v>
      </c>
      <c r="B298" s="7">
        <f t="shared" si="4"/>
        <v>438</v>
      </c>
      <c r="C298" s="9">
        <v>40795</v>
      </c>
      <c r="D298" s="24">
        <v>56.252670000000016</v>
      </c>
      <c r="F298" s="7" t="s">
        <v>11</v>
      </c>
      <c r="G298" s="7">
        <v>732</v>
      </c>
      <c r="H298" s="9">
        <v>41089</v>
      </c>
      <c r="I298" s="7">
        <v>80.099999999999994</v>
      </c>
      <c r="K298" s="8"/>
      <c r="L298" s="7" t="s">
        <v>14</v>
      </c>
      <c r="M298" s="7">
        <v>1128</v>
      </c>
      <c r="N298" s="9">
        <v>41485</v>
      </c>
      <c r="O298" s="7">
        <v>156.6</v>
      </c>
      <c r="P298" s="7" t="s">
        <v>47</v>
      </c>
      <c r="Q298" s="8">
        <f>MIN(O297:O305)</f>
        <v>91.76</v>
      </c>
      <c r="R298" s="7" t="s">
        <v>14</v>
      </c>
      <c r="S298" s="7">
        <v>1152</v>
      </c>
      <c r="T298" s="10">
        <v>41509</v>
      </c>
      <c r="U298" s="7">
        <v>96.83</v>
      </c>
      <c r="V298" s="7" t="s">
        <v>63</v>
      </c>
      <c r="X298" s="7" t="s">
        <v>20</v>
      </c>
      <c r="Y298" s="7">
        <v>1898</v>
      </c>
      <c r="Z298" s="9">
        <v>42255</v>
      </c>
      <c r="AA298" s="7">
        <v>54.8</v>
      </c>
    </row>
    <row r="299" spans="1:29" x14ac:dyDescent="0.2">
      <c r="A299" s="7" t="s">
        <v>11</v>
      </c>
      <c r="B299" s="7">
        <f t="shared" si="4"/>
        <v>441</v>
      </c>
      <c r="C299" s="9">
        <v>40798</v>
      </c>
      <c r="D299" s="24">
        <v>56.708070000000014</v>
      </c>
      <c r="F299" s="7" t="s">
        <v>11</v>
      </c>
      <c r="G299" s="7">
        <v>735</v>
      </c>
      <c r="H299" s="9">
        <v>41092</v>
      </c>
      <c r="I299" s="7">
        <v>83.47</v>
      </c>
      <c r="K299" s="8"/>
      <c r="L299" s="7" t="s">
        <v>14</v>
      </c>
      <c r="M299" s="7">
        <v>1130</v>
      </c>
      <c r="N299" s="9">
        <v>41487</v>
      </c>
      <c r="O299" s="7">
        <v>139.69999999999999</v>
      </c>
      <c r="P299" s="7" t="s">
        <v>48</v>
      </c>
      <c r="Q299" s="8">
        <f>MEDIAN(O297:O305)</f>
        <v>113.2</v>
      </c>
      <c r="R299" s="7" t="s">
        <v>16</v>
      </c>
      <c r="S299" s="7">
        <v>1157</v>
      </c>
      <c r="T299" s="9">
        <v>41514</v>
      </c>
      <c r="U299" s="7">
        <v>68.09</v>
      </c>
      <c r="V299" s="7" t="s">
        <v>46</v>
      </c>
      <c r="W299" s="8">
        <f>MAX(U299:U391)</f>
        <v>169.4</v>
      </c>
      <c r="X299" s="7" t="s">
        <v>20</v>
      </c>
      <c r="Y299" s="7">
        <v>1899</v>
      </c>
      <c r="Z299" s="9">
        <v>42256</v>
      </c>
      <c r="AA299" s="7">
        <v>48.6</v>
      </c>
    </row>
    <row r="300" spans="1:29" x14ac:dyDescent="0.2">
      <c r="A300" s="7" t="s">
        <v>11</v>
      </c>
      <c r="B300" s="7">
        <f t="shared" si="4"/>
        <v>442</v>
      </c>
      <c r="C300" s="9">
        <v>40799</v>
      </c>
      <c r="D300" s="24">
        <v>57.029170000000015</v>
      </c>
      <c r="F300" s="7" t="s">
        <v>11</v>
      </c>
      <c r="G300" s="7">
        <v>739</v>
      </c>
      <c r="H300" s="9">
        <v>41096</v>
      </c>
      <c r="I300" s="7">
        <v>82.32</v>
      </c>
      <c r="K300" s="8"/>
      <c r="L300" s="7" t="s">
        <v>14</v>
      </c>
      <c r="M300" s="7">
        <v>1135</v>
      </c>
      <c r="N300" s="9">
        <v>41492</v>
      </c>
      <c r="O300" s="7">
        <v>124.5</v>
      </c>
      <c r="P300" s="7" t="s">
        <v>49</v>
      </c>
      <c r="Q300" s="8">
        <f>AVERAGE(O297:O305)</f>
        <v>126.34666666666668</v>
      </c>
      <c r="R300" s="7" t="s">
        <v>16</v>
      </c>
      <c r="S300" s="7">
        <v>1159</v>
      </c>
      <c r="T300" s="9">
        <v>41516</v>
      </c>
      <c r="U300" s="7">
        <v>52.36</v>
      </c>
      <c r="V300" s="7" t="s">
        <v>47</v>
      </c>
      <c r="W300" s="8">
        <f>MIN(U299:U391)</f>
        <v>9.9700000000000006</v>
      </c>
      <c r="X300" s="7" t="s">
        <v>20</v>
      </c>
      <c r="Y300" s="7">
        <v>1904</v>
      </c>
      <c r="Z300" s="9">
        <v>42261</v>
      </c>
      <c r="AA300" s="7">
        <v>51.4</v>
      </c>
    </row>
    <row r="301" spans="1:29" x14ac:dyDescent="0.2">
      <c r="A301" s="7" t="s">
        <v>11</v>
      </c>
      <c r="B301" s="7">
        <f t="shared" si="4"/>
        <v>443</v>
      </c>
      <c r="C301" s="9">
        <v>40800</v>
      </c>
      <c r="D301" s="24">
        <v>57.10267000000001</v>
      </c>
      <c r="F301" s="7" t="s">
        <v>11</v>
      </c>
      <c r="G301" s="7">
        <v>742</v>
      </c>
      <c r="H301" s="9">
        <v>41099</v>
      </c>
      <c r="I301" s="7">
        <v>77.22</v>
      </c>
      <c r="K301" s="8"/>
      <c r="L301" s="7" t="s">
        <v>14</v>
      </c>
      <c r="M301" s="7">
        <v>1137</v>
      </c>
      <c r="N301" s="9">
        <v>41494</v>
      </c>
      <c r="O301" s="7">
        <v>113.2</v>
      </c>
      <c r="P301" s="7" t="s">
        <v>50</v>
      </c>
      <c r="Q301" s="8">
        <f>STDEV(O297:O305)</f>
        <v>38.198916214992202</v>
      </c>
      <c r="R301" s="7" t="s">
        <v>16</v>
      </c>
      <c r="S301" s="7">
        <v>1166</v>
      </c>
      <c r="T301" s="9">
        <v>41523</v>
      </c>
      <c r="U301" s="7">
        <v>46.78</v>
      </c>
      <c r="V301" s="7" t="s">
        <v>48</v>
      </c>
      <c r="W301" s="8">
        <f>MEDIAN(U299:U391)</f>
        <v>55.19</v>
      </c>
      <c r="X301" s="7" t="s">
        <v>20</v>
      </c>
      <c r="Y301" s="7">
        <v>1911</v>
      </c>
      <c r="Z301" s="9">
        <v>42268</v>
      </c>
      <c r="AA301" s="7">
        <v>53.8</v>
      </c>
    </row>
    <row r="302" spans="1:29" x14ac:dyDescent="0.2">
      <c r="A302" s="7" t="s">
        <v>11</v>
      </c>
      <c r="B302" s="7">
        <f t="shared" si="4"/>
        <v>444</v>
      </c>
      <c r="C302" s="9">
        <v>40801</v>
      </c>
      <c r="D302" s="24">
        <v>57.342070000000014</v>
      </c>
      <c r="F302" s="7" t="s">
        <v>11</v>
      </c>
      <c r="G302" s="7">
        <v>744</v>
      </c>
      <c r="H302" s="9">
        <v>41101</v>
      </c>
      <c r="I302" s="7">
        <v>90.51</v>
      </c>
      <c r="K302" s="8"/>
      <c r="L302" s="7" t="s">
        <v>14</v>
      </c>
      <c r="M302" s="7">
        <v>1142</v>
      </c>
      <c r="N302" s="9">
        <v>41499</v>
      </c>
      <c r="O302" s="7">
        <v>107.2</v>
      </c>
      <c r="Q302" s="8"/>
      <c r="R302" s="7" t="s">
        <v>16</v>
      </c>
      <c r="S302" s="7">
        <v>1171</v>
      </c>
      <c r="T302" s="9">
        <v>41528</v>
      </c>
      <c r="U302" s="7">
        <v>45.36</v>
      </c>
      <c r="V302" s="7" t="s">
        <v>49</v>
      </c>
      <c r="W302" s="8">
        <f>AVERAGE(U299:U391)</f>
        <v>57.671827956989212</v>
      </c>
      <c r="X302" s="7" t="s">
        <v>20</v>
      </c>
      <c r="Y302" s="7">
        <v>1914</v>
      </c>
      <c r="Z302" s="14">
        <v>42271</v>
      </c>
      <c r="AA302" s="7">
        <v>57.4</v>
      </c>
      <c r="AB302" s="7" t="s">
        <v>64</v>
      </c>
    </row>
    <row r="303" spans="1:29" x14ac:dyDescent="0.2">
      <c r="A303" s="7" t="s">
        <v>11</v>
      </c>
      <c r="B303" s="7">
        <f t="shared" si="4"/>
        <v>445</v>
      </c>
      <c r="C303" s="9">
        <v>40802</v>
      </c>
      <c r="D303" s="24">
        <v>57.456470000000017</v>
      </c>
      <c r="F303" s="7" t="s">
        <v>11</v>
      </c>
      <c r="G303" s="7">
        <v>746</v>
      </c>
      <c r="H303" s="9">
        <v>41103</v>
      </c>
      <c r="I303" s="7">
        <v>81.239999999999995</v>
      </c>
      <c r="K303" s="8"/>
      <c r="L303" s="7" t="s">
        <v>14</v>
      </c>
      <c r="M303" s="7">
        <v>1144</v>
      </c>
      <c r="N303" s="9">
        <v>41501</v>
      </c>
      <c r="O303" s="7">
        <v>101.3</v>
      </c>
      <c r="Q303" s="8"/>
      <c r="R303" s="7" t="s">
        <v>16</v>
      </c>
      <c r="S303" s="7">
        <v>1173</v>
      </c>
      <c r="T303" s="9">
        <v>41530</v>
      </c>
      <c r="U303" s="7">
        <v>50.92</v>
      </c>
      <c r="V303" s="7" t="s">
        <v>50</v>
      </c>
      <c r="W303" s="8">
        <f>STDEV(U299:U391)</f>
        <v>15.815242987469162</v>
      </c>
      <c r="X303" s="7" t="s">
        <v>20</v>
      </c>
      <c r="Y303" s="7">
        <v>1919</v>
      </c>
      <c r="Z303" s="14">
        <v>42276</v>
      </c>
      <c r="AA303" s="7">
        <v>52.8</v>
      </c>
      <c r="AB303" s="7" t="s">
        <v>46</v>
      </c>
      <c r="AC303" s="8">
        <f>MAX(AA304:AA371)</f>
        <v>36.1</v>
      </c>
    </row>
    <row r="304" spans="1:29" x14ac:dyDescent="0.2">
      <c r="A304" s="7" t="s">
        <v>11</v>
      </c>
      <c r="B304" s="7">
        <f t="shared" si="4"/>
        <v>448</v>
      </c>
      <c r="C304" s="9">
        <v>40805</v>
      </c>
      <c r="D304" s="24">
        <v>57.942570000000018</v>
      </c>
      <c r="F304" s="7" t="s">
        <v>11</v>
      </c>
      <c r="G304" s="7">
        <v>749</v>
      </c>
      <c r="H304" s="9">
        <v>41106</v>
      </c>
      <c r="I304" s="7">
        <v>22.8</v>
      </c>
      <c r="K304" s="8"/>
      <c r="L304" s="7" t="s">
        <v>14</v>
      </c>
      <c r="M304" s="7">
        <v>1149</v>
      </c>
      <c r="N304" s="9">
        <v>41506</v>
      </c>
      <c r="O304" s="7">
        <v>92.46</v>
      </c>
      <c r="Q304" s="8"/>
      <c r="R304" s="7" t="s">
        <v>16</v>
      </c>
      <c r="S304" s="7">
        <v>1178</v>
      </c>
      <c r="T304" s="9">
        <v>41535</v>
      </c>
      <c r="U304" s="7">
        <v>47.53</v>
      </c>
      <c r="X304" s="7" t="s">
        <v>22</v>
      </c>
      <c r="Y304" s="7">
        <v>1922</v>
      </c>
      <c r="Z304" s="14">
        <v>42279</v>
      </c>
      <c r="AA304" s="7">
        <v>36.1</v>
      </c>
      <c r="AB304" s="7" t="s">
        <v>47</v>
      </c>
      <c r="AC304" s="8">
        <f>MIN(AA304:AA371)</f>
        <v>0.17499999999999999</v>
      </c>
    </row>
    <row r="305" spans="1:29" x14ac:dyDescent="0.2">
      <c r="A305" s="7" t="s">
        <v>11</v>
      </c>
      <c r="B305" s="7">
        <f t="shared" si="4"/>
        <v>449</v>
      </c>
      <c r="C305" s="9">
        <v>40806</v>
      </c>
      <c r="D305" s="24">
        <v>58.18237000000002</v>
      </c>
      <c r="F305" s="7" t="s">
        <v>11</v>
      </c>
      <c r="G305" s="7">
        <v>751</v>
      </c>
      <c r="H305" s="9">
        <v>41108</v>
      </c>
      <c r="I305" s="7">
        <v>83.59</v>
      </c>
      <c r="K305" s="8"/>
      <c r="L305" s="7" t="s">
        <v>14</v>
      </c>
      <c r="M305" s="7">
        <v>1151</v>
      </c>
      <c r="N305" s="9">
        <v>41508</v>
      </c>
      <c r="O305" s="7">
        <v>91.76</v>
      </c>
      <c r="P305" s="7" t="s">
        <v>65</v>
      </c>
      <c r="Q305" s="8"/>
      <c r="R305" s="7" t="s">
        <v>16</v>
      </c>
      <c r="S305" s="7">
        <v>1180</v>
      </c>
      <c r="T305" s="9">
        <v>41537</v>
      </c>
      <c r="U305" s="7">
        <v>56.72</v>
      </c>
      <c r="X305" s="7" t="s">
        <v>22</v>
      </c>
      <c r="Y305" s="7">
        <v>1925</v>
      </c>
      <c r="Z305" s="14">
        <v>42282</v>
      </c>
      <c r="AA305" s="7">
        <v>22.3</v>
      </c>
      <c r="AB305" s="7" t="s">
        <v>48</v>
      </c>
      <c r="AC305" s="8">
        <f>MEDIAN(AA304:AA371)</f>
        <v>5.6</v>
      </c>
    </row>
    <row r="306" spans="1:29" x14ac:dyDescent="0.2">
      <c r="A306" s="7" t="s">
        <v>11</v>
      </c>
      <c r="B306" s="7">
        <f t="shared" si="4"/>
        <v>450</v>
      </c>
      <c r="C306" s="9">
        <v>40807</v>
      </c>
      <c r="D306" s="24">
        <v>58.285570000000014</v>
      </c>
      <c r="F306" s="7" t="s">
        <v>11</v>
      </c>
      <c r="G306" s="7">
        <v>753</v>
      </c>
      <c r="H306" s="9">
        <v>41110</v>
      </c>
      <c r="I306" s="7">
        <v>81.150000000000006</v>
      </c>
      <c r="K306" s="8"/>
      <c r="L306" s="7" t="s">
        <v>16</v>
      </c>
      <c r="M306" s="7">
        <v>1156</v>
      </c>
      <c r="N306" s="9">
        <v>41513</v>
      </c>
      <c r="O306" s="7">
        <v>60.01</v>
      </c>
      <c r="P306" s="7" t="s">
        <v>46</v>
      </c>
      <c r="Q306" s="8">
        <f>MAX(O306:O402)</f>
        <v>188.1</v>
      </c>
      <c r="R306" s="7" t="s">
        <v>16</v>
      </c>
      <c r="S306" s="7">
        <v>1185</v>
      </c>
      <c r="T306" s="9">
        <v>41542</v>
      </c>
      <c r="U306" s="7">
        <v>55.51</v>
      </c>
      <c r="X306" s="7" t="s">
        <v>22</v>
      </c>
      <c r="Y306" s="7">
        <v>1933</v>
      </c>
      <c r="Z306" s="14">
        <v>42290</v>
      </c>
      <c r="AA306" s="7">
        <v>27.3</v>
      </c>
      <c r="AB306" s="7" t="s">
        <v>49</v>
      </c>
      <c r="AC306" s="8">
        <f>AVERAGE(AA304:AA371)</f>
        <v>7.1880147058823516</v>
      </c>
    </row>
    <row r="307" spans="1:29" x14ac:dyDescent="0.2">
      <c r="A307" s="7" t="s">
        <v>11</v>
      </c>
      <c r="B307" s="7">
        <f t="shared" si="4"/>
        <v>451</v>
      </c>
      <c r="C307" s="9">
        <v>40808</v>
      </c>
      <c r="D307" s="24">
        <v>58.528070000000014</v>
      </c>
      <c r="F307" s="7" t="s">
        <v>11</v>
      </c>
      <c r="G307" s="7">
        <v>756</v>
      </c>
      <c r="H307" s="9">
        <v>41113</v>
      </c>
      <c r="I307" s="7">
        <v>76.900000000000006</v>
      </c>
      <c r="K307" s="8"/>
      <c r="L307" s="7" t="s">
        <v>16</v>
      </c>
      <c r="M307" s="7">
        <v>1158</v>
      </c>
      <c r="N307" s="9">
        <v>41515</v>
      </c>
      <c r="O307" s="7">
        <v>50.66</v>
      </c>
      <c r="P307" s="7" t="s">
        <v>47</v>
      </c>
      <c r="Q307" s="8">
        <f>MIN(O306:O402)</f>
        <v>34.01</v>
      </c>
      <c r="R307" s="7" t="s">
        <v>16</v>
      </c>
      <c r="S307" s="7">
        <v>1187</v>
      </c>
      <c r="T307" s="9">
        <v>41544</v>
      </c>
      <c r="U307" s="7">
        <v>51.91</v>
      </c>
      <c r="X307" s="7" t="s">
        <v>22</v>
      </c>
      <c r="Y307" s="7">
        <v>1934</v>
      </c>
      <c r="Z307" s="14">
        <v>42291</v>
      </c>
      <c r="AA307" s="7">
        <v>19.3</v>
      </c>
      <c r="AB307" s="7" t="s">
        <v>50</v>
      </c>
      <c r="AC307" s="8">
        <f>STDEV(AA304:AA371)</f>
        <v>5.8171775442967242</v>
      </c>
    </row>
    <row r="308" spans="1:29" x14ac:dyDescent="0.2">
      <c r="A308" s="7" t="s">
        <v>11</v>
      </c>
      <c r="B308" s="7">
        <f t="shared" si="4"/>
        <v>452</v>
      </c>
      <c r="C308" s="9">
        <v>40809</v>
      </c>
      <c r="D308" s="24">
        <v>58.612270000000009</v>
      </c>
      <c r="F308" s="7" t="s">
        <v>11</v>
      </c>
      <c r="G308" s="7">
        <v>758</v>
      </c>
      <c r="H308" s="9">
        <v>41115</v>
      </c>
      <c r="I308" s="7">
        <v>81.510000000000005</v>
      </c>
      <c r="K308" s="8"/>
      <c r="L308" s="7" t="s">
        <v>16</v>
      </c>
      <c r="M308" s="7">
        <v>1165</v>
      </c>
      <c r="N308" s="9">
        <v>41522</v>
      </c>
      <c r="O308" s="7">
        <v>46.76</v>
      </c>
      <c r="P308" s="7" t="s">
        <v>48</v>
      </c>
      <c r="Q308" s="8">
        <f>MEDIAN(O306:O402)</f>
        <v>59.76</v>
      </c>
      <c r="R308" s="7" t="s">
        <v>16</v>
      </c>
      <c r="S308" s="7">
        <v>1213</v>
      </c>
      <c r="T308" s="9">
        <v>41570</v>
      </c>
      <c r="U308" s="7">
        <v>47.61</v>
      </c>
      <c r="X308" s="7" t="s">
        <v>22</v>
      </c>
      <c r="Y308" s="7">
        <v>1939</v>
      </c>
      <c r="Z308" s="14">
        <v>42296</v>
      </c>
      <c r="AA308" s="7">
        <v>15.6</v>
      </c>
    </row>
    <row r="309" spans="1:29" x14ac:dyDescent="0.2">
      <c r="A309" s="7" t="s">
        <v>11</v>
      </c>
      <c r="B309" s="7">
        <f t="shared" si="4"/>
        <v>455</v>
      </c>
      <c r="C309" s="9">
        <v>40812</v>
      </c>
      <c r="D309" s="24">
        <v>58.980370000000008</v>
      </c>
      <c r="F309" s="7" t="s">
        <v>11</v>
      </c>
      <c r="G309" s="7">
        <v>760</v>
      </c>
      <c r="H309" s="9">
        <v>41117</v>
      </c>
      <c r="I309" s="7">
        <v>82.82</v>
      </c>
      <c r="K309" s="8"/>
      <c r="L309" s="7" t="s">
        <v>16</v>
      </c>
      <c r="M309" s="7">
        <v>1170</v>
      </c>
      <c r="N309" s="9">
        <v>41527</v>
      </c>
      <c r="O309" s="7">
        <v>48.75</v>
      </c>
      <c r="P309" s="7" t="s">
        <v>49</v>
      </c>
      <c r="Q309" s="8">
        <f>AVERAGE(O306:O402)</f>
        <v>60.932474226804111</v>
      </c>
      <c r="R309" s="7" t="s">
        <v>16</v>
      </c>
      <c r="S309" s="7">
        <v>1215</v>
      </c>
      <c r="T309" s="9">
        <v>41572</v>
      </c>
      <c r="U309" s="7">
        <v>47.13</v>
      </c>
      <c r="X309" s="7" t="s">
        <v>22</v>
      </c>
      <c r="Y309" s="7">
        <v>1946</v>
      </c>
      <c r="Z309" s="14">
        <v>42303</v>
      </c>
      <c r="AA309" s="7">
        <v>12.1</v>
      </c>
    </row>
    <row r="310" spans="1:29" x14ac:dyDescent="0.2">
      <c r="A310" s="7" t="s">
        <v>11</v>
      </c>
      <c r="B310" s="7">
        <f t="shared" si="4"/>
        <v>456</v>
      </c>
      <c r="C310" s="9">
        <v>40813</v>
      </c>
      <c r="D310" s="24">
        <v>59.180970000000009</v>
      </c>
      <c r="F310" s="7" t="s">
        <v>11</v>
      </c>
      <c r="G310" s="7">
        <v>763</v>
      </c>
      <c r="H310" s="9">
        <v>41120</v>
      </c>
      <c r="I310" s="7">
        <v>8.31</v>
      </c>
      <c r="K310" s="8"/>
      <c r="L310" s="7" t="s">
        <v>16</v>
      </c>
      <c r="M310" s="7">
        <v>1172</v>
      </c>
      <c r="N310" s="9">
        <v>41529</v>
      </c>
      <c r="O310" s="7">
        <v>54.9</v>
      </c>
      <c r="P310" s="7" t="s">
        <v>50</v>
      </c>
      <c r="Q310" s="8">
        <f>STDEV(O306:O402)</f>
        <v>15.661278020362833</v>
      </c>
      <c r="R310" s="7" t="s">
        <v>16</v>
      </c>
      <c r="S310" s="7">
        <v>1220</v>
      </c>
      <c r="T310" s="9">
        <v>41577</v>
      </c>
      <c r="U310" s="7">
        <v>61.26</v>
      </c>
      <c r="X310" s="7" t="s">
        <v>22</v>
      </c>
      <c r="Y310" s="7">
        <v>1953</v>
      </c>
      <c r="Z310" s="14">
        <v>42310</v>
      </c>
      <c r="AA310" s="7">
        <v>11.72</v>
      </c>
    </row>
    <row r="311" spans="1:29" x14ac:dyDescent="0.2">
      <c r="A311" s="7" t="s">
        <v>11</v>
      </c>
      <c r="B311" s="7">
        <f t="shared" si="4"/>
        <v>457</v>
      </c>
      <c r="C311" s="9">
        <v>40814</v>
      </c>
      <c r="D311" s="24">
        <v>59.282770000000014</v>
      </c>
      <c r="F311" s="7" t="s">
        <v>11</v>
      </c>
      <c r="G311" s="7">
        <v>765</v>
      </c>
      <c r="H311" s="9">
        <v>41122</v>
      </c>
      <c r="I311" s="7">
        <v>70.86</v>
      </c>
      <c r="K311" s="8"/>
      <c r="L311" s="7" t="s">
        <v>16</v>
      </c>
      <c r="M311" s="7">
        <v>1177</v>
      </c>
      <c r="N311" s="9">
        <v>41534</v>
      </c>
      <c r="O311" s="7">
        <v>56.09</v>
      </c>
      <c r="Q311" s="8"/>
      <c r="R311" s="7" t="s">
        <v>16</v>
      </c>
      <c r="S311" s="7">
        <v>1222</v>
      </c>
      <c r="T311" s="10">
        <v>41579</v>
      </c>
      <c r="U311" s="7">
        <v>57.72</v>
      </c>
      <c r="X311" s="7" t="s">
        <v>22</v>
      </c>
      <c r="Y311" s="7">
        <v>1960</v>
      </c>
      <c r="Z311" s="9">
        <v>42317</v>
      </c>
      <c r="AA311" s="7">
        <v>9.9</v>
      </c>
    </row>
    <row r="312" spans="1:29" x14ac:dyDescent="0.2">
      <c r="A312" s="7" t="s">
        <v>11</v>
      </c>
      <c r="B312" s="7">
        <f t="shared" si="4"/>
        <v>458</v>
      </c>
      <c r="C312" s="9">
        <v>40815</v>
      </c>
      <c r="D312" s="24">
        <v>59.466370000000012</v>
      </c>
      <c r="F312" s="7" t="s">
        <v>11</v>
      </c>
      <c r="G312" s="7">
        <v>767</v>
      </c>
      <c r="H312" s="9">
        <v>41124</v>
      </c>
      <c r="I312" s="7">
        <v>101.4</v>
      </c>
      <c r="K312" s="8"/>
      <c r="L312" s="7" t="s">
        <v>16</v>
      </c>
      <c r="M312" s="7">
        <v>1179</v>
      </c>
      <c r="N312" s="9">
        <v>41536</v>
      </c>
      <c r="O312" s="7">
        <v>58.82</v>
      </c>
      <c r="Q312" s="8"/>
      <c r="R312" s="7" t="s">
        <v>16</v>
      </c>
      <c r="S312" s="7">
        <v>1227</v>
      </c>
      <c r="T312" s="9">
        <v>41584</v>
      </c>
      <c r="U312" s="7">
        <v>58.74</v>
      </c>
      <c r="X312" s="7" t="s">
        <v>22</v>
      </c>
      <c r="Y312" s="7">
        <v>1963</v>
      </c>
      <c r="Z312" s="9">
        <v>42320</v>
      </c>
      <c r="AA312" s="7">
        <v>10.81</v>
      </c>
    </row>
    <row r="313" spans="1:29" x14ac:dyDescent="0.2">
      <c r="A313" s="7" t="s">
        <v>11</v>
      </c>
      <c r="B313" s="7">
        <f t="shared" si="4"/>
        <v>459</v>
      </c>
      <c r="C313" s="9">
        <v>40816</v>
      </c>
      <c r="D313" s="24">
        <v>59.561670000000014</v>
      </c>
      <c r="F313" s="7" t="s">
        <v>11</v>
      </c>
      <c r="G313" s="7">
        <v>770</v>
      </c>
      <c r="H313" s="9">
        <v>41127</v>
      </c>
      <c r="I313" s="7">
        <v>81.83</v>
      </c>
      <c r="K313" s="8"/>
      <c r="L313" s="7" t="s">
        <v>16</v>
      </c>
      <c r="M313" s="7">
        <v>1184</v>
      </c>
      <c r="N313" s="9">
        <v>41541</v>
      </c>
      <c r="O313" s="7">
        <v>65.42</v>
      </c>
      <c r="Q313" s="8"/>
      <c r="R313" s="7" t="s">
        <v>16</v>
      </c>
      <c r="S313" s="7">
        <v>1229</v>
      </c>
      <c r="T313" s="9">
        <v>41586</v>
      </c>
      <c r="U313" s="7">
        <v>169.4</v>
      </c>
      <c r="X313" s="7" t="s">
        <v>22</v>
      </c>
      <c r="Y313" s="7">
        <v>1964</v>
      </c>
      <c r="Z313" s="9">
        <v>42321</v>
      </c>
      <c r="AA313" s="7">
        <v>10.44</v>
      </c>
    </row>
    <row r="314" spans="1:29" x14ac:dyDescent="0.2">
      <c r="A314" s="7" t="s">
        <v>11</v>
      </c>
      <c r="B314" s="7">
        <f t="shared" si="4"/>
        <v>462</v>
      </c>
      <c r="C314" s="9">
        <v>40819</v>
      </c>
      <c r="D314" s="24">
        <v>60.061970000000017</v>
      </c>
      <c r="F314" s="7" t="s">
        <v>11</v>
      </c>
      <c r="G314" s="7">
        <v>772</v>
      </c>
      <c r="H314" s="9">
        <v>41129</v>
      </c>
      <c r="I314" s="7">
        <v>81.97</v>
      </c>
      <c r="K314" s="8"/>
      <c r="L314" s="7" t="s">
        <v>16</v>
      </c>
      <c r="M314" s="7">
        <v>1186</v>
      </c>
      <c r="N314" s="9">
        <v>41543</v>
      </c>
      <c r="O314" s="7">
        <v>58.55</v>
      </c>
      <c r="Q314" s="8"/>
      <c r="R314" s="7" t="s">
        <v>16</v>
      </c>
      <c r="S314" s="7">
        <v>1236</v>
      </c>
      <c r="T314" s="9">
        <v>41593</v>
      </c>
      <c r="U314" s="7">
        <v>61.95</v>
      </c>
      <c r="X314" s="7" t="s">
        <v>22</v>
      </c>
      <c r="Y314" s="7">
        <v>1967</v>
      </c>
      <c r="Z314" s="9">
        <v>42324</v>
      </c>
      <c r="AA314" s="7">
        <v>9.7899999999999991</v>
      </c>
    </row>
    <row r="315" spans="1:29" x14ac:dyDescent="0.2">
      <c r="A315" s="7" t="s">
        <v>11</v>
      </c>
      <c r="B315" s="7">
        <f t="shared" si="4"/>
        <v>463</v>
      </c>
      <c r="C315" s="9">
        <v>40820</v>
      </c>
      <c r="D315" s="24">
        <v>60.424470000000014</v>
      </c>
      <c r="F315" s="7" t="s">
        <v>11</v>
      </c>
      <c r="G315" s="7">
        <v>774</v>
      </c>
      <c r="H315" s="9">
        <v>41131</v>
      </c>
      <c r="I315" s="7">
        <v>76.33</v>
      </c>
      <c r="K315" s="8"/>
      <c r="L315" s="7" t="s">
        <v>16</v>
      </c>
      <c r="M315" s="7">
        <v>1208</v>
      </c>
      <c r="N315" s="9">
        <v>41565</v>
      </c>
      <c r="O315" s="7">
        <v>48.24</v>
      </c>
      <c r="Q315" s="8"/>
      <c r="R315" s="7" t="s">
        <v>16</v>
      </c>
      <c r="S315" s="7">
        <v>1241</v>
      </c>
      <c r="T315" s="9">
        <v>41598</v>
      </c>
      <c r="U315" s="7">
        <v>56.83</v>
      </c>
      <c r="X315" s="7" t="s">
        <v>22</v>
      </c>
      <c r="Y315" s="7">
        <v>1974</v>
      </c>
      <c r="Z315" s="9">
        <v>42331</v>
      </c>
      <c r="AA315" s="7">
        <v>8.1999999999999993</v>
      </c>
    </row>
    <row r="316" spans="1:29" x14ac:dyDescent="0.2">
      <c r="A316" s="7" t="s">
        <v>11</v>
      </c>
      <c r="B316" s="7">
        <f t="shared" si="4"/>
        <v>464</v>
      </c>
      <c r="C316" s="9">
        <v>40821</v>
      </c>
      <c r="D316" s="24">
        <v>60.461770000000016</v>
      </c>
      <c r="F316" s="7" t="s">
        <v>11</v>
      </c>
      <c r="G316" s="7">
        <v>777</v>
      </c>
      <c r="H316" s="9">
        <v>41134</v>
      </c>
      <c r="I316" s="7">
        <v>74.650000000000006</v>
      </c>
      <c r="K316" s="8"/>
      <c r="L316" s="7" t="s">
        <v>16</v>
      </c>
      <c r="M316" s="7">
        <v>1212</v>
      </c>
      <c r="N316" s="9">
        <v>41569</v>
      </c>
      <c r="O316" s="7">
        <v>55.54</v>
      </c>
      <c r="Q316" s="8"/>
      <c r="R316" s="7" t="s">
        <v>16</v>
      </c>
      <c r="S316" s="7">
        <v>1243</v>
      </c>
      <c r="T316" s="9">
        <v>41600</v>
      </c>
      <c r="U316" s="7">
        <v>53.31</v>
      </c>
      <c r="X316" s="7" t="s">
        <v>22</v>
      </c>
      <c r="Y316" s="7">
        <v>1981</v>
      </c>
      <c r="Z316" s="9">
        <v>42338</v>
      </c>
      <c r="AA316" s="7">
        <v>7.54</v>
      </c>
    </row>
    <row r="317" spans="1:29" x14ac:dyDescent="0.2">
      <c r="A317" s="7" t="s">
        <v>11</v>
      </c>
      <c r="B317" s="7">
        <f t="shared" si="4"/>
        <v>465</v>
      </c>
      <c r="C317" s="9">
        <v>40822</v>
      </c>
      <c r="D317" s="24">
        <v>60.690570000000022</v>
      </c>
      <c r="F317" s="7" t="s">
        <v>11</v>
      </c>
      <c r="G317" s="7">
        <v>779</v>
      </c>
      <c r="H317" s="9">
        <v>41136</v>
      </c>
      <c r="I317" s="7">
        <v>78.16</v>
      </c>
      <c r="K317" s="8"/>
      <c r="L317" s="7" t="s">
        <v>16</v>
      </c>
      <c r="M317" s="7">
        <v>1214</v>
      </c>
      <c r="N317" s="9">
        <v>41571</v>
      </c>
      <c r="O317" s="7">
        <v>58.59</v>
      </c>
      <c r="Q317" s="8"/>
      <c r="R317" s="7" t="s">
        <v>16</v>
      </c>
      <c r="S317" s="7">
        <v>1248</v>
      </c>
      <c r="T317" s="9">
        <v>41605</v>
      </c>
      <c r="U317" s="7">
        <v>55.19</v>
      </c>
      <c r="X317" s="7" t="s">
        <v>22</v>
      </c>
      <c r="Y317" s="7">
        <v>1988</v>
      </c>
      <c r="Z317" s="14">
        <v>42345</v>
      </c>
      <c r="AA317" s="7">
        <v>12.49</v>
      </c>
    </row>
    <row r="318" spans="1:29" x14ac:dyDescent="0.2">
      <c r="A318" s="7" t="s">
        <v>11</v>
      </c>
      <c r="B318" s="7">
        <f t="shared" si="4"/>
        <v>466</v>
      </c>
      <c r="C318" s="9">
        <v>40823</v>
      </c>
      <c r="D318" s="24">
        <v>60.745670000000018</v>
      </c>
      <c r="F318" s="7" t="s">
        <v>11</v>
      </c>
      <c r="G318" s="7">
        <v>781</v>
      </c>
      <c r="H318" s="9">
        <v>41138</v>
      </c>
      <c r="I318" s="7">
        <v>84.95</v>
      </c>
      <c r="K318" s="8"/>
      <c r="L318" s="7" t="s">
        <v>16</v>
      </c>
      <c r="M318" s="7">
        <v>1219</v>
      </c>
      <c r="N318" s="9">
        <v>41576</v>
      </c>
      <c r="O318" s="7">
        <v>59.76</v>
      </c>
      <c r="Q318" s="8"/>
      <c r="R318" s="7" t="s">
        <v>16</v>
      </c>
      <c r="S318" s="7">
        <v>1255</v>
      </c>
      <c r="T318" s="10">
        <v>41612</v>
      </c>
      <c r="U318" s="7">
        <v>52</v>
      </c>
      <c r="X318" s="7" t="s">
        <v>22</v>
      </c>
      <c r="Y318" s="7">
        <v>1995</v>
      </c>
      <c r="Z318" s="14">
        <v>42352</v>
      </c>
      <c r="AA318" s="7">
        <v>8.61</v>
      </c>
    </row>
    <row r="319" spans="1:29" x14ac:dyDescent="0.2">
      <c r="A319" s="7" t="s">
        <v>11</v>
      </c>
      <c r="B319" s="7">
        <f t="shared" si="4"/>
        <v>470</v>
      </c>
      <c r="C319" s="9">
        <v>40827</v>
      </c>
      <c r="D319" s="24">
        <v>60.93837000000002</v>
      </c>
      <c r="F319" s="7" t="s">
        <v>11</v>
      </c>
      <c r="G319" s="7">
        <v>784</v>
      </c>
      <c r="H319" s="9">
        <v>41141</v>
      </c>
      <c r="I319" s="7">
        <v>79.45</v>
      </c>
      <c r="K319" s="8"/>
      <c r="L319" s="7" t="s">
        <v>16</v>
      </c>
      <c r="M319" s="7">
        <v>1221</v>
      </c>
      <c r="N319" s="9">
        <v>41578</v>
      </c>
      <c r="O319" s="7">
        <v>62.05</v>
      </c>
      <c r="Q319" s="8"/>
      <c r="R319" s="7" t="s">
        <v>16</v>
      </c>
      <c r="S319" s="7">
        <v>1257</v>
      </c>
      <c r="T319" s="10">
        <v>41614</v>
      </c>
      <c r="U319" s="7">
        <v>50.96</v>
      </c>
      <c r="X319" s="7" t="s">
        <v>22</v>
      </c>
      <c r="Y319" s="7">
        <v>2002</v>
      </c>
      <c r="Z319" s="9">
        <v>42359</v>
      </c>
      <c r="AA319" s="7">
        <v>7.35</v>
      </c>
    </row>
    <row r="320" spans="1:29" x14ac:dyDescent="0.2">
      <c r="A320" s="7" t="s">
        <v>11</v>
      </c>
      <c r="B320" s="7">
        <f t="shared" si="4"/>
        <v>471</v>
      </c>
      <c r="C320" s="9">
        <v>40828</v>
      </c>
      <c r="D320" s="24">
        <v>61.161370000000019</v>
      </c>
      <c r="F320" s="7" t="s">
        <v>11</v>
      </c>
      <c r="G320" s="7">
        <v>786</v>
      </c>
      <c r="H320" s="9">
        <v>41143</v>
      </c>
      <c r="I320" s="7">
        <v>80.569999999999993</v>
      </c>
      <c r="K320" s="8"/>
      <c r="L320" s="7" t="s">
        <v>16</v>
      </c>
      <c r="M320" s="7">
        <v>1226</v>
      </c>
      <c r="N320" s="9">
        <v>41583</v>
      </c>
      <c r="O320" s="7">
        <v>65.739999999999995</v>
      </c>
      <c r="Q320" s="8"/>
      <c r="R320" s="7" t="s">
        <v>16</v>
      </c>
      <c r="S320" s="7">
        <v>1262</v>
      </c>
      <c r="T320" s="10">
        <v>41619</v>
      </c>
      <c r="U320" s="7">
        <v>52.51</v>
      </c>
      <c r="X320" s="7" t="s">
        <v>22</v>
      </c>
      <c r="Y320" s="7">
        <v>2010</v>
      </c>
      <c r="Z320" s="9">
        <v>42367</v>
      </c>
      <c r="AA320" s="7">
        <v>5.89</v>
      </c>
    </row>
    <row r="321" spans="1:27" x14ac:dyDescent="0.2">
      <c r="A321" s="7" t="s">
        <v>11</v>
      </c>
      <c r="B321" s="7">
        <f t="shared" si="4"/>
        <v>472</v>
      </c>
      <c r="C321" s="9">
        <v>40829</v>
      </c>
      <c r="D321" s="24">
        <v>61.569370000000021</v>
      </c>
      <c r="F321" s="7" t="s">
        <v>11</v>
      </c>
      <c r="G321" s="7">
        <v>788</v>
      </c>
      <c r="H321" s="9">
        <v>41145</v>
      </c>
      <c r="I321" s="7">
        <v>92.79</v>
      </c>
      <c r="K321" s="8"/>
      <c r="L321" s="7" t="s">
        <v>16</v>
      </c>
      <c r="M321" s="7">
        <v>1228</v>
      </c>
      <c r="N321" s="9">
        <v>41585</v>
      </c>
      <c r="O321" s="7">
        <v>188.1</v>
      </c>
      <c r="Q321" s="8"/>
      <c r="R321" s="7" t="s">
        <v>16</v>
      </c>
      <c r="S321" s="7">
        <v>1264</v>
      </c>
      <c r="T321" s="10">
        <v>41621</v>
      </c>
      <c r="U321" s="7">
        <v>65.12</v>
      </c>
      <c r="X321" s="7" t="s">
        <v>22</v>
      </c>
      <c r="Y321" s="7">
        <v>2016</v>
      </c>
      <c r="Z321" s="9">
        <v>42373</v>
      </c>
      <c r="AA321" s="7">
        <v>6.58</v>
      </c>
    </row>
    <row r="322" spans="1:27" x14ac:dyDescent="0.2">
      <c r="A322" s="7" t="s">
        <v>11</v>
      </c>
      <c r="B322" s="7">
        <f t="shared" si="4"/>
        <v>473</v>
      </c>
      <c r="C322" s="9">
        <v>40830</v>
      </c>
      <c r="D322" s="24">
        <v>61.69777000000002</v>
      </c>
      <c r="F322" s="7" t="s">
        <v>11</v>
      </c>
      <c r="G322" s="7">
        <v>791</v>
      </c>
      <c r="H322" s="9">
        <v>41148</v>
      </c>
      <c r="I322" s="7">
        <v>88.1</v>
      </c>
      <c r="K322" s="8"/>
      <c r="L322" s="7" t="s">
        <v>16</v>
      </c>
      <c r="M322" s="7">
        <v>1235</v>
      </c>
      <c r="N322" s="9">
        <v>41592</v>
      </c>
      <c r="O322" s="7">
        <v>58.33</v>
      </c>
      <c r="Q322" s="8"/>
      <c r="R322" s="7" t="s">
        <v>16</v>
      </c>
      <c r="S322" s="7">
        <v>1269</v>
      </c>
      <c r="T322" s="10">
        <v>41626</v>
      </c>
      <c r="U322" s="7">
        <v>57.53</v>
      </c>
      <c r="X322" s="7" t="s">
        <v>22</v>
      </c>
      <c r="Y322" s="7">
        <v>2023</v>
      </c>
      <c r="Z322" s="9">
        <v>42380</v>
      </c>
      <c r="AA322" s="7">
        <v>7.8</v>
      </c>
    </row>
    <row r="323" spans="1:27" x14ac:dyDescent="0.2">
      <c r="A323" s="7" t="s">
        <v>11</v>
      </c>
      <c r="B323" s="7">
        <f t="shared" si="4"/>
        <v>476</v>
      </c>
      <c r="C323" s="9">
        <v>40833</v>
      </c>
      <c r="D323" s="24">
        <v>62.132870000000018</v>
      </c>
      <c r="F323" s="7" t="s">
        <v>11</v>
      </c>
      <c r="G323" s="7">
        <v>793</v>
      </c>
      <c r="H323" s="10">
        <v>41150</v>
      </c>
      <c r="I323" s="7">
        <v>82.5</v>
      </c>
      <c r="K323" s="8"/>
      <c r="L323" s="7" t="s">
        <v>16</v>
      </c>
      <c r="M323" s="7">
        <v>1240</v>
      </c>
      <c r="N323" s="9">
        <v>41597</v>
      </c>
      <c r="O323" s="7">
        <v>58.77</v>
      </c>
      <c r="Q323" s="8"/>
      <c r="R323" s="7" t="s">
        <v>16</v>
      </c>
      <c r="S323" s="7">
        <v>1271</v>
      </c>
      <c r="T323" s="10">
        <v>41628</v>
      </c>
      <c r="U323" s="7">
        <v>65.989999999999995</v>
      </c>
      <c r="X323" s="7" t="s">
        <v>22</v>
      </c>
      <c r="Y323" s="7">
        <v>2031</v>
      </c>
      <c r="Z323" s="9">
        <v>42388</v>
      </c>
      <c r="AA323" s="7">
        <v>7.1</v>
      </c>
    </row>
    <row r="324" spans="1:27" x14ac:dyDescent="0.2">
      <c r="A324" s="7" t="s">
        <v>11</v>
      </c>
      <c r="B324" s="7">
        <f t="shared" si="4"/>
        <v>477</v>
      </c>
      <c r="C324" s="9">
        <v>40834</v>
      </c>
      <c r="D324" s="24">
        <v>62.469670000000022</v>
      </c>
      <c r="F324" s="7" t="s">
        <v>11</v>
      </c>
      <c r="G324" s="7">
        <v>795</v>
      </c>
      <c r="H324" s="10">
        <v>41152</v>
      </c>
      <c r="I324" s="7">
        <v>76.790000000000006</v>
      </c>
      <c r="K324" s="8"/>
      <c r="L324" s="7" t="s">
        <v>16</v>
      </c>
      <c r="M324" s="7">
        <v>1242</v>
      </c>
      <c r="N324" s="9">
        <v>41599</v>
      </c>
      <c r="O324" s="7">
        <v>56.47</v>
      </c>
      <c r="Q324" s="8"/>
      <c r="R324" s="7" t="s">
        <v>16</v>
      </c>
      <c r="S324" s="7">
        <v>1292</v>
      </c>
      <c r="T324" s="10">
        <v>41649</v>
      </c>
      <c r="U324" s="7">
        <v>53.33</v>
      </c>
      <c r="X324" s="7" t="s">
        <v>22</v>
      </c>
      <c r="Y324" s="7">
        <v>2034</v>
      </c>
      <c r="Z324" s="9">
        <v>42391</v>
      </c>
      <c r="AA324" s="7">
        <v>9.6</v>
      </c>
    </row>
    <row r="325" spans="1:27" x14ac:dyDescent="0.2">
      <c r="A325" s="7" t="s">
        <v>11</v>
      </c>
      <c r="B325" s="7">
        <f t="shared" ref="B325:B388" si="5">C325-$C$2</f>
        <v>478</v>
      </c>
      <c r="C325" s="9">
        <v>40835</v>
      </c>
      <c r="D325" s="24">
        <v>62.568670000000019</v>
      </c>
      <c r="F325" s="7" t="s">
        <v>11</v>
      </c>
      <c r="G325" s="7">
        <v>800</v>
      </c>
      <c r="H325" s="9">
        <v>41157</v>
      </c>
      <c r="I325" s="7">
        <v>77.2</v>
      </c>
      <c r="K325" s="8"/>
      <c r="L325" s="7" t="s">
        <v>16</v>
      </c>
      <c r="M325" s="7">
        <v>1247</v>
      </c>
      <c r="N325" s="9">
        <v>41604</v>
      </c>
      <c r="O325" s="7">
        <v>63.75</v>
      </c>
      <c r="Q325" s="8"/>
      <c r="R325" s="7" t="s">
        <v>16</v>
      </c>
      <c r="S325" s="7">
        <v>1297</v>
      </c>
      <c r="T325" s="10">
        <v>41654</v>
      </c>
      <c r="U325" s="7">
        <v>76.13</v>
      </c>
      <c r="X325" s="7" t="s">
        <v>22</v>
      </c>
      <c r="Y325" s="7">
        <v>2037</v>
      </c>
      <c r="Z325" s="9">
        <v>42394</v>
      </c>
      <c r="AA325" s="7">
        <v>5.4</v>
      </c>
    </row>
    <row r="326" spans="1:27" x14ac:dyDescent="0.2">
      <c r="A326" s="7" t="s">
        <v>11</v>
      </c>
      <c r="B326" s="7">
        <f t="shared" si="5"/>
        <v>479</v>
      </c>
      <c r="C326" s="9">
        <v>40836</v>
      </c>
      <c r="D326" s="24">
        <v>62.84567000000002</v>
      </c>
      <c r="F326" s="7" t="s">
        <v>11</v>
      </c>
      <c r="G326" s="7">
        <v>802</v>
      </c>
      <c r="H326" s="9">
        <v>41159</v>
      </c>
      <c r="I326" s="7">
        <v>90.1</v>
      </c>
      <c r="K326" s="8"/>
      <c r="L326" s="7" t="s">
        <v>16</v>
      </c>
      <c r="M326" s="7">
        <v>1254</v>
      </c>
      <c r="N326" s="9">
        <v>41611</v>
      </c>
      <c r="O326" s="7">
        <v>61.29</v>
      </c>
      <c r="Q326" s="8"/>
      <c r="R326" s="7" t="s">
        <v>16</v>
      </c>
      <c r="S326" s="7">
        <v>1299</v>
      </c>
      <c r="T326" s="10">
        <v>41656</v>
      </c>
      <c r="U326" s="7">
        <v>76.209999999999994</v>
      </c>
      <c r="X326" s="7" t="s">
        <v>22</v>
      </c>
      <c r="Y326" s="7">
        <v>2044</v>
      </c>
      <c r="Z326" s="9">
        <v>42401</v>
      </c>
      <c r="AA326" s="7">
        <v>8.26</v>
      </c>
    </row>
    <row r="327" spans="1:27" x14ac:dyDescent="0.2">
      <c r="A327" s="7" t="s">
        <v>11</v>
      </c>
      <c r="B327" s="7">
        <f t="shared" si="5"/>
        <v>480</v>
      </c>
      <c r="C327" s="9">
        <v>40837</v>
      </c>
      <c r="D327" s="24">
        <v>62.97987000000002</v>
      </c>
      <c r="F327" s="7" t="s">
        <v>11</v>
      </c>
      <c r="G327" s="7">
        <v>805</v>
      </c>
      <c r="H327" s="9">
        <v>41162</v>
      </c>
      <c r="I327" s="7">
        <v>81.010000000000005</v>
      </c>
      <c r="K327" s="8"/>
      <c r="L327" s="7" t="s">
        <v>16</v>
      </c>
      <c r="M327" s="7">
        <v>1256</v>
      </c>
      <c r="N327" s="10">
        <v>41613</v>
      </c>
      <c r="O327" s="7">
        <v>63.92</v>
      </c>
      <c r="Q327" s="8"/>
      <c r="R327" s="7" t="s">
        <v>16</v>
      </c>
      <c r="S327" s="7">
        <v>1306</v>
      </c>
      <c r="T327" s="10">
        <v>41663</v>
      </c>
      <c r="U327" s="7">
        <v>51.96</v>
      </c>
      <c r="X327" s="7" t="s">
        <v>22</v>
      </c>
      <c r="Y327" s="7">
        <v>2051</v>
      </c>
      <c r="Z327" s="10">
        <v>42408</v>
      </c>
      <c r="AA327" s="7">
        <v>7.38</v>
      </c>
    </row>
    <row r="328" spans="1:27" x14ac:dyDescent="0.2">
      <c r="A328" s="7" t="s">
        <v>11</v>
      </c>
      <c r="B328" s="7">
        <f t="shared" si="5"/>
        <v>483</v>
      </c>
      <c r="C328" s="9">
        <v>40840</v>
      </c>
      <c r="D328" s="24">
        <v>63.460670000000022</v>
      </c>
      <c r="F328" s="7" t="s">
        <v>11</v>
      </c>
      <c r="G328" s="7">
        <v>807</v>
      </c>
      <c r="H328" s="9">
        <v>41164</v>
      </c>
      <c r="I328" s="7">
        <v>81.97</v>
      </c>
      <c r="K328" s="8"/>
      <c r="L328" s="7" t="s">
        <v>16</v>
      </c>
      <c r="M328" s="7">
        <v>1261</v>
      </c>
      <c r="N328" s="10">
        <v>41618</v>
      </c>
      <c r="O328" s="7">
        <v>61.17</v>
      </c>
      <c r="Q328" s="8"/>
      <c r="R328" s="7" t="s">
        <v>16</v>
      </c>
      <c r="S328" s="7">
        <v>1311</v>
      </c>
      <c r="T328" s="10">
        <v>41668</v>
      </c>
      <c r="U328" s="7">
        <v>59.51</v>
      </c>
      <c r="X328" s="7" t="s">
        <v>22</v>
      </c>
      <c r="Y328" s="7">
        <v>2059</v>
      </c>
      <c r="Z328" s="9">
        <v>42416</v>
      </c>
      <c r="AA328" s="7">
        <v>7.54</v>
      </c>
    </row>
    <row r="329" spans="1:27" x14ac:dyDescent="0.2">
      <c r="A329" s="7" t="s">
        <v>11</v>
      </c>
      <c r="B329" s="7">
        <f t="shared" si="5"/>
        <v>484</v>
      </c>
      <c r="C329" s="9">
        <v>40841</v>
      </c>
      <c r="D329" s="24">
        <v>63.781870000000019</v>
      </c>
      <c r="F329" s="7" t="s">
        <v>11</v>
      </c>
      <c r="G329" s="7">
        <v>809</v>
      </c>
      <c r="H329" s="9">
        <v>41166</v>
      </c>
      <c r="I329" s="7">
        <v>119.6</v>
      </c>
      <c r="K329" s="8"/>
      <c r="L329" s="7" t="s">
        <v>16</v>
      </c>
      <c r="M329" s="7">
        <v>1263</v>
      </c>
      <c r="N329" s="10">
        <v>41620</v>
      </c>
      <c r="O329" s="7">
        <v>62.06</v>
      </c>
      <c r="Q329" s="8"/>
      <c r="R329" s="7" t="s">
        <v>16</v>
      </c>
      <c r="S329" s="7">
        <v>1313</v>
      </c>
      <c r="T329" s="10">
        <v>41670</v>
      </c>
      <c r="U329" s="7">
        <v>62.65</v>
      </c>
      <c r="X329" s="7" t="s">
        <v>22</v>
      </c>
      <c r="Y329" s="7">
        <v>2065</v>
      </c>
      <c r="Z329" s="9">
        <v>42422</v>
      </c>
      <c r="AA329" s="7">
        <v>4.55</v>
      </c>
    </row>
    <row r="330" spans="1:27" x14ac:dyDescent="0.2">
      <c r="A330" s="7" t="s">
        <v>11</v>
      </c>
      <c r="B330" s="7">
        <f t="shared" si="5"/>
        <v>485</v>
      </c>
      <c r="C330" s="9">
        <v>40842</v>
      </c>
      <c r="D330" s="24">
        <v>63.867070000000012</v>
      </c>
      <c r="F330" s="7" t="s">
        <v>11</v>
      </c>
      <c r="G330" s="7">
        <v>812</v>
      </c>
      <c r="H330" s="9">
        <v>41169</v>
      </c>
      <c r="I330" s="7">
        <v>108.2</v>
      </c>
      <c r="K330" s="8"/>
      <c r="L330" s="7" t="s">
        <v>16</v>
      </c>
      <c r="M330" s="7">
        <v>1268</v>
      </c>
      <c r="N330" s="10">
        <v>41625</v>
      </c>
      <c r="O330" s="7">
        <v>66.05</v>
      </c>
      <c r="Q330" s="8"/>
      <c r="R330" s="7" t="s">
        <v>16</v>
      </c>
      <c r="S330" s="7">
        <v>1318</v>
      </c>
      <c r="T330" s="9">
        <v>41675</v>
      </c>
      <c r="U330" s="7">
        <v>43.48</v>
      </c>
      <c r="X330" s="7" t="s">
        <v>22</v>
      </c>
      <c r="Y330" s="7">
        <v>2072</v>
      </c>
      <c r="Z330" s="9">
        <v>42429</v>
      </c>
      <c r="AA330" s="7">
        <v>6.74</v>
      </c>
    </row>
    <row r="331" spans="1:27" x14ac:dyDescent="0.2">
      <c r="A331" s="7" t="s">
        <v>11</v>
      </c>
      <c r="B331" s="7">
        <f t="shared" si="5"/>
        <v>486</v>
      </c>
      <c r="C331" s="9">
        <v>40843</v>
      </c>
      <c r="D331" s="24">
        <v>64.223070000000021</v>
      </c>
      <c r="F331" s="7" t="s">
        <v>11</v>
      </c>
      <c r="G331" s="7">
        <v>814</v>
      </c>
      <c r="H331" s="9">
        <v>41171</v>
      </c>
      <c r="I331" s="7">
        <v>81.239999999999995</v>
      </c>
      <c r="K331" s="8"/>
      <c r="L331" s="7" t="s">
        <v>16</v>
      </c>
      <c r="M331" s="7">
        <v>1270</v>
      </c>
      <c r="N331" s="10">
        <v>41627</v>
      </c>
      <c r="O331" s="7">
        <v>64.92</v>
      </c>
      <c r="Q331" s="8"/>
      <c r="R331" s="7" t="s">
        <v>16</v>
      </c>
      <c r="S331" s="7">
        <v>1320</v>
      </c>
      <c r="T331" s="9">
        <v>41677</v>
      </c>
      <c r="U331" s="7">
        <v>29.96</v>
      </c>
      <c r="X331" s="7" t="s">
        <v>22</v>
      </c>
      <c r="Y331" s="7">
        <v>2079</v>
      </c>
      <c r="Z331" s="10">
        <v>42436</v>
      </c>
      <c r="AA331" s="7">
        <v>9</v>
      </c>
    </row>
    <row r="332" spans="1:27" x14ac:dyDescent="0.2">
      <c r="A332" s="7" t="s">
        <v>11</v>
      </c>
      <c r="B332" s="7">
        <f t="shared" si="5"/>
        <v>487</v>
      </c>
      <c r="C332" s="9">
        <v>40844</v>
      </c>
      <c r="D332" s="24">
        <v>64.321970000000022</v>
      </c>
      <c r="F332" s="7" t="s">
        <v>11</v>
      </c>
      <c r="G332" s="7">
        <v>816</v>
      </c>
      <c r="H332" s="9">
        <v>41173</v>
      </c>
      <c r="I332" s="7">
        <v>69.87</v>
      </c>
      <c r="K332" s="8"/>
      <c r="L332" s="7" t="s">
        <v>16</v>
      </c>
      <c r="M332" s="7">
        <v>1275</v>
      </c>
      <c r="N332" s="10">
        <v>41632</v>
      </c>
      <c r="O332" s="7">
        <v>73.319999999999993</v>
      </c>
      <c r="Q332" s="8"/>
      <c r="R332" s="7" t="s">
        <v>16</v>
      </c>
      <c r="S332" s="7">
        <v>1325</v>
      </c>
      <c r="T332" s="10">
        <v>41682</v>
      </c>
      <c r="U332" s="7">
        <v>42.46</v>
      </c>
      <c r="X332" s="7" t="s">
        <v>22</v>
      </c>
      <c r="Y332" s="7">
        <v>2086</v>
      </c>
      <c r="Z332" s="9">
        <v>42443</v>
      </c>
      <c r="AA332" s="7">
        <v>2.95</v>
      </c>
    </row>
    <row r="333" spans="1:27" x14ac:dyDescent="0.2">
      <c r="A333" s="7" t="s">
        <v>11</v>
      </c>
      <c r="B333" s="7">
        <f t="shared" si="5"/>
        <v>490</v>
      </c>
      <c r="C333" s="9">
        <v>40847</v>
      </c>
      <c r="D333" s="24">
        <v>64.817870000000013</v>
      </c>
      <c r="F333" s="7" t="s">
        <v>11</v>
      </c>
      <c r="G333" s="7">
        <v>819</v>
      </c>
      <c r="H333" s="9">
        <v>41176</v>
      </c>
      <c r="I333" s="7">
        <v>90.25</v>
      </c>
      <c r="K333" s="8"/>
      <c r="L333" s="7" t="s">
        <v>16</v>
      </c>
      <c r="M333" s="7">
        <v>1282</v>
      </c>
      <c r="N333" s="10">
        <v>41639</v>
      </c>
      <c r="O333" s="7">
        <v>69.739999999999995</v>
      </c>
      <c r="Q333" s="8"/>
      <c r="R333" s="7" t="s">
        <v>16</v>
      </c>
      <c r="S333" s="7">
        <v>1327</v>
      </c>
      <c r="T333" s="9">
        <v>41684</v>
      </c>
      <c r="U333" s="7">
        <v>44.48</v>
      </c>
      <c r="X333" s="7" t="s">
        <v>22</v>
      </c>
      <c r="Y333" s="7">
        <v>2093</v>
      </c>
      <c r="Z333" s="9">
        <v>42450</v>
      </c>
      <c r="AA333" s="7">
        <v>5.75</v>
      </c>
    </row>
    <row r="334" spans="1:27" x14ac:dyDescent="0.2">
      <c r="A334" s="7" t="s">
        <v>11</v>
      </c>
      <c r="B334" s="7">
        <f t="shared" si="5"/>
        <v>491</v>
      </c>
      <c r="C334" s="9">
        <v>40848</v>
      </c>
      <c r="D334" s="24">
        <v>65.123370000000023</v>
      </c>
      <c r="F334" s="7" t="s">
        <v>11</v>
      </c>
      <c r="G334" s="7">
        <v>821</v>
      </c>
      <c r="H334" s="9">
        <v>41178</v>
      </c>
      <c r="I334" s="7">
        <v>84.91</v>
      </c>
      <c r="K334" s="8"/>
      <c r="L334" s="7" t="s">
        <v>16</v>
      </c>
      <c r="M334" s="7">
        <v>1291</v>
      </c>
      <c r="N334" s="10">
        <v>41648</v>
      </c>
      <c r="O334" s="7">
        <v>48.14</v>
      </c>
      <c r="Q334" s="8"/>
      <c r="R334" s="7" t="s">
        <v>16</v>
      </c>
      <c r="S334" s="7">
        <v>1334</v>
      </c>
      <c r="T334" s="9">
        <v>41691</v>
      </c>
      <c r="U334" s="7">
        <v>51.98</v>
      </c>
      <c r="X334" s="7" t="s">
        <v>22</v>
      </c>
      <c r="Y334" s="7">
        <v>2100</v>
      </c>
      <c r="Z334" s="10">
        <v>42457</v>
      </c>
      <c r="AA334" s="7">
        <v>3.25</v>
      </c>
    </row>
    <row r="335" spans="1:27" x14ac:dyDescent="0.2">
      <c r="A335" s="7" t="s">
        <v>11</v>
      </c>
      <c r="B335" s="7">
        <f t="shared" si="5"/>
        <v>492</v>
      </c>
      <c r="C335" s="9">
        <v>40849</v>
      </c>
      <c r="D335" s="24">
        <v>65.233370000000022</v>
      </c>
      <c r="F335" s="7" t="s">
        <v>11</v>
      </c>
      <c r="G335" s="7">
        <v>823</v>
      </c>
      <c r="H335" s="9">
        <v>41180</v>
      </c>
      <c r="I335" s="7">
        <v>81.61</v>
      </c>
      <c r="K335" s="8"/>
      <c r="L335" s="7" t="s">
        <v>16</v>
      </c>
      <c r="M335" s="7">
        <v>1296</v>
      </c>
      <c r="N335" s="10">
        <v>41653</v>
      </c>
      <c r="O335" s="7">
        <v>77.86</v>
      </c>
      <c r="Q335" s="8"/>
      <c r="R335" s="7" t="s">
        <v>16</v>
      </c>
      <c r="S335" s="7">
        <v>1339</v>
      </c>
      <c r="T335" s="9">
        <v>41696</v>
      </c>
      <c r="U335" s="7">
        <v>56.15</v>
      </c>
      <c r="X335" s="7" t="s">
        <v>22</v>
      </c>
      <c r="Y335" s="7">
        <v>2107</v>
      </c>
      <c r="Z335" s="14">
        <v>42464</v>
      </c>
      <c r="AA335" s="7">
        <v>2.39</v>
      </c>
    </row>
    <row r="336" spans="1:27" x14ac:dyDescent="0.2">
      <c r="A336" s="7" t="s">
        <v>11</v>
      </c>
      <c r="B336" s="7">
        <f t="shared" si="5"/>
        <v>493</v>
      </c>
      <c r="C336" s="9">
        <v>40850</v>
      </c>
      <c r="D336" s="24">
        <v>65.522770000000023</v>
      </c>
      <c r="F336" s="7" t="s">
        <v>11</v>
      </c>
      <c r="G336" s="7">
        <v>826</v>
      </c>
      <c r="H336" s="9">
        <v>41183</v>
      </c>
      <c r="I336" s="7">
        <v>108.5</v>
      </c>
      <c r="K336" s="8"/>
      <c r="L336" s="7" t="s">
        <v>16</v>
      </c>
      <c r="M336" s="7">
        <v>1298</v>
      </c>
      <c r="N336" s="10">
        <v>41655</v>
      </c>
      <c r="O336" s="7">
        <v>78.63</v>
      </c>
      <c r="Q336" s="8"/>
      <c r="R336" s="7" t="s">
        <v>16</v>
      </c>
      <c r="S336" s="7">
        <v>1341</v>
      </c>
      <c r="T336" s="9">
        <v>41698</v>
      </c>
      <c r="U336" s="7">
        <v>54.26</v>
      </c>
      <c r="X336" s="7" t="s">
        <v>22</v>
      </c>
      <c r="Y336" s="7">
        <v>2114</v>
      </c>
      <c r="Z336" s="14">
        <v>42471</v>
      </c>
      <c r="AA336" s="7">
        <v>1.95</v>
      </c>
    </row>
    <row r="337" spans="1:27" x14ac:dyDescent="0.2">
      <c r="A337" s="7" t="s">
        <v>11</v>
      </c>
      <c r="B337" s="7">
        <f t="shared" si="5"/>
        <v>494</v>
      </c>
      <c r="C337" s="9">
        <v>40851</v>
      </c>
      <c r="D337" s="24">
        <v>65.603070000000017</v>
      </c>
      <c r="F337" s="7" t="s">
        <v>11</v>
      </c>
      <c r="G337" s="7">
        <v>828</v>
      </c>
      <c r="H337" s="9">
        <v>41185</v>
      </c>
      <c r="I337" s="7">
        <v>85.65</v>
      </c>
      <c r="K337" s="8"/>
      <c r="L337" s="7" t="s">
        <v>16</v>
      </c>
      <c r="M337" s="7">
        <v>1305</v>
      </c>
      <c r="N337" s="10">
        <v>41662</v>
      </c>
      <c r="O337" s="7">
        <v>52.51</v>
      </c>
      <c r="Q337" s="8"/>
      <c r="R337" s="7" t="s">
        <v>16</v>
      </c>
      <c r="S337" s="7">
        <v>1346</v>
      </c>
      <c r="T337" s="10">
        <v>41703</v>
      </c>
      <c r="U337" s="7">
        <v>67.459999999999994</v>
      </c>
      <c r="X337" s="7" t="s">
        <v>22</v>
      </c>
      <c r="Y337" s="7">
        <v>2121</v>
      </c>
      <c r="Z337" s="14">
        <v>42478</v>
      </c>
      <c r="AA337" s="7">
        <v>0.17499999999999999</v>
      </c>
    </row>
    <row r="338" spans="1:27" x14ac:dyDescent="0.2">
      <c r="A338" s="7" t="s">
        <v>11</v>
      </c>
      <c r="B338" s="7">
        <f t="shared" si="5"/>
        <v>497</v>
      </c>
      <c r="C338" s="9">
        <v>40854</v>
      </c>
      <c r="D338" s="24">
        <v>66.168570000000017</v>
      </c>
      <c r="F338" s="7" t="s">
        <v>11</v>
      </c>
      <c r="G338" s="7">
        <v>830</v>
      </c>
      <c r="H338" s="10">
        <v>41187</v>
      </c>
      <c r="I338" s="7">
        <v>83.77</v>
      </c>
      <c r="K338" s="8"/>
      <c r="L338" s="7" t="s">
        <v>16</v>
      </c>
      <c r="M338" s="7">
        <v>1310</v>
      </c>
      <c r="N338" s="10">
        <v>41667</v>
      </c>
      <c r="O338" s="7">
        <v>62.24</v>
      </c>
      <c r="Q338" s="8"/>
      <c r="R338" s="7" t="s">
        <v>16</v>
      </c>
      <c r="S338" s="7">
        <v>1348</v>
      </c>
      <c r="T338" s="10">
        <v>41705</v>
      </c>
      <c r="U338" s="7">
        <v>47.49</v>
      </c>
      <c r="X338" s="7" t="s">
        <v>22</v>
      </c>
      <c r="Y338" s="7">
        <v>2128</v>
      </c>
      <c r="Z338" s="14">
        <v>42485</v>
      </c>
      <c r="AA338" s="7">
        <v>3.46</v>
      </c>
    </row>
    <row r="339" spans="1:27" x14ac:dyDescent="0.2">
      <c r="A339" s="7" t="s">
        <v>11</v>
      </c>
      <c r="B339" s="7">
        <f t="shared" si="5"/>
        <v>498</v>
      </c>
      <c r="C339" s="9">
        <v>40855</v>
      </c>
      <c r="D339" s="24">
        <v>66.196270000000013</v>
      </c>
      <c r="F339" s="7" t="s">
        <v>11</v>
      </c>
      <c r="G339" s="7">
        <v>835</v>
      </c>
      <c r="H339" s="9">
        <v>41192</v>
      </c>
      <c r="I339" s="7">
        <v>85.64</v>
      </c>
      <c r="K339" s="8"/>
      <c r="L339" s="7" t="s">
        <v>16</v>
      </c>
      <c r="M339" s="7">
        <v>1312</v>
      </c>
      <c r="N339" s="10">
        <v>41669</v>
      </c>
      <c r="O339" s="7">
        <v>67.569999999999993</v>
      </c>
      <c r="Q339" s="8"/>
      <c r="R339" s="7" t="s">
        <v>16</v>
      </c>
      <c r="S339" s="7">
        <v>1353</v>
      </c>
      <c r="T339" s="10">
        <v>41710</v>
      </c>
      <c r="U339" s="7">
        <v>9.9700000000000006</v>
      </c>
      <c r="X339" s="7" t="s">
        <v>22</v>
      </c>
      <c r="Y339" s="7">
        <v>2135</v>
      </c>
      <c r="Z339" s="14">
        <v>42492</v>
      </c>
      <c r="AA339" s="7">
        <v>8.65</v>
      </c>
    </row>
    <row r="340" spans="1:27" x14ac:dyDescent="0.2">
      <c r="A340" s="7" t="s">
        <v>11</v>
      </c>
      <c r="B340" s="7">
        <f t="shared" si="5"/>
        <v>499</v>
      </c>
      <c r="C340" s="9">
        <v>40856</v>
      </c>
      <c r="D340" s="24">
        <v>66.619070000000022</v>
      </c>
      <c r="F340" s="7" t="s">
        <v>11</v>
      </c>
      <c r="G340" s="7">
        <v>837</v>
      </c>
      <c r="H340" s="9">
        <v>41194</v>
      </c>
      <c r="I340" s="7">
        <v>74.41</v>
      </c>
      <c r="K340" s="8"/>
      <c r="L340" s="7" t="s">
        <v>16</v>
      </c>
      <c r="M340" s="7">
        <v>1317</v>
      </c>
      <c r="N340" s="9">
        <v>41674</v>
      </c>
      <c r="O340" s="7">
        <v>42.52</v>
      </c>
      <c r="Q340" s="8"/>
      <c r="R340" s="7" t="s">
        <v>16</v>
      </c>
      <c r="S340" s="7">
        <v>1355</v>
      </c>
      <c r="T340" s="10">
        <v>41712</v>
      </c>
      <c r="U340" s="7">
        <v>47.58</v>
      </c>
      <c r="X340" s="7" t="s">
        <v>22</v>
      </c>
      <c r="Y340" s="7">
        <v>2142</v>
      </c>
      <c r="Z340" s="14">
        <v>42499</v>
      </c>
      <c r="AA340" s="7">
        <v>8.91</v>
      </c>
    </row>
    <row r="341" spans="1:27" x14ac:dyDescent="0.2">
      <c r="A341" s="7" t="s">
        <v>11</v>
      </c>
      <c r="B341" s="7">
        <f t="shared" si="5"/>
        <v>500</v>
      </c>
      <c r="C341" s="9">
        <v>40857</v>
      </c>
      <c r="D341" s="24">
        <v>67.103070000000017</v>
      </c>
      <c r="F341" s="7" t="s">
        <v>11</v>
      </c>
      <c r="G341" s="7">
        <v>840</v>
      </c>
      <c r="H341" s="9">
        <v>41197</v>
      </c>
      <c r="I341" s="7">
        <v>76.75</v>
      </c>
      <c r="K341" s="8"/>
      <c r="L341" s="7" t="s">
        <v>16</v>
      </c>
      <c r="M341" s="7">
        <v>1319</v>
      </c>
      <c r="N341" s="9">
        <v>41676</v>
      </c>
      <c r="O341" s="7">
        <v>34.01</v>
      </c>
      <c r="Q341" s="8"/>
      <c r="R341" s="7" t="s">
        <v>16</v>
      </c>
      <c r="S341" s="7">
        <v>1360</v>
      </c>
      <c r="T341" s="10">
        <v>41717</v>
      </c>
      <c r="U341" s="7">
        <v>47.33</v>
      </c>
      <c r="X341" s="7" t="s">
        <v>22</v>
      </c>
      <c r="Y341" s="7">
        <v>2149</v>
      </c>
      <c r="Z341" s="9">
        <v>42506</v>
      </c>
      <c r="AA341" s="7">
        <v>6.58</v>
      </c>
    </row>
    <row r="342" spans="1:27" x14ac:dyDescent="0.2">
      <c r="A342" s="7" t="s">
        <v>11</v>
      </c>
      <c r="B342" s="7">
        <f t="shared" si="5"/>
        <v>504</v>
      </c>
      <c r="C342" s="9">
        <v>40861</v>
      </c>
      <c r="D342" s="24">
        <v>67.296270000000021</v>
      </c>
      <c r="F342" s="7" t="s">
        <v>11</v>
      </c>
      <c r="G342" s="7">
        <v>842</v>
      </c>
      <c r="H342" s="9">
        <v>41199</v>
      </c>
      <c r="I342" s="7">
        <v>79.09</v>
      </c>
      <c r="K342" s="8"/>
      <c r="L342" s="7" t="s">
        <v>16</v>
      </c>
      <c r="M342" s="7">
        <v>1324</v>
      </c>
      <c r="N342" s="10">
        <v>41681</v>
      </c>
      <c r="O342" s="7">
        <v>45.63</v>
      </c>
      <c r="Q342" s="8"/>
      <c r="R342" s="7" t="s">
        <v>16</v>
      </c>
      <c r="S342" s="7">
        <v>1362</v>
      </c>
      <c r="T342" s="10">
        <v>41719</v>
      </c>
      <c r="U342" s="7">
        <v>52.99</v>
      </c>
      <c r="X342" s="7" t="s">
        <v>22</v>
      </c>
      <c r="Y342" s="7">
        <v>2156</v>
      </c>
      <c r="Z342" s="9">
        <v>42513</v>
      </c>
      <c r="AA342" s="7">
        <v>6.15</v>
      </c>
    </row>
    <row r="343" spans="1:27" x14ac:dyDescent="0.2">
      <c r="A343" s="7" t="s">
        <v>11</v>
      </c>
      <c r="B343" s="7">
        <f t="shared" si="5"/>
        <v>505</v>
      </c>
      <c r="C343" s="9">
        <v>40862</v>
      </c>
      <c r="D343" s="24">
        <v>67.730770000000021</v>
      </c>
      <c r="F343" s="7" t="s">
        <v>11</v>
      </c>
      <c r="G343" s="7">
        <v>844</v>
      </c>
      <c r="H343" s="9">
        <v>41201</v>
      </c>
      <c r="I343" s="7">
        <v>79.290000000000006</v>
      </c>
      <c r="K343" s="8"/>
      <c r="L343" s="7" t="s">
        <v>16</v>
      </c>
      <c r="M343" s="7">
        <v>1326</v>
      </c>
      <c r="N343" s="9">
        <v>41683</v>
      </c>
      <c r="O343" s="7">
        <v>54.54</v>
      </c>
      <c r="Q343" s="8"/>
      <c r="R343" s="7" t="s">
        <v>16</v>
      </c>
      <c r="S343" s="7">
        <v>1367</v>
      </c>
      <c r="T343" s="9">
        <v>41724</v>
      </c>
      <c r="U343" s="7">
        <v>89.97</v>
      </c>
      <c r="X343" s="7" t="s">
        <v>22</v>
      </c>
      <c r="Y343" s="7">
        <v>2164</v>
      </c>
      <c r="Z343" s="9">
        <v>42521</v>
      </c>
      <c r="AA343" s="7">
        <v>5.64</v>
      </c>
    </row>
    <row r="344" spans="1:27" x14ac:dyDescent="0.2">
      <c r="A344" s="7" t="s">
        <v>11</v>
      </c>
      <c r="B344" s="7">
        <f t="shared" si="5"/>
        <v>506</v>
      </c>
      <c r="C344" s="9">
        <v>40863</v>
      </c>
      <c r="D344" s="24">
        <v>67.823670000000007</v>
      </c>
      <c r="F344" s="7" t="s">
        <v>11</v>
      </c>
      <c r="G344" s="7">
        <v>847</v>
      </c>
      <c r="H344" s="9">
        <v>41204</v>
      </c>
      <c r="I344" s="7">
        <v>82.71</v>
      </c>
      <c r="K344" s="8"/>
      <c r="L344" s="7" t="s">
        <v>16</v>
      </c>
      <c r="M344" s="7">
        <v>1333</v>
      </c>
      <c r="N344" s="9">
        <v>41690</v>
      </c>
      <c r="O344" s="7">
        <v>60.17</v>
      </c>
      <c r="Q344" s="8"/>
      <c r="R344" s="7" t="s">
        <v>16</v>
      </c>
      <c r="S344" s="7">
        <v>1369</v>
      </c>
      <c r="T344" s="9">
        <v>41726</v>
      </c>
      <c r="U344" s="7">
        <v>50.35</v>
      </c>
      <c r="X344" s="7" t="s">
        <v>22</v>
      </c>
      <c r="Y344" s="7">
        <v>2167</v>
      </c>
      <c r="Z344" s="9">
        <v>42524</v>
      </c>
      <c r="AA344" s="7">
        <v>5.09</v>
      </c>
    </row>
    <row r="345" spans="1:27" x14ac:dyDescent="0.2">
      <c r="A345" s="7" t="s">
        <v>11</v>
      </c>
      <c r="B345" s="7">
        <f t="shared" si="5"/>
        <v>507</v>
      </c>
      <c r="C345" s="9">
        <v>40864</v>
      </c>
      <c r="D345" s="24">
        <v>68.234770000000012</v>
      </c>
      <c r="F345" s="7" t="s">
        <v>11</v>
      </c>
      <c r="G345" s="7">
        <v>849</v>
      </c>
      <c r="H345" s="9">
        <v>41206</v>
      </c>
      <c r="I345" s="7">
        <v>83.73</v>
      </c>
      <c r="K345" s="8"/>
      <c r="L345" s="7" t="s">
        <v>16</v>
      </c>
      <c r="M345" s="7">
        <v>1338</v>
      </c>
      <c r="N345" s="9">
        <v>41695</v>
      </c>
      <c r="O345" s="7">
        <v>60.46</v>
      </c>
      <c r="Q345" s="8"/>
      <c r="R345" s="7" t="s">
        <v>16</v>
      </c>
      <c r="S345" s="7">
        <v>1374</v>
      </c>
      <c r="T345" s="9">
        <v>41731</v>
      </c>
      <c r="U345" s="7">
        <v>46.09</v>
      </c>
      <c r="X345" s="7" t="s">
        <v>22</v>
      </c>
      <c r="Y345" s="7">
        <v>2170</v>
      </c>
      <c r="Z345" s="9">
        <v>42527</v>
      </c>
      <c r="AA345" s="7">
        <v>5.56</v>
      </c>
    </row>
    <row r="346" spans="1:27" x14ac:dyDescent="0.2">
      <c r="A346" s="7" t="s">
        <v>11</v>
      </c>
      <c r="B346" s="7">
        <f t="shared" si="5"/>
        <v>508</v>
      </c>
      <c r="C346" s="9">
        <v>40865</v>
      </c>
      <c r="D346" s="24">
        <v>68.320470000000014</v>
      </c>
      <c r="F346" s="7" t="s">
        <v>11</v>
      </c>
      <c r="G346" s="7">
        <v>851</v>
      </c>
      <c r="H346" s="9">
        <v>41208</v>
      </c>
      <c r="I346" s="7">
        <v>78.91</v>
      </c>
      <c r="K346" s="8"/>
      <c r="L346" s="7" t="s">
        <v>16</v>
      </c>
      <c r="M346" s="7">
        <v>1340</v>
      </c>
      <c r="N346" s="9">
        <v>41697</v>
      </c>
      <c r="O346" s="7">
        <v>56.52</v>
      </c>
      <c r="Q346" s="8"/>
      <c r="R346" s="7" t="s">
        <v>16</v>
      </c>
      <c r="S346" s="7">
        <v>1376</v>
      </c>
      <c r="T346" s="9">
        <v>41733</v>
      </c>
      <c r="U346" s="7">
        <v>47.63</v>
      </c>
      <c r="X346" s="7" t="s">
        <v>22</v>
      </c>
      <c r="Y346" s="7">
        <v>2177</v>
      </c>
      <c r="Z346" s="9">
        <v>42534</v>
      </c>
      <c r="AA346" s="7">
        <v>4.8499999999999996</v>
      </c>
    </row>
    <row r="347" spans="1:27" x14ac:dyDescent="0.2">
      <c r="A347" s="7" t="s">
        <v>11</v>
      </c>
      <c r="B347" s="7">
        <f t="shared" si="5"/>
        <v>511</v>
      </c>
      <c r="C347" s="9">
        <v>40868</v>
      </c>
      <c r="D347" s="24">
        <v>69.015270000000015</v>
      </c>
      <c r="F347" s="7" t="s">
        <v>11</v>
      </c>
      <c r="G347" s="7">
        <v>854</v>
      </c>
      <c r="H347" s="9">
        <v>41211</v>
      </c>
      <c r="I347" s="7">
        <v>79.16</v>
      </c>
      <c r="K347" s="8"/>
      <c r="L347" s="7" t="s">
        <v>16</v>
      </c>
      <c r="M347" s="7">
        <v>1345</v>
      </c>
      <c r="N347" s="10">
        <v>41702</v>
      </c>
      <c r="O347" s="7">
        <v>53.57</v>
      </c>
      <c r="Q347" s="8"/>
      <c r="R347" s="7" t="s">
        <v>16</v>
      </c>
      <c r="S347" s="7">
        <v>1378</v>
      </c>
      <c r="T347" s="9">
        <v>41735</v>
      </c>
      <c r="U347" s="7">
        <v>54.38</v>
      </c>
      <c r="X347" s="7" t="s">
        <v>22</v>
      </c>
      <c r="Y347" s="7">
        <v>2184</v>
      </c>
      <c r="Z347" s="9">
        <v>42541</v>
      </c>
      <c r="AA347" s="7">
        <v>4.88</v>
      </c>
    </row>
    <row r="348" spans="1:27" x14ac:dyDescent="0.2">
      <c r="A348" s="7" t="s">
        <v>11</v>
      </c>
      <c r="B348" s="7">
        <f t="shared" si="5"/>
        <v>512</v>
      </c>
      <c r="C348" s="9">
        <v>40869</v>
      </c>
      <c r="D348" s="24">
        <v>69.379870000000025</v>
      </c>
      <c r="F348" s="7" t="s">
        <v>11</v>
      </c>
      <c r="G348" s="7">
        <v>856</v>
      </c>
      <c r="H348" s="9">
        <v>41213</v>
      </c>
      <c r="I348" s="7">
        <v>75.569999999999993</v>
      </c>
      <c r="K348" s="8"/>
      <c r="L348" s="7" t="s">
        <v>16</v>
      </c>
      <c r="M348" s="7">
        <v>1347</v>
      </c>
      <c r="N348" s="10">
        <v>41704</v>
      </c>
      <c r="O348" s="7">
        <v>51.25</v>
      </c>
      <c r="Q348" s="8"/>
      <c r="R348" s="7" t="s">
        <v>16</v>
      </c>
      <c r="S348" s="7">
        <v>1380</v>
      </c>
      <c r="T348" s="9">
        <v>41737</v>
      </c>
      <c r="U348" s="7">
        <v>58.81</v>
      </c>
      <c r="X348" s="7" t="s">
        <v>22</v>
      </c>
      <c r="Y348" s="7">
        <v>2191</v>
      </c>
      <c r="Z348" s="9">
        <v>42548</v>
      </c>
      <c r="AA348" s="7">
        <v>3.69</v>
      </c>
    </row>
    <row r="349" spans="1:27" x14ac:dyDescent="0.2">
      <c r="A349" s="7" t="s">
        <v>11</v>
      </c>
      <c r="B349" s="7">
        <f t="shared" si="5"/>
        <v>513</v>
      </c>
      <c r="C349" s="9">
        <v>40870</v>
      </c>
      <c r="D349" s="24">
        <v>69.472770000000025</v>
      </c>
      <c r="F349" s="7" t="s">
        <v>11</v>
      </c>
      <c r="G349" s="7">
        <v>858</v>
      </c>
      <c r="H349" s="9">
        <v>41215</v>
      </c>
      <c r="I349" s="7">
        <v>78.819999999999993</v>
      </c>
      <c r="K349" s="8"/>
      <c r="L349" s="7" t="s">
        <v>16</v>
      </c>
      <c r="M349" s="7">
        <v>1352</v>
      </c>
      <c r="N349" s="10">
        <v>41709</v>
      </c>
      <c r="O349" s="7">
        <v>47.62</v>
      </c>
      <c r="Q349" s="8"/>
      <c r="R349" s="7" t="s">
        <v>16</v>
      </c>
      <c r="S349" s="7">
        <v>1383</v>
      </c>
      <c r="T349" s="9">
        <v>41740</v>
      </c>
      <c r="U349" s="7">
        <v>58.49</v>
      </c>
      <c r="X349" s="7" t="s">
        <v>22</v>
      </c>
      <c r="Y349" s="7">
        <v>2199</v>
      </c>
      <c r="Z349" s="9">
        <v>42556</v>
      </c>
      <c r="AA349" s="7">
        <v>3.9</v>
      </c>
    </row>
    <row r="350" spans="1:27" x14ac:dyDescent="0.2">
      <c r="A350" s="7" t="s">
        <v>11</v>
      </c>
      <c r="B350" s="7">
        <f t="shared" si="5"/>
        <v>518</v>
      </c>
      <c r="C350" s="9">
        <v>40875</v>
      </c>
      <c r="D350" s="24">
        <v>69.958070000000021</v>
      </c>
      <c r="F350" s="7" t="s">
        <v>11</v>
      </c>
      <c r="G350" s="7">
        <v>861</v>
      </c>
      <c r="H350" s="10">
        <v>41218</v>
      </c>
      <c r="I350" s="7">
        <v>88.39</v>
      </c>
      <c r="K350" s="8"/>
      <c r="L350" s="7" t="s">
        <v>16</v>
      </c>
      <c r="M350" s="7">
        <v>1354</v>
      </c>
      <c r="N350" s="10">
        <v>41711</v>
      </c>
      <c r="O350" s="7">
        <v>45.24</v>
      </c>
      <c r="Q350" s="8"/>
      <c r="R350" s="7" t="s">
        <v>16</v>
      </c>
      <c r="S350" s="7">
        <v>1388</v>
      </c>
      <c r="T350" s="9">
        <v>41745</v>
      </c>
      <c r="U350" s="7">
        <v>56.68</v>
      </c>
      <c r="X350" s="7" t="s">
        <v>22</v>
      </c>
      <c r="Y350" s="7">
        <v>2200</v>
      </c>
      <c r="Z350" s="9">
        <v>42557</v>
      </c>
      <c r="AA350" s="7">
        <v>3.95</v>
      </c>
    </row>
    <row r="351" spans="1:27" x14ac:dyDescent="0.2">
      <c r="A351" s="7" t="s">
        <v>11</v>
      </c>
      <c r="B351" s="7">
        <f t="shared" si="5"/>
        <v>519</v>
      </c>
      <c r="C351" s="9">
        <v>40876</v>
      </c>
      <c r="D351" s="24">
        <v>70.262770000000017</v>
      </c>
      <c r="F351" s="7" t="s">
        <v>11</v>
      </c>
      <c r="G351" s="7">
        <v>863</v>
      </c>
      <c r="H351" s="10">
        <v>41220</v>
      </c>
      <c r="I351" s="7">
        <v>87</v>
      </c>
      <c r="K351" s="8"/>
      <c r="L351" s="7" t="s">
        <v>16</v>
      </c>
      <c r="M351" s="7">
        <v>1359</v>
      </c>
      <c r="N351" s="10">
        <v>41716</v>
      </c>
      <c r="O351" s="7">
        <v>48.96</v>
      </c>
      <c r="Q351" s="8"/>
      <c r="R351" s="7" t="s">
        <v>16</v>
      </c>
      <c r="S351" s="7">
        <v>1390</v>
      </c>
      <c r="T351" s="9">
        <v>41747</v>
      </c>
      <c r="U351" s="7">
        <v>57.55</v>
      </c>
      <c r="X351" s="7" t="s">
        <v>22</v>
      </c>
      <c r="Y351" s="7">
        <v>2205</v>
      </c>
      <c r="Z351" s="9">
        <v>42562</v>
      </c>
      <c r="AA351" s="7">
        <v>4.13</v>
      </c>
    </row>
    <row r="352" spans="1:27" x14ac:dyDescent="0.2">
      <c r="A352" s="7" t="s">
        <v>11</v>
      </c>
      <c r="B352" s="7">
        <f t="shared" si="5"/>
        <v>520</v>
      </c>
      <c r="C352" s="9">
        <v>40877</v>
      </c>
      <c r="D352" s="24">
        <v>70.377370000000028</v>
      </c>
      <c r="F352" s="7" t="s">
        <v>11</v>
      </c>
      <c r="G352" s="7">
        <v>865</v>
      </c>
      <c r="H352" s="10">
        <v>41222</v>
      </c>
      <c r="I352" s="7">
        <v>80.53</v>
      </c>
      <c r="K352" s="8"/>
      <c r="L352" s="7" t="s">
        <v>16</v>
      </c>
      <c r="M352" s="7">
        <v>1361</v>
      </c>
      <c r="N352" s="10">
        <v>41718</v>
      </c>
      <c r="O352" s="7">
        <v>54.39</v>
      </c>
      <c r="Q352" s="8"/>
      <c r="R352" s="7" t="s">
        <v>16</v>
      </c>
      <c r="S352" s="7">
        <v>1395</v>
      </c>
      <c r="T352" s="9">
        <v>41752</v>
      </c>
      <c r="U352" s="7">
        <v>54.12</v>
      </c>
      <c r="X352" s="7" t="s">
        <v>22</v>
      </c>
      <c r="Y352" s="7">
        <v>2208</v>
      </c>
      <c r="Z352" s="9">
        <v>42565</v>
      </c>
      <c r="AA352" s="7">
        <v>3.72</v>
      </c>
    </row>
    <row r="353" spans="1:27" x14ac:dyDescent="0.2">
      <c r="A353" s="7" t="s">
        <v>11</v>
      </c>
      <c r="B353" s="7">
        <f t="shared" si="5"/>
        <v>521</v>
      </c>
      <c r="C353" s="9">
        <v>40878</v>
      </c>
      <c r="D353" s="24">
        <v>70.666370000000029</v>
      </c>
      <c r="F353" s="7" t="s">
        <v>11</v>
      </c>
      <c r="G353" s="7">
        <v>870</v>
      </c>
      <c r="H353" s="10">
        <v>41227</v>
      </c>
      <c r="I353" s="7">
        <v>83.98</v>
      </c>
      <c r="K353" s="8"/>
      <c r="L353" s="7" t="s">
        <v>16</v>
      </c>
      <c r="M353" s="7">
        <v>1366</v>
      </c>
      <c r="N353" s="9">
        <v>41723</v>
      </c>
      <c r="O353" s="7">
        <v>67.73</v>
      </c>
      <c r="Q353" s="8"/>
      <c r="R353" s="7" t="s">
        <v>16</v>
      </c>
      <c r="S353" s="7">
        <v>1397</v>
      </c>
      <c r="T353" s="9">
        <v>41754</v>
      </c>
      <c r="U353" s="7">
        <v>59.48</v>
      </c>
      <c r="X353" s="7" t="s">
        <v>22</v>
      </c>
      <c r="Y353" s="7">
        <v>2209</v>
      </c>
      <c r="Z353" s="9">
        <v>42566</v>
      </c>
      <c r="AA353" s="7">
        <v>3.7</v>
      </c>
    </row>
    <row r="354" spans="1:27" x14ac:dyDescent="0.2">
      <c r="A354" s="7" t="s">
        <v>11</v>
      </c>
      <c r="B354" s="7">
        <f t="shared" si="5"/>
        <v>522</v>
      </c>
      <c r="C354" s="10">
        <v>40879</v>
      </c>
      <c r="D354" s="24">
        <v>70.825370000000021</v>
      </c>
      <c r="F354" s="7" t="s">
        <v>11</v>
      </c>
      <c r="G354" s="7">
        <v>872</v>
      </c>
      <c r="H354" s="10">
        <v>41229</v>
      </c>
      <c r="I354" s="7">
        <v>86.14</v>
      </c>
      <c r="K354" s="8"/>
      <c r="L354" s="7" t="s">
        <v>16</v>
      </c>
      <c r="M354" s="7">
        <v>1368</v>
      </c>
      <c r="N354" s="9">
        <v>41725</v>
      </c>
      <c r="O354" s="7">
        <v>46.9</v>
      </c>
      <c r="Q354" s="8"/>
      <c r="R354" s="7" t="s">
        <v>16</v>
      </c>
      <c r="S354" s="7">
        <v>1402</v>
      </c>
      <c r="T354" s="9">
        <v>41759</v>
      </c>
      <c r="U354" s="7">
        <v>58.2</v>
      </c>
      <c r="X354" s="7" t="s">
        <v>22</v>
      </c>
      <c r="Y354" s="7">
        <v>2212</v>
      </c>
      <c r="Z354" s="9">
        <v>42569</v>
      </c>
      <c r="AA354" s="7">
        <v>3.65</v>
      </c>
    </row>
    <row r="355" spans="1:27" x14ac:dyDescent="0.2">
      <c r="A355" s="7" t="s">
        <v>11</v>
      </c>
      <c r="B355" s="7">
        <f t="shared" si="5"/>
        <v>525</v>
      </c>
      <c r="C355" s="9">
        <v>40882</v>
      </c>
      <c r="D355" s="24">
        <v>71.436070000000015</v>
      </c>
      <c r="F355" s="7" t="s">
        <v>11</v>
      </c>
      <c r="G355" s="7">
        <v>875</v>
      </c>
      <c r="H355" s="10">
        <v>41232</v>
      </c>
      <c r="I355" s="7">
        <v>83.12</v>
      </c>
      <c r="K355" s="8"/>
      <c r="L355" s="7" t="s">
        <v>16</v>
      </c>
      <c r="M355" s="7">
        <v>1373</v>
      </c>
      <c r="N355" s="9">
        <v>41730</v>
      </c>
      <c r="O355" s="7">
        <v>51.29</v>
      </c>
      <c r="Q355" s="8"/>
      <c r="R355" s="7" t="s">
        <v>16</v>
      </c>
      <c r="S355" s="7">
        <v>1404</v>
      </c>
      <c r="T355" s="9">
        <v>41761</v>
      </c>
      <c r="U355" s="7">
        <v>55.22</v>
      </c>
      <c r="X355" s="7" t="s">
        <v>22</v>
      </c>
      <c r="Y355" s="7">
        <v>2215</v>
      </c>
      <c r="Z355" s="9">
        <v>42572</v>
      </c>
      <c r="AA355" s="7">
        <v>3.77</v>
      </c>
    </row>
    <row r="356" spans="1:27" x14ac:dyDescent="0.2">
      <c r="A356" s="7" t="s">
        <v>11</v>
      </c>
      <c r="B356" s="7">
        <f t="shared" si="5"/>
        <v>526</v>
      </c>
      <c r="C356" s="9">
        <v>40883</v>
      </c>
      <c r="D356" s="24">
        <v>71.682970000000012</v>
      </c>
      <c r="F356" s="7" t="s">
        <v>11</v>
      </c>
      <c r="G356" s="7">
        <v>877</v>
      </c>
      <c r="H356" s="10">
        <v>41234</v>
      </c>
      <c r="I356" s="7">
        <v>86.32</v>
      </c>
      <c r="K356" s="8"/>
      <c r="L356" s="7" t="s">
        <v>16</v>
      </c>
      <c r="M356" s="7">
        <v>1375</v>
      </c>
      <c r="N356" s="9">
        <v>41732</v>
      </c>
      <c r="O356" s="7">
        <v>52.67</v>
      </c>
      <c r="Q356" s="8"/>
      <c r="R356" s="7" t="s">
        <v>16</v>
      </c>
      <c r="S356" s="7">
        <v>1409</v>
      </c>
      <c r="T356" s="9">
        <v>41766</v>
      </c>
      <c r="U356" s="7">
        <v>52.29</v>
      </c>
      <c r="X356" s="7" t="s">
        <v>22</v>
      </c>
      <c r="Y356" s="7">
        <v>2216</v>
      </c>
      <c r="Z356" s="9">
        <v>42573</v>
      </c>
      <c r="AA356" s="7">
        <v>2.74</v>
      </c>
    </row>
    <row r="357" spans="1:27" x14ac:dyDescent="0.2">
      <c r="A357" s="7" t="s">
        <v>11</v>
      </c>
      <c r="B357" s="7">
        <f t="shared" si="5"/>
        <v>527</v>
      </c>
      <c r="C357" s="9">
        <v>40884</v>
      </c>
      <c r="D357" s="24">
        <v>71.940970000000021</v>
      </c>
      <c r="F357" s="7" t="s">
        <v>11</v>
      </c>
      <c r="G357" s="7">
        <v>882</v>
      </c>
      <c r="H357" s="10">
        <v>41239</v>
      </c>
      <c r="I357" s="7">
        <v>85.17</v>
      </c>
      <c r="K357" s="8"/>
      <c r="L357" s="7" t="s">
        <v>16</v>
      </c>
      <c r="M357" s="7">
        <v>1379</v>
      </c>
      <c r="N357" s="9">
        <v>41736</v>
      </c>
      <c r="O357" s="7">
        <v>59.64</v>
      </c>
      <c r="Q357" s="8"/>
      <c r="R357" s="7" t="s">
        <v>16</v>
      </c>
      <c r="S357" s="7">
        <v>1411</v>
      </c>
      <c r="T357" s="9">
        <v>41768</v>
      </c>
      <c r="U357" s="7">
        <v>48.46</v>
      </c>
      <c r="X357" s="7" t="s">
        <v>22</v>
      </c>
      <c r="Y357" s="7">
        <v>2219</v>
      </c>
      <c r="Z357" s="9">
        <v>42576</v>
      </c>
      <c r="AA357" s="7">
        <v>3.21</v>
      </c>
    </row>
    <row r="358" spans="1:27" x14ac:dyDescent="0.2">
      <c r="A358" s="7" t="s">
        <v>11</v>
      </c>
      <c r="B358" s="7">
        <f t="shared" si="5"/>
        <v>528</v>
      </c>
      <c r="C358" s="9">
        <v>40885</v>
      </c>
      <c r="D358" s="24">
        <v>72.261770000000013</v>
      </c>
      <c r="F358" s="7" t="s">
        <v>11</v>
      </c>
      <c r="G358" s="7">
        <v>884</v>
      </c>
      <c r="H358" s="10">
        <v>41241</v>
      </c>
      <c r="I358" s="7">
        <v>92.61</v>
      </c>
      <c r="K358" s="8"/>
      <c r="L358" s="7" t="s">
        <v>16</v>
      </c>
      <c r="M358" s="7">
        <v>1382</v>
      </c>
      <c r="N358" s="9">
        <v>41739</v>
      </c>
      <c r="O358" s="7">
        <v>60.18</v>
      </c>
      <c r="Q358" s="8"/>
      <c r="R358" s="7" t="s">
        <v>16</v>
      </c>
      <c r="S358" s="7">
        <v>1416</v>
      </c>
      <c r="T358" s="9">
        <v>41773</v>
      </c>
      <c r="U358" s="7">
        <v>50.12</v>
      </c>
      <c r="X358" s="7" t="s">
        <v>22</v>
      </c>
      <c r="Y358" s="7">
        <v>2226</v>
      </c>
      <c r="Z358" s="9">
        <v>42583</v>
      </c>
      <c r="AA358" s="7">
        <v>6.3</v>
      </c>
    </row>
    <row r="359" spans="1:27" x14ac:dyDescent="0.2">
      <c r="A359" s="7" t="s">
        <v>11</v>
      </c>
      <c r="B359" s="7">
        <f t="shared" si="5"/>
        <v>529</v>
      </c>
      <c r="C359" s="9">
        <v>40886</v>
      </c>
      <c r="D359" s="24">
        <v>72.388570000000016</v>
      </c>
      <c r="F359" s="7" t="s">
        <v>11</v>
      </c>
      <c r="G359" s="7">
        <v>886</v>
      </c>
      <c r="H359" s="10">
        <v>41243</v>
      </c>
      <c r="I359" s="7">
        <v>79.8</v>
      </c>
      <c r="K359" s="8"/>
      <c r="L359" s="7" t="s">
        <v>16</v>
      </c>
      <c r="M359" s="7">
        <v>1387</v>
      </c>
      <c r="N359" s="9">
        <v>41744</v>
      </c>
      <c r="O359" s="7">
        <v>59.97</v>
      </c>
      <c r="Q359" s="8"/>
      <c r="R359" s="7" t="s">
        <v>16</v>
      </c>
      <c r="S359" s="7">
        <v>1418</v>
      </c>
      <c r="T359" s="9">
        <v>41775</v>
      </c>
      <c r="U359" s="7">
        <v>55.22</v>
      </c>
      <c r="X359" s="7" t="s">
        <v>22</v>
      </c>
      <c r="Y359" s="7">
        <v>2233</v>
      </c>
      <c r="Z359" s="9">
        <v>42590</v>
      </c>
      <c r="AA359" s="7">
        <v>4.9800000000000004</v>
      </c>
    </row>
    <row r="360" spans="1:27" x14ac:dyDescent="0.2">
      <c r="A360" s="7" t="s">
        <v>11</v>
      </c>
      <c r="B360" s="7">
        <f t="shared" si="5"/>
        <v>532</v>
      </c>
      <c r="C360" s="9">
        <v>40889</v>
      </c>
      <c r="D360" s="24">
        <v>72.793770000000023</v>
      </c>
      <c r="F360" s="7" t="s">
        <v>11</v>
      </c>
      <c r="G360" s="7">
        <v>889</v>
      </c>
      <c r="H360" s="10">
        <v>41246</v>
      </c>
      <c r="I360" s="7">
        <v>81.94</v>
      </c>
      <c r="K360" s="8"/>
      <c r="L360" s="7" t="s">
        <v>16</v>
      </c>
      <c r="M360" s="7">
        <v>1389</v>
      </c>
      <c r="N360" s="9">
        <v>41746</v>
      </c>
      <c r="O360" s="7">
        <v>55.93</v>
      </c>
      <c r="Q360" s="8"/>
      <c r="R360" s="7" t="s">
        <v>16</v>
      </c>
      <c r="S360" s="7">
        <v>1423</v>
      </c>
      <c r="T360" s="9">
        <v>41780</v>
      </c>
      <c r="U360" s="7">
        <v>44.88</v>
      </c>
      <c r="X360" s="7" t="s">
        <v>22</v>
      </c>
      <c r="Y360" s="7">
        <v>2240</v>
      </c>
      <c r="Z360" s="9">
        <v>42597</v>
      </c>
      <c r="AA360" s="7">
        <v>3.57</v>
      </c>
    </row>
    <row r="361" spans="1:27" x14ac:dyDescent="0.2">
      <c r="A361" s="7" t="s">
        <v>11</v>
      </c>
      <c r="B361" s="7">
        <f t="shared" si="5"/>
        <v>533</v>
      </c>
      <c r="C361" s="9">
        <v>40890</v>
      </c>
      <c r="D361" s="24">
        <v>73.002670000000009</v>
      </c>
      <c r="F361" s="7" t="s">
        <v>11</v>
      </c>
      <c r="G361" s="7">
        <v>891</v>
      </c>
      <c r="H361" s="10">
        <v>41248</v>
      </c>
      <c r="I361" s="7">
        <v>193.4</v>
      </c>
      <c r="K361" s="8"/>
      <c r="L361" s="7" t="s">
        <v>16</v>
      </c>
      <c r="M361" s="7">
        <v>1394</v>
      </c>
      <c r="N361" s="9">
        <v>41751</v>
      </c>
      <c r="O361" s="7">
        <v>62.99</v>
      </c>
      <c r="Q361" s="8"/>
      <c r="R361" s="7" t="s">
        <v>16</v>
      </c>
      <c r="S361" s="7">
        <v>1425</v>
      </c>
      <c r="T361" s="10">
        <v>41782</v>
      </c>
      <c r="U361" s="7">
        <v>66.819999999999993</v>
      </c>
      <c r="X361" s="7" t="s">
        <v>22</v>
      </c>
      <c r="Y361" s="7">
        <v>2247</v>
      </c>
      <c r="Z361" s="9">
        <v>42604</v>
      </c>
      <c r="AA361" s="7">
        <v>4.7300000000000004</v>
      </c>
    </row>
    <row r="362" spans="1:27" x14ac:dyDescent="0.2">
      <c r="A362" s="7" t="s">
        <v>11</v>
      </c>
      <c r="B362" s="7">
        <f t="shared" si="5"/>
        <v>534</v>
      </c>
      <c r="C362" s="10">
        <v>40891</v>
      </c>
      <c r="D362" s="24">
        <v>73.13227000000002</v>
      </c>
      <c r="F362" s="7" t="s">
        <v>11</v>
      </c>
      <c r="G362" s="7">
        <v>893</v>
      </c>
      <c r="H362" s="10">
        <v>41250</v>
      </c>
      <c r="I362" s="7">
        <v>87.07</v>
      </c>
      <c r="K362" s="8"/>
      <c r="L362" s="7" t="s">
        <v>16</v>
      </c>
      <c r="M362" s="7">
        <v>1396</v>
      </c>
      <c r="N362" s="9">
        <v>41753</v>
      </c>
      <c r="O362" s="7">
        <v>62.51</v>
      </c>
      <c r="Q362" s="8"/>
      <c r="R362" s="7" t="s">
        <v>16</v>
      </c>
      <c r="S362" s="7">
        <v>1430</v>
      </c>
      <c r="T362" s="10">
        <v>41787</v>
      </c>
      <c r="U362" s="7">
        <v>66.930000000000007</v>
      </c>
      <c r="X362" s="7" t="s">
        <v>22</v>
      </c>
      <c r="Y362" s="7">
        <v>2251</v>
      </c>
      <c r="Z362" s="9">
        <v>42608</v>
      </c>
      <c r="AA362" s="7">
        <v>4.82</v>
      </c>
    </row>
    <row r="363" spans="1:27" x14ac:dyDescent="0.2">
      <c r="A363" s="7" t="s">
        <v>11</v>
      </c>
      <c r="B363" s="7">
        <f t="shared" si="5"/>
        <v>535</v>
      </c>
      <c r="C363" s="9">
        <v>40892</v>
      </c>
      <c r="D363" s="24">
        <v>73.325270000000017</v>
      </c>
      <c r="F363" s="7" t="s">
        <v>11</v>
      </c>
      <c r="G363" s="7">
        <v>896</v>
      </c>
      <c r="H363" s="10">
        <v>41253</v>
      </c>
      <c r="I363" s="7">
        <v>80.89</v>
      </c>
      <c r="K363" s="8"/>
      <c r="L363" s="7" t="s">
        <v>16</v>
      </c>
      <c r="M363" s="7">
        <v>1401</v>
      </c>
      <c r="N363" s="9">
        <v>41758</v>
      </c>
      <c r="O363" s="7">
        <v>67.37</v>
      </c>
      <c r="Q363" s="8"/>
      <c r="R363" s="7" t="s">
        <v>16</v>
      </c>
      <c r="S363" s="7">
        <v>1432</v>
      </c>
      <c r="T363" s="10">
        <v>41789</v>
      </c>
      <c r="U363" s="7">
        <v>68.599999999999994</v>
      </c>
      <c r="X363" s="7" t="s">
        <v>22</v>
      </c>
      <c r="Y363" s="7">
        <v>2254</v>
      </c>
      <c r="Z363" s="9">
        <v>42611</v>
      </c>
      <c r="AA363" s="7">
        <v>4.9800000000000004</v>
      </c>
    </row>
    <row r="364" spans="1:27" x14ac:dyDescent="0.2">
      <c r="A364" s="7" t="s">
        <v>11</v>
      </c>
      <c r="B364" s="7">
        <f t="shared" si="5"/>
        <v>536</v>
      </c>
      <c r="C364" s="9">
        <v>40893</v>
      </c>
      <c r="D364" s="24">
        <v>73.441670000000016</v>
      </c>
      <c r="F364" s="7" t="s">
        <v>11</v>
      </c>
      <c r="G364" s="7">
        <v>898</v>
      </c>
      <c r="H364" s="10">
        <v>41255</v>
      </c>
      <c r="I364" s="7">
        <v>81.650000000000006</v>
      </c>
      <c r="K364" s="8"/>
      <c r="L364" s="7" t="s">
        <v>16</v>
      </c>
      <c r="M364" s="7">
        <v>1403</v>
      </c>
      <c r="N364" s="9">
        <v>41760</v>
      </c>
      <c r="O364" s="7">
        <v>59.02</v>
      </c>
      <c r="Q364" s="8"/>
      <c r="R364" s="7" t="s">
        <v>16</v>
      </c>
      <c r="S364" s="7">
        <v>1437</v>
      </c>
      <c r="T364" s="10">
        <v>41794</v>
      </c>
      <c r="U364" s="7">
        <v>71.73</v>
      </c>
      <c r="X364" s="7" t="s">
        <v>22</v>
      </c>
      <c r="Y364" s="7">
        <v>2262</v>
      </c>
      <c r="Z364" s="9">
        <v>42619</v>
      </c>
      <c r="AA364" s="7">
        <v>1.81</v>
      </c>
    </row>
    <row r="365" spans="1:27" x14ac:dyDescent="0.2">
      <c r="A365" s="7" t="s">
        <v>11</v>
      </c>
      <c r="B365" s="7">
        <f t="shared" si="5"/>
        <v>539</v>
      </c>
      <c r="C365" s="9">
        <v>40896</v>
      </c>
      <c r="D365" s="24">
        <v>73.830370000000016</v>
      </c>
      <c r="F365" s="7" t="s">
        <v>11</v>
      </c>
      <c r="G365" s="7">
        <v>900</v>
      </c>
      <c r="H365" s="10">
        <v>41257</v>
      </c>
      <c r="I365" s="7">
        <v>84.25</v>
      </c>
      <c r="K365" s="8"/>
      <c r="L365" s="7" t="s">
        <v>16</v>
      </c>
      <c r="M365" s="7">
        <v>1408</v>
      </c>
      <c r="N365" s="9">
        <v>41765</v>
      </c>
      <c r="O365" s="7">
        <v>60.7</v>
      </c>
      <c r="Q365" s="8"/>
      <c r="R365" s="7" t="s">
        <v>16</v>
      </c>
      <c r="S365" s="7">
        <v>1439</v>
      </c>
      <c r="T365" s="10">
        <v>41796</v>
      </c>
      <c r="U365" s="7">
        <v>76.13</v>
      </c>
      <c r="X365" s="7" t="s">
        <v>22</v>
      </c>
      <c r="Y365" s="7">
        <v>2263</v>
      </c>
      <c r="Z365" s="9">
        <v>42620</v>
      </c>
      <c r="AA365" s="7">
        <v>7.61</v>
      </c>
    </row>
    <row r="366" spans="1:27" x14ac:dyDescent="0.2">
      <c r="A366" s="7" t="s">
        <v>11</v>
      </c>
      <c r="B366" s="7">
        <f t="shared" si="5"/>
        <v>540</v>
      </c>
      <c r="C366" s="9">
        <v>40897</v>
      </c>
      <c r="D366" s="24">
        <v>73.972670000000008</v>
      </c>
      <c r="F366" s="7" t="s">
        <v>11</v>
      </c>
      <c r="G366" s="7">
        <v>903</v>
      </c>
      <c r="H366" s="10">
        <v>41260</v>
      </c>
      <c r="I366" s="7">
        <v>88.54</v>
      </c>
      <c r="K366" s="8"/>
      <c r="L366" s="7" t="s">
        <v>16</v>
      </c>
      <c r="M366" s="7">
        <v>1410</v>
      </c>
      <c r="N366" s="9">
        <v>41767</v>
      </c>
      <c r="O366" s="7">
        <v>55.94</v>
      </c>
      <c r="Q366" s="8"/>
      <c r="R366" s="7" t="s">
        <v>16</v>
      </c>
      <c r="S366" s="7">
        <v>1444</v>
      </c>
      <c r="T366" s="10">
        <v>41801</v>
      </c>
      <c r="U366" s="7">
        <v>73.09</v>
      </c>
      <c r="X366" s="7" t="s">
        <v>22</v>
      </c>
      <c r="Y366" s="7">
        <v>2268</v>
      </c>
      <c r="Z366" s="9">
        <v>42625</v>
      </c>
      <c r="AA366" s="7">
        <v>3.71</v>
      </c>
    </row>
    <row r="367" spans="1:27" x14ac:dyDescent="0.2">
      <c r="A367" s="7" t="s">
        <v>11</v>
      </c>
      <c r="B367" s="7">
        <f t="shared" si="5"/>
        <v>541</v>
      </c>
      <c r="C367" s="9">
        <v>40898</v>
      </c>
      <c r="D367" s="24">
        <v>74.011170000000007</v>
      </c>
      <c r="F367" s="7" t="s">
        <v>11</v>
      </c>
      <c r="G367" s="7">
        <v>905</v>
      </c>
      <c r="H367" s="10">
        <v>41262</v>
      </c>
      <c r="I367" s="7">
        <v>87.91</v>
      </c>
      <c r="K367" s="8"/>
      <c r="L367" s="7" t="s">
        <v>16</v>
      </c>
      <c r="M367" s="7">
        <v>1415</v>
      </c>
      <c r="N367" s="9">
        <v>41772</v>
      </c>
      <c r="O367" s="7">
        <v>56.61</v>
      </c>
      <c r="Q367" s="8"/>
      <c r="R367" s="7" t="s">
        <v>16</v>
      </c>
      <c r="S367" s="7">
        <v>1446</v>
      </c>
      <c r="T367" s="10">
        <v>41803</v>
      </c>
      <c r="U367" s="7">
        <v>75.83</v>
      </c>
      <c r="X367" s="7" t="s">
        <v>22</v>
      </c>
      <c r="Y367" s="7">
        <v>2275</v>
      </c>
      <c r="Z367" s="9">
        <v>42632</v>
      </c>
      <c r="AA367" s="7">
        <v>3.3</v>
      </c>
    </row>
    <row r="368" spans="1:27" x14ac:dyDescent="0.2">
      <c r="A368" s="7" t="s">
        <v>11</v>
      </c>
      <c r="B368" s="7">
        <f t="shared" si="5"/>
        <v>542</v>
      </c>
      <c r="C368" s="9">
        <v>40899</v>
      </c>
      <c r="D368" s="24">
        <v>74.246570000000006</v>
      </c>
      <c r="F368" s="7" t="s">
        <v>11</v>
      </c>
      <c r="G368" s="7">
        <v>907</v>
      </c>
      <c r="H368" s="10">
        <v>41264</v>
      </c>
      <c r="I368" s="7">
        <v>78.94</v>
      </c>
      <c r="K368" s="8"/>
      <c r="L368" s="7" t="s">
        <v>16</v>
      </c>
      <c r="M368" s="7">
        <v>1417</v>
      </c>
      <c r="N368" s="9">
        <v>41774</v>
      </c>
      <c r="O368" s="7">
        <v>50.74</v>
      </c>
      <c r="Q368" s="8"/>
      <c r="R368" s="7" t="s">
        <v>16</v>
      </c>
      <c r="S368" s="7">
        <v>1451</v>
      </c>
      <c r="T368" s="10">
        <v>41808</v>
      </c>
      <c r="U368" s="7">
        <v>72.62</v>
      </c>
      <c r="X368" s="7" t="s">
        <v>22</v>
      </c>
      <c r="Y368" s="7">
        <v>2282</v>
      </c>
      <c r="Z368" s="9">
        <v>42639</v>
      </c>
      <c r="AA368" s="7">
        <v>4.7</v>
      </c>
    </row>
    <row r="369" spans="1:29" x14ac:dyDescent="0.2">
      <c r="A369" s="7" t="s">
        <v>11</v>
      </c>
      <c r="B369" s="7">
        <f t="shared" si="5"/>
        <v>543</v>
      </c>
      <c r="C369" s="9">
        <v>40900</v>
      </c>
      <c r="D369" s="24">
        <v>74.321370000000016</v>
      </c>
      <c r="F369" s="7" t="s">
        <v>11</v>
      </c>
      <c r="G369" s="7">
        <v>910</v>
      </c>
      <c r="H369" s="10">
        <v>41267</v>
      </c>
      <c r="I369" s="7">
        <v>87</v>
      </c>
      <c r="K369" s="8"/>
      <c r="L369" s="7" t="s">
        <v>16</v>
      </c>
      <c r="M369" s="7">
        <v>1422</v>
      </c>
      <c r="N369" s="9">
        <v>41779</v>
      </c>
      <c r="O369" s="7">
        <v>51.08</v>
      </c>
      <c r="Q369" s="8"/>
      <c r="R369" s="7" t="s">
        <v>16</v>
      </c>
      <c r="S369" s="7">
        <v>1456</v>
      </c>
      <c r="T369" s="10">
        <v>41813</v>
      </c>
      <c r="U369" s="7">
        <v>68.08</v>
      </c>
      <c r="X369" s="7" t="s">
        <v>22</v>
      </c>
      <c r="Y369" s="7">
        <v>2289</v>
      </c>
      <c r="Z369" s="9">
        <v>42646</v>
      </c>
      <c r="AA369" s="7">
        <v>3.04</v>
      </c>
    </row>
    <row r="370" spans="1:29" x14ac:dyDescent="0.2">
      <c r="A370" s="7" t="s">
        <v>11</v>
      </c>
      <c r="B370" s="7">
        <f t="shared" si="5"/>
        <v>547</v>
      </c>
      <c r="C370" s="9">
        <v>40904</v>
      </c>
      <c r="D370" s="24">
        <v>74.686170000000018</v>
      </c>
      <c r="F370" s="7" t="s">
        <v>11</v>
      </c>
      <c r="G370" s="7">
        <v>914</v>
      </c>
      <c r="H370" s="10">
        <v>41271</v>
      </c>
      <c r="I370" s="7">
        <v>0.17499999999999999</v>
      </c>
      <c r="K370" s="8"/>
      <c r="L370" s="7" t="s">
        <v>16</v>
      </c>
      <c r="M370" s="7">
        <v>1424</v>
      </c>
      <c r="N370" s="10">
        <v>41781</v>
      </c>
      <c r="O370" s="7">
        <v>60.55</v>
      </c>
      <c r="Q370" s="8"/>
      <c r="R370" s="7" t="s">
        <v>16</v>
      </c>
      <c r="S370" s="7">
        <v>1460</v>
      </c>
      <c r="T370" s="9">
        <v>41817</v>
      </c>
      <c r="U370" s="7">
        <v>57.12</v>
      </c>
      <c r="X370" s="7" t="s">
        <v>22</v>
      </c>
      <c r="Y370" s="7">
        <v>2297</v>
      </c>
      <c r="Z370" s="9">
        <v>42654</v>
      </c>
      <c r="AA370" s="7">
        <v>3.87</v>
      </c>
      <c r="AB370" s="7" t="s">
        <v>66</v>
      </c>
    </row>
    <row r="371" spans="1:29" x14ac:dyDescent="0.2">
      <c r="A371" s="7" t="s">
        <v>11</v>
      </c>
      <c r="B371" s="7">
        <f t="shared" si="5"/>
        <v>548</v>
      </c>
      <c r="C371" s="9">
        <v>40905</v>
      </c>
      <c r="D371" s="24">
        <v>74.716370000000012</v>
      </c>
      <c r="F371" s="7" t="s">
        <v>11</v>
      </c>
      <c r="G371" s="7">
        <v>919</v>
      </c>
      <c r="H371" s="10">
        <v>41276</v>
      </c>
      <c r="I371" s="7">
        <v>83.68</v>
      </c>
      <c r="K371" s="8"/>
      <c r="L371" s="7" t="s">
        <v>16</v>
      </c>
      <c r="M371" s="7">
        <v>1429</v>
      </c>
      <c r="N371" s="10">
        <v>41786</v>
      </c>
      <c r="O371" s="7">
        <v>67.06</v>
      </c>
      <c r="Q371" s="8"/>
      <c r="R371" s="7" t="s">
        <v>16</v>
      </c>
      <c r="S371" s="7">
        <v>1465</v>
      </c>
      <c r="T371" s="9">
        <v>41822</v>
      </c>
      <c r="U371" s="7">
        <v>68</v>
      </c>
      <c r="X371" s="7" t="s">
        <v>22</v>
      </c>
      <c r="Y371" s="7">
        <v>2300</v>
      </c>
      <c r="Z371" s="9">
        <v>42657</v>
      </c>
      <c r="AA371" s="7">
        <v>3.28</v>
      </c>
      <c r="AB371" s="7" t="s">
        <v>46</v>
      </c>
      <c r="AC371" s="8">
        <f>MAX(AA372:AA381)</f>
        <v>44.08</v>
      </c>
    </row>
    <row r="372" spans="1:29" x14ac:dyDescent="0.2">
      <c r="A372" s="7" t="s">
        <v>11</v>
      </c>
      <c r="B372" s="7">
        <f t="shared" si="5"/>
        <v>549</v>
      </c>
      <c r="C372" s="9">
        <v>40906</v>
      </c>
      <c r="D372" s="24">
        <v>75.003570000000011</v>
      </c>
      <c r="F372" s="7" t="s">
        <v>11</v>
      </c>
      <c r="G372" s="7">
        <v>921</v>
      </c>
      <c r="H372" s="10">
        <v>41278</v>
      </c>
      <c r="I372" s="7">
        <v>96.56</v>
      </c>
      <c r="K372" s="8"/>
      <c r="L372" s="7" t="s">
        <v>16</v>
      </c>
      <c r="M372" s="7">
        <v>1431</v>
      </c>
      <c r="N372" s="10">
        <v>41788</v>
      </c>
      <c r="O372" s="7">
        <v>67.89</v>
      </c>
      <c r="Q372" s="8"/>
      <c r="R372" s="7" t="s">
        <v>16</v>
      </c>
      <c r="S372" s="7">
        <v>1472</v>
      </c>
      <c r="T372" s="9">
        <v>41829</v>
      </c>
      <c r="U372" s="7">
        <v>61.14</v>
      </c>
      <c r="X372" s="7" t="s">
        <v>24</v>
      </c>
      <c r="Y372" s="7">
        <v>2303</v>
      </c>
      <c r="Z372" s="9">
        <v>42660</v>
      </c>
      <c r="AA372" s="7">
        <v>36.090000000000003</v>
      </c>
      <c r="AB372" s="7" t="s">
        <v>47</v>
      </c>
      <c r="AC372" s="8">
        <f>MIN(AA372:AA381)</f>
        <v>11.38</v>
      </c>
    </row>
    <row r="373" spans="1:29" x14ac:dyDescent="0.2">
      <c r="A373" s="7" t="s">
        <v>11</v>
      </c>
      <c r="B373" s="7">
        <f t="shared" si="5"/>
        <v>550</v>
      </c>
      <c r="C373" s="10">
        <v>40907</v>
      </c>
      <c r="D373" s="24">
        <v>75.109970000000004</v>
      </c>
      <c r="F373" s="7" t="s">
        <v>11</v>
      </c>
      <c r="G373" s="7">
        <v>924</v>
      </c>
      <c r="H373" s="10">
        <v>41281</v>
      </c>
      <c r="I373" s="7">
        <v>79.97</v>
      </c>
      <c r="K373" s="8"/>
      <c r="L373" s="7" t="s">
        <v>16</v>
      </c>
      <c r="M373" s="7">
        <v>1436</v>
      </c>
      <c r="N373" s="10">
        <v>41793</v>
      </c>
      <c r="O373" s="7">
        <v>76.77</v>
      </c>
      <c r="Q373" s="8"/>
      <c r="R373" s="7" t="s">
        <v>16</v>
      </c>
      <c r="S373" s="7">
        <v>1474</v>
      </c>
      <c r="T373" s="9">
        <v>41831</v>
      </c>
      <c r="U373" s="7">
        <v>64.36</v>
      </c>
      <c r="X373" s="7" t="s">
        <v>24</v>
      </c>
      <c r="Y373" s="7">
        <v>2306</v>
      </c>
      <c r="Z373" s="9">
        <v>42663</v>
      </c>
      <c r="AA373" s="7">
        <v>44.08</v>
      </c>
      <c r="AB373" s="7" t="s">
        <v>48</v>
      </c>
      <c r="AC373" s="8">
        <f>MEDIAN(AA372:AA381)</f>
        <v>20.6</v>
      </c>
    </row>
    <row r="374" spans="1:29" x14ac:dyDescent="0.2">
      <c r="A374" s="7" t="s">
        <v>11</v>
      </c>
      <c r="B374" s="7">
        <f t="shared" si="5"/>
        <v>554</v>
      </c>
      <c r="C374" s="9">
        <v>40911</v>
      </c>
      <c r="D374" s="24">
        <v>75.588470000000001</v>
      </c>
      <c r="F374" s="7" t="s">
        <v>11</v>
      </c>
      <c r="G374" s="7">
        <v>926</v>
      </c>
      <c r="H374" s="10">
        <v>41283</v>
      </c>
      <c r="I374" s="7">
        <v>86.26</v>
      </c>
      <c r="K374" s="8"/>
      <c r="L374" s="7" t="s">
        <v>16</v>
      </c>
      <c r="M374" s="7">
        <v>1438</v>
      </c>
      <c r="N374" s="10">
        <v>41795</v>
      </c>
      <c r="O374" s="7">
        <v>77.650000000000006</v>
      </c>
      <c r="Q374" s="8"/>
      <c r="R374" s="7" t="s">
        <v>16</v>
      </c>
      <c r="S374" s="7">
        <v>1479</v>
      </c>
      <c r="T374" s="9">
        <v>41836</v>
      </c>
      <c r="U374" s="7">
        <v>61.24</v>
      </c>
      <c r="X374" s="7" t="s">
        <v>24</v>
      </c>
      <c r="Y374" s="7">
        <v>2310</v>
      </c>
      <c r="Z374" s="9">
        <v>42667</v>
      </c>
      <c r="AA374" s="7">
        <v>36.299999999999997</v>
      </c>
      <c r="AB374" s="7" t="s">
        <v>49</v>
      </c>
      <c r="AC374" s="8">
        <f>AVERAGE(AA372:AA381)</f>
        <v>24.146000000000004</v>
      </c>
    </row>
    <row r="375" spans="1:29" x14ac:dyDescent="0.2">
      <c r="A375" s="7" t="s">
        <v>11</v>
      </c>
      <c r="B375" s="7">
        <f t="shared" si="5"/>
        <v>555</v>
      </c>
      <c r="C375" s="9">
        <v>40912</v>
      </c>
      <c r="D375" s="24">
        <v>75.656869999999998</v>
      </c>
      <c r="F375" s="7" t="s">
        <v>11</v>
      </c>
      <c r="G375" s="7">
        <v>928</v>
      </c>
      <c r="H375" s="10">
        <v>41285</v>
      </c>
      <c r="I375" s="7">
        <v>87.96</v>
      </c>
      <c r="K375" s="8"/>
      <c r="L375" s="7" t="s">
        <v>16</v>
      </c>
      <c r="M375" s="7">
        <v>1443</v>
      </c>
      <c r="N375" s="10">
        <v>41800</v>
      </c>
      <c r="O375" s="7">
        <v>75.69</v>
      </c>
      <c r="Q375" s="8"/>
      <c r="R375" s="7" t="s">
        <v>16</v>
      </c>
      <c r="S375" s="7">
        <v>1481</v>
      </c>
      <c r="T375" s="9">
        <v>41838</v>
      </c>
      <c r="U375" s="7">
        <v>60.07</v>
      </c>
      <c r="X375" s="7" t="s">
        <v>24</v>
      </c>
      <c r="Y375" s="7">
        <v>2317</v>
      </c>
      <c r="Z375" s="9">
        <v>42674</v>
      </c>
      <c r="AA375" s="7">
        <v>26.05</v>
      </c>
      <c r="AB375" s="7" t="s">
        <v>50</v>
      </c>
      <c r="AC375" s="8">
        <f>STDEV(AA372:AA381)</f>
        <v>11.237855865085839</v>
      </c>
    </row>
    <row r="376" spans="1:29" x14ac:dyDescent="0.2">
      <c r="A376" s="7" t="s">
        <v>11</v>
      </c>
      <c r="B376" s="7">
        <f t="shared" si="5"/>
        <v>556</v>
      </c>
      <c r="C376" s="9">
        <v>40913</v>
      </c>
      <c r="D376" s="24">
        <v>75.844970000000004</v>
      </c>
      <c r="F376" s="7" t="s">
        <v>11</v>
      </c>
      <c r="G376" s="7">
        <v>931</v>
      </c>
      <c r="H376" s="10">
        <v>41288</v>
      </c>
      <c r="I376" s="7">
        <v>83.51</v>
      </c>
      <c r="K376" s="8"/>
      <c r="L376" s="7" t="s">
        <v>16</v>
      </c>
      <c r="M376" s="7">
        <v>1445</v>
      </c>
      <c r="N376" s="10">
        <v>41802</v>
      </c>
      <c r="O376" s="7">
        <v>71.95</v>
      </c>
      <c r="Q376" s="8"/>
      <c r="R376" s="7" t="s">
        <v>16</v>
      </c>
      <c r="S376" s="7">
        <v>1486</v>
      </c>
      <c r="T376" s="9">
        <v>41843</v>
      </c>
      <c r="U376" s="7">
        <v>53.92</v>
      </c>
      <c r="X376" s="7" t="s">
        <v>24</v>
      </c>
      <c r="Y376" s="7">
        <v>2324</v>
      </c>
      <c r="Z376" s="9">
        <v>42681</v>
      </c>
      <c r="AA376" s="7">
        <v>18.89</v>
      </c>
    </row>
    <row r="377" spans="1:29" x14ac:dyDescent="0.2">
      <c r="A377" s="7" t="s">
        <v>11</v>
      </c>
      <c r="B377" s="7">
        <f t="shared" si="5"/>
        <v>557</v>
      </c>
      <c r="C377" s="9">
        <v>40914</v>
      </c>
      <c r="D377" s="24">
        <v>75.950369999999992</v>
      </c>
      <c r="F377" s="7" t="s">
        <v>11</v>
      </c>
      <c r="G377" s="7">
        <v>933</v>
      </c>
      <c r="H377" s="10">
        <v>41290</v>
      </c>
      <c r="I377" s="7">
        <v>81.34</v>
      </c>
      <c r="K377" s="8"/>
      <c r="L377" s="7" t="s">
        <v>16</v>
      </c>
      <c r="M377" s="7">
        <v>1450</v>
      </c>
      <c r="N377" s="10">
        <v>41807</v>
      </c>
      <c r="O377" s="7">
        <v>76.34</v>
      </c>
      <c r="Q377" s="8"/>
      <c r="R377" s="7" t="s">
        <v>16</v>
      </c>
      <c r="S377" s="7">
        <v>1488</v>
      </c>
      <c r="T377" s="9">
        <v>41845</v>
      </c>
      <c r="U377" s="7">
        <v>57.49</v>
      </c>
      <c r="X377" s="7" t="s">
        <v>24</v>
      </c>
      <c r="Y377" s="7">
        <v>2331</v>
      </c>
      <c r="Z377" s="9">
        <v>42688</v>
      </c>
      <c r="AA377" s="7">
        <v>22.31</v>
      </c>
    </row>
    <row r="378" spans="1:29" x14ac:dyDescent="0.2">
      <c r="A378" s="7" t="s">
        <v>11</v>
      </c>
      <c r="B378" s="7">
        <f t="shared" si="5"/>
        <v>560</v>
      </c>
      <c r="C378" s="9">
        <v>40917</v>
      </c>
      <c r="D378" s="24">
        <v>76.388469999999998</v>
      </c>
      <c r="F378" s="7" t="s">
        <v>11</v>
      </c>
      <c r="G378" s="7">
        <v>935</v>
      </c>
      <c r="H378" s="10">
        <v>41292</v>
      </c>
      <c r="I378" s="7">
        <v>74.62</v>
      </c>
      <c r="K378" s="8"/>
      <c r="L378" s="7" t="s">
        <v>16</v>
      </c>
      <c r="M378" s="7">
        <v>1457</v>
      </c>
      <c r="N378" s="10">
        <v>41814</v>
      </c>
      <c r="O378" s="7">
        <v>47.27</v>
      </c>
      <c r="Q378" s="8"/>
      <c r="R378" s="7" t="s">
        <v>16</v>
      </c>
      <c r="S378" s="7">
        <v>1493</v>
      </c>
      <c r="T378" s="9">
        <v>41850</v>
      </c>
      <c r="U378" s="7">
        <v>58.64</v>
      </c>
      <c r="X378" s="7" t="s">
        <v>24</v>
      </c>
      <c r="Y378" s="7">
        <v>2338</v>
      </c>
      <c r="Z378" s="9">
        <v>42695</v>
      </c>
      <c r="AA378" s="7">
        <v>17.170000000000002</v>
      </c>
    </row>
    <row r="379" spans="1:29" x14ac:dyDescent="0.2">
      <c r="A379" s="7" t="s">
        <v>11</v>
      </c>
      <c r="B379" s="7">
        <f t="shared" si="5"/>
        <v>561</v>
      </c>
      <c r="C379" s="9">
        <v>40918</v>
      </c>
      <c r="D379" s="24">
        <v>76.640869999999993</v>
      </c>
      <c r="F379" s="7" t="s">
        <v>11</v>
      </c>
      <c r="G379" s="7">
        <v>940</v>
      </c>
      <c r="H379" s="10">
        <v>41297</v>
      </c>
      <c r="I379" s="7">
        <v>82.85</v>
      </c>
      <c r="K379" s="8"/>
      <c r="L379" s="7" t="s">
        <v>16</v>
      </c>
      <c r="M379" s="7">
        <v>1458</v>
      </c>
      <c r="N379" s="9">
        <v>41815</v>
      </c>
      <c r="O379" s="7">
        <v>53.25</v>
      </c>
      <c r="Q379" s="8"/>
      <c r="R379" s="7" t="s">
        <v>16</v>
      </c>
      <c r="S379" s="7">
        <v>1495</v>
      </c>
      <c r="T379" s="9">
        <v>41852</v>
      </c>
      <c r="U379" s="7">
        <v>54.91</v>
      </c>
      <c r="X379" s="7" t="s">
        <v>24</v>
      </c>
      <c r="Y379" s="7">
        <v>2345</v>
      </c>
      <c r="Z379" s="9">
        <v>42702</v>
      </c>
      <c r="AA379" s="7">
        <v>17.77</v>
      </c>
    </row>
    <row r="380" spans="1:29" x14ac:dyDescent="0.2">
      <c r="A380" s="7" t="s">
        <v>11</v>
      </c>
      <c r="B380" s="7">
        <f t="shared" si="5"/>
        <v>562</v>
      </c>
      <c r="C380" s="9">
        <v>40919</v>
      </c>
      <c r="D380" s="24">
        <v>76.729969999999994</v>
      </c>
      <c r="F380" s="7" t="s">
        <v>11</v>
      </c>
      <c r="G380" s="7">
        <v>942</v>
      </c>
      <c r="H380" s="10">
        <v>41299</v>
      </c>
      <c r="I380" s="7">
        <v>83.41</v>
      </c>
      <c r="K380" s="8"/>
      <c r="L380" s="7" t="s">
        <v>16</v>
      </c>
      <c r="M380" s="7">
        <v>1459</v>
      </c>
      <c r="N380" s="9">
        <v>41816</v>
      </c>
      <c r="O380" s="7">
        <v>63.12</v>
      </c>
      <c r="Q380" s="8"/>
      <c r="R380" s="7" t="s">
        <v>16</v>
      </c>
      <c r="S380" s="7">
        <v>1500</v>
      </c>
      <c r="T380" s="9">
        <v>41857</v>
      </c>
      <c r="U380" s="7">
        <v>81.66</v>
      </c>
      <c r="X380" s="7" t="s">
        <v>24</v>
      </c>
      <c r="Y380" s="7">
        <v>2352</v>
      </c>
      <c r="Z380" s="9">
        <v>42709</v>
      </c>
      <c r="AA380" s="7">
        <v>11.42</v>
      </c>
    </row>
    <row r="381" spans="1:29" x14ac:dyDescent="0.2">
      <c r="A381" s="7" t="s">
        <v>11</v>
      </c>
      <c r="B381" s="7">
        <f t="shared" si="5"/>
        <v>563</v>
      </c>
      <c r="C381" s="9">
        <v>40920</v>
      </c>
      <c r="D381" s="24">
        <v>77.008369999999999</v>
      </c>
      <c r="F381" s="7" t="s">
        <v>11</v>
      </c>
      <c r="G381" s="7">
        <v>945</v>
      </c>
      <c r="H381" s="10">
        <v>41302</v>
      </c>
      <c r="I381" s="7">
        <v>80.63</v>
      </c>
      <c r="K381" s="8"/>
      <c r="L381" s="7" t="s">
        <v>16</v>
      </c>
      <c r="M381" s="7">
        <v>1464</v>
      </c>
      <c r="N381" s="9">
        <v>41821</v>
      </c>
      <c r="O381" s="7">
        <v>62</v>
      </c>
      <c r="Q381" s="8"/>
      <c r="R381" s="7" t="s">
        <v>16</v>
      </c>
      <c r="S381" s="7">
        <v>1502</v>
      </c>
      <c r="T381" s="9">
        <v>41859</v>
      </c>
      <c r="U381" s="7">
        <v>54.31</v>
      </c>
      <c r="X381" s="7" t="s">
        <v>24</v>
      </c>
      <c r="Y381" s="7">
        <v>2359</v>
      </c>
      <c r="Z381" s="9">
        <v>42716</v>
      </c>
      <c r="AA381" s="7">
        <v>11.38</v>
      </c>
      <c r="AB381" s="7" t="s">
        <v>67</v>
      </c>
    </row>
    <row r="382" spans="1:29" x14ac:dyDescent="0.2">
      <c r="A382" s="7" t="s">
        <v>11</v>
      </c>
      <c r="B382" s="7">
        <f t="shared" si="5"/>
        <v>564</v>
      </c>
      <c r="C382" s="9">
        <v>40921</v>
      </c>
      <c r="D382" s="24">
        <v>77.05247</v>
      </c>
      <c r="F382" s="7" t="s">
        <v>11</v>
      </c>
      <c r="G382" s="7">
        <v>947</v>
      </c>
      <c r="H382" s="10">
        <v>41304</v>
      </c>
      <c r="I382" s="7">
        <v>77.73</v>
      </c>
      <c r="K382" s="8"/>
      <c r="L382" s="7" t="s">
        <v>16</v>
      </c>
      <c r="M382" s="7">
        <v>1466</v>
      </c>
      <c r="N382" s="9">
        <v>41823</v>
      </c>
      <c r="O382" s="7">
        <v>63.42</v>
      </c>
      <c r="Q382" s="8"/>
      <c r="R382" s="7" t="s">
        <v>16</v>
      </c>
      <c r="S382" s="7">
        <v>1507</v>
      </c>
      <c r="T382" s="9">
        <v>41864</v>
      </c>
      <c r="U382" s="7">
        <v>55.16</v>
      </c>
      <c r="X382" s="7" t="s">
        <v>26</v>
      </c>
      <c r="Y382" s="7">
        <v>2366</v>
      </c>
      <c r="Z382" s="9">
        <v>42723</v>
      </c>
      <c r="AA382" s="7">
        <v>3.05</v>
      </c>
      <c r="AB382" s="7" t="s">
        <v>46</v>
      </c>
      <c r="AC382" s="8">
        <f>MAX(AA382:AA450)</f>
        <v>7.45</v>
      </c>
    </row>
    <row r="383" spans="1:29" x14ac:dyDescent="0.2">
      <c r="A383" s="7" t="s">
        <v>11</v>
      </c>
      <c r="B383" s="7">
        <f t="shared" si="5"/>
        <v>568</v>
      </c>
      <c r="C383" s="10">
        <v>40925</v>
      </c>
      <c r="D383" s="24">
        <v>77.401169999999993</v>
      </c>
      <c r="F383" s="7" t="s">
        <v>11</v>
      </c>
      <c r="G383" s="7">
        <v>949</v>
      </c>
      <c r="H383" s="10">
        <v>41306</v>
      </c>
      <c r="I383" s="7">
        <v>82.68</v>
      </c>
      <c r="K383" s="8"/>
      <c r="L383" s="7" t="s">
        <v>16</v>
      </c>
      <c r="M383" s="7">
        <v>1471</v>
      </c>
      <c r="N383" s="9">
        <v>41828</v>
      </c>
      <c r="O383" s="7">
        <v>64.88</v>
      </c>
      <c r="Q383" s="8"/>
      <c r="R383" s="7" t="s">
        <v>16</v>
      </c>
      <c r="S383" s="7">
        <v>1509</v>
      </c>
      <c r="T383" s="9">
        <v>41866</v>
      </c>
      <c r="U383" s="7">
        <v>59.11</v>
      </c>
      <c r="X383" s="7" t="s">
        <v>26</v>
      </c>
      <c r="Y383" s="7">
        <v>2375</v>
      </c>
      <c r="Z383" s="9">
        <v>42732</v>
      </c>
      <c r="AA383" s="7">
        <v>2.74</v>
      </c>
      <c r="AB383" s="7" t="s">
        <v>47</v>
      </c>
      <c r="AC383" s="8">
        <f>MIN(AA382:AA450)</f>
        <v>0.78</v>
      </c>
    </row>
    <row r="384" spans="1:29" x14ac:dyDescent="0.2">
      <c r="A384" s="7" t="s">
        <v>11</v>
      </c>
      <c r="B384" s="7">
        <f t="shared" si="5"/>
        <v>569</v>
      </c>
      <c r="C384" s="9">
        <v>40926</v>
      </c>
      <c r="D384" s="24">
        <v>77.541970000000006</v>
      </c>
      <c r="F384" s="7" t="s">
        <v>11</v>
      </c>
      <c r="G384" s="7">
        <v>952</v>
      </c>
      <c r="H384" s="10">
        <v>41309</v>
      </c>
      <c r="I384" s="7">
        <v>87.87</v>
      </c>
      <c r="K384" s="8"/>
      <c r="L384" s="7" t="s">
        <v>16</v>
      </c>
      <c r="M384" s="7">
        <v>1473</v>
      </c>
      <c r="N384" s="9">
        <v>41830</v>
      </c>
      <c r="O384" s="7">
        <v>63.94</v>
      </c>
      <c r="Q384" s="8"/>
      <c r="R384" s="7" t="s">
        <v>16</v>
      </c>
      <c r="S384" s="7">
        <v>1514</v>
      </c>
      <c r="T384" s="9">
        <v>41871</v>
      </c>
      <c r="U384" s="7">
        <v>52.74</v>
      </c>
      <c r="X384" s="7" t="s">
        <v>26</v>
      </c>
      <c r="Y384" s="7">
        <v>2381</v>
      </c>
      <c r="Z384" s="9">
        <v>42738</v>
      </c>
      <c r="AA384" s="7">
        <v>2.94</v>
      </c>
      <c r="AB384" s="7" t="s">
        <v>48</v>
      </c>
      <c r="AC384" s="8">
        <f>MEDIAN(AA382:AA450)</f>
        <v>2</v>
      </c>
    </row>
    <row r="385" spans="1:29" x14ac:dyDescent="0.2">
      <c r="A385" s="7" t="s">
        <v>11</v>
      </c>
      <c r="B385" s="7">
        <f t="shared" si="5"/>
        <v>570</v>
      </c>
      <c r="C385" s="9">
        <v>40927</v>
      </c>
      <c r="D385" s="24">
        <v>77.778369999999995</v>
      </c>
      <c r="F385" s="7" t="s">
        <v>11</v>
      </c>
      <c r="G385" s="7">
        <v>954</v>
      </c>
      <c r="H385" s="10">
        <v>41311</v>
      </c>
      <c r="I385" s="7">
        <v>83.25</v>
      </c>
      <c r="K385" s="8"/>
      <c r="L385" s="7" t="s">
        <v>16</v>
      </c>
      <c r="M385" s="7">
        <v>1478</v>
      </c>
      <c r="N385" s="9">
        <v>41835</v>
      </c>
      <c r="O385" s="7">
        <v>67.05</v>
      </c>
      <c r="Q385" s="8"/>
      <c r="R385" s="7" t="s">
        <v>16</v>
      </c>
      <c r="S385" s="7">
        <v>1516</v>
      </c>
      <c r="T385" s="9">
        <v>41873</v>
      </c>
      <c r="U385" s="7">
        <v>53.48</v>
      </c>
      <c r="X385" s="7" t="s">
        <v>26</v>
      </c>
      <c r="Y385" s="7">
        <v>2384</v>
      </c>
      <c r="Z385" s="9">
        <v>42741</v>
      </c>
      <c r="AA385" s="7">
        <v>2.4500000000000002</v>
      </c>
      <c r="AB385" s="7" t="s">
        <v>49</v>
      </c>
      <c r="AC385" s="8">
        <f>AVERAGE(AA382:AA450)</f>
        <v>2.385652173913043</v>
      </c>
    </row>
    <row r="386" spans="1:29" x14ac:dyDescent="0.2">
      <c r="A386" s="7" t="s">
        <v>11</v>
      </c>
      <c r="B386" s="7">
        <f t="shared" si="5"/>
        <v>571</v>
      </c>
      <c r="C386" s="9">
        <v>40928</v>
      </c>
      <c r="D386" s="24">
        <v>77.893869999999993</v>
      </c>
      <c r="F386" s="7" t="s">
        <v>11</v>
      </c>
      <c r="G386" s="7">
        <v>956</v>
      </c>
      <c r="H386" s="10">
        <v>41313</v>
      </c>
      <c r="I386" s="7">
        <v>77.11</v>
      </c>
      <c r="K386" s="8"/>
      <c r="L386" s="7" t="s">
        <v>16</v>
      </c>
      <c r="M386" s="7">
        <v>1480</v>
      </c>
      <c r="N386" s="9">
        <v>41837</v>
      </c>
      <c r="O386" s="7">
        <v>63.69</v>
      </c>
      <c r="Q386" s="8"/>
      <c r="R386" s="7" t="s">
        <v>16</v>
      </c>
      <c r="S386" s="7">
        <v>1521</v>
      </c>
      <c r="T386" s="9">
        <v>41878</v>
      </c>
      <c r="U386" s="7">
        <v>46.32</v>
      </c>
      <c r="X386" s="7" t="s">
        <v>26</v>
      </c>
      <c r="Y386" s="7">
        <v>2387</v>
      </c>
      <c r="Z386" s="9">
        <v>42744</v>
      </c>
      <c r="AA386" s="7">
        <v>2.64</v>
      </c>
      <c r="AB386" s="7" t="s">
        <v>50</v>
      </c>
      <c r="AC386" s="8">
        <f>STDEV(AA382:AA450)</f>
        <v>1.4960069186896385</v>
      </c>
    </row>
    <row r="387" spans="1:29" x14ac:dyDescent="0.2">
      <c r="A387" s="7" t="s">
        <v>11</v>
      </c>
      <c r="B387" s="7">
        <f t="shared" si="5"/>
        <v>574</v>
      </c>
      <c r="C387" s="9">
        <v>40931</v>
      </c>
      <c r="D387" s="24">
        <v>78.243369999999999</v>
      </c>
      <c r="F387" s="7" t="s">
        <v>11</v>
      </c>
      <c r="G387" s="7">
        <v>959</v>
      </c>
      <c r="H387" s="10">
        <v>41316</v>
      </c>
      <c r="I387" s="7">
        <v>75.06</v>
      </c>
      <c r="K387" s="8"/>
      <c r="L387" s="7" t="s">
        <v>16</v>
      </c>
      <c r="M387" s="7">
        <v>1485</v>
      </c>
      <c r="N387" s="9">
        <v>41842</v>
      </c>
      <c r="O387" s="7">
        <v>57.22</v>
      </c>
      <c r="Q387" s="8"/>
      <c r="R387" s="7" t="s">
        <v>16</v>
      </c>
      <c r="S387" s="7">
        <v>1523</v>
      </c>
      <c r="T387" s="9">
        <v>41880</v>
      </c>
      <c r="U387" s="7">
        <v>52.71</v>
      </c>
      <c r="X387" s="7" t="s">
        <v>26</v>
      </c>
      <c r="Y387" s="7">
        <v>2395</v>
      </c>
      <c r="Z387" s="9">
        <v>42752</v>
      </c>
      <c r="AA387" s="7">
        <v>1.03</v>
      </c>
    </row>
    <row r="388" spans="1:29" x14ac:dyDescent="0.2">
      <c r="A388" s="7" t="s">
        <v>11</v>
      </c>
      <c r="B388" s="7">
        <f t="shared" si="5"/>
        <v>575</v>
      </c>
      <c r="C388" s="9">
        <v>40932</v>
      </c>
      <c r="D388" s="24">
        <v>78.486969999999999</v>
      </c>
      <c r="F388" s="7" t="s">
        <v>11</v>
      </c>
      <c r="G388" s="7">
        <v>961</v>
      </c>
      <c r="H388" s="10">
        <v>41318</v>
      </c>
      <c r="I388" s="7">
        <v>78.650000000000006</v>
      </c>
      <c r="K388" s="8"/>
      <c r="L388" s="7" t="s">
        <v>16</v>
      </c>
      <c r="M388" s="7">
        <v>1487</v>
      </c>
      <c r="N388" s="9">
        <v>41844</v>
      </c>
      <c r="O388" s="7">
        <v>59.97</v>
      </c>
      <c r="Q388" s="8"/>
      <c r="R388" s="7" t="s">
        <v>16</v>
      </c>
      <c r="S388" s="7">
        <v>1530</v>
      </c>
      <c r="T388" s="9">
        <v>41887</v>
      </c>
      <c r="U388" s="7">
        <v>51.23</v>
      </c>
      <c r="X388" s="7" t="s">
        <v>26</v>
      </c>
      <c r="Y388" s="7">
        <v>2396</v>
      </c>
      <c r="Z388" s="9">
        <v>42753</v>
      </c>
      <c r="AA388" s="7">
        <v>2.69</v>
      </c>
    </row>
    <row r="389" spans="1:29" x14ac:dyDescent="0.2">
      <c r="A389" s="7" t="s">
        <v>11</v>
      </c>
      <c r="B389" s="7">
        <f t="shared" ref="B389:B452" si="6">C389-$C$2</f>
        <v>576</v>
      </c>
      <c r="C389" s="9">
        <v>40933</v>
      </c>
      <c r="D389" s="24">
        <v>78.523070000000004</v>
      </c>
      <c r="F389" s="7" t="s">
        <v>11</v>
      </c>
      <c r="G389" s="7">
        <v>963</v>
      </c>
      <c r="H389" s="10">
        <v>41320</v>
      </c>
      <c r="I389" s="7">
        <v>85.5</v>
      </c>
      <c r="K389" s="8"/>
      <c r="L389" s="7" t="s">
        <v>16</v>
      </c>
      <c r="M389" s="7">
        <v>1492</v>
      </c>
      <c r="N389" s="9">
        <v>41849</v>
      </c>
      <c r="O389" s="7">
        <v>83.91</v>
      </c>
      <c r="Q389" s="8"/>
      <c r="R389" s="7" t="s">
        <v>16</v>
      </c>
      <c r="S389" s="7">
        <v>1535</v>
      </c>
      <c r="T389" s="9">
        <v>41892</v>
      </c>
      <c r="U389" s="7">
        <v>52.46</v>
      </c>
      <c r="X389" s="7" t="s">
        <v>26</v>
      </c>
      <c r="Y389" s="7">
        <v>2401</v>
      </c>
      <c r="Z389" s="9">
        <v>42758</v>
      </c>
      <c r="AA389" s="7">
        <v>4.79</v>
      </c>
    </row>
    <row r="390" spans="1:29" x14ac:dyDescent="0.2">
      <c r="A390" s="7" t="s">
        <v>11</v>
      </c>
      <c r="B390" s="7">
        <f t="shared" si="6"/>
        <v>577</v>
      </c>
      <c r="C390" s="9">
        <v>40934</v>
      </c>
      <c r="D390" s="24">
        <v>78.775770000000009</v>
      </c>
      <c r="F390" s="7" t="s">
        <v>11</v>
      </c>
      <c r="G390" s="7">
        <v>968</v>
      </c>
      <c r="H390" s="10">
        <v>41325</v>
      </c>
      <c r="I390" s="7">
        <v>83.63</v>
      </c>
      <c r="K390" s="8"/>
      <c r="L390" s="7" t="s">
        <v>16</v>
      </c>
      <c r="M390" s="7">
        <v>1494</v>
      </c>
      <c r="N390" s="9">
        <v>41851</v>
      </c>
      <c r="O390" s="7">
        <v>59.26</v>
      </c>
      <c r="Q390" s="8"/>
      <c r="R390" s="7" t="s">
        <v>16</v>
      </c>
      <c r="S390" s="7">
        <v>1537</v>
      </c>
      <c r="T390" s="9">
        <v>41894</v>
      </c>
      <c r="U390" s="7">
        <v>52.87</v>
      </c>
      <c r="V390" s="7" t="s">
        <v>68</v>
      </c>
      <c r="X390" s="7" t="s">
        <v>26</v>
      </c>
      <c r="Y390" s="7">
        <v>2408</v>
      </c>
      <c r="Z390" s="9">
        <v>42765</v>
      </c>
      <c r="AA390" s="7">
        <v>1.53</v>
      </c>
    </row>
    <row r="391" spans="1:29" x14ac:dyDescent="0.2">
      <c r="A391" s="7" t="s">
        <v>11</v>
      </c>
      <c r="B391" s="7">
        <f t="shared" si="6"/>
        <v>578</v>
      </c>
      <c r="C391" s="9">
        <v>40935</v>
      </c>
      <c r="D391" s="24">
        <v>78.836570000000009</v>
      </c>
      <c r="F391" s="7" t="s">
        <v>11</v>
      </c>
      <c r="G391" s="7">
        <v>970</v>
      </c>
      <c r="H391" s="10">
        <v>41327</v>
      </c>
      <c r="I391" s="7">
        <v>87.47</v>
      </c>
      <c r="K391" s="8"/>
      <c r="L391" s="7" t="s">
        <v>16</v>
      </c>
      <c r="M391" s="7">
        <v>1499</v>
      </c>
      <c r="N391" s="9">
        <v>41856</v>
      </c>
      <c r="O391" s="7">
        <v>64.3</v>
      </c>
      <c r="Q391" s="8"/>
      <c r="R391" s="7" t="s">
        <v>16</v>
      </c>
      <c r="S391" s="7">
        <v>1542</v>
      </c>
      <c r="T391" s="9">
        <v>41899</v>
      </c>
      <c r="U391" s="7">
        <v>52.96</v>
      </c>
      <c r="V391" s="7" t="s">
        <v>46</v>
      </c>
      <c r="W391" s="8">
        <f>MAX(U392:U421)</f>
        <v>36.07</v>
      </c>
      <c r="X391" s="7" t="s">
        <v>26</v>
      </c>
      <c r="Y391" s="7">
        <v>2415</v>
      </c>
      <c r="Z391" s="9">
        <v>42772</v>
      </c>
      <c r="AA391" s="7">
        <v>4.9400000000000004</v>
      </c>
    </row>
    <row r="392" spans="1:29" x14ac:dyDescent="0.2">
      <c r="A392" s="7" t="s">
        <v>11</v>
      </c>
      <c r="B392" s="7">
        <f t="shared" si="6"/>
        <v>581</v>
      </c>
      <c r="C392" s="9">
        <v>40938</v>
      </c>
      <c r="D392" s="24">
        <v>79.297070000000005</v>
      </c>
      <c r="F392" s="7" t="s">
        <v>11</v>
      </c>
      <c r="G392" s="7">
        <v>973</v>
      </c>
      <c r="H392" s="10">
        <v>41330</v>
      </c>
      <c r="I392" s="7">
        <v>71.88</v>
      </c>
      <c r="K392" s="8"/>
      <c r="L392" s="7" t="s">
        <v>16</v>
      </c>
      <c r="M392" s="7">
        <v>1501</v>
      </c>
      <c r="N392" s="10">
        <v>41858</v>
      </c>
      <c r="O392" s="7">
        <v>74.760000000000005</v>
      </c>
      <c r="Q392" s="8"/>
      <c r="R392" s="7" t="s">
        <v>18</v>
      </c>
      <c r="S392" s="7">
        <v>1544</v>
      </c>
      <c r="T392" s="9">
        <v>41901</v>
      </c>
      <c r="U392" s="7">
        <v>36.07</v>
      </c>
      <c r="V392" s="7" t="s">
        <v>47</v>
      </c>
      <c r="W392" s="8">
        <f>MIN(U392:U421)</f>
        <v>4.53</v>
      </c>
      <c r="X392" s="7" t="s">
        <v>26</v>
      </c>
      <c r="Y392" s="7">
        <v>2422</v>
      </c>
      <c r="Z392" s="9">
        <v>42779</v>
      </c>
      <c r="AA392" s="7">
        <v>1.41</v>
      </c>
    </row>
    <row r="393" spans="1:29" x14ac:dyDescent="0.2">
      <c r="A393" s="7" t="s">
        <v>11</v>
      </c>
      <c r="B393" s="7">
        <f t="shared" si="6"/>
        <v>582</v>
      </c>
      <c r="C393" s="9">
        <v>40939</v>
      </c>
      <c r="D393" s="24">
        <v>79.474070000000012</v>
      </c>
      <c r="F393" s="7" t="s">
        <v>11</v>
      </c>
      <c r="G393" s="7">
        <v>975</v>
      </c>
      <c r="H393" s="10">
        <v>41332</v>
      </c>
      <c r="I393" s="7">
        <v>78.95</v>
      </c>
      <c r="K393" s="8"/>
      <c r="L393" s="7" t="s">
        <v>16</v>
      </c>
      <c r="M393" s="7">
        <v>1506</v>
      </c>
      <c r="N393" s="9">
        <v>41863</v>
      </c>
      <c r="O393" s="7">
        <v>56.35</v>
      </c>
      <c r="Q393" s="8"/>
      <c r="R393" s="7" t="s">
        <v>18</v>
      </c>
      <c r="S393" s="7">
        <v>1549</v>
      </c>
      <c r="T393" s="9">
        <v>41906</v>
      </c>
      <c r="U393" s="7">
        <v>23.75</v>
      </c>
      <c r="V393" s="7" t="s">
        <v>48</v>
      </c>
      <c r="W393" s="8">
        <f>MEDIAN(U392:U421)</f>
        <v>8.1649999999999991</v>
      </c>
      <c r="X393" s="7" t="s">
        <v>26</v>
      </c>
      <c r="Y393" s="7">
        <v>2430</v>
      </c>
      <c r="Z393" s="9">
        <v>42787</v>
      </c>
      <c r="AA393" s="7">
        <v>1.4</v>
      </c>
    </row>
    <row r="394" spans="1:29" x14ac:dyDescent="0.2">
      <c r="A394" s="7" t="s">
        <v>11</v>
      </c>
      <c r="B394" s="7">
        <f t="shared" si="6"/>
        <v>583</v>
      </c>
      <c r="C394" s="9">
        <v>40940</v>
      </c>
      <c r="D394" s="24">
        <v>79.55547</v>
      </c>
      <c r="F394" s="7" t="s">
        <v>11</v>
      </c>
      <c r="G394" s="7">
        <v>977</v>
      </c>
      <c r="H394" s="10">
        <v>41334</v>
      </c>
      <c r="I394" s="7">
        <v>80.23</v>
      </c>
      <c r="K394" s="8"/>
      <c r="L394" s="7" t="s">
        <v>16</v>
      </c>
      <c r="M394" s="7">
        <v>1508</v>
      </c>
      <c r="N394" s="9">
        <v>41865</v>
      </c>
      <c r="O394" s="7">
        <v>63.5</v>
      </c>
      <c r="Q394" s="8"/>
      <c r="R394" s="7" t="s">
        <v>18</v>
      </c>
      <c r="S394" s="7">
        <v>1551</v>
      </c>
      <c r="T394" s="9">
        <v>41908</v>
      </c>
      <c r="U394" s="7">
        <v>20.68</v>
      </c>
      <c r="V394" s="7" t="s">
        <v>49</v>
      </c>
      <c r="W394" s="8">
        <f>AVERAGE(U392:U421)</f>
        <v>10.617000000000001</v>
      </c>
      <c r="X394" s="7" t="s">
        <v>26</v>
      </c>
      <c r="Y394" s="7">
        <v>2433</v>
      </c>
      <c r="Z394" s="9">
        <v>42790</v>
      </c>
      <c r="AA394" s="7">
        <v>1.91</v>
      </c>
    </row>
    <row r="395" spans="1:29" x14ac:dyDescent="0.2">
      <c r="A395" s="7" t="s">
        <v>11</v>
      </c>
      <c r="B395" s="7">
        <f t="shared" si="6"/>
        <v>584</v>
      </c>
      <c r="C395" s="9">
        <v>40941</v>
      </c>
      <c r="D395" s="24">
        <v>79.900270000000006</v>
      </c>
      <c r="F395" s="7" t="s">
        <v>11</v>
      </c>
      <c r="G395" s="7">
        <v>980</v>
      </c>
      <c r="H395" s="10">
        <v>41337</v>
      </c>
      <c r="I395" s="7">
        <v>84.39</v>
      </c>
      <c r="K395" s="8"/>
      <c r="L395" s="7" t="s">
        <v>16</v>
      </c>
      <c r="M395" s="7">
        <v>1513</v>
      </c>
      <c r="N395" s="9">
        <v>41870</v>
      </c>
      <c r="O395" s="7">
        <v>57.16</v>
      </c>
      <c r="Q395" s="8"/>
      <c r="R395" s="7" t="s">
        <v>18</v>
      </c>
      <c r="S395" s="7">
        <v>1556</v>
      </c>
      <c r="T395" s="10">
        <v>41913</v>
      </c>
      <c r="U395" s="7">
        <v>14.72</v>
      </c>
      <c r="V395" s="7" t="s">
        <v>50</v>
      </c>
      <c r="W395" s="8">
        <f>STDEV(U392:U421)</f>
        <v>6.8774264182127736</v>
      </c>
      <c r="X395" s="7" t="s">
        <v>26</v>
      </c>
      <c r="Y395" s="7">
        <v>2436</v>
      </c>
      <c r="Z395" s="9">
        <v>42793</v>
      </c>
      <c r="AA395" s="7">
        <v>1.41</v>
      </c>
    </row>
    <row r="396" spans="1:29" x14ac:dyDescent="0.2">
      <c r="A396" s="7" t="s">
        <v>11</v>
      </c>
      <c r="B396" s="7">
        <f t="shared" si="6"/>
        <v>585</v>
      </c>
      <c r="C396" s="9">
        <v>40942</v>
      </c>
      <c r="D396" s="24">
        <v>79.971969999999999</v>
      </c>
      <c r="F396" s="7" t="s">
        <v>11</v>
      </c>
      <c r="G396" s="7">
        <v>982</v>
      </c>
      <c r="H396" s="10">
        <v>41339</v>
      </c>
      <c r="I396" s="7">
        <v>78.78</v>
      </c>
      <c r="K396" s="8"/>
      <c r="L396" s="7" t="s">
        <v>16</v>
      </c>
      <c r="M396" s="7">
        <v>1515</v>
      </c>
      <c r="N396" s="9">
        <v>41872</v>
      </c>
      <c r="O396" s="7">
        <v>58.03</v>
      </c>
      <c r="Q396" s="8"/>
      <c r="R396" s="7" t="s">
        <v>18</v>
      </c>
      <c r="S396" s="7">
        <v>1558</v>
      </c>
      <c r="T396" s="10">
        <v>41915</v>
      </c>
      <c r="U396" s="7">
        <v>17.02</v>
      </c>
      <c r="X396" s="7" t="s">
        <v>26</v>
      </c>
      <c r="Y396" s="7">
        <v>2443</v>
      </c>
      <c r="Z396" s="14">
        <v>42800</v>
      </c>
      <c r="AA396" s="7">
        <v>1.79</v>
      </c>
    </row>
    <row r="397" spans="1:29" x14ac:dyDescent="0.2">
      <c r="A397" s="7" t="s">
        <v>11</v>
      </c>
      <c r="B397" s="7">
        <f t="shared" si="6"/>
        <v>588</v>
      </c>
      <c r="C397" s="9">
        <v>40945</v>
      </c>
      <c r="D397" s="24">
        <v>80.449570000000008</v>
      </c>
      <c r="F397" s="7" t="s">
        <v>11</v>
      </c>
      <c r="G397" s="7">
        <v>984</v>
      </c>
      <c r="H397" s="10">
        <v>41341</v>
      </c>
      <c r="I397" s="7">
        <v>79.3</v>
      </c>
      <c r="K397" s="8"/>
      <c r="L397" s="7" t="s">
        <v>16</v>
      </c>
      <c r="M397" s="7">
        <v>1520</v>
      </c>
      <c r="N397" s="9">
        <v>41877</v>
      </c>
      <c r="O397" s="7">
        <v>51.57</v>
      </c>
      <c r="Q397" s="8"/>
      <c r="R397" s="7" t="s">
        <v>18</v>
      </c>
      <c r="S397" s="7">
        <v>1563</v>
      </c>
      <c r="T397" s="9">
        <v>41920</v>
      </c>
      <c r="U397" s="7">
        <v>13.72</v>
      </c>
      <c r="X397" s="7" t="s">
        <v>26</v>
      </c>
      <c r="Y397" s="7">
        <v>2450</v>
      </c>
      <c r="Z397" s="14">
        <v>42807</v>
      </c>
      <c r="AA397" s="7">
        <v>1.35</v>
      </c>
    </row>
    <row r="398" spans="1:29" x14ac:dyDescent="0.2">
      <c r="A398" s="7" t="s">
        <v>11</v>
      </c>
      <c r="B398" s="7">
        <f t="shared" si="6"/>
        <v>589</v>
      </c>
      <c r="C398" s="9">
        <v>40946</v>
      </c>
      <c r="D398" s="24">
        <v>80.624970000000005</v>
      </c>
      <c r="F398" s="7" t="s">
        <v>11</v>
      </c>
      <c r="G398" s="7">
        <v>987</v>
      </c>
      <c r="H398" s="10">
        <v>41344</v>
      </c>
      <c r="I398" s="7">
        <v>87.15</v>
      </c>
      <c r="K398" s="8"/>
      <c r="L398" s="7" t="s">
        <v>16</v>
      </c>
      <c r="M398" s="7">
        <v>1522</v>
      </c>
      <c r="N398" s="9">
        <v>41879</v>
      </c>
      <c r="O398" s="7">
        <v>56.17</v>
      </c>
      <c r="Q398" s="8"/>
      <c r="R398" s="7" t="s">
        <v>18</v>
      </c>
      <c r="S398" s="7">
        <v>1572</v>
      </c>
      <c r="T398" s="9">
        <v>41929</v>
      </c>
      <c r="U398" s="7">
        <v>13.54</v>
      </c>
      <c r="X398" s="7" t="s">
        <v>26</v>
      </c>
      <c r="Y398" s="7">
        <v>2457</v>
      </c>
      <c r="Z398" s="14">
        <v>42814</v>
      </c>
      <c r="AA398" s="7">
        <v>1.01</v>
      </c>
    </row>
    <row r="399" spans="1:29" x14ac:dyDescent="0.2">
      <c r="A399" s="7" t="s">
        <v>11</v>
      </c>
      <c r="B399" s="7">
        <f t="shared" si="6"/>
        <v>590</v>
      </c>
      <c r="C399" s="9">
        <v>40947</v>
      </c>
      <c r="D399" s="24">
        <v>80.679770000000005</v>
      </c>
      <c r="F399" s="7" t="s">
        <v>11</v>
      </c>
      <c r="G399" s="7">
        <v>989</v>
      </c>
      <c r="H399" s="10">
        <v>41346</v>
      </c>
      <c r="I399" s="7">
        <v>84.99</v>
      </c>
      <c r="K399" s="8"/>
      <c r="L399" s="7" t="s">
        <v>16</v>
      </c>
      <c r="M399" s="7">
        <v>1529</v>
      </c>
      <c r="N399" s="9">
        <v>41886</v>
      </c>
      <c r="O399" s="7">
        <v>53.33</v>
      </c>
      <c r="Q399" s="8"/>
      <c r="R399" s="7" t="s">
        <v>18</v>
      </c>
      <c r="S399" s="7">
        <v>1577</v>
      </c>
      <c r="T399" s="9">
        <v>41934</v>
      </c>
      <c r="U399" s="7">
        <v>10.71</v>
      </c>
      <c r="X399" s="7" t="s">
        <v>26</v>
      </c>
      <c r="Y399" s="7">
        <v>2464</v>
      </c>
      <c r="Z399" s="14">
        <v>42821</v>
      </c>
      <c r="AA399" s="7">
        <v>0.91</v>
      </c>
    </row>
    <row r="400" spans="1:29" x14ac:dyDescent="0.2">
      <c r="A400" s="7" t="s">
        <v>11</v>
      </c>
      <c r="B400" s="7">
        <f t="shared" si="6"/>
        <v>591</v>
      </c>
      <c r="C400" s="9">
        <v>40948</v>
      </c>
      <c r="D400" s="24">
        <v>80.961570000000009</v>
      </c>
      <c r="F400" s="7" t="s">
        <v>11</v>
      </c>
      <c r="G400" s="7">
        <v>991</v>
      </c>
      <c r="H400" s="10">
        <v>41348</v>
      </c>
      <c r="I400" s="7">
        <v>85.77</v>
      </c>
      <c r="K400" s="8"/>
      <c r="L400" s="7" t="s">
        <v>16</v>
      </c>
      <c r="M400" s="7">
        <v>1534</v>
      </c>
      <c r="N400" s="9">
        <v>41891</v>
      </c>
      <c r="O400" s="7">
        <v>53.05</v>
      </c>
      <c r="Q400" s="8"/>
      <c r="R400" s="7" t="s">
        <v>18</v>
      </c>
      <c r="S400" s="7">
        <v>1579</v>
      </c>
      <c r="T400" s="9">
        <v>41936</v>
      </c>
      <c r="U400" s="7">
        <v>9.86</v>
      </c>
      <c r="X400" s="7" t="s">
        <v>26</v>
      </c>
      <c r="Y400" s="7">
        <v>2471</v>
      </c>
      <c r="Z400" s="14">
        <v>42828</v>
      </c>
      <c r="AA400" s="7">
        <v>0.78</v>
      </c>
    </row>
    <row r="401" spans="1:27" x14ac:dyDescent="0.2">
      <c r="A401" s="7" t="s">
        <v>11</v>
      </c>
      <c r="B401" s="7">
        <f t="shared" si="6"/>
        <v>592</v>
      </c>
      <c r="C401" s="9">
        <v>40949</v>
      </c>
      <c r="D401" s="24">
        <v>81.012070000000008</v>
      </c>
      <c r="F401" s="7" t="s">
        <v>11</v>
      </c>
      <c r="G401" s="7">
        <v>994</v>
      </c>
      <c r="H401" s="10">
        <v>41351</v>
      </c>
      <c r="I401" s="7">
        <v>81.41</v>
      </c>
      <c r="K401" s="8"/>
      <c r="L401" s="7" t="s">
        <v>16</v>
      </c>
      <c r="M401" s="7">
        <v>1536</v>
      </c>
      <c r="N401" s="9">
        <v>41893</v>
      </c>
      <c r="O401" s="7">
        <v>57.75</v>
      </c>
      <c r="Q401" s="8"/>
      <c r="R401" s="7" t="s">
        <v>18</v>
      </c>
      <c r="S401" s="7">
        <v>1584</v>
      </c>
      <c r="T401" s="10">
        <v>41941</v>
      </c>
      <c r="U401" s="7">
        <v>8.8000000000000007</v>
      </c>
      <c r="X401" s="7" t="s">
        <v>26</v>
      </c>
      <c r="Y401" s="7">
        <v>2478</v>
      </c>
      <c r="Z401" s="14">
        <v>42835</v>
      </c>
      <c r="AA401" s="7">
        <v>0.83</v>
      </c>
    </row>
    <row r="402" spans="1:27" x14ac:dyDescent="0.2">
      <c r="A402" s="7" t="s">
        <v>11</v>
      </c>
      <c r="B402" s="7">
        <f t="shared" si="6"/>
        <v>595</v>
      </c>
      <c r="C402" s="9">
        <v>40952</v>
      </c>
      <c r="D402" s="24">
        <v>81.337469999999996</v>
      </c>
      <c r="F402" s="7" t="s">
        <v>11</v>
      </c>
      <c r="G402" s="7">
        <v>996</v>
      </c>
      <c r="H402" s="10">
        <v>41353</v>
      </c>
      <c r="I402" s="7">
        <v>79.510000000000005</v>
      </c>
      <c r="K402" s="8"/>
      <c r="L402" s="7" t="s">
        <v>16</v>
      </c>
      <c r="M402" s="7">
        <v>1541</v>
      </c>
      <c r="N402" s="9">
        <v>41898</v>
      </c>
      <c r="O402" s="7">
        <v>60.73</v>
      </c>
      <c r="P402" s="7" t="s">
        <v>69</v>
      </c>
      <c r="Q402" s="8"/>
      <c r="R402" s="7" t="s">
        <v>18</v>
      </c>
      <c r="S402" s="7">
        <v>1586</v>
      </c>
      <c r="T402" s="9">
        <v>41943</v>
      </c>
      <c r="U402" s="7">
        <v>9.61</v>
      </c>
      <c r="X402" s="7" t="s">
        <v>26</v>
      </c>
      <c r="Y402" s="7">
        <v>2485</v>
      </c>
      <c r="Z402" s="14">
        <v>42842</v>
      </c>
      <c r="AA402" s="7">
        <v>2</v>
      </c>
    </row>
    <row r="403" spans="1:27" x14ac:dyDescent="0.2">
      <c r="A403" s="7" t="s">
        <v>11</v>
      </c>
      <c r="B403" s="7">
        <f t="shared" si="6"/>
        <v>596</v>
      </c>
      <c r="C403" s="9">
        <v>40953</v>
      </c>
      <c r="D403" s="24">
        <v>81.552869999999999</v>
      </c>
      <c r="F403" s="7" t="s">
        <v>11</v>
      </c>
      <c r="G403" s="7">
        <v>998</v>
      </c>
      <c r="H403" s="10">
        <v>41355</v>
      </c>
      <c r="I403" s="7">
        <v>86.7</v>
      </c>
      <c r="K403" s="8"/>
      <c r="L403" s="7" t="s">
        <v>18</v>
      </c>
      <c r="M403" s="7">
        <v>1543</v>
      </c>
      <c r="N403" s="10">
        <v>41900</v>
      </c>
      <c r="O403" s="7">
        <v>37.58</v>
      </c>
      <c r="P403" s="7" t="s">
        <v>46</v>
      </c>
      <c r="Q403" s="8">
        <f>MAX(O403:O433)</f>
        <v>37.58</v>
      </c>
      <c r="R403" s="7" t="s">
        <v>18</v>
      </c>
      <c r="S403" s="7">
        <v>1591</v>
      </c>
      <c r="T403" s="9">
        <v>41948</v>
      </c>
      <c r="U403" s="7">
        <v>8.09</v>
      </c>
      <c r="X403" s="7" t="s">
        <v>26</v>
      </c>
      <c r="Y403" s="7">
        <v>2492</v>
      </c>
      <c r="Z403" s="14">
        <v>42849</v>
      </c>
      <c r="AA403" s="7">
        <v>2</v>
      </c>
    </row>
    <row r="404" spans="1:27" x14ac:dyDescent="0.2">
      <c r="A404" s="7" t="s">
        <v>11</v>
      </c>
      <c r="B404" s="7">
        <f t="shared" si="6"/>
        <v>597</v>
      </c>
      <c r="C404" s="9">
        <v>40954</v>
      </c>
      <c r="D404" s="24">
        <v>81.621169999999992</v>
      </c>
      <c r="F404" s="7" t="s">
        <v>11</v>
      </c>
      <c r="G404" s="7">
        <v>1001</v>
      </c>
      <c r="H404" s="10">
        <v>41358</v>
      </c>
      <c r="I404" s="7">
        <v>96.01</v>
      </c>
      <c r="K404" s="8"/>
      <c r="L404" s="7" t="s">
        <v>18</v>
      </c>
      <c r="M404" s="7">
        <v>1548</v>
      </c>
      <c r="N404" s="9">
        <v>41905</v>
      </c>
      <c r="O404" s="7">
        <v>22.67</v>
      </c>
      <c r="P404" s="7" t="s">
        <v>47</v>
      </c>
      <c r="Q404" s="8">
        <f>MIN(O403:O433)</f>
        <v>5.32</v>
      </c>
      <c r="R404" s="7" t="s">
        <v>18</v>
      </c>
      <c r="S404" s="7">
        <v>1593</v>
      </c>
      <c r="T404" s="9">
        <v>41950</v>
      </c>
      <c r="U404" s="7">
        <v>17.18</v>
      </c>
      <c r="X404" s="7" t="s">
        <v>26</v>
      </c>
      <c r="Y404" s="7">
        <v>2499</v>
      </c>
      <c r="Z404" s="14">
        <v>42856</v>
      </c>
      <c r="AA404" s="7">
        <v>2</v>
      </c>
    </row>
    <row r="405" spans="1:27" x14ac:dyDescent="0.2">
      <c r="A405" s="7" t="s">
        <v>11</v>
      </c>
      <c r="B405" s="7">
        <f t="shared" si="6"/>
        <v>598</v>
      </c>
      <c r="C405" s="9">
        <v>40955</v>
      </c>
      <c r="D405" s="24">
        <v>81.869470000000007</v>
      </c>
      <c r="F405" s="7" t="s">
        <v>11</v>
      </c>
      <c r="G405" s="7">
        <v>1003</v>
      </c>
      <c r="H405" s="9">
        <v>41360</v>
      </c>
      <c r="I405" s="7">
        <v>85.23</v>
      </c>
      <c r="K405" s="8"/>
      <c r="L405" s="7" t="s">
        <v>18</v>
      </c>
      <c r="M405" s="7">
        <v>1550</v>
      </c>
      <c r="N405" s="9">
        <v>41907</v>
      </c>
      <c r="O405" s="7">
        <v>21.81</v>
      </c>
      <c r="P405" s="7" t="s">
        <v>48</v>
      </c>
      <c r="Q405" s="8">
        <f>MEDIAN(O403:O433)</f>
        <v>7.87</v>
      </c>
      <c r="R405" s="7" t="s">
        <v>18</v>
      </c>
      <c r="S405" s="7">
        <v>1598</v>
      </c>
      <c r="T405" s="9">
        <v>41955</v>
      </c>
      <c r="U405" s="7">
        <v>8.43</v>
      </c>
      <c r="X405" s="7" t="s">
        <v>26</v>
      </c>
      <c r="Y405" s="7">
        <v>2506</v>
      </c>
      <c r="Z405" s="14">
        <v>42863</v>
      </c>
      <c r="AA405" s="7">
        <v>2</v>
      </c>
    </row>
    <row r="406" spans="1:27" x14ac:dyDescent="0.2">
      <c r="A406" s="7" t="s">
        <v>11</v>
      </c>
      <c r="B406" s="7">
        <f t="shared" si="6"/>
        <v>599</v>
      </c>
      <c r="C406" s="10">
        <v>40956</v>
      </c>
      <c r="D406" s="24">
        <v>81.927970000000002</v>
      </c>
      <c r="F406" s="7" t="s">
        <v>11</v>
      </c>
      <c r="G406" s="7">
        <v>1005</v>
      </c>
      <c r="H406" s="9">
        <v>41362</v>
      </c>
      <c r="I406" s="7">
        <v>77.69</v>
      </c>
      <c r="K406" s="8"/>
      <c r="L406" s="7" t="s">
        <v>18</v>
      </c>
      <c r="M406" s="7">
        <v>1555</v>
      </c>
      <c r="N406" s="9">
        <v>41912</v>
      </c>
      <c r="O406" s="7">
        <v>15.49</v>
      </c>
      <c r="P406" s="7" t="s">
        <v>49</v>
      </c>
      <c r="Q406" s="8">
        <f>AVERAGE(O403:O433)</f>
        <v>10.109354838709681</v>
      </c>
      <c r="R406" s="7" t="s">
        <v>18</v>
      </c>
      <c r="S406" s="7">
        <v>1600</v>
      </c>
      <c r="T406" s="9">
        <v>41957</v>
      </c>
      <c r="U406" s="7">
        <v>7.13</v>
      </c>
      <c r="X406" s="7" t="s">
        <v>26</v>
      </c>
      <c r="Y406" s="7">
        <v>2513</v>
      </c>
      <c r="Z406" s="14">
        <v>42870</v>
      </c>
      <c r="AA406" s="7">
        <v>2</v>
      </c>
    </row>
    <row r="407" spans="1:27" x14ac:dyDescent="0.2">
      <c r="A407" s="7" t="s">
        <v>11</v>
      </c>
      <c r="B407" s="7">
        <f t="shared" si="6"/>
        <v>603</v>
      </c>
      <c r="C407" s="9">
        <v>40960</v>
      </c>
      <c r="D407" s="24">
        <v>82.36957000000001</v>
      </c>
      <c r="F407" s="7" t="s">
        <v>11</v>
      </c>
      <c r="G407" s="7">
        <v>1008</v>
      </c>
      <c r="H407" s="9">
        <v>41365</v>
      </c>
      <c r="I407" s="7">
        <v>83.76</v>
      </c>
      <c r="K407" s="8"/>
      <c r="L407" s="7" t="s">
        <v>18</v>
      </c>
      <c r="M407" s="7">
        <v>1557</v>
      </c>
      <c r="N407" s="9">
        <v>41914</v>
      </c>
      <c r="O407" s="7">
        <v>7.32</v>
      </c>
      <c r="P407" s="7" t="s">
        <v>50</v>
      </c>
      <c r="Q407" s="8">
        <f>STDEV(O403:O433)</f>
        <v>6.593140847620278</v>
      </c>
      <c r="R407" s="7" t="s">
        <v>18</v>
      </c>
      <c r="S407" s="7">
        <v>1605</v>
      </c>
      <c r="T407" s="9">
        <v>41962</v>
      </c>
      <c r="U407" s="7">
        <v>5.85</v>
      </c>
      <c r="X407" s="7" t="s">
        <v>26</v>
      </c>
      <c r="Y407" s="7">
        <v>2520</v>
      </c>
      <c r="Z407" s="14">
        <v>42877</v>
      </c>
      <c r="AA407" s="7">
        <v>2</v>
      </c>
    </row>
    <row r="408" spans="1:27" x14ac:dyDescent="0.2">
      <c r="A408" s="7" t="s">
        <v>11</v>
      </c>
      <c r="B408" s="7">
        <f t="shared" si="6"/>
        <v>604</v>
      </c>
      <c r="C408" s="9">
        <v>40961</v>
      </c>
      <c r="D408" s="24">
        <v>82.408469999999994</v>
      </c>
      <c r="F408" s="7" t="s">
        <v>11</v>
      </c>
      <c r="G408" s="7">
        <v>1010</v>
      </c>
      <c r="H408" s="9">
        <v>41367</v>
      </c>
      <c r="I408" s="7">
        <v>78.13</v>
      </c>
      <c r="K408" s="8"/>
      <c r="L408" s="7" t="s">
        <v>18</v>
      </c>
      <c r="M408" s="7">
        <v>1562</v>
      </c>
      <c r="N408" s="9">
        <v>41919</v>
      </c>
      <c r="O408" s="7">
        <v>13.55</v>
      </c>
      <c r="Q408" s="8"/>
      <c r="R408" s="7" t="s">
        <v>18</v>
      </c>
      <c r="S408" s="7">
        <v>1607</v>
      </c>
      <c r="T408" s="9">
        <v>41964</v>
      </c>
      <c r="U408" s="7">
        <v>6.58</v>
      </c>
      <c r="X408" s="7" t="s">
        <v>26</v>
      </c>
      <c r="Y408" s="7">
        <v>2528</v>
      </c>
      <c r="Z408" s="14">
        <v>42885</v>
      </c>
      <c r="AA408" s="7">
        <v>2</v>
      </c>
    </row>
    <row r="409" spans="1:27" x14ac:dyDescent="0.2">
      <c r="A409" s="7" t="s">
        <v>11</v>
      </c>
      <c r="B409" s="7">
        <f t="shared" si="6"/>
        <v>605</v>
      </c>
      <c r="C409" s="9">
        <v>40962</v>
      </c>
      <c r="D409" s="24">
        <v>82.786570000000012</v>
      </c>
      <c r="F409" s="7" t="s">
        <v>11</v>
      </c>
      <c r="G409" s="7">
        <v>1012</v>
      </c>
      <c r="H409" s="9">
        <v>41369</v>
      </c>
      <c r="I409" s="7">
        <v>78.37</v>
      </c>
      <c r="K409" s="8"/>
      <c r="L409" s="7" t="s">
        <v>18</v>
      </c>
      <c r="M409" s="7">
        <v>1564</v>
      </c>
      <c r="N409" s="9">
        <v>41921</v>
      </c>
      <c r="O409" s="7">
        <v>11.16</v>
      </c>
      <c r="Q409" s="8"/>
      <c r="R409" s="7" t="s">
        <v>18</v>
      </c>
      <c r="S409" s="7">
        <v>1612</v>
      </c>
      <c r="T409" s="9">
        <v>41969</v>
      </c>
      <c r="U409" s="7">
        <v>8.24</v>
      </c>
      <c r="X409" s="7" t="s">
        <v>26</v>
      </c>
      <c r="Y409" s="7">
        <v>2531</v>
      </c>
      <c r="Z409" s="14">
        <v>42888</v>
      </c>
      <c r="AA409" s="7">
        <v>2</v>
      </c>
    </row>
    <row r="410" spans="1:27" x14ac:dyDescent="0.2">
      <c r="A410" s="7" t="s">
        <v>11</v>
      </c>
      <c r="B410" s="7">
        <f t="shared" si="6"/>
        <v>606</v>
      </c>
      <c r="C410" s="9">
        <v>40963</v>
      </c>
      <c r="D410" s="24">
        <v>82.853270000000009</v>
      </c>
      <c r="F410" s="7" t="s">
        <v>11</v>
      </c>
      <c r="G410" s="7">
        <v>1015</v>
      </c>
      <c r="H410" s="9">
        <v>41372</v>
      </c>
      <c r="I410" s="7">
        <v>177.2</v>
      </c>
      <c r="K410" s="8"/>
      <c r="L410" s="7" t="s">
        <v>18</v>
      </c>
      <c r="M410" s="7">
        <v>1571</v>
      </c>
      <c r="N410" s="9">
        <v>41928</v>
      </c>
      <c r="O410" s="7">
        <v>9.4700000000000006</v>
      </c>
      <c r="Q410" s="8"/>
      <c r="R410" s="7" t="s">
        <v>18</v>
      </c>
      <c r="S410" s="7">
        <v>1619</v>
      </c>
      <c r="T410" s="9">
        <v>41976</v>
      </c>
      <c r="U410" s="7">
        <v>7.19</v>
      </c>
      <c r="X410" s="7" t="s">
        <v>26</v>
      </c>
      <c r="Y410" s="7">
        <v>2534</v>
      </c>
      <c r="Z410" s="14">
        <v>42891</v>
      </c>
      <c r="AA410" s="7">
        <v>2</v>
      </c>
    </row>
    <row r="411" spans="1:27" x14ac:dyDescent="0.2">
      <c r="A411" s="7" t="s">
        <v>11</v>
      </c>
      <c r="B411" s="7">
        <f t="shared" si="6"/>
        <v>609</v>
      </c>
      <c r="C411" s="9">
        <v>40966</v>
      </c>
      <c r="D411" s="24">
        <v>83.05977</v>
      </c>
      <c r="F411" s="7" t="s">
        <v>11</v>
      </c>
      <c r="G411" s="7">
        <v>1017</v>
      </c>
      <c r="H411" s="9">
        <v>41374</v>
      </c>
      <c r="I411" s="7">
        <v>79.47</v>
      </c>
      <c r="K411" s="8"/>
      <c r="L411" s="7" t="s">
        <v>18</v>
      </c>
      <c r="M411" s="7">
        <v>1576</v>
      </c>
      <c r="N411" s="9">
        <v>41933</v>
      </c>
      <c r="O411" s="7">
        <v>10.24</v>
      </c>
      <c r="Q411" s="8"/>
      <c r="R411" s="7" t="s">
        <v>18</v>
      </c>
      <c r="S411" s="7">
        <v>1621</v>
      </c>
      <c r="T411" s="9">
        <v>41978</v>
      </c>
      <c r="U411" s="7">
        <v>6.78</v>
      </c>
      <c r="X411" s="7" t="s">
        <v>26</v>
      </c>
      <c r="Y411" s="7">
        <v>2541</v>
      </c>
      <c r="Z411" s="14">
        <v>42898</v>
      </c>
      <c r="AA411" s="7">
        <v>2</v>
      </c>
    </row>
    <row r="412" spans="1:27" x14ac:dyDescent="0.2">
      <c r="A412" s="7" t="s">
        <v>11</v>
      </c>
      <c r="B412" s="7">
        <f t="shared" si="6"/>
        <v>610</v>
      </c>
      <c r="C412" s="9">
        <v>40967</v>
      </c>
      <c r="D412" s="24">
        <v>83.22787000000001</v>
      </c>
      <c r="F412" s="7" t="s">
        <v>11</v>
      </c>
      <c r="G412" s="7">
        <v>1019</v>
      </c>
      <c r="H412" s="9">
        <v>41376</v>
      </c>
      <c r="I412" s="7">
        <v>78.8</v>
      </c>
      <c r="K412" s="8"/>
      <c r="L412" s="7" t="s">
        <v>18</v>
      </c>
      <c r="M412" s="7">
        <v>1578</v>
      </c>
      <c r="N412" s="9">
        <v>41935</v>
      </c>
      <c r="O412" s="7">
        <v>11.41</v>
      </c>
      <c r="Q412" s="8"/>
      <c r="R412" s="7" t="s">
        <v>18</v>
      </c>
      <c r="S412" s="7">
        <v>1626</v>
      </c>
      <c r="T412" s="9">
        <v>41983</v>
      </c>
      <c r="U412" s="7">
        <v>5.7</v>
      </c>
      <c r="X412" s="7" t="s">
        <v>26</v>
      </c>
      <c r="Y412" s="7">
        <v>2548</v>
      </c>
      <c r="Z412" s="14">
        <v>42905</v>
      </c>
      <c r="AA412" s="7">
        <v>2</v>
      </c>
    </row>
    <row r="413" spans="1:27" x14ac:dyDescent="0.2">
      <c r="A413" s="7" t="s">
        <v>11</v>
      </c>
      <c r="B413" s="7">
        <f t="shared" si="6"/>
        <v>611</v>
      </c>
      <c r="C413" s="9">
        <v>40968</v>
      </c>
      <c r="D413" s="24">
        <v>83.312670000000011</v>
      </c>
      <c r="F413" s="7" t="s">
        <v>11</v>
      </c>
      <c r="G413" s="7">
        <v>1022</v>
      </c>
      <c r="H413" s="9">
        <v>41379</v>
      </c>
      <c r="I413" s="7">
        <v>87.87</v>
      </c>
      <c r="K413" s="8"/>
      <c r="L413" s="7" t="s">
        <v>18</v>
      </c>
      <c r="M413" s="7">
        <v>1583</v>
      </c>
      <c r="N413" s="9">
        <v>41940</v>
      </c>
      <c r="O413" s="7">
        <v>9.49</v>
      </c>
      <c r="Q413" s="8"/>
      <c r="R413" s="7" t="s">
        <v>18</v>
      </c>
      <c r="S413" s="7">
        <v>1628</v>
      </c>
      <c r="T413" s="9">
        <v>41985</v>
      </c>
      <c r="U413" s="7">
        <v>6.92</v>
      </c>
      <c r="X413" s="7" t="s">
        <v>26</v>
      </c>
      <c r="Y413" s="7">
        <v>2555</v>
      </c>
      <c r="Z413" s="16">
        <v>42912</v>
      </c>
      <c r="AA413" s="7">
        <v>2.13</v>
      </c>
    </row>
    <row r="414" spans="1:27" x14ac:dyDescent="0.2">
      <c r="A414" s="7" t="s">
        <v>11</v>
      </c>
      <c r="B414" s="7">
        <f t="shared" si="6"/>
        <v>612</v>
      </c>
      <c r="C414" s="9">
        <v>40969</v>
      </c>
      <c r="D414" s="24">
        <v>83.503670000000014</v>
      </c>
      <c r="F414" s="7" t="s">
        <v>11</v>
      </c>
      <c r="G414" s="7">
        <v>1024</v>
      </c>
      <c r="H414" s="9">
        <v>41381</v>
      </c>
      <c r="I414" s="7">
        <v>83.16</v>
      </c>
      <c r="K414" s="8"/>
      <c r="L414" s="7" t="s">
        <v>18</v>
      </c>
      <c r="M414" s="7">
        <v>1585</v>
      </c>
      <c r="N414" s="9">
        <v>41942</v>
      </c>
      <c r="O414" s="7">
        <v>8.84</v>
      </c>
      <c r="Q414" s="8"/>
      <c r="R414" s="7" t="s">
        <v>18</v>
      </c>
      <c r="S414" s="7">
        <v>1631</v>
      </c>
      <c r="T414" s="9">
        <v>41988</v>
      </c>
      <c r="U414" s="7">
        <v>13.48</v>
      </c>
      <c r="X414" s="7" t="s">
        <v>26</v>
      </c>
      <c r="Y414" s="7">
        <v>2562</v>
      </c>
      <c r="Z414" s="14">
        <v>42919</v>
      </c>
      <c r="AA414" s="7">
        <v>4.25</v>
      </c>
    </row>
    <row r="415" spans="1:27" x14ac:dyDescent="0.2">
      <c r="A415" s="7" t="s">
        <v>11</v>
      </c>
      <c r="B415" s="7">
        <f t="shared" si="6"/>
        <v>613</v>
      </c>
      <c r="C415" s="9">
        <v>40970</v>
      </c>
      <c r="D415" s="24">
        <v>83.544470000000018</v>
      </c>
      <c r="F415" s="7" t="s">
        <v>11</v>
      </c>
      <c r="G415" s="7">
        <v>1026</v>
      </c>
      <c r="H415" s="9">
        <v>41383</v>
      </c>
      <c r="I415" s="7">
        <v>82.25</v>
      </c>
      <c r="K415" s="8"/>
      <c r="L415" s="7" t="s">
        <v>18</v>
      </c>
      <c r="M415" s="7">
        <v>1590</v>
      </c>
      <c r="N415" s="9">
        <v>41947</v>
      </c>
      <c r="O415" s="7">
        <v>9.3000000000000007</v>
      </c>
      <c r="Q415" s="8"/>
      <c r="R415" s="7" t="s">
        <v>18</v>
      </c>
      <c r="S415" s="7">
        <v>1633</v>
      </c>
      <c r="T415" s="9">
        <v>41990</v>
      </c>
      <c r="U415" s="7">
        <v>5.71</v>
      </c>
      <c r="X415" s="7" t="s">
        <v>26</v>
      </c>
      <c r="Y415" s="7">
        <v>2569</v>
      </c>
      <c r="Z415" s="14">
        <v>42926</v>
      </c>
      <c r="AA415" s="7">
        <v>7.45</v>
      </c>
    </row>
    <row r="416" spans="1:27" x14ac:dyDescent="0.2">
      <c r="A416" s="7" t="s">
        <v>11</v>
      </c>
      <c r="B416" s="7">
        <f t="shared" si="6"/>
        <v>616</v>
      </c>
      <c r="C416" s="9">
        <v>40973</v>
      </c>
      <c r="D416" s="24">
        <v>83.979870000000005</v>
      </c>
      <c r="F416" s="7" t="s">
        <v>11</v>
      </c>
      <c r="G416" s="7">
        <v>1029</v>
      </c>
      <c r="H416" s="9">
        <v>41386</v>
      </c>
      <c r="I416" s="7">
        <v>76.56</v>
      </c>
      <c r="K416" s="8"/>
      <c r="L416" s="7" t="s">
        <v>18</v>
      </c>
      <c r="M416" s="7">
        <v>1592</v>
      </c>
      <c r="N416" s="9">
        <v>41949</v>
      </c>
      <c r="O416" s="7">
        <v>8.66</v>
      </c>
      <c r="Q416" s="8"/>
      <c r="R416" s="7" t="s">
        <v>18</v>
      </c>
      <c r="S416" s="7">
        <v>1647</v>
      </c>
      <c r="T416" s="9">
        <v>42004</v>
      </c>
      <c r="U416" s="7">
        <v>6.41</v>
      </c>
      <c r="X416" s="7" t="s">
        <v>26</v>
      </c>
      <c r="Y416" s="7">
        <v>2576</v>
      </c>
      <c r="Z416" s="16">
        <v>42933</v>
      </c>
      <c r="AA416" s="7">
        <v>4.3499999999999996</v>
      </c>
    </row>
    <row r="417" spans="1:27" x14ac:dyDescent="0.2">
      <c r="A417" s="7" t="s">
        <v>11</v>
      </c>
      <c r="B417" s="7">
        <f t="shared" si="6"/>
        <v>617</v>
      </c>
      <c r="C417" s="9">
        <v>40974</v>
      </c>
      <c r="D417" s="24">
        <v>84.162870000000012</v>
      </c>
      <c r="F417" s="7" t="s">
        <v>11</v>
      </c>
      <c r="G417" s="7">
        <v>1031</v>
      </c>
      <c r="H417" s="9">
        <v>41388</v>
      </c>
      <c r="I417" s="7">
        <v>82.29</v>
      </c>
      <c r="K417" s="8"/>
      <c r="L417" s="7" t="s">
        <v>18</v>
      </c>
      <c r="M417" s="7">
        <v>1599</v>
      </c>
      <c r="N417" s="9">
        <v>41956</v>
      </c>
      <c r="O417" s="7">
        <v>8.9600000000000009</v>
      </c>
      <c r="Q417" s="8"/>
      <c r="R417" s="7" t="s">
        <v>18</v>
      </c>
      <c r="S417" s="7">
        <v>1654</v>
      </c>
      <c r="T417" s="9">
        <v>42011</v>
      </c>
      <c r="U417" s="7">
        <v>5.65</v>
      </c>
      <c r="X417" s="7" t="s">
        <v>26</v>
      </c>
      <c r="Y417" s="7">
        <v>2581</v>
      </c>
      <c r="Z417" s="14">
        <v>42938</v>
      </c>
      <c r="AA417" s="7">
        <v>6.48</v>
      </c>
    </row>
    <row r="418" spans="1:27" x14ac:dyDescent="0.2">
      <c r="A418" s="7" t="s">
        <v>11</v>
      </c>
      <c r="B418" s="7">
        <f t="shared" si="6"/>
        <v>618</v>
      </c>
      <c r="C418" s="9">
        <v>40975</v>
      </c>
      <c r="D418" s="24">
        <v>84.12257000000001</v>
      </c>
      <c r="F418" s="7" t="s">
        <v>11</v>
      </c>
      <c r="G418" s="7">
        <v>1033</v>
      </c>
      <c r="H418" s="9">
        <v>41390</v>
      </c>
      <c r="I418" s="7">
        <v>91.93</v>
      </c>
      <c r="K418" s="8"/>
      <c r="L418" s="7" t="s">
        <v>18</v>
      </c>
      <c r="M418" s="7">
        <v>1604</v>
      </c>
      <c r="N418" s="10">
        <v>41961</v>
      </c>
      <c r="O418" s="7">
        <v>8.61</v>
      </c>
      <c r="Q418" s="8"/>
      <c r="R418" s="7" t="s">
        <v>18</v>
      </c>
      <c r="S418" s="7">
        <v>1656</v>
      </c>
      <c r="T418" s="9">
        <v>42013</v>
      </c>
      <c r="U418" s="7">
        <v>5.48</v>
      </c>
      <c r="X418" s="7" t="s">
        <v>26</v>
      </c>
      <c r="Y418" s="7">
        <v>2590</v>
      </c>
      <c r="Z418" s="14">
        <v>42947</v>
      </c>
      <c r="AA418" s="7">
        <v>3.35</v>
      </c>
    </row>
    <row r="419" spans="1:27" x14ac:dyDescent="0.2">
      <c r="A419" s="7" t="s">
        <v>11</v>
      </c>
      <c r="B419" s="7">
        <f t="shared" si="6"/>
        <v>619</v>
      </c>
      <c r="C419" s="9">
        <v>40976</v>
      </c>
      <c r="D419" s="24">
        <v>84.381570000000011</v>
      </c>
      <c r="F419" s="7" t="s">
        <v>11</v>
      </c>
      <c r="G419" s="7">
        <v>1036</v>
      </c>
      <c r="H419" s="9">
        <v>41393</v>
      </c>
      <c r="I419" s="7">
        <v>85.05</v>
      </c>
      <c r="K419" s="8"/>
      <c r="L419" s="7" t="s">
        <v>18</v>
      </c>
      <c r="M419" s="7">
        <v>1606</v>
      </c>
      <c r="N419" s="9">
        <v>41963</v>
      </c>
      <c r="O419" s="7">
        <v>7.05</v>
      </c>
      <c r="Q419" s="8"/>
      <c r="R419" s="7" t="s">
        <v>18</v>
      </c>
      <c r="S419" s="7">
        <v>1661</v>
      </c>
      <c r="T419" s="9">
        <v>42018</v>
      </c>
      <c r="U419" s="7">
        <v>5.27</v>
      </c>
      <c r="X419" s="7" t="s">
        <v>26</v>
      </c>
      <c r="Y419" s="7">
        <v>2597</v>
      </c>
      <c r="Z419" s="14">
        <v>42954</v>
      </c>
      <c r="AA419" s="7">
        <v>3.71</v>
      </c>
    </row>
    <row r="420" spans="1:27" x14ac:dyDescent="0.2">
      <c r="A420" s="7" t="s">
        <v>11</v>
      </c>
      <c r="B420" s="7">
        <f t="shared" si="6"/>
        <v>620</v>
      </c>
      <c r="C420" s="9">
        <v>40977</v>
      </c>
      <c r="D420" s="24">
        <v>84.450969999999998</v>
      </c>
      <c r="F420" s="7" t="s">
        <v>11</v>
      </c>
      <c r="G420" s="7">
        <v>1038</v>
      </c>
      <c r="H420" s="9">
        <v>41395</v>
      </c>
      <c r="I420" s="7">
        <v>82.8</v>
      </c>
      <c r="K420" s="8"/>
      <c r="L420" s="7" t="s">
        <v>18</v>
      </c>
      <c r="M420" s="7">
        <v>1611</v>
      </c>
      <c r="N420" s="9">
        <v>41968</v>
      </c>
      <c r="O420" s="7">
        <v>7.27</v>
      </c>
      <c r="Q420" s="8"/>
      <c r="R420" s="7" t="s">
        <v>18</v>
      </c>
      <c r="S420" s="7">
        <v>1663</v>
      </c>
      <c r="T420" s="9">
        <v>42020</v>
      </c>
      <c r="U420" s="7">
        <v>5.41</v>
      </c>
      <c r="X420" s="7" t="s">
        <v>26</v>
      </c>
      <c r="Y420" s="7">
        <v>2600</v>
      </c>
      <c r="Z420" s="14">
        <v>42957</v>
      </c>
      <c r="AA420" s="7">
        <v>2.56</v>
      </c>
    </row>
    <row r="421" spans="1:27" x14ac:dyDescent="0.2">
      <c r="A421" s="7" t="s">
        <v>11</v>
      </c>
      <c r="B421" s="7">
        <f t="shared" si="6"/>
        <v>623</v>
      </c>
      <c r="C421" s="9">
        <v>40980</v>
      </c>
      <c r="D421" s="24">
        <v>84.766570000000002</v>
      </c>
      <c r="F421" s="7" t="s">
        <v>11</v>
      </c>
      <c r="G421" s="7">
        <v>1040</v>
      </c>
      <c r="H421" s="9">
        <v>41397</v>
      </c>
      <c r="I421" s="7">
        <v>79.930000000000007</v>
      </c>
      <c r="K421" s="8"/>
      <c r="L421" s="7" t="s">
        <v>18</v>
      </c>
      <c r="M421" s="7">
        <v>1618</v>
      </c>
      <c r="N421" s="9">
        <v>41975</v>
      </c>
      <c r="O421" s="7">
        <v>7.62</v>
      </c>
      <c r="Q421" s="8"/>
      <c r="R421" s="7" t="s">
        <v>18</v>
      </c>
      <c r="S421" s="7">
        <v>1670</v>
      </c>
      <c r="T421" s="9">
        <v>42027</v>
      </c>
      <c r="U421" s="7">
        <v>4.53</v>
      </c>
      <c r="V421" s="7" t="s">
        <v>70</v>
      </c>
      <c r="X421" s="7" t="s">
        <v>26</v>
      </c>
      <c r="Y421" s="7">
        <v>2601</v>
      </c>
      <c r="Z421" s="14">
        <v>42958</v>
      </c>
      <c r="AA421" s="7">
        <v>3.24</v>
      </c>
    </row>
    <row r="422" spans="1:27" x14ac:dyDescent="0.2">
      <c r="A422" s="7" t="s">
        <v>11</v>
      </c>
      <c r="B422" s="7">
        <f t="shared" si="6"/>
        <v>624</v>
      </c>
      <c r="C422" s="9">
        <v>40981</v>
      </c>
      <c r="D422" s="24">
        <v>84.799870000000013</v>
      </c>
      <c r="F422" s="7" t="s">
        <v>11</v>
      </c>
      <c r="G422" s="7">
        <v>1043</v>
      </c>
      <c r="H422" s="9">
        <v>41400</v>
      </c>
      <c r="I422" s="7">
        <v>81.96</v>
      </c>
      <c r="K422" s="8"/>
      <c r="L422" s="7" t="s">
        <v>18</v>
      </c>
      <c r="M422" s="7">
        <v>1620</v>
      </c>
      <c r="N422" s="9">
        <v>41977</v>
      </c>
      <c r="O422" s="7">
        <v>6.56</v>
      </c>
      <c r="Q422" s="8"/>
      <c r="R422" s="7" t="s">
        <v>20</v>
      </c>
      <c r="S422" s="7">
        <v>1675</v>
      </c>
      <c r="T422" s="9">
        <v>42032</v>
      </c>
      <c r="U422" s="7">
        <v>11.3</v>
      </c>
      <c r="V422" s="7" t="s">
        <v>46</v>
      </c>
      <c r="W422" s="8">
        <f>MAX(U422:U485)</f>
        <v>76</v>
      </c>
      <c r="X422" s="7" t="s">
        <v>26</v>
      </c>
      <c r="Y422" s="7">
        <v>2604</v>
      </c>
      <c r="Z422" s="14">
        <v>42961</v>
      </c>
      <c r="AA422" s="7">
        <v>2.83</v>
      </c>
    </row>
    <row r="423" spans="1:27" x14ac:dyDescent="0.2">
      <c r="A423" s="7" t="s">
        <v>11</v>
      </c>
      <c r="B423" s="7">
        <f t="shared" si="6"/>
        <v>625</v>
      </c>
      <c r="C423" s="9">
        <v>40982</v>
      </c>
      <c r="D423" s="24">
        <v>84.906070000000014</v>
      </c>
      <c r="F423" s="7" t="s">
        <v>11</v>
      </c>
      <c r="G423" s="7">
        <v>1045</v>
      </c>
      <c r="H423" s="9">
        <v>41402</v>
      </c>
      <c r="I423" s="7">
        <v>80.12</v>
      </c>
      <c r="K423" s="8"/>
      <c r="L423" s="7" t="s">
        <v>18</v>
      </c>
      <c r="M423" s="7">
        <v>1625</v>
      </c>
      <c r="N423" s="9">
        <v>41982</v>
      </c>
      <c r="O423" s="7">
        <v>6.44</v>
      </c>
      <c r="Q423" s="8"/>
      <c r="R423" s="7" t="s">
        <v>20</v>
      </c>
      <c r="S423" s="7">
        <v>1677</v>
      </c>
      <c r="T423" s="9">
        <v>42034</v>
      </c>
      <c r="U423" s="7">
        <v>15.78</v>
      </c>
      <c r="V423" s="7" t="s">
        <v>47</v>
      </c>
      <c r="W423" s="8">
        <f>MIN(U422:U485)</f>
        <v>0.17499999999999999</v>
      </c>
      <c r="X423" s="7" t="s">
        <v>26</v>
      </c>
      <c r="Y423" s="7">
        <v>2608</v>
      </c>
      <c r="Z423" s="14">
        <v>42965</v>
      </c>
      <c r="AA423" s="7">
        <v>4.5199999999999996</v>
      </c>
    </row>
    <row r="424" spans="1:27" x14ac:dyDescent="0.2">
      <c r="A424" s="7" t="s">
        <v>11</v>
      </c>
      <c r="B424" s="7">
        <f t="shared" si="6"/>
        <v>626</v>
      </c>
      <c r="C424" s="9">
        <v>40983</v>
      </c>
      <c r="D424" s="24">
        <v>85.015170000000012</v>
      </c>
      <c r="F424" s="7" t="s">
        <v>11</v>
      </c>
      <c r="G424" s="7">
        <v>1047</v>
      </c>
      <c r="H424" s="9">
        <v>41404</v>
      </c>
      <c r="I424" s="7">
        <v>76.42</v>
      </c>
      <c r="K424" s="8"/>
      <c r="L424" s="7" t="s">
        <v>18</v>
      </c>
      <c r="M424" s="7">
        <v>1627</v>
      </c>
      <c r="N424" s="9">
        <v>41984</v>
      </c>
      <c r="O424" s="7">
        <v>7.11</v>
      </c>
      <c r="Q424" s="8"/>
      <c r="R424" s="7" t="s">
        <v>20</v>
      </c>
      <c r="S424" s="7">
        <v>1682</v>
      </c>
      <c r="T424" s="9">
        <v>42039</v>
      </c>
      <c r="U424" s="7">
        <v>29.2</v>
      </c>
      <c r="V424" s="7" t="s">
        <v>48</v>
      </c>
      <c r="W424" s="8">
        <f>MEDIAN(U422:U485)</f>
        <v>53.29</v>
      </c>
      <c r="X424" s="7" t="s">
        <v>26</v>
      </c>
      <c r="Y424" s="7">
        <v>2611</v>
      </c>
      <c r="Z424" s="14">
        <v>42968</v>
      </c>
      <c r="AA424" s="7">
        <v>1.31</v>
      </c>
    </row>
    <row r="425" spans="1:27" x14ac:dyDescent="0.2">
      <c r="A425" s="7" t="s">
        <v>11</v>
      </c>
      <c r="B425" s="7">
        <f t="shared" si="6"/>
        <v>627</v>
      </c>
      <c r="C425" s="9">
        <v>40984</v>
      </c>
      <c r="D425" s="24">
        <v>85.081870000000009</v>
      </c>
      <c r="F425" s="7" t="s">
        <v>11</v>
      </c>
      <c r="G425" s="7">
        <v>1050</v>
      </c>
      <c r="H425" s="9">
        <v>41407</v>
      </c>
      <c r="I425" s="7">
        <v>80.91</v>
      </c>
      <c r="K425" s="8"/>
      <c r="L425" s="7" t="s">
        <v>18</v>
      </c>
      <c r="M425" s="7">
        <v>1632</v>
      </c>
      <c r="N425" s="9">
        <v>41989</v>
      </c>
      <c r="O425" s="7">
        <v>6</v>
      </c>
      <c r="Q425" s="8"/>
      <c r="R425" s="7" t="s">
        <v>20</v>
      </c>
      <c r="S425" s="7">
        <v>1684</v>
      </c>
      <c r="T425" s="9">
        <v>42041</v>
      </c>
      <c r="U425" s="7">
        <v>33.82</v>
      </c>
      <c r="V425" s="7" t="s">
        <v>49</v>
      </c>
      <c r="W425" s="8">
        <f>AVERAGE(U422:U485)</f>
        <v>48.809765625000004</v>
      </c>
      <c r="X425" s="7" t="s">
        <v>26</v>
      </c>
      <c r="Y425" s="7">
        <v>2614</v>
      </c>
      <c r="Z425" s="14">
        <v>42971</v>
      </c>
      <c r="AA425" s="7">
        <v>5.0999999999999996</v>
      </c>
    </row>
    <row r="426" spans="1:27" x14ac:dyDescent="0.2">
      <c r="A426" s="7" t="s">
        <v>11</v>
      </c>
      <c r="B426" s="7">
        <f t="shared" si="6"/>
        <v>630</v>
      </c>
      <c r="C426" s="10">
        <v>40987</v>
      </c>
      <c r="D426" s="24">
        <v>85.464370000000017</v>
      </c>
      <c r="F426" s="7" t="s">
        <v>11</v>
      </c>
      <c r="G426" s="7">
        <v>1052</v>
      </c>
      <c r="H426" s="9">
        <v>41409</v>
      </c>
      <c r="I426" s="7">
        <v>80.709999999999994</v>
      </c>
      <c r="K426" s="8"/>
      <c r="L426" s="7" t="s">
        <v>18</v>
      </c>
      <c r="M426" s="7">
        <v>1634</v>
      </c>
      <c r="N426" s="9">
        <v>41991</v>
      </c>
      <c r="O426" s="7">
        <v>5.8</v>
      </c>
      <c r="Q426" s="8"/>
      <c r="R426" s="7" t="s">
        <v>20</v>
      </c>
      <c r="S426" s="7">
        <v>1689</v>
      </c>
      <c r="T426" s="9">
        <v>42046</v>
      </c>
      <c r="U426" s="7">
        <v>44.08</v>
      </c>
      <c r="V426" s="7" t="s">
        <v>50</v>
      </c>
      <c r="W426" s="8">
        <f>STDEV(U422:U485)</f>
        <v>15.289936425524363</v>
      </c>
      <c r="X426" s="7" t="s">
        <v>26</v>
      </c>
      <c r="Y426" s="7">
        <v>2618</v>
      </c>
      <c r="Z426" s="14">
        <v>42975</v>
      </c>
      <c r="AA426" s="7">
        <v>5.6</v>
      </c>
    </row>
    <row r="427" spans="1:27" x14ac:dyDescent="0.2">
      <c r="A427" s="7" t="s">
        <v>11</v>
      </c>
      <c r="B427" s="7">
        <f t="shared" si="6"/>
        <v>631</v>
      </c>
      <c r="C427" s="9">
        <v>40988</v>
      </c>
      <c r="D427" s="24">
        <v>85.75397000000001</v>
      </c>
      <c r="F427" s="7" t="s">
        <v>11</v>
      </c>
      <c r="G427" s="7">
        <v>1054</v>
      </c>
      <c r="H427" s="9">
        <v>41411</v>
      </c>
      <c r="I427" s="7">
        <v>81.97</v>
      </c>
      <c r="K427" s="8"/>
      <c r="L427" s="7" t="s">
        <v>18</v>
      </c>
      <c r="M427" s="7">
        <v>1639</v>
      </c>
      <c r="N427" s="9">
        <v>41996</v>
      </c>
      <c r="O427" s="7">
        <v>5.44</v>
      </c>
      <c r="Q427" s="8"/>
      <c r="R427" s="7" t="s">
        <v>20</v>
      </c>
      <c r="S427" s="7">
        <v>1691</v>
      </c>
      <c r="T427" s="9">
        <v>42048</v>
      </c>
      <c r="U427" s="7">
        <v>36.68</v>
      </c>
      <c r="X427" s="7" t="s">
        <v>26</v>
      </c>
      <c r="Y427" s="7">
        <v>2622</v>
      </c>
      <c r="Z427" s="14">
        <v>42979</v>
      </c>
      <c r="AA427" s="7">
        <v>3.37</v>
      </c>
    </row>
    <row r="428" spans="1:27" x14ac:dyDescent="0.2">
      <c r="A428" s="7" t="s">
        <v>11</v>
      </c>
      <c r="B428" s="7">
        <f t="shared" si="6"/>
        <v>632</v>
      </c>
      <c r="C428" s="9">
        <v>40989</v>
      </c>
      <c r="D428" s="24">
        <v>85.833270000000013</v>
      </c>
      <c r="F428" s="7" t="s">
        <v>11</v>
      </c>
      <c r="G428" s="7">
        <v>1057</v>
      </c>
      <c r="H428" s="9">
        <v>41414</v>
      </c>
      <c r="I428" s="7">
        <v>87.04</v>
      </c>
      <c r="K428" s="8"/>
      <c r="L428" s="7" t="s">
        <v>18</v>
      </c>
      <c r="M428" s="7">
        <v>1646</v>
      </c>
      <c r="N428" s="9">
        <v>42003</v>
      </c>
      <c r="O428" s="7">
        <v>7.87</v>
      </c>
      <c r="Q428" s="8"/>
      <c r="R428" s="7" t="s">
        <v>20</v>
      </c>
      <c r="S428" s="7">
        <v>1696</v>
      </c>
      <c r="T428" s="9">
        <v>42053</v>
      </c>
      <c r="U428" s="7">
        <v>34.92</v>
      </c>
      <c r="X428" s="7" t="s">
        <v>26</v>
      </c>
      <c r="Y428" s="7">
        <v>2626</v>
      </c>
      <c r="Z428" s="14">
        <v>42983</v>
      </c>
      <c r="AA428" s="7">
        <v>5.7</v>
      </c>
    </row>
    <row r="429" spans="1:27" x14ac:dyDescent="0.2">
      <c r="A429" s="7" t="s">
        <v>11</v>
      </c>
      <c r="B429" s="7">
        <f t="shared" si="6"/>
        <v>633</v>
      </c>
      <c r="C429" s="9">
        <v>40990</v>
      </c>
      <c r="D429" s="24">
        <v>86.156270000000021</v>
      </c>
      <c r="F429" s="7" t="s">
        <v>11</v>
      </c>
      <c r="G429" s="7">
        <v>1059</v>
      </c>
      <c r="H429" s="9">
        <v>41416</v>
      </c>
      <c r="I429" s="7">
        <v>80.930000000000007</v>
      </c>
      <c r="K429" s="8"/>
      <c r="L429" s="7" t="s">
        <v>18</v>
      </c>
      <c r="M429" s="7">
        <v>1653</v>
      </c>
      <c r="N429" s="9">
        <v>42010</v>
      </c>
      <c r="O429" s="7">
        <v>6.83</v>
      </c>
      <c r="Q429" s="8"/>
      <c r="R429" s="7" t="s">
        <v>20</v>
      </c>
      <c r="S429" s="7">
        <v>1698</v>
      </c>
      <c r="T429" s="9">
        <v>42055</v>
      </c>
      <c r="U429" s="7">
        <v>41.45</v>
      </c>
      <c r="X429" s="7" t="s">
        <v>26</v>
      </c>
      <c r="Y429" s="7">
        <v>2629</v>
      </c>
      <c r="Z429" s="14">
        <v>42986</v>
      </c>
      <c r="AA429" s="7">
        <v>3.5</v>
      </c>
    </row>
    <row r="430" spans="1:27" x14ac:dyDescent="0.2">
      <c r="A430" s="7" t="s">
        <v>11</v>
      </c>
      <c r="B430" s="7">
        <f t="shared" si="6"/>
        <v>634</v>
      </c>
      <c r="C430" s="9">
        <v>40991</v>
      </c>
      <c r="D430" s="24">
        <v>86.225570000000019</v>
      </c>
      <c r="F430" s="7" t="s">
        <v>11</v>
      </c>
      <c r="G430" s="7">
        <v>1066</v>
      </c>
      <c r="H430" s="9">
        <v>41423</v>
      </c>
      <c r="I430" s="7">
        <v>82.62</v>
      </c>
      <c r="K430" s="8"/>
      <c r="L430" s="7" t="s">
        <v>18</v>
      </c>
      <c r="M430" s="7">
        <v>1655</v>
      </c>
      <c r="N430" s="9">
        <v>42012</v>
      </c>
      <c r="O430" s="7">
        <v>7.35</v>
      </c>
      <c r="Q430" s="8"/>
      <c r="R430" s="7" t="s">
        <v>20</v>
      </c>
      <c r="S430" s="7">
        <v>1703</v>
      </c>
      <c r="T430" s="9">
        <v>42060</v>
      </c>
      <c r="U430" s="7">
        <v>35.35</v>
      </c>
      <c r="X430" s="7" t="s">
        <v>26</v>
      </c>
      <c r="Y430" s="7">
        <v>2632</v>
      </c>
      <c r="Z430" s="14">
        <v>42989</v>
      </c>
      <c r="AA430" s="7">
        <v>1.48</v>
      </c>
    </row>
    <row r="431" spans="1:27" x14ac:dyDescent="0.2">
      <c r="A431" s="7" t="s">
        <v>11</v>
      </c>
      <c r="B431" s="7">
        <f t="shared" si="6"/>
        <v>637</v>
      </c>
      <c r="C431" s="9">
        <v>40994</v>
      </c>
      <c r="D431" s="24">
        <v>86.736070000000026</v>
      </c>
      <c r="F431" s="7" t="s">
        <v>11</v>
      </c>
      <c r="G431" s="7">
        <v>1068</v>
      </c>
      <c r="H431" s="9">
        <v>41425</v>
      </c>
      <c r="I431" s="7">
        <v>76.959999999999994</v>
      </c>
      <c r="K431" s="8"/>
      <c r="L431" s="7" t="s">
        <v>18</v>
      </c>
      <c r="M431" s="7">
        <v>1660</v>
      </c>
      <c r="N431" s="9">
        <v>42017</v>
      </c>
      <c r="O431" s="7">
        <v>6.17</v>
      </c>
      <c r="Q431" s="8"/>
      <c r="R431" s="7" t="s">
        <v>20</v>
      </c>
      <c r="S431" s="7">
        <v>1705</v>
      </c>
      <c r="T431" s="9">
        <v>42062</v>
      </c>
      <c r="U431" s="7">
        <v>46</v>
      </c>
      <c r="X431" s="7" t="s">
        <v>26</v>
      </c>
      <c r="Y431" s="7">
        <v>2636</v>
      </c>
      <c r="Z431" s="14">
        <v>42993</v>
      </c>
      <c r="AA431" s="7">
        <v>1.5</v>
      </c>
    </row>
    <row r="432" spans="1:27" x14ac:dyDescent="0.2">
      <c r="A432" s="7" t="s">
        <v>11</v>
      </c>
      <c r="B432" s="7">
        <f t="shared" si="6"/>
        <v>638</v>
      </c>
      <c r="C432" s="9">
        <v>40995</v>
      </c>
      <c r="D432" s="24">
        <v>90.539970000000011</v>
      </c>
      <c r="F432" s="7" t="s">
        <v>11</v>
      </c>
      <c r="G432" s="7">
        <v>1071</v>
      </c>
      <c r="H432" s="10">
        <v>41428</v>
      </c>
      <c r="I432" s="7">
        <v>81.61</v>
      </c>
      <c r="K432" s="8"/>
      <c r="L432" s="7" t="s">
        <v>18</v>
      </c>
      <c r="M432" s="7">
        <v>1662</v>
      </c>
      <c r="N432" s="9">
        <v>42019</v>
      </c>
      <c r="O432" s="7">
        <v>6</v>
      </c>
      <c r="Q432" s="8"/>
      <c r="R432" s="7" t="s">
        <v>20</v>
      </c>
      <c r="S432" s="7">
        <v>1710</v>
      </c>
      <c r="T432" s="9">
        <v>42067</v>
      </c>
      <c r="U432" s="7">
        <v>45.29</v>
      </c>
      <c r="X432" s="7" t="s">
        <v>26</v>
      </c>
      <c r="Y432" s="7">
        <v>2639</v>
      </c>
      <c r="Z432" s="14">
        <v>42996</v>
      </c>
      <c r="AA432" s="7">
        <v>1.42</v>
      </c>
    </row>
    <row r="433" spans="1:27" x14ac:dyDescent="0.2">
      <c r="A433" s="7" t="s">
        <v>11</v>
      </c>
      <c r="B433" s="7">
        <f t="shared" si="6"/>
        <v>639</v>
      </c>
      <c r="C433" s="9">
        <v>40996</v>
      </c>
      <c r="D433" s="24">
        <v>90.563270000000017</v>
      </c>
      <c r="F433" s="7" t="s">
        <v>11</v>
      </c>
      <c r="G433" s="7">
        <v>1073</v>
      </c>
      <c r="H433" s="9">
        <v>41430</v>
      </c>
      <c r="I433" s="7">
        <v>83.17</v>
      </c>
      <c r="K433" s="8"/>
      <c r="L433" s="7" t="s">
        <v>18</v>
      </c>
      <c r="M433" s="7">
        <v>1669</v>
      </c>
      <c r="N433" s="9">
        <v>42026</v>
      </c>
      <c r="O433" s="7">
        <v>5.32</v>
      </c>
      <c r="P433" s="7" t="s">
        <v>71</v>
      </c>
      <c r="Q433" s="8"/>
      <c r="R433" s="7" t="s">
        <v>20</v>
      </c>
      <c r="S433" s="7">
        <v>1712</v>
      </c>
      <c r="T433" s="9">
        <v>42069</v>
      </c>
      <c r="U433" s="7">
        <v>50.91</v>
      </c>
      <c r="X433" s="7" t="s">
        <v>26</v>
      </c>
      <c r="Y433" s="7">
        <v>2643</v>
      </c>
      <c r="Z433" s="14">
        <v>43000</v>
      </c>
      <c r="AA433" s="7">
        <v>1.36</v>
      </c>
    </row>
    <row r="434" spans="1:27" x14ac:dyDescent="0.2">
      <c r="A434" s="7" t="s">
        <v>11</v>
      </c>
      <c r="B434" s="7">
        <f t="shared" si="6"/>
        <v>640</v>
      </c>
      <c r="C434" s="9">
        <v>40997</v>
      </c>
      <c r="D434" s="24">
        <v>90.742070000000027</v>
      </c>
      <c r="F434" s="7" t="s">
        <v>11</v>
      </c>
      <c r="G434" s="7">
        <v>1075</v>
      </c>
      <c r="H434" s="9">
        <v>41432</v>
      </c>
      <c r="I434" s="7">
        <v>89.09</v>
      </c>
      <c r="K434" s="8"/>
      <c r="L434" s="7" t="s">
        <v>20</v>
      </c>
      <c r="M434" s="7">
        <v>1674</v>
      </c>
      <c r="N434" s="10">
        <v>42031</v>
      </c>
      <c r="O434" s="7">
        <v>12.83</v>
      </c>
      <c r="P434" s="7" t="s">
        <v>46</v>
      </c>
      <c r="Q434" s="8">
        <f>MAX(O434:O494)</f>
        <v>65.8</v>
      </c>
      <c r="R434" s="7" t="s">
        <v>20</v>
      </c>
      <c r="S434" s="7">
        <v>1717</v>
      </c>
      <c r="T434" s="9">
        <v>42074</v>
      </c>
      <c r="U434" s="7">
        <v>36.479999999999997</v>
      </c>
      <c r="X434" s="7" t="s">
        <v>26</v>
      </c>
      <c r="Y434" s="7">
        <v>2646</v>
      </c>
      <c r="Z434" s="14">
        <v>43003</v>
      </c>
      <c r="AA434" s="7">
        <v>1.7</v>
      </c>
    </row>
    <row r="435" spans="1:27" x14ac:dyDescent="0.2">
      <c r="A435" s="7" t="s">
        <v>11</v>
      </c>
      <c r="B435" s="7">
        <f t="shared" si="6"/>
        <v>641</v>
      </c>
      <c r="C435" s="9">
        <v>40998</v>
      </c>
      <c r="D435" s="24">
        <v>90.775470000000013</v>
      </c>
      <c r="F435" s="7" t="s">
        <v>11</v>
      </c>
      <c r="G435" s="7">
        <v>1078</v>
      </c>
      <c r="H435" s="9">
        <v>41435</v>
      </c>
      <c r="I435" s="7">
        <v>91.64</v>
      </c>
      <c r="K435" s="8"/>
      <c r="L435" s="7" t="s">
        <v>20</v>
      </c>
      <c r="M435" s="7">
        <v>1676</v>
      </c>
      <c r="N435" s="9">
        <v>42033</v>
      </c>
      <c r="O435" s="7">
        <v>24.87</v>
      </c>
      <c r="P435" s="7" t="s">
        <v>47</v>
      </c>
      <c r="Q435" s="8">
        <f>MIN(O434:O494)</f>
        <v>2</v>
      </c>
      <c r="R435" s="7" t="s">
        <v>20</v>
      </c>
      <c r="S435" s="7">
        <v>1719</v>
      </c>
      <c r="T435" s="9">
        <v>42076</v>
      </c>
      <c r="U435" s="7">
        <v>42.87</v>
      </c>
      <c r="X435" s="7" t="s">
        <v>26</v>
      </c>
      <c r="Y435" s="7">
        <v>2650</v>
      </c>
      <c r="Z435" s="14">
        <v>43007</v>
      </c>
      <c r="AA435" s="7">
        <v>1.45</v>
      </c>
    </row>
    <row r="436" spans="1:27" x14ac:dyDescent="0.2">
      <c r="A436" s="7" t="s">
        <v>11</v>
      </c>
      <c r="B436" s="7">
        <f t="shared" si="6"/>
        <v>644</v>
      </c>
      <c r="C436" s="9">
        <v>41001</v>
      </c>
      <c r="D436" s="24">
        <v>91.186470000000014</v>
      </c>
      <c r="F436" s="7" t="s">
        <v>11</v>
      </c>
      <c r="G436" s="7">
        <v>1080</v>
      </c>
      <c r="H436" s="9">
        <v>41437</v>
      </c>
      <c r="I436" s="7">
        <v>82.62</v>
      </c>
      <c r="K436" s="8"/>
      <c r="L436" s="7" t="s">
        <v>20</v>
      </c>
      <c r="M436" s="7">
        <v>1681</v>
      </c>
      <c r="N436" s="9">
        <v>42038</v>
      </c>
      <c r="O436" s="7">
        <v>31.92</v>
      </c>
      <c r="P436" s="7" t="s">
        <v>48</v>
      </c>
      <c r="Q436" s="8">
        <f>MEDIAN(O434:O494)</f>
        <v>58.66</v>
      </c>
      <c r="R436" s="7" t="s">
        <v>20</v>
      </c>
      <c r="S436" s="7">
        <v>1724</v>
      </c>
      <c r="T436" s="9">
        <v>42081</v>
      </c>
      <c r="U436" s="7">
        <v>37.65</v>
      </c>
      <c r="X436" s="7" t="s">
        <v>26</v>
      </c>
      <c r="Y436" s="7">
        <v>2657</v>
      </c>
      <c r="Z436" s="14">
        <v>43014</v>
      </c>
      <c r="AA436" s="7">
        <v>1.62</v>
      </c>
    </row>
    <row r="437" spans="1:27" x14ac:dyDescent="0.2">
      <c r="A437" s="7" t="s">
        <v>11</v>
      </c>
      <c r="B437" s="7">
        <f t="shared" si="6"/>
        <v>645</v>
      </c>
      <c r="C437" s="9">
        <v>41002</v>
      </c>
      <c r="D437" s="24">
        <v>91.346370000000007</v>
      </c>
      <c r="F437" s="7" t="s">
        <v>11</v>
      </c>
      <c r="G437" s="7">
        <v>1082</v>
      </c>
      <c r="H437" s="10">
        <v>41439</v>
      </c>
      <c r="I437" s="7">
        <v>81.760000000000005</v>
      </c>
      <c r="K437" s="8"/>
      <c r="L437" s="7" t="s">
        <v>20</v>
      </c>
      <c r="M437" s="7">
        <v>1683</v>
      </c>
      <c r="N437" s="9">
        <v>42040</v>
      </c>
      <c r="O437" s="7">
        <v>42.98</v>
      </c>
      <c r="P437" s="7" t="s">
        <v>49</v>
      </c>
      <c r="Q437" s="8">
        <f>AVERAGE(O434:O494)</f>
        <v>53.693442622950826</v>
      </c>
      <c r="R437" s="7" t="s">
        <v>20</v>
      </c>
      <c r="S437" s="7">
        <v>1726</v>
      </c>
      <c r="T437" s="9">
        <v>42083</v>
      </c>
      <c r="U437" s="7">
        <v>51</v>
      </c>
      <c r="X437" s="7" t="s">
        <v>26</v>
      </c>
      <c r="Y437" s="7">
        <v>2664</v>
      </c>
      <c r="Z437" s="14">
        <v>43021</v>
      </c>
      <c r="AA437" s="7">
        <v>1.6</v>
      </c>
    </row>
    <row r="438" spans="1:27" x14ac:dyDescent="0.2">
      <c r="A438" s="7" t="s">
        <v>11</v>
      </c>
      <c r="B438" s="7">
        <f t="shared" si="6"/>
        <v>646</v>
      </c>
      <c r="C438" s="9">
        <v>41003</v>
      </c>
      <c r="D438" s="24">
        <v>91.393870000000007</v>
      </c>
      <c r="F438" s="7" t="s">
        <v>11</v>
      </c>
      <c r="G438" s="7">
        <v>1085</v>
      </c>
      <c r="H438" s="9">
        <v>41442</v>
      </c>
      <c r="I438" s="7">
        <v>86.76</v>
      </c>
      <c r="K438" s="8"/>
      <c r="L438" s="7" t="s">
        <v>20</v>
      </c>
      <c r="M438" s="7">
        <v>1688</v>
      </c>
      <c r="N438" s="9">
        <v>42045</v>
      </c>
      <c r="O438" s="7">
        <v>55.05</v>
      </c>
      <c r="P438" s="7" t="s">
        <v>50</v>
      </c>
      <c r="Q438" s="8">
        <f>STDEV(O434:O494)</f>
        <v>12.488026249871758</v>
      </c>
      <c r="R438" s="7" t="s">
        <v>20</v>
      </c>
      <c r="S438" s="7">
        <v>1731</v>
      </c>
      <c r="T438" s="9">
        <v>42088</v>
      </c>
      <c r="U438" s="7">
        <v>48.93</v>
      </c>
      <c r="X438" s="7" t="s">
        <v>26</v>
      </c>
      <c r="Y438" s="7">
        <v>2671</v>
      </c>
      <c r="Z438" s="14">
        <v>43028</v>
      </c>
      <c r="AA438" s="7">
        <v>1.6</v>
      </c>
    </row>
    <row r="439" spans="1:27" x14ac:dyDescent="0.2">
      <c r="A439" s="7" t="s">
        <v>11</v>
      </c>
      <c r="B439" s="7">
        <f t="shared" si="6"/>
        <v>647</v>
      </c>
      <c r="C439" s="9">
        <v>41004</v>
      </c>
      <c r="D439" s="24">
        <v>91.584570000000014</v>
      </c>
      <c r="F439" s="7" t="s">
        <v>11</v>
      </c>
      <c r="G439" s="7">
        <v>1087</v>
      </c>
      <c r="H439" s="9">
        <v>41444</v>
      </c>
      <c r="I439" s="7">
        <v>83.52</v>
      </c>
      <c r="K439" s="8"/>
      <c r="L439" s="7" t="s">
        <v>20</v>
      </c>
      <c r="M439" s="7">
        <v>1690</v>
      </c>
      <c r="N439" s="9">
        <v>42047</v>
      </c>
      <c r="O439" s="7">
        <v>37.33</v>
      </c>
      <c r="Q439" s="8"/>
      <c r="R439" s="7" t="s">
        <v>20</v>
      </c>
      <c r="S439" s="7">
        <v>1733</v>
      </c>
      <c r="T439" s="9">
        <v>42090</v>
      </c>
      <c r="U439" s="7">
        <v>53.08</v>
      </c>
      <c r="X439" s="7" t="s">
        <v>26</v>
      </c>
      <c r="Y439" s="7">
        <v>2678</v>
      </c>
      <c r="Z439" s="14">
        <v>43035</v>
      </c>
      <c r="AA439" s="7">
        <v>1.1000000000000001</v>
      </c>
    </row>
    <row r="440" spans="1:27" x14ac:dyDescent="0.2">
      <c r="A440" s="7" t="s">
        <v>11</v>
      </c>
      <c r="B440" s="7">
        <f t="shared" si="6"/>
        <v>648</v>
      </c>
      <c r="C440" s="9">
        <v>41005</v>
      </c>
      <c r="D440" s="24">
        <v>91.600270000000009</v>
      </c>
      <c r="F440" s="7" t="s">
        <v>11</v>
      </c>
      <c r="G440" s="7">
        <v>1089</v>
      </c>
      <c r="H440" s="9">
        <v>41446</v>
      </c>
      <c r="I440" s="7">
        <v>80.14</v>
      </c>
      <c r="K440" s="8"/>
      <c r="L440" s="7" t="s">
        <v>20</v>
      </c>
      <c r="M440" s="7">
        <v>1697</v>
      </c>
      <c r="N440" s="9">
        <v>42054</v>
      </c>
      <c r="O440" s="7">
        <v>45.68</v>
      </c>
      <c r="Q440" s="8"/>
      <c r="R440" s="7" t="s">
        <v>20</v>
      </c>
      <c r="S440" s="7">
        <v>1738</v>
      </c>
      <c r="T440" s="9">
        <v>42095</v>
      </c>
      <c r="U440" s="7">
        <v>47.06</v>
      </c>
      <c r="X440" s="7" t="s">
        <v>26</v>
      </c>
      <c r="Y440" s="7">
        <v>2685</v>
      </c>
      <c r="Z440" s="9">
        <v>43042</v>
      </c>
      <c r="AA440" s="7">
        <v>1.1100000000000001</v>
      </c>
    </row>
    <row r="441" spans="1:27" x14ac:dyDescent="0.2">
      <c r="A441" s="7" t="s">
        <v>11</v>
      </c>
      <c r="B441" s="7">
        <f t="shared" si="6"/>
        <v>651</v>
      </c>
      <c r="C441" s="9">
        <v>41008</v>
      </c>
      <c r="D441" s="24">
        <v>91.965270000000004</v>
      </c>
      <c r="F441" s="7" t="s">
        <v>11</v>
      </c>
      <c r="G441" s="7">
        <v>1092</v>
      </c>
      <c r="H441" s="9">
        <v>41449</v>
      </c>
      <c r="I441" s="7">
        <v>83.68</v>
      </c>
      <c r="K441" s="8"/>
      <c r="L441" s="7" t="s">
        <v>20</v>
      </c>
      <c r="M441" s="7">
        <v>1702</v>
      </c>
      <c r="N441" s="9">
        <v>42059</v>
      </c>
      <c r="O441" s="7">
        <v>37.29</v>
      </c>
      <c r="Q441" s="8"/>
      <c r="R441" s="7" t="s">
        <v>20</v>
      </c>
      <c r="S441" s="7">
        <v>1740</v>
      </c>
      <c r="T441" s="9">
        <v>42097</v>
      </c>
      <c r="U441" s="7">
        <v>54.92</v>
      </c>
      <c r="X441" s="7" t="s">
        <v>26</v>
      </c>
      <c r="Y441" s="7">
        <v>2691</v>
      </c>
      <c r="Z441" s="9">
        <v>43048</v>
      </c>
      <c r="AA441" s="7">
        <v>5.0999999999999996</v>
      </c>
    </row>
    <row r="442" spans="1:27" x14ac:dyDescent="0.2">
      <c r="A442" s="7" t="s">
        <v>11</v>
      </c>
      <c r="B442" s="7">
        <f t="shared" si="6"/>
        <v>652</v>
      </c>
      <c r="C442" s="9">
        <v>41009</v>
      </c>
      <c r="D442" s="24">
        <v>92.025770000000009</v>
      </c>
      <c r="F442" s="7" t="s">
        <v>11</v>
      </c>
      <c r="G442" s="7">
        <v>1094</v>
      </c>
      <c r="H442" s="9">
        <v>41451</v>
      </c>
      <c r="I442" s="7">
        <v>91.99</v>
      </c>
      <c r="K442" s="8"/>
      <c r="L442" s="7" t="s">
        <v>20</v>
      </c>
      <c r="M442" s="7">
        <v>1704</v>
      </c>
      <c r="N442" s="9">
        <v>42061</v>
      </c>
      <c r="O442" s="7">
        <v>49.72</v>
      </c>
      <c r="Q442" s="8"/>
      <c r="R442" s="7" t="s">
        <v>20</v>
      </c>
      <c r="S442" s="7">
        <v>1745</v>
      </c>
      <c r="T442" s="9">
        <v>42102</v>
      </c>
      <c r="U442" s="7">
        <v>53.69</v>
      </c>
      <c r="X442" s="7" t="s">
        <v>26</v>
      </c>
      <c r="Y442" s="7">
        <v>2699</v>
      </c>
      <c r="Z442" s="9">
        <v>43056</v>
      </c>
      <c r="AA442" s="7">
        <v>1.53</v>
      </c>
    </row>
    <row r="443" spans="1:27" x14ac:dyDescent="0.2">
      <c r="A443" s="7" t="s">
        <v>11</v>
      </c>
      <c r="B443" s="7">
        <f t="shared" si="6"/>
        <v>653</v>
      </c>
      <c r="C443" s="9">
        <v>41010</v>
      </c>
      <c r="D443" s="24">
        <v>92.109870000000015</v>
      </c>
      <c r="F443" s="7" t="s">
        <v>11</v>
      </c>
      <c r="G443" s="7">
        <v>1096</v>
      </c>
      <c r="H443" s="9">
        <v>41453</v>
      </c>
      <c r="I443" s="7">
        <v>82.02</v>
      </c>
      <c r="K443" s="8"/>
      <c r="L443" s="7" t="s">
        <v>20</v>
      </c>
      <c r="M443" s="7">
        <v>1709</v>
      </c>
      <c r="N443" s="9">
        <v>42066</v>
      </c>
      <c r="O443" s="7">
        <v>49.23</v>
      </c>
      <c r="Q443" s="8"/>
      <c r="R443" s="7" t="s">
        <v>20</v>
      </c>
      <c r="S443" s="7">
        <v>1747</v>
      </c>
      <c r="T443" s="9">
        <v>42104</v>
      </c>
      <c r="U443" s="7">
        <v>51.48</v>
      </c>
      <c r="X443" s="7" t="s">
        <v>26</v>
      </c>
      <c r="Y443" s="7">
        <v>2706</v>
      </c>
      <c r="Z443" s="9">
        <v>43063</v>
      </c>
      <c r="AA443" s="7">
        <v>1.05</v>
      </c>
    </row>
    <row r="444" spans="1:27" x14ac:dyDescent="0.2">
      <c r="A444" s="7" t="s">
        <v>11</v>
      </c>
      <c r="B444" s="7">
        <f t="shared" si="6"/>
        <v>654</v>
      </c>
      <c r="C444" s="9">
        <v>41011</v>
      </c>
      <c r="D444" s="24">
        <v>92.254970000000014</v>
      </c>
      <c r="F444" s="7" t="s">
        <v>11</v>
      </c>
      <c r="G444" s="7">
        <v>1099</v>
      </c>
      <c r="H444" s="9">
        <v>41456</v>
      </c>
      <c r="I444" s="7">
        <v>80.98</v>
      </c>
      <c r="K444" s="8"/>
      <c r="L444" s="7" t="s">
        <v>20</v>
      </c>
      <c r="M444" s="7">
        <v>1711</v>
      </c>
      <c r="N444" s="9">
        <v>42068</v>
      </c>
      <c r="O444" s="7">
        <v>58.63</v>
      </c>
      <c r="Q444" s="8"/>
      <c r="R444" s="7" t="s">
        <v>20</v>
      </c>
      <c r="S444" s="7">
        <v>1752</v>
      </c>
      <c r="T444" s="9">
        <v>42109</v>
      </c>
      <c r="U444" s="7">
        <v>49.55</v>
      </c>
      <c r="X444" s="7" t="s">
        <v>26</v>
      </c>
      <c r="Y444" s="7">
        <v>2713</v>
      </c>
      <c r="Z444" s="9">
        <v>43070</v>
      </c>
      <c r="AA444" s="7">
        <v>1.05</v>
      </c>
    </row>
    <row r="445" spans="1:27" x14ac:dyDescent="0.2">
      <c r="A445" s="7" t="s">
        <v>11</v>
      </c>
      <c r="B445" s="7">
        <f t="shared" si="6"/>
        <v>655</v>
      </c>
      <c r="C445" s="9">
        <v>41012</v>
      </c>
      <c r="D445" s="24">
        <v>92.34517000000001</v>
      </c>
      <c r="F445" s="7" t="s">
        <v>11</v>
      </c>
      <c r="G445" s="7">
        <v>1101</v>
      </c>
      <c r="H445" s="9">
        <v>41458</v>
      </c>
      <c r="I445" s="7">
        <v>81.97</v>
      </c>
      <c r="K445" s="8"/>
      <c r="L445" s="7" t="s">
        <v>20</v>
      </c>
      <c r="M445" s="7">
        <v>1716</v>
      </c>
      <c r="N445" s="9">
        <v>42073</v>
      </c>
      <c r="O445" s="7">
        <v>33.9</v>
      </c>
      <c r="Q445" s="8"/>
      <c r="R445" s="7" t="s">
        <v>20</v>
      </c>
      <c r="S445" s="7">
        <v>1754</v>
      </c>
      <c r="T445" s="9">
        <v>42111</v>
      </c>
      <c r="U445" s="7">
        <v>55.14</v>
      </c>
      <c r="X445" s="7" t="s">
        <v>26</v>
      </c>
      <c r="Y445" s="7">
        <v>2720</v>
      </c>
      <c r="Z445" s="9">
        <v>43077</v>
      </c>
      <c r="AA445" s="7">
        <v>1.06</v>
      </c>
    </row>
    <row r="446" spans="1:27" x14ac:dyDescent="0.2">
      <c r="A446" s="7" t="s">
        <v>11</v>
      </c>
      <c r="B446" s="7">
        <f t="shared" si="6"/>
        <v>658</v>
      </c>
      <c r="C446" s="9">
        <v>41015</v>
      </c>
      <c r="D446" s="24">
        <v>92.746970000000019</v>
      </c>
      <c r="F446" s="7" t="s">
        <v>11</v>
      </c>
      <c r="G446" s="7">
        <v>1106</v>
      </c>
      <c r="H446" s="9">
        <v>41463</v>
      </c>
      <c r="I446" s="7">
        <v>92.5</v>
      </c>
      <c r="K446" s="8"/>
      <c r="L446" s="7" t="s">
        <v>20</v>
      </c>
      <c r="M446" s="7">
        <v>1718</v>
      </c>
      <c r="N446" s="9">
        <v>42075</v>
      </c>
      <c r="O446" s="7">
        <v>43.95</v>
      </c>
      <c r="Q446" s="8"/>
      <c r="R446" s="7" t="s">
        <v>20</v>
      </c>
      <c r="S446" s="7">
        <v>1759</v>
      </c>
      <c r="T446" s="9">
        <v>42116</v>
      </c>
      <c r="U446" s="7">
        <v>49.15</v>
      </c>
      <c r="X446" s="7" t="s">
        <v>26</v>
      </c>
      <c r="Y446" s="7">
        <v>2726</v>
      </c>
      <c r="Z446" s="9">
        <v>43083</v>
      </c>
      <c r="AA446" s="7">
        <v>1.18</v>
      </c>
    </row>
    <row r="447" spans="1:27" x14ac:dyDescent="0.2">
      <c r="A447" s="7" t="s">
        <v>11</v>
      </c>
      <c r="B447" s="7">
        <f t="shared" si="6"/>
        <v>659</v>
      </c>
      <c r="C447" s="9">
        <v>41016</v>
      </c>
      <c r="D447" s="24">
        <v>92.895170000000007</v>
      </c>
      <c r="F447" s="7" t="s">
        <v>11</v>
      </c>
      <c r="G447" s="7">
        <v>1108</v>
      </c>
      <c r="H447" s="9">
        <v>41465</v>
      </c>
      <c r="I447" s="7">
        <v>85.04</v>
      </c>
      <c r="K447" s="8"/>
      <c r="L447" s="7" t="s">
        <v>20</v>
      </c>
      <c r="M447" s="7">
        <v>1723</v>
      </c>
      <c r="N447" s="9">
        <v>42080</v>
      </c>
      <c r="O447" s="7">
        <v>43.95</v>
      </c>
      <c r="Q447" s="8"/>
      <c r="R447" s="7" t="s">
        <v>20</v>
      </c>
      <c r="S447" s="7">
        <v>1761</v>
      </c>
      <c r="T447" s="14">
        <v>42118</v>
      </c>
      <c r="U447" s="7">
        <v>54.55</v>
      </c>
      <c r="X447" s="7" t="s">
        <v>26</v>
      </c>
      <c r="Y447" s="7">
        <v>2733</v>
      </c>
      <c r="Z447" s="9">
        <v>43090</v>
      </c>
      <c r="AA447" s="7">
        <v>1.1000000000000001</v>
      </c>
    </row>
    <row r="448" spans="1:27" x14ac:dyDescent="0.2">
      <c r="A448" s="7" t="s">
        <v>11</v>
      </c>
      <c r="B448" s="7">
        <f t="shared" si="6"/>
        <v>660</v>
      </c>
      <c r="C448" s="9">
        <v>41017</v>
      </c>
      <c r="D448" s="24">
        <v>92.967070000000007</v>
      </c>
      <c r="F448" s="7" t="s">
        <v>11</v>
      </c>
      <c r="G448" s="7">
        <v>1110</v>
      </c>
      <c r="H448" s="9">
        <v>41467</v>
      </c>
      <c r="I448" s="7">
        <v>84.71</v>
      </c>
      <c r="K448" s="8"/>
      <c r="L448" s="7" t="s">
        <v>20</v>
      </c>
      <c r="M448" s="7">
        <v>1725</v>
      </c>
      <c r="N448" s="9">
        <v>42082</v>
      </c>
      <c r="O448" s="7">
        <v>48.05</v>
      </c>
      <c r="Q448" s="8"/>
      <c r="R448" s="7" t="s">
        <v>20</v>
      </c>
      <c r="S448" s="7">
        <v>1766</v>
      </c>
      <c r="T448" s="14">
        <v>42123</v>
      </c>
      <c r="U448" s="7">
        <v>63.2</v>
      </c>
      <c r="X448" s="7" t="s">
        <v>26</v>
      </c>
      <c r="Y448" s="7">
        <v>2740</v>
      </c>
      <c r="Z448" s="9">
        <v>43097</v>
      </c>
      <c r="AA448" s="7">
        <v>1.41</v>
      </c>
    </row>
    <row r="449" spans="1:27" x14ac:dyDescent="0.2">
      <c r="A449" s="7" t="s">
        <v>11</v>
      </c>
      <c r="B449" s="7">
        <f t="shared" si="6"/>
        <v>661</v>
      </c>
      <c r="C449" s="9">
        <v>41018</v>
      </c>
      <c r="D449" s="24">
        <v>93.102969999999999</v>
      </c>
      <c r="F449" s="7" t="s">
        <v>11</v>
      </c>
      <c r="G449" s="7">
        <v>1113</v>
      </c>
      <c r="H449" s="9">
        <v>41470</v>
      </c>
      <c r="I449" s="7">
        <v>83.27</v>
      </c>
      <c r="K449" s="8"/>
      <c r="L449" s="7" t="s">
        <v>20</v>
      </c>
      <c r="M449" s="7">
        <v>1730</v>
      </c>
      <c r="N449" s="9">
        <v>42087</v>
      </c>
      <c r="O449" s="7">
        <v>55.78</v>
      </c>
      <c r="Q449" s="8"/>
      <c r="R449" s="7" t="s">
        <v>20</v>
      </c>
      <c r="S449" s="7">
        <v>1768</v>
      </c>
      <c r="T449" s="14">
        <v>42125</v>
      </c>
      <c r="U449" s="7">
        <v>56.97</v>
      </c>
      <c r="X449" s="7" t="s">
        <v>26</v>
      </c>
      <c r="Y449" s="7">
        <v>2745</v>
      </c>
      <c r="Z449" s="9">
        <v>43102</v>
      </c>
      <c r="AA449" s="7">
        <v>1.0900000000000001</v>
      </c>
    </row>
    <row r="450" spans="1:27" x14ac:dyDescent="0.2">
      <c r="A450" s="7" t="s">
        <v>11</v>
      </c>
      <c r="B450" s="7">
        <f t="shared" si="6"/>
        <v>662</v>
      </c>
      <c r="C450" s="9">
        <v>41019</v>
      </c>
      <c r="D450" s="24">
        <v>93.166269999999997</v>
      </c>
      <c r="F450" s="7" t="s">
        <v>11</v>
      </c>
      <c r="G450" s="7">
        <v>1115</v>
      </c>
      <c r="H450" s="9">
        <v>41472</v>
      </c>
      <c r="I450" s="7">
        <v>76.72</v>
      </c>
      <c r="K450" s="8"/>
      <c r="L450" s="7" t="s">
        <v>20</v>
      </c>
      <c r="M450" s="7">
        <v>1732</v>
      </c>
      <c r="N450" s="9">
        <v>42089</v>
      </c>
      <c r="O450" s="7">
        <v>50.33</v>
      </c>
      <c r="Q450" s="8"/>
      <c r="R450" s="7" t="s">
        <v>20</v>
      </c>
      <c r="S450" s="7">
        <v>1773</v>
      </c>
      <c r="T450" s="14">
        <v>42130</v>
      </c>
      <c r="U450" s="7">
        <v>63.95</v>
      </c>
      <c r="X450" s="7" t="s">
        <v>26</v>
      </c>
      <c r="Y450" s="7">
        <v>2751</v>
      </c>
      <c r="Z450" s="15">
        <v>43108</v>
      </c>
      <c r="AA450" s="7">
        <v>1.05</v>
      </c>
    </row>
    <row r="451" spans="1:27" x14ac:dyDescent="0.2">
      <c r="A451" s="7" t="s">
        <v>11</v>
      </c>
      <c r="B451" s="7">
        <f t="shared" si="6"/>
        <v>665</v>
      </c>
      <c r="C451" s="9">
        <v>41022</v>
      </c>
      <c r="D451" s="24">
        <v>93.402969999999996</v>
      </c>
      <c r="F451" s="7" t="s">
        <v>11</v>
      </c>
      <c r="G451" s="7">
        <v>1117</v>
      </c>
      <c r="H451" s="9">
        <v>41474</v>
      </c>
      <c r="I451" s="7">
        <v>88.33</v>
      </c>
      <c r="K451" s="8"/>
      <c r="L451" s="7" t="s">
        <v>20</v>
      </c>
      <c r="M451" s="7">
        <v>1737</v>
      </c>
      <c r="N451" s="9">
        <v>42094</v>
      </c>
      <c r="O451" s="7">
        <v>48.9</v>
      </c>
      <c r="Q451" s="8"/>
      <c r="R451" s="7" t="s">
        <v>20</v>
      </c>
      <c r="S451" s="7">
        <v>1787</v>
      </c>
      <c r="T451" s="14">
        <v>42144</v>
      </c>
      <c r="U451" s="7">
        <v>47.3</v>
      </c>
    </row>
    <row r="452" spans="1:27" x14ac:dyDescent="0.2">
      <c r="A452" s="7" t="s">
        <v>11</v>
      </c>
      <c r="B452" s="7">
        <f t="shared" si="6"/>
        <v>666</v>
      </c>
      <c r="C452" s="9">
        <v>41023</v>
      </c>
      <c r="D452" s="24">
        <v>93.477369999999993</v>
      </c>
      <c r="F452" s="7" t="s">
        <v>11</v>
      </c>
      <c r="G452" s="7">
        <v>1120</v>
      </c>
      <c r="H452" s="9">
        <v>41477</v>
      </c>
      <c r="I452" s="7">
        <v>87.23</v>
      </c>
      <c r="J452" s="7" t="s">
        <v>72</v>
      </c>
      <c r="K452" s="8"/>
      <c r="L452" s="7" t="s">
        <v>20</v>
      </c>
      <c r="M452" s="7">
        <v>1739</v>
      </c>
      <c r="N452" s="9">
        <v>42096</v>
      </c>
      <c r="O452" s="7">
        <v>48.8</v>
      </c>
      <c r="Q452" s="8"/>
      <c r="R452" s="7" t="s">
        <v>20</v>
      </c>
      <c r="S452" s="7">
        <v>1789</v>
      </c>
      <c r="T452" s="14">
        <v>42146</v>
      </c>
      <c r="U452" s="7">
        <v>0.17499999999999999</v>
      </c>
    </row>
    <row r="453" spans="1:27" x14ac:dyDescent="0.2">
      <c r="A453" s="7" t="s">
        <v>11</v>
      </c>
      <c r="B453" s="7">
        <f t="shared" ref="B453:B516" si="7">C453-$C$2</f>
        <v>667</v>
      </c>
      <c r="C453" s="9">
        <v>41024</v>
      </c>
      <c r="D453" s="24">
        <v>92.352869999999996</v>
      </c>
      <c r="F453" s="7" t="s">
        <v>14</v>
      </c>
      <c r="G453" s="7">
        <v>1122</v>
      </c>
      <c r="H453" s="10">
        <v>41479</v>
      </c>
      <c r="I453" s="7">
        <v>80.38</v>
      </c>
      <c r="J453" s="7" t="s">
        <v>46</v>
      </c>
      <c r="K453" s="8">
        <f>MAX(I453:I466)</f>
        <v>84.33</v>
      </c>
      <c r="L453" s="7" t="s">
        <v>20</v>
      </c>
      <c r="M453" s="7">
        <v>1744</v>
      </c>
      <c r="N453" s="9">
        <v>42101</v>
      </c>
      <c r="O453" s="7">
        <v>58.66</v>
      </c>
      <c r="Q453" s="8"/>
      <c r="R453" s="7" t="s">
        <v>20</v>
      </c>
      <c r="S453" s="7">
        <v>1796</v>
      </c>
      <c r="T453" s="9">
        <v>42153</v>
      </c>
      <c r="U453" s="7">
        <v>52.5</v>
      </c>
    </row>
    <row r="454" spans="1:27" x14ac:dyDescent="0.2">
      <c r="A454" s="7" t="s">
        <v>11</v>
      </c>
      <c r="B454" s="7">
        <f t="shared" si="7"/>
        <v>668</v>
      </c>
      <c r="C454" s="9">
        <v>41025</v>
      </c>
      <c r="D454" s="24">
        <v>92.097069999999988</v>
      </c>
      <c r="F454" s="7" t="s">
        <v>14</v>
      </c>
      <c r="G454" s="7">
        <v>1124</v>
      </c>
      <c r="H454" s="9">
        <v>41481</v>
      </c>
      <c r="I454" s="7">
        <v>77.87</v>
      </c>
      <c r="J454" s="7" t="s">
        <v>47</v>
      </c>
      <c r="K454" s="8">
        <f>MIN(I453:I466)</f>
        <v>71.930000000000007</v>
      </c>
      <c r="L454" s="7" t="s">
        <v>20</v>
      </c>
      <c r="M454" s="7">
        <v>1746</v>
      </c>
      <c r="N454" s="9">
        <v>42103</v>
      </c>
      <c r="O454" s="7">
        <v>54.81</v>
      </c>
      <c r="Q454" s="8"/>
      <c r="R454" s="7" t="s">
        <v>20</v>
      </c>
      <c r="S454" s="7">
        <v>1801</v>
      </c>
      <c r="T454" s="9">
        <v>42158</v>
      </c>
      <c r="U454" s="7">
        <v>2</v>
      </c>
    </row>
    <row r="455" spans="1:27" x14ac:dyDescent="0.2">
      <c r="A455" s="7" t="s">
        <v>11</v>
      </c>
      <c r="B455" s="7">
        <f t="shared" si="7"/>
        <v>669</v>
      </c>
      <c r="C455" s="9">
        <v>41026</v>
      </c>
      <c r="D455" s="24">
        <v>92.456670000000003</v>
      </c>
      <c r="F455" s="7" t="s">
        <v>14</v>
      </c>
      <c r="G455" s="7">
        <v>1127</v>
      </c>
      <c r="H455" s="9">
        <v>41484</v>
      </c>
      <c r="I455" s="7">
        <v>80.88</v>
      </c>
      <c r="J455" s="7" t="s">
        <v>48</v>
      </c>
      <c r="K455" s="8">
        <f>MEDIAN(I453:I466)</f>
        <v>80.349999999999994</v>
      </c>
      <c r="L455" s="7" t="s">
        <v>20</v>
      </c>
      <c r="M455" s="7">
        <v>1751</v>
      </c>
      <c r="N455" s="9">
        <v>42108</v>
      </c>
      <c r="O455" s="7">
        <v>51.42</v>
      </c>
      <c r="Q455" s="8"/>
      <c r="R455" s="7" t="s">
        <v>20</v>
      </c>
      <c r="S455" s="7">
        <v>1803</v>
      </c>
      <c r="T455" s="9">
        <v>42160</v>
      </c>
      <c r="U455" s="7">
        <v>2</v>
      </c>
    </row>
    <row r="456" spans="1:27" x14ac:dyDescent="0.2">
      <c r="A456" s="7" t="s">
        <v>11</v>
      </c>
      <c r="B456" s="7">
        <f t="shared" si="7"/>
        <v>672</v>
      </c>
      <c r="C456" s="9">
        <v>41029</v>
      </c>
      <c r="D456" s="24">
        <v>93.597970000000004</v>
      </c>
      <c r="F456" s="7" t="s">
        <v>14</v>
      </c>
      <c r="G456" s="7">
        <v>1129</v>
      </c>
      <c r="H456" s="9">
        <v>41486</v>
      </c>
      <c r="I456" s="7">
        <v>80.319999999999993</v>
      </c>
      <c r="J456" s="7" t="s">
        <v>49</v>
      </c>
      <c r="K456" s="8">
        <f>AVERAGE(I453:I466)</f>
        <v>79.920714285714297</v>
      </c>
      <c r="L456" s="7" t="s">
        <v>20</v>
      </c>
      <c r="M456" s="7">
        <v>1753</v>
      </c>
      <c r="N456" s="9">
        <v>42110</v>
      </c>
      <c r="O456" s="7">
        <v>51.76</v>
      </c>
      <c r="Q456" s="8"/>
      <c r="R456" s="7" t="s">
        <v>20</v>
      </c>
      <c r="S456" s="7">
        <v>1808</v>
      </c>
      <c r="T456" s="9">
        <v>42165</v>
      </c>
      <c r="U456" s="7">
        <v>55.7</v>
      </c>
    </row>
    <row r="457" spans="1:27" x14ac:dyDescent="0.2">
      <c r="A457" s="7" t="s">
        <v>11</v>
      </c>
      <c r="B457" s="7">
        <f t="shared" si="7"/>
        <v>673</v>
      </c>
      <c r="C457" s="10">
        <v>41030</v>
      </c>
      <c r="D457" s="24">
        <v>93.642070000000004</v>
      </c>
      <c r="F457" s="7" t="s">
        <v>14</v>
      </c>
      <c r="G457" s="7">
        <v>1131</v>
      </c>
      <c r="H457" s="9">
        <v>41488</v>
      </c>
      <c r="I457" s="7">
        <v>79.92</v>
      </c>
      <c r="J457" s="7" t="s">
        <v>50</v>
      </c>
      <c r="K457" s="8">
        <f>STDEV(I453:I466)</f>
        <v>2.9674450660088389</v>
      </c>
      <c r="L457" s="7" t="s">
        <v>20</v>
      </c>
      <c r="M457" s="7">
        <v>1758</v>
      </c>
      <c r="N457" s="9">
        <v>42115</v>
      </c>
      <c r="O457" s="7">
        <v>56.71</v>
      </c>
      <c r="Q457" s="8"/>
      <c r="R457" s="7" t="s">
        <v>20</v>
      </c>
      <c r="S457" s="7">
        <v>1810</v>
      </c>
      <c r="T457" s="9">
        <v>42167</v>
      </c>
      <c r="U457" s="7">
        <v>58.3</v>
      </c>
    </row>
    <row r="458" spans="1:27" x14ac:dyDescent="0.2">
      <c r="A458" s="7" t="s">
        <v>11</v>
      </c>
      <c r="B458" s="7">
        <f t="shared" si="7"/>
        <v>674</v>
      </c>
      <c r="C458" s="9">
        <v>41031</v>
      </c>
      <c r="D458" s="24">
        <v>93.760870000000011</v>
      </c>
      <c r="F458" s="7" t="s">
        <v>14</v>
      </c>
      <c r="G458" s="7">
        <v>1134</v>
      </c>
      <c r="H458" s="9">
        <v>41491</v>
      </c>
      <c r="I458" s="7">
        <v>83.92</v>
      </c>
      <c r="K458" s="8"/>
      <c r="L458" s="7" t="s">
        <v>20</v>
      </c>
      <c r="M458" s="7">
        <v>1760</v>
      </c>
      <c r="N458" s="14">
        <v>42117</v>
      </c>
      <c r="O458" s="7">
        <v>59.92</v>
      </c>
      <c r="Q458" s="8"/>
      <c r="R458" s="7" t="s">
        <v>20</v>
      </c>
      <c r="S458" s="7">
        <v>1813</v>
      </c>
      <c r="T458" s="9">
        <v>42170</v>
      </c>
      <c r="U458" s="7">
        <v>76</v>
      </c>
    </row>
    <row r="459" spans="1:27" x14ac:dyDescent="0.2">
      <c r="A459" s="7" t="s">
        <v>11</v>
      </c>
      <c r="B459" s="7">
        <f t="shared" si="7"/>
        <v>675</v>
      </c>
      <c r="C459" s="9">
        <v>41032</v>
      </c>
      <c r="D459" s="24">
        <v>93.947770000000006</v>
      </c>
      <c r="F459" s="7" t="s">
        <v>14</v>
      </c>
      <c r="G459" s="7">
        <v>1136</v>
      </c>
      <c r="H459" s="9">
        <v>41493</v>
      </c>
      <c r="I459" s="7">
        <v>81.239999999999995</v>
      </c>
      <c r="K459" s="8"/>
      <c r="L459" s="7" t="s">
        <v>20</v>
      </c>
      <c r="M459" s="7">
        <v>1765</v>
      </c>
      <c r="N459" s="14">
        <v>42122</v>
      </c>
      <c r="O459" s="7">
        <v>61.1</v>
      </c>
      <c r="Q459" s="8"/>
      <c r="R459" s="7" t="s">
        <v>20</v>
      </c>
      <c r="S459" s="7">
        <v>1815</v>
      </c>
      <c r="T459" s="9">
        <v>42172</v>
      </c>
      <c r="U459" s="7">
        <v>53</v>
      </c>
    </row>
    <row r="460" spans="1:27" x14ac:dyDescent="0.2">
      <c r="A460" s="7" t="s">
        <v>11</v>
      </c>
      <c r="B460" s="7">
        <f t="shared" si="7"/>
        <v>676</v>
      </c>
      <c r="C460" s="9">
        <v>41033</v>
      </c>
      <c r="D460" s="24">
        <v>94.026970000000006</v>
      </c>
      <c r="F460" s="7" t="s">
        <v>14</v>
      </c>
      <c r="G460" s="7">
        <v>1138</v>
      </c>
      <c r="H460" s="9">
        <v>41495</v>
      </c>
      <c r="I460" s="7">
        <v>84.33</v>
      </c>
      <c r="K460" s="8"/>
      <c r="L460" s="7" t="s">
        <v>20</v>
      </c>
      <c r="M460" s="7">
        <v>1767</v>
      </c>
      <c r="N460" s="14">
        <v>42124</v>
      </c>
      <c r="O460" s="7">
        <v>62.7</v>
      </c>
      <c r="Q460" s="8"/>
      <c r="R460" s="7" t="s">
        <v>20</v>
      </c>
      <c r="S460" s="7">
        <v>1817</v>
      </c>
      <c r="T460" s="9">
        <v>42174</v>
      </c>
      <c r="U460" s="7">
        <v>55.8</v>
      </c>
    </row>
    <row r="461" spans="1:27" x14ac:dyDescent="0.2">
      <c r="A461" s="7" t="s">
        <v>11</v>
      </c>
      <c r="B461" s="7">
        <f t="shared" si="7"/>
        <v>679</v>
      </c>
      <c r="C461" s="9">
        <v>41036</v>
      </c>
      <c r="D461" s="24">
        <v>94.335669999999993</v>
      </c>
      <c r="F461" s="7" t="s">
        <v>14</v>
      </c>
      <c r="G461" s="7">
        <v>1141</v>
      </c>
      <c r="H461" s="9">
        <v>41498</v>
      </c>
      <c r="I461" s="7">
        <v>80.849999999999994</v>
      </c>
      <c r="K461" s="8"/>
      <c r="L461" s="7" t="s">
        <v>20</v>
      </c>
      <c r="M461" s="7">
        <v>1772</v>
      </c>
      <c r="N461" s="14">
        <v>42129</v>
      </c>
      <c r="O461" s="7">
        <v>64.03</v>
      </c>
      <c r="Q461" s="8"/>
      <c r="R461" s="7" t="s">
        <v>20</v>
      </c>
      <c r="S461" s="7">
        <v>1822</v>
      </c>
      <c r="T461" s="9">
        <v>42179</v>
      </c>
      <c r="U461" s="7">
        <v>55.1</v>
      </c>
    </row>
    <row r="462" spans="1:27" x14ac:dyDescent="0.2">
      <c r="A462" s="7" t="s">
        <v>11</v>
      </c>
      <c r="B462" s="7">
        <f t="shared" si="7"/>
        <v>680</v>
      </c>
      <c r="C462" s="9">
        <v>41037</v>
      </c>
      <c r="D462" s="24">
        <v>94.651769999999999</v>
      </c>
      <c r="F462" s="7" t="s">
        <v>14</v>
      </c>
      <c r="G462" s="7">
        <v>1143</v>
      </c>
      <c r="H462" s="9">
        <v>41500</v>
      </c>
      <c r="I462" s="7">
        <v>81.25</v>
      </c>
      <c r="K462" s="8"/>
      <c r="L462" s="7" t="s">
        <v>20</v>
      </c>
      <c r="M462" s="7">
        <v>1786</v>
      </c>
      <c r="N462" s="14">
        <v>42143</v>
      </c>
      <c r="O462" s="7">
        <v>50.5</v>
      </c>
      <c r="Q462" s="8"/>
      <c r="R462" s="7" t="s">
        <v>20</v>
      </c>
      <c r="S462" s="7">
        <v>1824</v>
      </c>
      <c r="T462" s="9">
        <v>42181</v>
      </c>
      <c r="U462" s="7">
        <v>57</v>
      </c>
    </row>
    <row r="463" spans="1:27" x14ac:dyDescent="0.2">
      <c r="A463" s="7" t="s">
        <v>11</v>
      </c>
      <c r="B463" s="7">
        <f t="shared" si="7"/>
        <v>681</v>
      </c>
      <c r="C463" s="9">
        <v>41038</v>
      </c>
      <c r="D463" s="24">
        <v>94.73997</v>
      </c>
      <c r="F463" s="7" t="s">
        <v>14</v>
      </c>
      <c r="G463" s="7">
        <v>1145</v>
      </c>
      <c r="H463" s="9">
        <v>41502</v>
      </c>
      <c r="I463" s="7">
        <v>71.930000000000007</v>
      </c>
      <c r="K463" s="8"/>
      <c r="L463" s="7" t="s">
        <v>20</v>
      </c>
      <c r="M463" s="7">
        <v>1788</v>
      </c>
      <c r="N463" s="14">
        <v>42145</v>
      </c>
      <c r="O463" s="7">
        <v>61.9</v>
      </c>
      <c r="Q463" s="8"/>
      <c r="R463" s="7" t="s">
        <v>20</v>
      </c>
      <c r="S463" s="7">
        <v>1829</v>
      </c>
      <c r="T463" s="9">
        <v>42186</v>
      </c>
      <c r="U463" s="7">
        <v>47.4</v>
      </c>
    </row>
    <row r="464" spans="1:27" x14ac:dyDescent="0.2">
      <c r="A464" s="7" t="s">
        <v>11</v>
      </c>
      <c r="B464" s="7">
        <f t="shared" si="7"/>
        <v>682</v>
      </c>
      <c r="C464" s="9">
        <v>41039</v>
      </c>
      <c r="D464" s="24">
        <v>95.320669999999993</v>
      </c>
      <c r="F464" s="7" t="s">
        <v>14</v>
      </c>
      <c r="G464" s="7">
        <v>1148</v>
      </c>
      <c r="H464" s="9">
        <v>41505</v>
      </c>
      <c r="I464" s="7">
        <v>78.040000000000006</v>
      </c>
      <c r="K464" s="8"/>
      <c r="L464" s="7" t="s">
        <v>20</v>
      </c>
      <c r="M464" s="7">
        <v>1795</v>
      </c>
      <c r="N464" s="14">
        <v>42152</v>
      </c>
      <c r="O464" s="7">
        <v>49.7</v>
      </c>
      <c r="Q464" s="8"/>
      <c r="R464" s="7" t="s">
        <v>20</v>
      </c>
      <c r="S464" s="7">
        <v>1836</v>
      </c>
      <c r="T464" s="9">
        <v>42193</v>
      </c>
      <c r="U464" s="7">
        <v>57.2</v>
      </c>
    </row>
    <row r="465" spans="1:21" x14ac:dyDescent="0.2">
      <c r="A465" s="7" t="s">
        <v>11</v>
      </c>
      <c r="B465" s="7">
        <f t="shared" si="7"/>
        <v>683</v>
      </c>
      <c r="C465" s="9">
        <v>41040</v>
      </c>
      <c r="D465" s="24">
        <v>95.27906999999999</v>
      </c>
      <c r="F465" s="7" t="s">
        <v>14</v>
      </c>
      <c r="G465" s="7">
        <v>1150</v>
      </c>
      <c r="H465" s="9">
        <v>41507</v>
      </c>
      <c r="I465" s="7">
        <v>78.900000000000006</v>
      </c>
      <c r="K465" s="8"/>
      <c r="L465" s="7" t="s">
        <v>20</v>
      </c>
      <c r="M465" s="7">
        <v>1800</v>
      </c>
      <c r="N465" s="9">
        <v>42157</v>
      </c>
      <c r="O465" s="7">
        <v>2</v>
      </c>
      <c r="Q465" s="8"/>
      <c r="R465" s="7" t="s">
        <v>20</v>
      </c>
      <c r="S465" s="7">
        <v>1838</v>
      </c>
      <c r="T465" s="9">
        <v>42195</v>
      </c>
      <c r="U465" s="7">
        <v>58.2</v>
      </c>
    </row>
    <row r="466" spans="1:21" x14ac:dyDescent="0.2">
      <c r="A466" s="7" t="s">
        <v>11</v>
      </c>
      <c r="B466" s="7">
        <f t="shared" si="7"/>
        <v>686</v>
      </c>
      <c r="C466" s="9">
        <v>41043</v>
      </c>
      <c r="D466" s="24">
        <v>96.676969999999983</v>
      </c>
      <c r="F466" s="7" t="s">
        <v>14</v>
      </c>
      <c r="G466" s="7">
        <v>1152</v>
      </c>
      <c r="H466" s="10">
        <v>41509</v>
      </c>
      <c r="I466" s="7">
        <v>79.06</v>
      </c>
      <c r="J466" s="7" t="s">
        <v>73</v>
      </c>
      <c r="K466" s="8"/>
      <c r="L466" s="7" t="s">
        <v>20</v>
      </c>
      <c r="M466" s="7">
        <v>1807</v>
      </c>
      <c r="N466" s="9">
        <v>42164</v>
      </c>
      <c r="O466" s="7">
        <v>61.2</v>
      </c>
      <c r="Q466" s="8"/>
      <c r="R466" s="7" t="s">
        <v>20</v>
      </c>
      <c r="S466" s="7">
        <v>1843</v>
      </c>
      <c r="T466" s="9">
        <v>42200</v>
      </c>
      <c r="U466" s="7">
        <v>54.3</v>
      </c>
    </row>
    <row r="467" spans="1:21" x14ac:dyDescent="0.2">
      <c r="A467" s="7" t="s">
        <v>11</v>
      </c>
      <c r="B467" s="7">
        <f t="shared" si="7"/>
        <v>687</v>
      </c>
      <c r="C467" s="9">
        <v>41044</v>
      </c>
      <c r="D467" s="24">
        <v>96.944369999999978</v>
      </c>
      <c r="F467" s="7" t="s">
        <v>16</v>
      </c>
      <c r="G467" s="7">
        <v>1155</v>
      </c>
      <c r="H467" s="9">
        <v>41512</v>
      </c>
      <c r="I467" s="7">
        <v>84.49</v>
      </c>
      <c r="J467" s="7" t="s">
        <v>46</v>
      </c>
      <c r="K467" s="8">
        <f>MAX(I467:I615)</f>
        <v>145.80000000000001</v>
      </c>
      <c r="L467" s="7" t="s">
        <v>20</v>
      </c>
      <c r="M467" s="7">
        <v>1809</v>
      </c>
      <c r="N467" s="9">
        <v>42166</v>
      </c>
      <c r="O467" s="7">
        <v>65.5</v>
      </c>
      <c r="Q467" s="8"/>
      <c r="R467" s="7" t="s">
        <v>20</v>
      </c>
      <c r="S467" s="7">
        <v>1845</v>
      </c>
      <c r="T467" s="14">
        <v>42202</v>
      </c>
      <c r="U467" s="7">
        <v>75.5</v>
      </c>
    </row>
    <row r="468" spans="1:21" x14ac:dyDescent="0.2">
      <c r="A468" s="7" t="s">
        <v>11</v>
      </c>
      <c r="B468" s="7">
        <f t="shared" si="7"/>
        <v>688</v>
      </c>
      <c r="C468" s="9">
        <v>41045</v>
      </c>
      <c r="D468" s="24">
        <v>96.957069999999973</v>
      </c>
      <c r="F468" s="7" t="s">
        <v>16</v>
      </c>
      <c r="G468" s="7">
        <v>1157</v>
      </c>
      <c r="H468" s="9">
        <v>41514</v>
      </c>
      <c r="I468" s="7">
        <v>103.5</v>
      </c>
      <c r="J468" s="7" t="s">
        <v>47</v>
      </c>
      <c r="K468" s="8">
        <f>MIN(I467:I615)</f>
        <v>0.17499999999999999</v>
      </c>
      <c r="L468" s="7" t="s">
        <v>20</v>
      </c>
      <c r="M468" s="7">
        <v>1814</v>
      </c>
      <c r="N468" s="9">
        <v>42171</v>
      </c>
      <c r="O468" s="7">
        <v>63.2</v>
      </c>
      <c r="Q468" s="8"/>
      <c r="R468" s="7" t="s">
        <v>20</v>
      </c>
      <c r="S468" s="7">
        <v>1850</v>
      </c>
      <c r="T468" s="14">
        <v>42207</v>
      </c>
      <c r="U468" s="7">
        <v>52.5</v>
      </c>
    </row>
    <row r="469" spans="1:21" x14ac:dyDescent="0.2">
      <c r="A469" s="7" t="s">
        <v>11</v>
      </c>
      <c r="B469" s="7">
        <f t="shared" si="7"/>
        <v>689</v>
      </c>
      <c r="C469" s="9">
        <v>41046</v>
      </c>
      <c r="D469" s="24">
        <v>97.378169999999983</v>
      </c>
      <c r="F469" s="7" t="s">
        <v>16</v>
      </c>
      <c r="G469" s="7">
        <v>1159</v>
      </c>
      <c r="H469" s="9">
        <v>41516</v>
      </c>
      <c r="I469" s="7">
        <v>86.43</v>
      </c>
      <c r="J469" s="7" t="s">
        <v>48</v>
      </c>
      <c r="K469" s="8">
        <f>MEDIAN(I467:I615)</f>
        <v>79.180000000000007</v>
      </c>
      <c r="L469" s="7" t="s">
        <v>20</v>
      </c>
      <c r="M469" s="7">
        <v>1816</v>
      </c>
      <c r="N469" s="9">
        <v>42173</v>
      </c>
      <c r="O469" s="7">
        <v>61.2</v>
      </c>
      <c r="Q469" s="8"/>
      <c r="R469" s="7" t="s">
        <v>20</v>
      </c>
      <c r="S469" s="7">
        <v>1852</v>
      </c>
      <c r="T469" s="14">
        <v>42209</v>
      </c>
      <c r="U469" s="7">
        <v>54.6</v>
      </c>
    </row>
    <row r="470" spans="1:21" x14ac:dyDescent="0.2">
      <c r="A470" s="7" t="s">
        <v>11</v>
      </c>
      <c r="B470" s="7">
        <f t="shared" si="7"/>
        <v>690</v>
      </c>
      <c r="C470" s="9">
        <v>41047</v>
      </c>
      <c r="D470" s="24">
        <v>97.406069999999971</v>
      </c>
      <c r="F470" s="7" t="s">
        <v>16</v>
      </c>
      <c r="G470" s="7">
        <v>1164</v>
      </c>
      <c r="H470" s="9">
        <v>41521</v>
      </c>
      <c r="I470" s="7">
        <v>85.21</v>
      </c>
      <c r="J470" s="7" t="s">
        <v>49</v>
      </c>
      <c r="K470" s="8">
        <f>AVERAGE(I467:I615)</f>
        <v>78.846208053691299</v>
      </c>
      <c r="L470" s="7" t="s">
        <v>20</v>
      </c>
      <c r="M470" s="7">
        <v>1821</v>
      </c>
      <c r="N470" s="9">
        <v>42178</v>
      </c>
      <c r="O470" s="7">
        <v>64.2</v>
      </c>
      <c r="Q470" s="8"/>
      <c r="R470" s="7" t="s">
        <v>20</v>
      </c>
      <c r="S470" s="7">
        <v>1857</v>
      </c>
      <c r="T470" s="14">
        <v>42214</v>
      </c>
      <c r="U470" s="7">
        <v>53.5</v>
      </c>
    </row>
    <row r="471" spans="1:21" x14ac:dyDescent="0.2">
      <c r="A471" s="7" t="s">
        <v>11</v>
      </c>
      <c r="B471" s="7">
        <f t="shared" si="7"/>
        <v>693</v>
      </c>
      <c r="C471" s="9">
        <v>41050</v>
      </c>
      <c r="D471" s="24">
        <v>97.74536999999998</v>
      </c>
      <c r="F471" s="7" t="s">
        <v>16</v>
      </c>
      <c r="G471" s="7">
        <v>1166</v>
      </c>
      <c r="H471" s="9">
        <v>41523</v>
      </c>
      <c r="I471" s="7">
        <v>82.25</v>
      </c>
      <c r="J471" s="7" t="s">
        <v>50</v>
      </c>
      <c r="K471" s="8">
        <f>STDEV(I467:I615)</f>
        <v>15.955093004664628</v>
      </c>
      <c r="L471" s="7" t="s">
        <v>20</v>
      </c>
      <c r="M471" s="7">
        <v>1823</v>
      </c>
      <c r="N471" s="9">
        <v>42180</v>
      </c>
      <c r="O471" s="7">
        <v>59.6</v>
      </c>
      <c r="Q471" s="8"/>
      <c r="R471" s="7" t="s">
        <v>20</v>
      </c>
      <c r="S471" s="7">
        <v>1859</v>
      </c>
      <c r="T471" s="14">
        <v>42216</v>
      </c>
      <c r="U471" s="7">
        <v>58.3</v>
      </c>
    </row>
    <row r="472" spans="1:21" x14ac:dyDescent="0.2">
      <c r="A472" s="7" t="s">
        <v>11</v>
      </c>
      <c r="B472" s="7">
        <f t="shared" si="7"/>
        <v>694</v>
      </c>
      <c r="C472" s="9">
        <v>41051</v>
      </c>
      <c r="D472" s="24">
        <v>97.928969999999993</v>
      </c>
      <c r="F472" s="7" t="s">
        <v>16</v>
      </c>
      <c r="G472" s="7">
        <v>1169</v>
      </c>
      <c r="H472" s="9">
        <v>41526</v>
      </c>
      <c r="I472" s="7">
        <v>82.49</v>
      </c>
      <c r="K472" s="8"/>
      <c r="L472" s="7" t="s">
        <v>20</v>
      </c>
      <c r="M472" s="7">
        <v>1828</v>
      </c>
      <c r="N472" s="9">
        <v>42185</v>
      </c>
      <c r="O472" s="7">
        <v>52.6</v>
      </c>
      <c r="Q472" s="8"/>
      <c r="R472" s="7" t="s">
        <v>20</v>
      </c>
      <c r="S472" s="7">
        <v>1864</v>
      </c>
      <c r="T472" s="14">
        <v>42221</v>
      </c>
      <c r="U472" s="7">
        <v>60.5</v>
      </c>
    </row>
    <row r="473" spans="1:21" x14ac:dyDescent="0.2">
      <c r="A473" s="7" t="s">
        <v>11</v>
      </c>
      <c r="B473" s="7">
        <f t="shared" si="7"/>
        <v>695</v>
      </c>
      <c r="C473" s="9">
        <v>41052</v>
      </c>
      <c r="D473" s="24">
        <v>97.935969999999983</v>
      </c>
      <c r="F473" s="7" t="s">
        <v>16</v>
      </c>
      <c r="G473" s="7">
        <v>1171</v>
      </c>
      <c r="H473" s="9">
        <v>41528</v>
      </c>
      <c r="I473" s="7">
        <v>97.01</v>
      </c>
      <c r="K473" s="8"/>
      <c r="L473" s="7" t="s">
        <v>20</v>
      </c>
      <c r="M473" s="7">
        <v>1830</v>
      </c>
      <c r="N473" s="9">
        <v>42187</v>
      </c>
      <c r="O473" s="7">
        <v>56.4</v>
      </c>
      <c r="Q473" s="8"/>
      <c r="R473" s="7" t="s">
        <v>20</v>
      </c>
      <c r="S473" s="7">
        <v>1866</v>
      </c>
      <c r="T473" s="14">
        <v>42223</v>
      </c>
      <c r="U473" s="7">
        <v>58.2</v>
      </c>
    </row>
    <row r="474" spans="1:21" x14ac:dyDescent="0.2">
      <c r="A474" s="7" t="s">
        <v>11</v>
      </c>
      <c r="B474" s="7">
        <f t="shared" si="7"/>
        <v>696</v>
      </c>
      <c r="C474" s="9">
        <v>41053</v>
      </c>
      <c r="D474" s="24">
        <v>98.087169999999986</v>
      </c>
      <c r="F474" s="7" t="s">
        <v>16</v>
      </c>
      <c r="G474" s="7">
        <v>1173</v>
      </c>
      <c r="H474" s="9">
        <v>41530</v>
      </c>
      <c r="I474" s="7">
        <v>82.75</v>
      </c>
      <c r="K474" s="8"/>
      <c r="L474" s="7" t="s">
        <v>20</v>
      </c>
      <c r="M474" s="7">
        <v>1835</v>
      </c>
      <c r="N474" s="9">
        <v>42192</v>
      </c>
      <c r="O474" s="7">
        <v>60.8</v>
      </c>
      <c r="Q474" s="8"/>
      <c r="R474" s="7" t="s">
        <v>20</v>
      </c>
      <c r="S474" s="7">
        <v>1871</v>
      </c>
      <c r="T474" s="14">
        <v>42228</v>
      </c>
      <c r="U474" s="7">
        <v>56.9</v>
      </c>
    </row>
    <row r="475" spans="1:21" x14ac:dyDescent="0.2">
      <c r="A475" s="7" t="s">
        <v>11</v>
      </c>
      <c r="B475" s="7">
        <f t="shared" si="7"/>
        <v>697</v>
      </c>
      <c r="C475" s="9">
        <v>41054</v>
      </c>
      <c r="D475" s="24">
        <v>98.164969999999983</v>
      </c>
      <c r="F475" s="7" t="s">
        <v>16</v>
      </c>
      <c r="G475" s="7">
        <v>1176</v>
      </c>
      <c r="H475" s="9">
        <v>41533</v>
      </c>
      <c r="I475" s="7">
        <v>77.5</v>
      </c>
      <c r="K475" s="8"/>
      <c r="L475" s="7" t="s">
        <v>20</v>
      </c>
      <c r="M475" s="7">
        <v>1837</v>
      </c>
      <c r="N475" s="9">
        <v>42194</v>
      </c>
      <c r="O475" s="7">
        <v>60.1</v>
      </c>
      <c r="Q475" s="8"/>
      <c r="R475" s="7" t="s">
        <v>20</v>
      </c>
      <c r="S475" s="7">
        <v>1873</v>
      </c>
      <c r="T475" s="14">
        <v>42230</v>
      </c>
      <c r="U475" s="7">
        <v>59</v>
      </c>
    </row>
    <row r="476" spans="1:21" x14ac:dyDescent="0.2">
      <c r="A476" s="7" t="s">
        <v>11</v>
      </c>
      <c r="B476" s="7">
        <f t="shared" si="7"/>
        <v>701</v>
      </c>
      <c r="C476" s="9">
        <v>41058</v>
      </c>
      <c r="D476" s="24">
        <v>98.389169999999979</v>
      </c>
      <c r="F476" s="7" t="s">
        <v>16</v>
      </c>
      <c r="G476" s="7">
        <v>1178</v>
      </c>
      <c r="H476" s="9">
        <v>41535</v>
      </c>
      <c r="I476" s="7">
        <v>80.3</v>
      </c>
      <c r="K476" s="8"/>
      <c r="L476" s="7" t="s">
        <v>20</v>
      </c>
      <c r="M476" s="7">
        <v>1842</v>
      </c>
      <c r="N476" s="9">
        <v>42199</v>
      </c>
      <c r="O476" s="7">
        <v>59.2</v>
      </c>
      <c r="Q476" s="8"/>
      <c r="R476" s="7" t="s">
        <v>20</v>
      </c>
      <c r="S476" s="7">
        <v>1878</v>
      </c>
      <c r="T476" s="14">
        <v>42235</v>
      </c>
      <c r="U476" s="7">
        <v>55.1</v>
      </c>
    </row>
    <row r="477" spans="1:21" x14ac:dyDescent="0.2">
      <c r="A477" s="7" t="s">
        <v>11</v>
      </c>
      <c r="B477" s="7">
        <f t="shared" si="7"/>
        <v>702</v>
      </c>
      <c r="C477" s="9">
        <v>41059</v>
      </c>
      <c r="D477" s="24">
        <v>98.388669999999991</v>
      </c>
      <c r="F477" s="7" t="s">
        <v>16</v>
      </c>
      <c r="G477" s="7">
        <v>1180</v>
      </c>
      <c r="H477" s="9">
        <v>41537</v>
      </c>
      <c r="I477" s="7">
        <v>81.760000000000005</v>
      </c>
      <c r="K477" s="8"/>
      <c r="L477" s="7" t="s">
        <v>20</v>
      </c>
      <c r="M477" s="7">
        <v>1844</v>
      </c>
      <c r="N477" s="9">
        <v>42201</v>
      </c>
      <c r="O477" s="7">
        <v>63.6</v>
      </c>
      <c r="Q477" s="8"/>
      <c r="R477" s="7" t="s">
        <v>20</v>
      </c>
      <c r="S477" s="7">
        <v>1880</v>
      </c>
      <c r="T477" s="14">
        <v>42237</v>
      </c>
      <c r="U477" s="7">
        <v>53.7</v>
      </c>
    </row>
    <row r="478" spans="1:21" x14ac:dyDescent="0.2">
      <c r="A478" s="7" t="s">
        <v>11</v>
      </c>
      <c r="B478" s="7">
        <f t="shared" si="7"/>
        <v>703</v>
      </c>
      <c r="C478" s="9">
        <v>41060</v>
      </c>
      <c r="D478" s="24">
        <v>98.569469999999981</v>
      </c>
      <c r="F478" s="7" t="s">
        <v>16</v>
      </c>
      <c r="G478" s="7">
        <v>1183</v>
      </c>
      <c r="H478" s="9">
        <v>41540</v>
      </c>
      <c r="I478" s="7">
        <v>96.09</v>
      </c>
      <c r="K478" s="8"/>
      <c r="L478" s="7" t="s">
        <v>20</v>
      </c>
      <c r="M478" s="7">
        <v>1849</v>
      </c>
      <c r="N478" s="14">
        <v>42206</v>
      </c>
      <c r="O478" s="7">
        <v>58.2</v>
      </c>
      <c r="Q478" s="8"/>
      <c r="R478" s="7" t="s">
        <v>20</v>
      </c>
      <c r="S478" s="7">
        <v>1885</v>
      </c>
      <c r="T478" s="9">
        <v>42242</v>
      </c>
      <c r="U478" s="7">
        <v>52.3</v>
      </c>
    </row>
    <row r="479" spans="1:21" x14ac:dyDescent="0.2">
      <c r="A479" s="7" t="s">
        <v>11</v>
      </c>
      <c r="B479" s="7">
        <f t="shared" si="7"/>
        <v>704</v>
      </c>
      <c r="C479" s="9">
        <v>41061</v>
      </c>
      <c r="D479" s="24">
        <v>98.601069999999993</v>
      </c>
      <c r="F479" s="7" t="s">
        <v>16</v>
      </c>
      <c r="G479" s="7">
        <v>1185</v>
      </c>
      <c r="H479" s="9">
        <v>41542</v>
      </c>
      <c r="I479" s="7">
        <v>82.19</v>
      </c>
      <c r="K479" s="8"/>
      <c r="L479" s="7" t="s">
        <v>20</v>
      </c>
      <c r="M479" s="7">
        <v>1851</v>
      </c>
      <c r="N479" s="14">
        <v>42208</v>
      </c>
      <c r="O479" s="7">
        <v>62</v>
      </c>
      <c r="Q479" s="8"/>
      <c r="R479" s="7" t="s">
        <v>20</v>
      </c>
      <c r="S479" s="7">
        <v>1887</v>
      </c>
      <c r="T479" s="9">
        <v>42244</v>
      </c>
      <c r="U479" s="7">
        <v>61.3</v>
      </c>
    </row>
    <row r="480" spans="1:21" x14ac:dyDescent="0.2">
      <c r="A480" s="7" t="s">
        <v>11</v>
      </c>
      <c r="B480" s="7">
        <f t="shared" si="7"/>
        <v>707</v>
      </c>
      <c r="C480" s="9">
        <v>41064</v>
      </c>
      <c r="D480" s="24">
        <v>98.625069999999994</v>
      </c>
      <c r="F480" s="7" t="s">
        <v>16</v>
      </c>
      <c r="G480" s="7">
        <v>1187</v>
      </c>
      <c r="H480" s="9">
        <v>41544</v>
      </c>
      <c r="I480" s="7">
        <v>79.180000000000007</v>
      </c>
      <c r="K480" s="8"/>
      <c r="L480" s="7" t="s">
        <v>20</v>
      </c>
      <c r="M480" s="7">
        <v>1856</v>
      </c>
      <c r="N480" s="14">
        <v>42213</v>
      </c>
      <c r="O480" s="7">
        <v>60.9</v>
      </c>
      <c r="Q480" s="8"/>
      <c r="R480" s="7" t="s">
        <v>20</v>
      </c>
      <c r="S480" s="7">
        <v>1892</v>
      </c>
      <c r="T480" s="9">
        <v>42249</v>
      </c>
      <c r="U480" s="7">
        <v>59.1</v>
      </c>
    </row>
    <row r="481" spans="1:23" x14ac:dyDescent="0.2">
      <c r="A481" s="7" t="s">
        <v>11</v>
      </c>
      <c r="B481" s="7">
        <f t="shared" si="7"/>
        <v>708</v>
      </c>
      <c r="C481" s="9">
        <v>41065</v>
      </c>
      <c r="D481" s="24">
        <v>98.709670000000003</v>
      </c>
      <c r="F481" s="7" t="s">
        <v>16</v>
      </c>
      <c r="G481" s="7">
        <v>1190</v>
      </c>
      <c r="H481" s="9">
        <v>41547</v>
      </c>
      <c r="I481" s="7">
        <v>77.63</v>
      </c>
      <c r="K481" s="8"/>
      <c r="L481" s="7" t="s">
        <v>20</v>
      </c>
      <c r="M481" s="7">
        <v>1858</v>
      </c>
      <c r="N481" s="14">
        <v>42215</v>
      </c>
      <c r="O481" s="7">
        <v>60.5</v>
      </c>
      <c r="Q481" s="8"/>
      <c r="R481" s="7" t="s">
        <v>20</v>
      </c>
      <c r="S481" s="7">
        <v>1894</v>
      </c>
      <c r="T481" s="9">
        <v>42251</v>
      </c>
      <c r="U481" s="7">
        <v>58.1</v>
      </c>
    </row>
    <row r="482" spans="1:23" x14ac:dyDescent="0.2">
      <c r="A482" s="7" t="s">
        <v>11</v>
      </c>
      <c r="B482" s="7">
        <f t="shared" si="7"/>
        <v>709</v>
      </c>
      <c r="C482" s="9">
        <v>41066</v>
      </c>
      <c r="D482" s="24">
        <v>98.791069999999991</v>
      </c>
      <c r="F482" s="7" t="s">
        <v>16</v>
      </c>
      <c r="G482" s="7">
        <v>1207</v>
      </c>
      <c r="H482" s="9">
        <v>41564</v>
      </c>
      <c r="I482" s="7">
        <v>94.33</v>
      </c>
      <c r="K482" s="8"/>
      <c r="L482" s="7" t="s">
        <v>20</v>
      </c>
      <c r="M482" s="7">
        <v>1863</v>
      </c>
      <c r="N482" s="14">
        <v>42220</v>
      </c>
      <c r="O482" s="7">
        <v>63.6</v>
      </c>
      <c r="Q482" s="8"/>
      <c r="R482" s="7" t="s">
        <v>20</v>
      </c>
      <c r="S482" s="7">
        <v>1901</v>
      </c>
      <c r="T482" s="9">
        <v>42258</v>
      </c>
      <c r="U482" s="7">
        <v>60</v>
      </c>
    </row>
    <row r="483" spans="1:23" x14ac:dyDescent="0.2">
      <c r="A483" s="7" t="s">
        <v>11</v>
      </c>
      <c r="B483" s="7">
        <f t="shared" si="7"/>
        <v>710</v>
      </c>
      <c r="C483" s="9">
        <v>41067</v>
      </c>
      <c r="D483" s="24">
        <v>98.857269999999986</v>
      </c>
      <c r="F483" s="7" t="s">
        <v>16</v>
      </c>
      <c r="G483" s="7">
        <v>1208</v>
      </c>
      <c r="H483" s="9">
        <v>41565</v>
      </c>
      <c r="I483" s="7">
        <v>83.39</v>
      </c>
      <c r="K483" s="8"/>
      <c r="L483" s="7" t="s">
        <v>20</v>
      </c>
      <c r="M483" s="7">
        <v>1865</v>
      </c>
      <c r="N483" s="14">
        <v>42222</v>
      </c>
      <c r="O483" s="7">
        <v>65</v>
      </c>
      <c r="Q483" s="8"/>
      <c r="R483" s="7" t="s">
        <v>20</v>
      </c>
      <c r="S483" s="7">
        <v>1906</v>
      </c>
      <c r="T483" s="9">
        <v>42263</v>
      </c>
      <c r="U483" s="7">
        <v>59.3</v>
      </c>
    </row>
    <row r="484" spans="1:23" x14ac:dyDescent="0.2">
      <c r="A484" s="7" t="s">
        <v>11</v>
      </c>
      <c r="B484" s="7">
        <f t="shared" si="7"/>
        <v>711</v>
      </c>
      <c r="C484" s="9">
        <v>41068</v>
      </c>
      <c r="D484" s="24">
        <v>98.839370000000002</v>
      </c>
      <c r="F484" s="7" t="s">
        <v>16</v>
      </c>
      <c r="G484" s="7">
        <v>1211</v>
      </c>
      <c r="H484" s="9">
        <v>41568</v>
      </c>
      <c r="I484" s="7">
        <v>114.4</v>
      </c>
      <c r="K484" s="8"/>
      <c r="L484" s="7" t="s">
        <v>20</v>
      </c>
      <c r="M484" s="7">
        <v>1870</v>
      </c>
      <c r="N484" s="14">
        <v>42227</v>
      </c>
      <c r="O484" s="7">
        <v>63.3</v>
      </c>
      <c r="Q484" s="8"/>
      <c r="R484" s="7" t="s">
        <v>20</v>
      </c>
      <c r="S484" s="7">
        <v>1908</v>
      </c>
      <c r="T484" s="9">
        <v>42265</v>
      </c>
      <c r="U484" s="7">
        <v>51.9</v>
      </c>
    </row>
    <row r="485" spans="1:23" x14ac:dyDescent="0.2">
      <c r="A485" s="7" t="s">
        <v>11</v>
      </c>
      <c r="B485" s="7">
        <f t="shared" si="7"/>
        <v>714</v>
      </c>
      <c r="C485" s="9">
        <v>41071</v>
      </c>
      <c r="D485" s="24">
        <v>99.164369999999991</v>
      </c>
      <c r="F485" s="7" t="s">
        <v>16</v>
      </c>
      <c r="G485" s="7">
        <v>1213</v>
      </c>
      <c r="H485" s="9">
        <v>41570</v>
      </c>
      <c r="I485" s="7">
        <v>68.83</v>
      </c>
      <c r="K485" s="8"/>
      <c r="L485" s="7" t="s">
        <v>20</v>
      </c>
      <c r="M485" s="7">
        <v>1872</v>
      </c>
      <c r="N485" s="14">
        <v>42229</v>
      </c>
      <c r="O485" s="7">
        <v>63.6</v>
      </c>
      <c r="Q485" s="8"/>
      <c r="R485" s="7" t="s">
        <v>20</v>
      </c>
      <c r="S485" s="7">
        <v>1913</v>
      </c>
      <c r="T485" s="14">
        <v>42270</v>
      </c>
      <c r="U485" s="7">
        <v>57.6</v>
      </c>
      <c r="V485" s="7" t="s">
        <v>74</v>
      </c>
    </row>
    <row r="486" spans="1:23" x14ac:dyDescent="0.2">
      <c r="A486" s="7" t="s">
        <v>11</v>
      </c>
      <c r="B486" s="7">
        <f t="shared" si="7"/>
        <v>715</v>
      </c>
      <c r="C486" s="9">
        <v>41072</v>
      </c>
      <c r="D486" s="24">
        <v>99.225669999999994</v>
      </c>
      <c r="F486" s="7" t="s">
        <v>16</v>
      </c>
      <c r="G486" s="7">
        <v>1215</v>
      </c>
      <c r="H486" s="9">
        <v>41572</v>
      </c>
      <c r="I486" s="7">
        <v>79.22</v>
      </c>
      <c r="K486" s="8"/>
      <c r="L486" s="7" t="s">
        <v>20</v>
      </c>
      <c r="M486" s="7">
        <v>1877</v>
      </c>
      <c r="N486" s="14">
        <v>42234</v>
      </c>
      <c r="O486" s="7">
        <v>61</v>
      </c>
      <c r="Q486" s="8"/>
      <c r="R486" s="7" t="s">
        <v>22</v>
      </c>
      <c r="S486" s="7">
        <v>1921</v>
      </c>
      <c r="T486" s="14">
        <v>42278</v>
      </c>
      <c r="U486" s="7">
        <v>36.700000000000003</v>
      </c>
      <c r="V486" s="7" t="s">
        <v>46</v>
      </c>
      <c r="W486" s="8">
        <f>MAX(U486:U577)</f>
        <v>36.700000000000003</v>
      </c>
    </row>
    <row r="487" spans="1:23" x14ac:dyDescent="0.2">
      <c r="A487" s="7" t="s">
        <v>11</v>
      </c>
      <c r="B487" s="7">
        <f t="shared" si="7"/>
        <v>716</v>
      </c>
      <c r="C487" s="9">
        <v>41073</v>
      </c>
      <c r="D487" s="24">
        <v>99.288669999999996</v>
      </c>
      <c r="F487" s="7" t="s">
        <v>16</v>
      </c>
      <c r="G487" s="7">
        <v>1218</v>
      </c>
      <c r="H487" s="9">
        <v>41575</v>
      </c>
      <c r="I487" s="7">
        <v>82.95</v>
      </c>
      <c r="K487" s="8"/>
      <c r="L487" s="7" t="s">
        <v>20</v>
      </c>
      <c r="M487" s="7">
        <v>1879</v>
      </c>
      <c r="N487" s="16">
        <v>42236</v>
      </c>
      <c r="O487" s="7">
        <v>58.7</v>
      </c>
      <c r="Q487" s="8"/>
      <c r="R487" s="7" t="s">
        <v>22</v>
      </c>
      <c r="S487" s="7">
        <v>1927</v>
      </c>
      <c r="T487" s="14">
        <v>42284</v>
      </c>
      <c r="U487" s="7">
        <v>24.3</v>
      </c>
      <c r="V487" s="7" t="s">
        <v>47</v>
      </c>
      <c r="W487" s="8">
        <f>MIN(U486:U577)</f>
        <v>0.17499999999999999</v>
      </c>
    </row>
    <row r="488" spans="1:23" x14ac:dyDescent="0.2">
      <c r="A488" s="7" t="s">
        <v>11</v>
      </c>
      <c r="B488" s="7">
        <f t="shared" si="7"/>
        <v>717</v>
      </c>
      <c r="C488" s="9">
        <v>41074</v>
      </c>
      <c r="D488" s="24">
        <v>99.37227</v>
      </c>
      <c r="F488" s="7" t="s">
        <v>16</v>
      </c>
      <c r="G488" s="7">
        <v>1220</v>
      </c>
      <c r="H488" s="9">
        <v>41577</v>
      </c>
      <c r="I488" s="7">
        <v>80.650000000000006</v>
      </c>
      <c r="K488" s="8"/>
      <c r="L488" s="7" t="s">
        <v>20</v>
      </c>
      <c r="M488" s="7">
        <v>1884</v>
      </c>
      <c r="N488" s="9">
        <v>42241</v>
      </c>
      <c r="O488" s="7">
        <v>54.8</v>
      </c>
      <c r="Q488" s="8"/>
      <c r="R488" s="7" t="s">
        <v>22</v>
      </c>
      <c r="S488" s="7">
        <v>1929</v>
      </c>
      <c r="T488" s="14">
        <v>42286</v>
      </c>
      <c r="U488" s="7">
        <v>22.3</v>
      </c>
      <c r="V488" s="7" t="s">
        <v>48</v>
      </c>
      <c r="W488" s="8">
        <f>MEDIAN(U486:U577)</f>
        <v>5.3849999999999998</v>
      </c>
    </row>
    <row r="489" spans="1:23" x14ac:dyDescent="0.2">
      <c r="A489" s="7" t="s">
        <v>11</v>
      </c>
      <c r="B489" s="7">
        <f t="shared" si="7"/>
        <v>718</v>
      </c>
      <c r="C489" s="9">
        <v>41075</v>
      </c>
      <c r="D489" s="24">
        <v>99.419269999999997</v>
      </c>
      <c r="F489" s="7" t="s">
        <v>16</v>
      </c>
      <c r="G489" s="7">
        <v>1222</v>
      </c>
      <c r="H489" s="10">
        <v>41579</v>
      </c>
      <c r="I489" s="7">
        <v>79.959999999999994</v>
      </c>
      <c r="K489" s="8"/>
      <c r="L489" s="7" t="s">
        <v>20</v>
      </c>
      <c r="M489" s="7">
        <v>1886</v>
      </c>
      <c r="N489" s="9">
        <v>42243</v>
      </c>
      <c r="O489" s="7">
        <v>62</v>
      </c>
      <c r="Q489" s="8"/>
      <c r="R489" s="7" t="s">
        <v>22</v>
      </c>
      <c r="S489" s="7">
        <v>1936</v>
      </c>
      <c r="T489" s="14">
        <v>42293</v>
      </c>
      <c r="U489" s="7">
        <v>18.8</v>
      </c>
      <c r="V489" s="7" t="s">
        <v>49</v>
      </c>
      <c r="W489" s="8">
        <f>AVERAGE(U486:U577)</f>
        <v>6.9010326086956528</v>
      </c>
    </row>
    <row r="490" spans="1:23" x14ac:dyDescent="0.2">
      <c r="A490" s="7" t="s">
        <v>11</v>
      </c>
      <c r="B490" s="7">
        <f t="shared" si="7"/>
        <v>721</v>
      </c>
      <c r="C490" s="9">
        <v>41078</v>
      </c>
      <c r="D490" s="24">
        <v>99.641469999999998</v>
      </c>
      <c r="F490" s="7" t="s">
        <v>16</v>
      </c>
      <c r="G490" s="7">
        <v>1225</v>
      </c>
      <c r="H490" s="9">
        <v>41582</v>
      </c>
      <c r="I490" s="7">
        <v>76.89</v>
      </c>
      <c r="K490" s="8"/>
      <c r="L490" s="7" t="s">
        <v>20</v>
      </c>
      <c r="M490" s="7">
        <v>1893</v>
      </c>
      <c r="N490" s="9">
        <v>42250</v>
      </c>
      <c r="O490" s="7">
        <v>60.7</v>
      </c>
      <c r="Q490" s="8"/>
      <c r="R490" s="7" t="s">
        <v>22</v>
      </c>
      <c r="S490" s="7">
        <v>1941</v>
      </c>
      <c r="T490" s="14">
        <v>42298</v>
      </c>
      <c r="U490" s="7">
        <v>18.399999999999999</v>
      </c>
      <c r="V490" s="7" t="s">
        <v>50</v>
      </c>
      <c r="W490" s="8">
        <f>STDEV(U486:U577)</f>
        <v>5.4803051239572627</v>
      </c>
    </row>
    <row r="491" spans="1:23" x14ac:dyDescent="0.2">
      <c r="A491" s="7" t="s">
        <v>11</v>
      </c>
      <c r="B491" s="7">
        <f t="shared" si="7"/>
        <v>722</v>
      </c>
      <c r="C491" s="9">
        <v>41079</v>
      </c>
      <c r="D491" s="24">
        <v>99.732969999999995</v>
      </c>
      <c r="F491" s="7" t="s">
        <v>16</v>
      </c>
      <c r="G491" s="7">
        <v>1227</v>
      </c>
      <c r="H491" s="9">
        <v>41584</v>
      </c>
      <c r="I491" s="7">
        <v>81.03</v>
      </c>
      <c r="K491" s="8"/>
      <c r="L491" s="7" t="s">
        <v>20</v>
      </c>
      <c r="M491" s="7">
        <v>1900</v>
      </c>
      <c r="N491" s="9">
        <v>42257</v>
      </c>
      <c r="O491" s="7">
        <v>59.8</v>
      </c>
      <c r="Q491" s="8"/>
      <c r="R491" s="7" t="s">
        <v>22</v>
      </c>
      <c r="S491" s="7">
        <v>1943</v>
      </c>
      <c r="T491" s="14">
        <v>42300</v>
      </c>
      <c r="U491" s="7">
        <v>11</v>
      </c>
    </row>
    <row r="492" spans="1:23" x14ac:dyDescent="0.2">
      <c r="A492" s="7" t="s">
        <v>11</v>
      </c>
      <c r="B492" s="7">
        <f t="shared" si="7"/>
        <v>723</v>
      </c>
      <c r="C492" s="9">
        <v>41080</v>
      </c>
      <c r="D492" s="24">
        <v>99.79607</v>
      </c>
      <c r="F492" s="7" t="s">
        <v>16</v>
      </c>
      <c r="G492" s="7">
        <v>1229</v>
      </c>
      <c r="H492" s="9">
        <v>41586</v>
      </c>
      <c r="I492" s="7">
        <v>79.31</v>
      </c>
      <c r="K492" s="8"/>
      <c r="L492" s="7" t="s">
        <v>20</v>
      </c>
      <c r="M492" s="7">
        <v>1905</v>
      </c>
      <c r="N492" s="9">
        <v>42262</v>
      </c>
      <c r="O492" s="7">
        <v>65.8</v>
      </c>
      <c r="Q492" s="8"/>
      <c r="R492" s="7" t="s">
        <v>22</v>
      </c>
      <c r="S492" s="7">
        <v>1948</v>
      </c>
      <c r="T492" s="14">
        <v>42305</v>
      </c>
      <c r="U492" s="7">
        <v>14.1</v>
      </c>
    </row>
    <row r="493" spans="1:23" x14ac:dyDescent="0.2">
      <c r="A493" s="7" t="s">
        <v>11</v>
      </c>
      <c r="B493" s="7">
        <f t="shared" si="7"/>
        <v>724</v>
      </c>
      <c r="C493" s="9">
        <v>41081</v>
      </c>
      <c r="D493" s="24">
        <v>100.04897</v>
      </c>
      <c r="F493" s="7" t="s">
        <v>16</v>
      </c>
      <c r="G493" s="7">
        <v>1234</v>
      </c>
      <c r="H493" s="9">
        <v>41591</v>
      </c>
      <c r="I493" s="7">
        <v>119.8</v>
      </c>
      <c r="K493" s="8"/>
      <c r="L493" s="7" t="s">
        <v>20</v>
      </c>
      <c r="M493" s="7">
        <v>1907</v>
      </c>
      <c r="N493" s="9">
        <v>42264</v>
      </c>
      <c r="O493" s="7">
        <v>63.6</v>
      </c>
      <c r="Q493" s="8"/>
      <c r="R493" s="7" t="s">
        <v>22</v>
      </c>
      <c r="S493" s="7">
        <v>1950</v>
      </c>
      <c r="T493" s="14">
        <v>42307</v>
      </c>
      <c r="U493" s="7">
        <v>13.05</v>
      </c>
    </row>
    <row r="494" spans="1:23" x14ac:dyDescent="0.2">
      <c r="A494" s="7" t="s">
        <v>11</v>
      </c>
      <c r="B494" s="7">
        <f t="shared" si="7"/>
        <v>725</v>
      </c>
      <c r="C494" s="9">
        <v>41082</v>
      </c>
      <c r="D494" s="24">
        <v>100.09936999999999</v>
      </c>
      <c r="F494" s="7" t="s">
        <v>16</v>
      </c>
      <c r="G494" s="7">
        <v>1236</v>
      </c>
      <c r="H494" s="9">
        <v>41593</v>
      </c>
      <c r="I494" s="7">
        <v>79.27</v>
      </c>
      <c r="K494" s="8"/>
      <c r="L494" s="7" t="s">
        <v>20</v>
      </c>
      <c r="M494" s="7">
        <v>1912</v>
      </c>
      <c r="N494" s="14">
        <v>42269</v>
      </c>
      <c r="O494" s="7">
        <v>59.8</v>
      </c>
      <c r="P494" s="7" t="s">
        <v>75</v>
      </c>
      <c r="Q494" s="8"/>
      <c r="R494" s="7" t="s">
        <v>22</v>
      </c>
      <c r="S494" s="7">
        <v>1955</v>
      </c>
      <c r="T494" s="9">
        <v>42312</v>
      </c>
      <c r="U494" s="7">
        <v>11.95</v>
      </c>
    </row>
    <row r="495" spans="1:23" x14ac:dyDescent="0.2">
      <c r="A495" s="7" t="s">
        <v>11</v>
      </c>
      <c r="B495" s="7">
        <f t="shared" si="7"/>
        <v>728</v>
      </c>
      <c r="C495" s="9">
        <v>41085</v>
      </c>
      <c r="D495" s="24">
        <v>100.41697000000001</v>
      </c>
      <c r="F495" s="7" t="s">
        <v>16</v>
      </c>
      <c r="G495" s="7">
        <v>1239</v>
      </c>
      <c r="H495" s="10">
        <v>41596</v>
      </c>
      <c r="I495" s="7">
        <v>73.39</v>
      </c>
      <c r="K495" s="8"/>
      <c r="L495" s="7" t="s">
        <v>22</v>
      </c>
      <c r="M495" s="7">
        <v>1920</v>
      </c>
      <c r="N495" s="14">
        <v>42277</v>
      </c>
      <c r="O495" s="7">
        <v>34.5</v>
      </c>
      <c r="P495" s="7" t="s">
        <v>46</v>
      </c>
      <c r="Q495" s="8">
        <f>MAX(O495:O582)</f>
        <v>34.5</v>
      </c>
      <c r="R495" s="7" t="s">
        <v>22</v>
      </c>
      <c r="S495" s="7">
        <v>1957</v>
      </c>
      <c r="T495" s="9">
        <v>42314</v>
      </c>
      <c r="U495" s="7">
        <v>10.95</v>
      </c>
    </row>
    <row r="496" spans="1:23" x14ac:dyDescent="0.2">
      <c r="A496" s="7" t="s">
        <v>11</v>
      </c>
      <c r="B496" s="7">
        <f t="shared" si="7"/>
        <v>729</v>
      </c>
      <c r="C496" s="9">
        <v>41086</v>
      </c>
      <c r="D496" s="24">
        <v>100.58866999999999</v>
      </c>
      <c r="F496" s="7" t="s">
        <v>16</v>
      </c>
      <c r="G496" s="7">
        <v>1241</v>
      </c>
      <c r="H496" s="9">
        <v>41598</v>
      </c>
      <c r="I496" s="7">
        <v>78.400000000000006</v>
      </c>
      <c r="K496" s="8"/>
      <c r="L496" s="7" t="s">
        <v>22</v>
      </c>
      <c r="M496" s="7">
        <v>1926</v>
      </c>
      <c r="N496" s="14">
        <v>42283</v>
      </c>
      <c r="O496" s="7">
        <v>19.8</v>
      </c>
      <c r="P496" s="7" t="s">
        <v>47</v>
      </c>
      <c r="Q496" s="8">
        <f>MIN(O495:O582)</f>
        <v>0.17499999999999999</v>
      </c>
      <c r="R496" s="7" t="s">
        <v>22</v>
      </c>
      <c r="S496" s="7">
        <v>1969</v>
      </c>
      <c r="T496" s="9">
        <v>42326</v>
      </c>
      <c r="U496" s="7">
        <v>10.71</v>
      </c>
    </row>
    <row r="497" spans="1:21" x14ac:dyDescent="0.2">
      <c r="A497" s="7" t="s">
        <v>11</v>
      </c>
      <c r="B497" s="7">
        <f t="shared" si="7"/>
        <v>730</v>
      </c>
      <c r="C497" s="9">
        <v>41087</v>
      </c>
      <c r="D497" s="24">
        <v>100.67946999999999</v>
      </c>
      <c r="F497" s="7" t="s">
        <v>16</v>
      </c>
      <c r="G497" s="7">
        <v>1243</v>
      </c>
      <c r="H497" s="9">
        <v>41600</v>
      </c>
      <c r="I497" s="7">
        <v>86.9</v>
      </c>
      <c r="K497" s="8"/>
      <c r="L497" s="7" t="s">
        <v>22</v>
      </c>
      <c r="M497" s="7">
        <v>1935</v>
      </c>
      <c r="N497" s="14">
        <v>42292</v>
      </c>
      <c r="O497" s="7">
        <v>17.5</v>
      </c>
      <c r="P497" s="7" t="s">
        <v>48</v>
      </c>
      <c r="Q497" s="8">
        <f>MEDIAN(O495:O582)</f>
        <v>5.28</v>
      </c>
      <c r="R497" s="7" t="s">
        <v>22</v>
      </c>
      <c r="S497" s="7">
        <v>1971</v>
      </c>
      <c r="T497" s="9">
        <v>42328</v>
      </c>
      <c r="U497" s="7">
        <v>9.69</v>
      </c>
    </row>
    <row r="498" spans="1:21" x14ac:dyDescent="0.2">
      <c r="A498" s="7" t="s">
        <v>11</v>
      </c>
      <c r="B498" s="7">
        <f t="shared" si="7"/>
        <v>731</v>
      </c>
      <c r="C498" s="9">
        <v>41088</v>
      </c>
      <c r="D498" s="24">
        <v>100.84257000000001</v>
      </c>
      <c r="F498" s="7" t="s">
        <v>16</v>
      </c>
      <c r="G498" s="7">
        <v>1246</v>
      </c>
      <c r="H498" s="9">
        <v>41603</v>
      </c>
      <c r="I498" s="7">
        <v>81.58</v>
      </c>
      <c r="K498" s="8"/>
      <c r="L498" s="7" t="s">
        <v>22</v>
      </c>
      <c r="M498" s="7">
        <v>1942</v>
      </c>
      <c r="N498" s="14">
        <v>42299</v>
      </c>
      <c r="O498" s="7">
        <v>9.3000000000000007</v>
      </c>
      <c r="P498" s="7" t="s">
        <v>49</v>
      </c>
      <c r="Q498" s="8">
        <f>AVERAGE(O495:O582)</f>
        <v>6.5751704545454519</v>
      </c>
      <c r="R498" s="7" t="s">
        <v>22</v>
      </c>
      <c r="S498" s="7">
        <v>1976</v>
      </c>
      <c r="T498" s="9">
        <v>42333</v>
      </c>
      <c r="U498" s="7">
        <v>9.2200000000000006</v>
      </c>
    </row>
    <row r="499" spans="1:21" x14ac:dyDescent="0.2">
      <c r="A499" s="7" t="s">
        <v>11</v>
      </c>
      <c r="B499" s="7">
        <f t="shared" si="7"/>
        <v>732</v>
      </c>
      <c r="C499" s="9">
        <v>41089</v>
      </c>
      <c r="D499" s="24">
        <v>100.90817000000001</v>
      </c>
      <c r="F499" s="7" t="s">
        <v>16</v>
      </c>
      <c r="G499" s="7">
        <v>1248</v>
      </c>
      <c r="H499" s="9">
        <v>41605</v>
      </c>
      <c r="I499" s="7">
        <v>81.48</v>
      </c>
      <c r="K499" s="8"/>
      <c r="L499" s="7" t="s">
        <v>22</v>
      </c>
      <c r="M499" s="7">
        <v>1947</v>
      </c>
      <c r="N499" s="14">
        <v>42304</v>
      </c>
      <c r="O499" s="7">
        <v>13.6</v>
      </c>
      <c r="P499" s="7" t="s">
        <v>50</v>
      </c>
      <c r="Q499" s="8">
        <f>STDEV(O495:O582)</f>
        <v>5.4319249170017683</v>
      </c>
      <c r="R499" s="7" t="s">
        <v>22</v>
      </c>
      <c r="S499" s="7">
        <v>1983</v>
      </c>
      <c r="T499" s="9">
        <v>42340</v>
      </c>
      <c r="U499" s="7">
        <v>9.36</v>
      </c>
    </row>
    <row r="500" spans="1:21" x14ac:dyDescent="0.2">
      <c r="A500" s="7" t="s">
        <v>11</v>
      </c>
      <c r="B500" s="7">
        <f t="shared" si="7"/>
        <v>735</v>
      </c>
      <c r="C500" s="10">
        <v>41092</v>
      </c>
      <c r="D500" s="24">
        <v>101.25317000000001</v>
      </c>
      <c r="F500" s="7" t="s">
        <v>16</v>
      </c>
      <c r="G500" s="7">
        <v>1253</v>
      </c>
      <c r="H500" s="9">
        <v>41610</v>
      </c>
      <c r="I500" s="7">
        <v>81.02</v>
      </c>
      <c r="K500" s="8"/>
      <c r="L500" s="7" t="s">
        <v>22</v>
      </c>
      <c r="M500" s="7">
        <v>1949</v>
      </c>
      <c r="N500" s="14">
        <v>42306</v>
      </c>
      <c r="O500" s="7">
        <v>12.52</v>
      </c>
      <c r="Q500" s="8"/>
      <c r="R500" s="7" t="s">
        <v>22</v>
      </c>
      <c r="S500" s="7">
        <v>1985</v>
      </c>
      <c r="T500" s="9">
        <v>42342</v>
      </c>
      <c r="U500" s="7">
        <v>6.87</v>
      </c>
    </row>
    <row r="501" spans="1:21" x14ac:dyDescent="0.2">
      <c r="A501" s="7" t="s">
        <v>11</v>
      </c>
      <c r="B501" s="7">
        <f t="shared" si="7"/>
        <v>736</v>
      </c>
      <c r="C501" s="9">
        <v>41093</v>
      </c>
      <c r="D501" s="24">
        <v>101.40287000000001</v>
      </c>
      <c r="F501" s="7" t="s">
        <v>16</v>
      </c>
      <c r="G501" s="7">
        <v>1255</v>
      </c>
      <c r="H501" s="10">
        <v>41612</v>
      </c>
      <c r="I501" s="7">
        <v>80.2</v>
      </c>
      <c r="K501" s="8"/>
      <c r="L501" s="7" t="s">
        <v>22</v>
      </c>
      <c r="M501" s="7">
        <v>1954</v>
      </c>
      <c r="N501" s="14">
        <v>42311</v>
      </c>
      <c r="O501" s="7">
        <v>12.21</v>
      </c>
      <c r="Q501" s="8"/>
      <c r="R501" s="7" t="s">
        <v>22</v>
      </c>
      <c r="S501" s="7">
        <v>1990</v>
      </c>
      <c r="T501" s="14">
        <v>42347</v>
      </c>
      <c r="U501" s="7">
        <v>10.26</v>
      </c>
    </row>
    <row r="502" spans="1:21" x14ac:dyDescent="0.2">
      <c r="A502" s="7" t="s">
        <v>11</v>
      </c>
      <c r="B502" s="7">
        <f t="shared" si="7"/>
        <v>738</v>
      </c>
      <c r="C502" s="9">
        <v>41095</v>
      </c>
      <c r="D502" s="24">
        <v>101.58007000000001</v>
      </c>
      <c r="F502" s="7" t="s">
        <v>16</v>
      </c>
      <c r="G502" s="7">
        <v>1257</v>
      </c>
      <c r="H502" s="10">
        <v>41614</v>
      </c>
      <c r="I502" s="7">
        <v>77.180000000000007</v>
      </c>
      <c r="K502" s="8"/>
      <c r="L502" s="7" t="s">
        <v>22</v>
      </c>
      <c r="M502" s="7">
        <v>1956</v>
      </c>
      <c r="N502" s="9">
        <v>42313</v>
      </c>
      <c r="O502" s="7">
        <v>10.68</v>
      </c>
      <c r="Q502" s="8"/>
      <c r="R502" s="7" t="s">
        <v>22</v>
      </c>
      <c r="S502" s="7">
        <v>1992</v>
      </c>
      <c r="T502" s="14">
        <v>42349</v>
      </c>
      <c r="U502" s="7">
        <v>7.58</v>
      </c>
    </row>
    <row r="503" spans="1:21" x14ac:dyDescent="0.2">
      <c r="A503" s="7" t="s">
        <v>11</v>
      </c>
      <c r="B503" s="7">
        <f t="shared" si="7"/>
        <v>739</v>
      </c>
      <c r="C503" s="9">
        <v>41096</v>
      </c>
      <c r="D503" s="24">
        <v>101.56607000000001</v>
      </c>
      <c r="F503" s="7" t="s">
        <v>16</v>
      </c>
      <c r="G503" s="7">
        <v>1260</v>
      </c>
      <c r="H503" s="10">
        <v>41617</v>
      </c>
      <c r="I503" s="7">
        <v>78.27</v>
      </c>
      <c r="K503" s="8"/>
      <c r="L503" s="7" t="s">
        <v>22</v>
      </c>
      <c r="M503" s="7">
        <v>1961</v>
      </c>
      <c r="N503" s="9">
        <v>42318</v>
      </c>
      <c r="O503" s="7">
        <v>11</v>
      </c>
      <c r="Q503" s="8"/>
      <c r="R503" s="7" t="s">
        <v>22</v>
      </c>
      <c r="S503" s="7">
        <v>1997</v>
      </c>
      <c r="T503" s="14">
        <v>42354</v>
      </c>
      <c r="U503" s="7">
        <v>7.96</v>
      </c>
    </row>
    <row r="504" spans="1:21" x14ac:dyDescent="0.2">
      <c r="A504" s="7" t="s">
        <v>11</v>
      </c>
      <c r="B504" s="7">
        <f t="shared" si="7"/>
        <v>742</v>
      </c>
      <c r="C504" s="9">
        <v>41099</v>
      </c>
      <c r="D504" s="24">
        <v>101.89867000000001</v>
      </c>
      <c r="F504" s="7" t="s">
        <v>16</v>
      </c>
      <c r="G504" s="7">
        <v>1262</v>
      </c>
      <c r="H504" s="10">
        <v>41619</v>
      </c>
      <c r="I504" s="7">
        <v>76.900000000000006</v>
      </c>
      <c r="K504" s="8"/>
      <c r="L504" s="7" t="s">
        <v>22</v>
      </c>
      <c r="M504" s="7">
        <v>1968</v>
      </c>
      <c r="N504" s="9">
        <v>42325</v>
      </c>
      <c r="O504" s="7">
        <v>9.3000000000000007</v>
      </c>
      <c r="Q504" s="8"/>
      <c r="R504" s="7" t="s">
        <v>22</v>
      </c>
      <c r="S504" s="7">
        <v>1999</v>
      </c>
      <c r="T504" s="14">
        <v>42356</v>
      </c>
      <c r="U504" s="7">
        <v>7.56</v>
      </c>
    </row>
    <row r="505" spans="1:21" x14ac:dyDescent="0.2">
      <c r="A505" s="7" t="s">
        <v>11</v>
      </c>
      <c r="B505" s="7">
        <f t="shared" si="7"/>
        <v>743</v>
      </c>
      <c r="C505" s="9">
        <v>41100</v>
      </c>
      <c r="D505" s="24">
        <v>102.02407000000001</v>
      </c>
      <c r="F505" s="7" t="s">
        <v>16</v>
      </c>
      <c r="G505" s="7">
        <v>1264</v>
      </c>
      <c r="H505" s="10">
        <v>41621</v>
      </c>
      <c r="I505" s="7">
        <v>99.35</v>
      </c>
      <c r="K505" s="8"/>
      <c r="L505" s="7" t="s">
        <v>22</v>
      </c>
      <c r="M505" s="7">
        <v>1970</v>
      </c>
      <c r="N505" s="9">
        <v>42327</v>
      </c>
      <c r="O505" s="7">
        <v>9.5399999999999991</v>
      </c>
      <c r="Q505" s="8"/>
      <c r="R505" s="7" t="s">
        <v>22</v>
      </c>
      <c r="S505" s="7">
        <v>2004</v>
      </c>
      <c r="T505" s="9">
        <v>42361</v>
      </c>
      <c r="U505" s="7">
        <v>6.65</v>
      </c>
    </row>
    <row r="506" spans="1:21" x14ac:dyDescent="0.2">
      <c r="A506" s="7" t="s">
        <v>11</v>
      </c>
      <c r="B506" s="7">
        <f t="shared" si="7"/>
        <v>744</v>
      </c>
      <c r="C506" s="9">
        <v>41101</v>
      </c>
      <c r="D506" s="24">
        <v>102.05077</v>
      </c>
      <c r="F506" s="7" t="s">
        <v>16</v>
      </c>
      <c r="G506" s="7">
        <v>1267</v>
      </c>
      <c r="H506" s="10">
        <v>41624</v>
      </c>
      <c r="I506" s="7">
        <v>85</v>
      </c>
      <c r="K506" s="8"/>
      <c r="L506" s="7" t="s">
        <v>22</v>
      </c>
      <c r="M506" s="7">
        <v>1975</v>
      </c>
      <c r="N506" s="9">
        <v>42332</v>
      </c>
      <c r="O506" s="7">
        <v>9.17</v>
      </c>
      <c r="Q506" s="8"/>
      <c r="R506" s="7" t="s">
        <v>22</v>
      </c>
      <c r="S506" s="7">
        <v>2018</v>
      </c>
      <c r="T506" s="9">
        <v>42375</v>
      </c>
      <c r="U506" s="7">
        <v>6.4</v>
      </c>
    </row>
    <row r="507" spans="1:21" x14ac:dyDescent="0.2">
      <c r="A507" s="7" t="s">
        <v>11</v>
      </c>
      <c r="B507" s="7">
        <f t="shared" si="7"/>
        <v>745</v>
      </c>
      <c r="C507" s="9">
        <v>41102</v>
      </c>
      <c r="D507" s="24">
        <v>102.20407</v>
      </c>
      <c r="F507" s="7" t="s">
        <v>16</v>
      </c>
      <c r="G507" s="7">
        <v>1269</v>
      </c>
      <c r="H507" s="10">
        <v>41626</v>
      </c>
      <c r="I507" s="7">
        <v>81.010000000000005</v>
      </c>
      <c r="K507" s="8"/>
      <c r="L507" s="7" t="s">
        <v>22</v>
      </c>
      <c r="M507" s="7">
        <v>1984</v>
      </c>
      <c r="N507" s="9">
        <v>42341</v>
      </c>
      <c r="O507" s="7">
        <v>9.27</v>
      </c>
      <c r="Q507" s="8"/>
      <c r="R507" s="7" t="s">
        <v>22</v>
      </c>
      <c r="S507" s="7">
        <v>2020</v>
      </c>
      <c r="T507" s="9">
        <v>42377</v>
      </c>
      <c r="U507" s="7">
        <v>7.4</v>
      </c>
    </row>
    <row r="508" spans="1:21" x14ac:dyDescent="0.2">
      <c r="A508" s="7" t="s">
        <v>11</v>
      </c>
      <c r="B508" s="7">
        <f t="shared" si="7"/>
        <v>746</v>
      </c>
      <c r="C508" s="9">
        <v>41103</v>
      </c>
      <c r="D508" s="24">
        <v>102.27047</v>
      </c>
      <c r="F508" s="7" t="s">
        <v>16</v>
      </c>
      <c r="G508" s="7">
        <v>1271</v>
      </c>
      <c r="H508" s="10">
        <v>41628</v>
      </c>
      <c r="I508" s="7">
        <v>84.35</v>
      </c>
      <c r="K508" s="8"/>
      <c r="L508" s="7" t="s">
        <v>22</v>
      </c>
      <c r="M508" s="7">
        <v>1989</v>
      </c>
      <c r="N508" s="14">
        <v>42346</v>
      </c>
      <c r="O508" s="7">
        <v>10.73</v>
      </c>
      <c r="Q508" s="8"/>
      <c r="R508" s="7" t="s">
        <v>22</v>
      </c>
      <c r="S508" s="7">
        <v>2025</v>
      </c>
      <c r="T508" s="9">
        <v>42382</v>
      </c>
      <c r="U508" s="7">
        <v>6.3</v>
      </c>
    </row>
    <row r="509" spans="1:21" x14ac:dyDescent="0.2">
      <c r="A509" s="7" t="s">
        <v>11</v>
      </c>
      <c r="B509" s="7">
        <f t="shared" si="7"/>
        <v>749</v>
      </c>
      <c r="C509" s="9">
        <v>41106</v>
      </c>
      <c r="D509" s="24">
        <v>102.59567</v>
      </c>
      <c r="F509" s="7" t="s">
        <v>16</v>
      </c>
      <c r="G509" s="7">
        <v>1274</v>
      </c>
      <c r="H509" s="10">
        <v>41631</v>
      </c>
      <c r="I509" s="7">
        <v>82.4</v>
      </c>
      <c r="K509" s="8"/>
      <c r="L509" s="7" t="s">
        <v>22</v>
      </c>
      <c r="M509" s="7">
        <v>1991</v>
      </c>
      <c r="N509" s="14">
        <v>42348</v>
      </c>
      <c r="O509" s="7">
        <v>8.8000000000000007</v>
      </c>
      <c r="Q509" s="8"/>
      <c r="R509" s="7" t="s">
        <v>22</v>
      </c>
      <c r="S509" s="7">
        <v>2027</v>
      </c>
      <c r="T509" s="9">
        <v>42384</v>
      </c>
      <c r="U509" s="7">
        <v>7.9</v>
      </c>
    </row>
    <row r="510" spans="1:21" x14ac:dyDescent="0.2">
      <c r="A510" s="7" t="s">
        <v>11</v>
      </c>
      <c r="B510" s="7">
        <f t="shared" si="7"/>
        <v>750</v>
      </c>
      <c r="C510" s="9">
        <v>41107</v>
      </c>
      <c r="D510" s="24">
        <v>101.41067</v>
      </c>
      <c r="F510" s="7" t="s">
        <v>16</v>
      </c>
      <c r="G510" s="7">
        <v>1278</v>
      </c>
      <c r="H510" s="10">
        <v>41635</v>
      </c>
      <c r="I510" s="7">
        <v>91.9</v>
      </c>
      <c r="K510" s="8"/>
      <c r="L510" s="7" t="s">
        <v>22</v>
      </c>
      <c r="M510" s="7">
        <v>1996</v>
      </c>
      <c r="N510" s="14">
        <v>42353</v>
      </c>
      <c r="O510" s="7">
        <v>8.35</v>
      </c>
      <c r="Q510" s="8"/>
      <c r="R510" s="7" t="s">
        <v>22</v>
      </c>
      <c r="S510" s="7">
        <v>2033</v>
      </c>
      <c r="T510" s="9">
        <v>42390</v>
      </c>
      <c r="U510" s="7">
        <v>5.5</v>
      </c>
    </row>
    <row r="511" spans="1:21" x14ac:dyDescent="0.2">
      <c r="A511" s="7" t="s">
        <v>11</v>
      </c>
      <c r="B511" s="7">
        <f t="shared" si="7"/>
        <v>751</v>
      </c>
      <c r="C511" s="9">
        <v>41108</v>
      </c>
      <c r="D511" s="24">
        <v>101.39967</v>
      </c>
      <c r="F511" s="7" t="s">
        <v>16</v>
      </c>
      <c r="G511" s="7">
        <v>1281</v>
      </c>
      <c r="H511" s="10">
        <v>41638</v>
      </c>
      <c r="I511" s="7">
        <v>87.66</v>
      </c>
      <c r="K511" s="8"/>
      <c r="L511" s="7" t="s">
        <v>22</v>
      </c>
      <c r="M511" s="7">
        <v>1998</v>
      </c>
      <c r="N511" s="14">
        <v>42355</v>
      </c>
      <c r="O511" s="7">
        <v>9.34</v>
      </c>
      <c r="Q511" s="8"/>
      <c r="R511" s="7" t="s">
        <v>22</v>
      </c>
      <c r="S511" s="7">
        <v>2039</v>
      </c>
      <c r="T511" s="9">
        <v>42396</v>
      </c>
      <c r="U511" s="7">
        <v>11.6</v>
      </c>
    </row>
    <row r="512" spans="1:21" x14ac:dyDescent="0.2">
      <c r="A512" s="7" t="s">
        <v>11</v>
      </c>
      <c r="B512" s="7">
        <f t="shared" si="7"/>
        <v>752</v>
      </c>
      <c r="C512" s="9">
        <v>41109</v>
      </c>
      <c r="D512" s="24">
        <v>101.11657</v>
      </c>
      <c r="F512" s="7" t="s">
        <v>16</v>
      </c>
      <c r="G512" s="7">
        <v>1285</v>
      </c>
      <c r="H512" s="10">
        <v>41642</v>
      </c>
      <c r="I512" s="7">
        <v>89.9</v>
      </c>
      <c r="K512" s="8"/>
      <c r="L512" s="7" t="s">
        <v>22</v>
      </c>
      <c r="M512" s="7">
        <v>2003</v>
      </c>
      <c r="N512" s="9">
        <v>42360</v>
      </c>
      <c r="O512" s="7">
        <v>7.53</v>
      </c>
      <c r="Q512" s="8"/>
      <c r="R512" s="7" t="s">
        <v>22</v>
      </c>
      <c r="S512" s="7">
        <v>2041</v>
      </c>
      <c r="T512" s="9">
        <v>42398</v>
      </c>
      <c r="U512" s="7">
        <v>21.9</v>
      </c>
    </row>
    <row r="513" spans="1:21" x14ac:dyDescent="0.2">
      <c r="A513" s="7" t="s">
        <v>11</v>
      </c>
      <c r="B513" s="7">
        <f t="shared" si="7"/>
        <v>753</v>
      </c>
      <c r="C513" s="9">
        <v>41110</v>
      </c>
      <c r="D513" s="24">
        <v>101.11057</v>
      </c>
      <c r="F513" s="7" t="s">
        <v>16</v>
      </c>
      <c r="G513" s="7">
        <v>1290</v>
      </c>
      <c r="H513" s="10">
        <v>41647</v>
      </c>
      <c r="I513" s="7">
        <v>80.709999999999994</v>
      </c>
      <c r="K513" s="8"/>
      <c r="L513" s="7" t="s">
        <v>22</v>
      </c>
      <c r="M513" s="7">
        <v>2005</v>
      </c>
      <c r="N513" s="9">
        <v>42362</v>
      </c>
      <c r="O513" s="7">
        <v>6.75</v>
      </c>
      <c r="Q513" s="8"/>
      <c r="R513" s="7" t="s">
        <v>22</v>
      </c>
      <c r="S513" s="7">
        <v>2046</v>
      </c>
      <c r="T513" s="9">
        <v>42403</v>
      </c>
      <c r="U513" s="7">
        <v>7.12</v>
      </c>
    </row>
    <row r="514" spans="1:21" x14ac:dyDescent="0.2">
      <c r="A514" s="7" t="s">
        <v>11</v>
      </c>
      <c r="B514" s="7">
        <f t="shared" si="7"/>
        <v>756</v>
      </c>
      <c r="C514" s="9">
        <v>41113</v>
      </c>
      <c r="D514" s="24">
        <v>100.98656999999999</v>
      </c>
      <c r="F514" s="7" t="s">
        <v>16</v>
      </c>
      <c r="G514" s="7">
        <v>1292</v>
      </c>
      <c r="H514" s="10">
        <v>41649</v>
      </c>
      <c r="I514" s="7">
        <v>96.76</v>
      </c>
      <c r="K514" s="8"/>
      <c r="L514" s="7" t="s">
        <v>22</v>
      </c>
      <c r="M514" s="7">
        <v>2019</v>
      </c>
      <c r="N514" s="9">
        <v>42376</v>
      </c>
      <c r="O514" s="7">
        <v>8.3000000000000007</v>
      </c>
      <c r="Q514" s="8"/>
      <c r="R514" s="7" t="s">
        <v>22</v>
      </c>
      <c r="S514" s="7">
        <v>2048</v>
      </c>
      <c r="T514" s="9">
        <v>42405</v>
      </c>
      <c r="U514" s="7">
        <v>5.9</v>
      </c>
    </row>
    <row r="515" spans="1:21" x14ac:dyDescent="0.2">
      <c r="A515" s="7" t="s">
        <v>11</v>
      </c>
      <c r="B515" s="7">
        <f t="shared" si="7"/>
        <v>757</v>
      </c>
      <c r="C515" s="9">
        <v>41114</v>
      </c>
      <c r="D515" s="24">
        <v>101.34236999999999</v>
      </c>
      <c r="F515" s="7" t="s">
        <v>16</v>
      </c>
      <c r="G515" s="7">
        <v>1295</v>
      </c>
      <c r="H515" s="10">
        <v>41652</v>
      </c>
      <c r="I515" s="7">
        <v>76.209999999999994</v>
      </c>
      <c r="K515" s="8"/>
      <c r="L515" s="7" t="s">
        <v>22</v>
      </c>
      <c r="M515" s="7">
        <v>2024</v>
      </c>
      <c r="N515" s="9">
        <v>42381</v>
      </c>
      <c r="O515" s="7">
        <v>7.4</v>
      </c>
      <c r="Q515" s="8"/>
      <c r="R515" s="7" t="s">
        <v>22</v>
      </c>
      <c r="S515" s="7">
        <v>2053</v>
      </c>
      <c r="T515" s="9">
        <v>42410</v>
      </c>
      <c r="U515" s="7">
        <v>6.7</v>
      </c>
    </row>
    <row r="516" spans="1:21" x14ac:dyDescent="0.2">
      <c r="A516" s="7" t="s">
        <v>11</v>
      </c>
      <c r="B516" s="7">
        <f t="shared" si="7"/>
        <v>758</v>
      </c>
      <c r="C516" s="9">
        <v>41115</v>
      </c>
      <c r="D516" s="24">
        <v>101.37797</v>
      </c>
      <c r="F516" s="7" t="s">
        <v>16</v>
      </c>
      <c r="G516" s="7">
        <v>1297</v>
      </c>
      <c r="H516" s="10">
        <v>41654</v>
      </c>
      <c r="I516" s="7">
        <v>100.9</v>
      </c>
      <c r="K516" s="8"/>
      <c r="L516" s="7" t="s">
        <v>22</v>
      </c>
      <c r="M516" s="7">
        <v>2026</v>
      </c>
      <c r="N516" s="9">
        <v>42383</v>
      </c>
      <c r="O516" s="7">
        <v>7.2</v>
      </c>
      <c r="Q516" s="8"/>
      <c r="R516" s="7" t="s">
        <v>22</v>
      </c>
      <c r="S516" s="7">
        <v>2055</v>
      </c>
      <c r="T516" s="9">
        <v>42412</v>
      </c>
      <c r="U516" s="7">
        <v>6.2</v>
      </c>
    </row>
    <row r="517" spans="1:21" x14ac:dyDescent="0.2">
      <c r="A517" s="7" t="s">
        <v>11</v>
      </c>
      <c r="B517" s="7">
        <f t="shared" ref="B517:B580" si="8">C517-$C$2</f>
        <v>759</v>
      </c>
      <c r="C517" s="9">
        <v>41116</v>
      </c>
      <c r="D517" s="24">
        <v>101.69117</v>
      </c>
      <c r="F517" s="7" t="s">
        <v>16</v>
      </c>
      <c r="G517" s="7">
        <v>1299</v>
      </c>
      <c r="H517" s="10">
        <v>41656</v>
      </c>
      <c r="I517" s="7">
        <v>94.69</v>
      </c>
      <c r="K517" s="8"/>
      <c r="L517" s="7" t="s">
        <v>22</v>
      </c>
      <c r="M517" s="7">
        <v>2032</v>
      </c>
      <c r="N517" s="9">
        <v>42389</v>
      </c>
      <c r="O517" s="7">
        <v>6.3</v>
      </c>
      <c r="Q517" s="8"/>
      <c r="R517" s="7" t="s">
        <v>22</v>
      </c>
      <c r="S517" s="7">
        <v>2062</v>
      </c>
      <c r="T517" s="9">
        <v>42419</v>
      </c>
      <c r="U517" s="7">
        <v>3.19</v>
      </c>
    </row>
    <row r="518" spans="1:21" x14ac:dyDescent="0.2">
      <c r="A518" s="7" t="s">
        <v>11</v>
      </c>
      <c r="B518" s="7">
        <f t="shared" si="8"/>
        <v>760</v>
      </c>
      <c r="C518" s="9">
        <v>41117</v>
      </c>
      <c r="D518" s="24">
        <v>101.77887</v>
      </c>
      <c r="F518" s="7" t="s">
        <v>16</v>
      </c>
      <c r="G518" s="7">
        <v>1304</v>
      </c>
      <c r="H518" s="10">
        <v>41661</v>
      </c>
      <c r="I518" s="7">
        <v>77.23</v>
      </c>
      <c r="K518" s="8"/>
      <c r="L518" s="7" t="s">
        <v>22</v>
      </c>
      <c r="M518" s="7">
        <v>2038</v>
      </c>
      <c r="N518" s="9">
        <v>42395</v>
      </c>
      <c r="O518" s="7">
        <v>6.6</v>
      </c>
      <c r="Q518" s="8"/>
      <c r="R518" s="7" t="s">
        <v>22</v>
      </c>
      <c r="S518" s="7">
        <v>2067</v>
      </c>
      <c r="T518" s="9">
        <v>42424</v>
      </c>
      <c r="U518" s="7">
        <v>3.61</v>
      </c>
    </row>
    <row r="519" spans="1:21" x14ac:dyDescent="0.2">
      <c r="A519" s="7" t="s">
        <v>11</v>
      </c>
      <c r="B519" s="7">
        <f t="shared" si="8"/>
        <v>763</v>
      </c>
      <c r="C519" s="9">
        <v>41120</v>
      </c>
      <c r="D519" s="24">
        <v>102.18137</v>
      </c>
      <c r="F519" s="7" t="s">
        <v>16</v>
      </c>
      <c r="G519" s="7">
        <v>1306</v>
      </c>
      <c r="H519" s="10">
        <v>41663</v>
      </c>
      <c r="I519" s="7">
        <v>101</v>
      </c>
      <c r="K519" s="8"/>
      <c r="L519" s="7" t="s">
        <v>22</v>
      </c>
      <c r="M519" s="7">
        <v>2040</v>
      </c>
      <c r="N519" s="9">
        <v>42397</v>
      </c>
      <c r="O519" s="7">
        <v>32.840000000000003</v>
      </c>
      <c r="Q519" s="8"/>
      <c r="R519" s="7" t="s">
        <v>22</v>
      </c>
      <c r="S519" s="7">
        <v>2069</v>
      </c>
      <c r="T519" s="9">
        <v>42426</v>
      </c>
      <c r="U519" s="7">
        <v>2.89</v>
      </c>
    </row>
    <row r="520" spans="1:21" x14ac:dyDescent="0.2">
      <c r="A520" s="7" t="s">
        <v>11</v>
      </c>
      <c r="B520" s="7">
        <f t="shared" si="8"/>
        <v>764</v>
      </c>
      <c r="C520" s="9">
        <v>41121</v>
      </c>
      <c r="D520" s="24">
        <v>101.86617</v>
      </c>
      <c r="F520" s="7" t="s">
        <v>16</v>
      </c>
      <c r="G520" s="7">
        <v>1309</v>
      </c>
      <c r="H520" s="10">
        <v>41666</v>
      </c>
      <c r="I520" s="7">
        <v>81.36</v>
      </c>
      <c r="K520" s="8"/>
      <c r="L520" s="7" t="s">
        <v>22</v>
      </c>
      <c r="M520" s="7">
        <v>2045</v>
      </c>
      <c r="N520" s="9">
        <v>42402</v>
      </c>
      <c r="O520" s="7">
        <v>7.69</v>
      </c>
      <c r="Q520" s="8"/>
      <c r="R520" s="7" t="s">
        <v>22</v>
      </c>
      <c r="S520" s="7">
        <v>2074</v>
      </c>
      <c r="T520" s="9">
        <v>42431</v>
      </c>
      <c r="U520" s="7">
        <v>4.75</v>
      </c>
    </row>
    <row r="521" spans="1:21" x14ac:dyDescent="0.2">
      <c r="A521" s="7" t="s">
        <v>11</v>
      </c>
      <c r="B521" s="7">
        <f t="shared" si="8"/>
        <v>765</v>
      </c>
      <c r="C521" s="9">
        <v>41122</v>
      </c>
      <c r="D521" s="24">
        <v>101.88747000000001</v>
      </c>
      <c r="F521" s="7" t="s">
        <v>16</v>
      </c>
      <c r="G521" s="7">
        <v>1311</v>
      </c>
      <c r="H521" s="10">
        <v>41668</v>
      </c>
      <c r="I521" s="7">
        <v>80.28</v>
      </c>
      <c r="K521" s="8"/>
      <c r="L521" s="7" t="s">
        <v>22</v>
      </c>
      <c r="M521" s="7">
        <v>2047</v>
      </c>
      <c r="N521" s="9">
        <v>42404</v>
      </c>
      <c r="O521" s="7">
        <v>7.04</v>
      </c>
      <c r="Q521" s="8"/>
      <c r="R521" s="7" t="s">
        <v>22</v>
      </c>
      <c r="S521" s="7">
        <v>2076</v>
      </c>
      <c r="T521" s="9">
        <v>42433</v>
      </c>
      <c r="U521" s="7">
        <v>4.8099999999999996</v>
      </c>
    </row>
    <row r="522" spans="1:21" x14ac:dyDescent="0.2">
      <c r="A522" s="7" t="s">
        <v>11</v>
      </c>
      <c r="B522" s="7">
        <f t="shared" si="8"/>
        <v>766</v>
      </c>
      <c r="C522" s="9">
        <v>41123</v>
      </c>
      <c r="D522" s="24">
        <v>102.08307000000001</v>
      </c>
      <c r="F522" s="7" t="s">
        <v>16</v>
      </c>
      <c r="G522" s="7">
        <v>1313</v>
      </c>
      <c r="H522" s="10">
        <v>41670</v>
      </c>
      <c r="I522" s="7">
        <v>79.489999999999995</v>
      </c>
      <c r="K522" s="8"/>
      <c r="L522" s="7" t="s">
        <v>22</v>
      </c>
      <c r="M522" s="7">
        <v>2052</v>
      </c>
      <c r="N522" s="9">
        <v>42409</v>
      </c>
      <c r="O522" s="7">
        <v>6.69</v>
      </c>
      <c r="Q522" s="8"/>
      <c r="R522" s="7" t="s">
        <v>22</v>
      </c>
      <c r="S522" s="7">
        <v>2081</v>
      </c>
      <c r="T522" s="9">
        <v>42438</v>
      </c>
      <c r="U522" s="7">
        <v>5.54</v>
      </c>
    </row>
    <row r="523" spans="1:21" x14ac:dyDescent="0.2">
      <c r="A523" s="7" t="s">
        <v>11</v>
      </c>
      <c r="B523" s="7">
        <f t="shared" si="8"/>
        <v>767</v>
      </c>
      <c r="C523" s="9">
        <v>41124</v>
      </c>
      <c r="D523" s="24">
        <v>102.15687000000001</v>
      </c>
      <c r="F523" s="7" t="s">
        <v>16</v>
      </c>
      <c r="G523" s="7">
        <v>1316</v>
      </c>
      <c r="H523" s="10">
        <v>41673</v>
      </c>
      <c r="I523" s="7">
        <v>0.17499999999999999</v>
      </c>
      <c r="K523" s="8"/>
      <c r="L523" s="7" t="s">
        <v>22</v>
      </c>
      <c r="M523" s="7">
        <v>2054</v>
      </c>
      <c r="N523" s="9">
        <v>42411</v>
      </c>
      <c r="O523" s="7">
        <v>6.37</v>
      </c>
      <c r="Q523" s="8"/>
      <c r="R523" s="7" t="s">
        <v>22</v>
      </c>
      <c r="S523" s="7">
        <v>2083</v>
      </c>
      <c r="T523" s="9">
        <v>42440</v>
      </c>
      <c r="U523" s="7">
        <v>3.82</v>
      </c>
    </row>
    <row r="524" spans="1:21" x14ac:dyDescent="0.2">
      <c r="A524" s="7" t="s">
        <v>11</v>
      </c>
      <c r="B524" s="7">
        <f t="shared" si="8"/>
        <v>770</v>
      </c>
      <c r="C524" s="9">
        <v>41127</v>
      </c>
      <c r="D524" s="24">
        <v>102.76017000000002</v>
      </c>
      <c r="F524" s="7" t="s">
        <v>16</v>
      </c>
      <c r="G524" s="7">
        <v>1318</v>
      </c>
      <c r="H524" s="9">
        <v>41675</v>
      </c>
      <c r="I524" s="7">
        <v>0.17499999999999999</v>
      </c>
      <c r="K524" s="8"/>
      <c r="L524" s="7" t="s">
        <v>22</v>
      </c>
      <c r="M524" s="7">
        <v>2060</v>
      </c>
      <c r="N524" s="9">
        <v>42417</v>
      </c>
      <c r="O524" s="7">
        <v>4.1900000000000004</v>
      </c>
      <c r="Q524" s="8"/>
      <c r="R524" s="7" t="s">
        <v>22</v>
      </c>
      <c r="S524" s="7">
        <v>2088</v>
      </c>
      <c r="T524" s="9">
        <v>42445</v>
      </c>
      <c r="U524" s="7">
        <v>2.62</v>
      </c>
    </row>
    <row r="525" spans="1:21" x14ac:dyDescent="0.2">
      <c r="A525" s="7" t="s">
        <v>11</v>
      </c>
      <c r="B525" s="7">
        <f t="shared" si="8"/>
        <v>771</v>
      </c>
      <c r="C525" s="9">
        <v>41128</v>
      </c>
      <c r="D525" s="24">
        <v>102.92697000000001</v>
      </c>
      <c r="F525" s="7" t="s">
        <v>16</v>
      </c>
      <c r="G525" s="7">
        <v>1320</v>
      </c>
      <c r="H525" s="9">
        <v>41677</v>
      </c>
      <c r="I525" s="7">
        <v>0.17499999999999999</v>
      </c>
      <c r="K525" s="8"/>
      <c r="L525" s="7" t="s">
        <v>22</v>
      </c>
      <c r="M525" s="7">
        <v>2061</v>
      </c>
      <c r="N525" s="9">
        <v>42418</v>
      </c>
      <c r="O525" s="7">
        <v>3.84</v>
      </c>
      <c r="Q525" s="8"/>
      <c r="R525" s="7" t="s">
        <v>22</v>
      </c>
      <c r="S525" s="7">
        <v>2090</v>
      </c>
      <c r="T525" s="9">
        <v>42447</v>
      </c>
      <c r="U525" s="7">
        <v>2.84</v>
      </c>
    </row>
    <row r="526" spans="1:21" x14ac:dyDescent="0.2">
      <c r="A526" s="7" t="s">
        <v>11</v>
      </c>
      <c r="B526" s="7">
        <f t="shared" si="8"/>
        <v>772</v>
      </c>
      <c r="C526" s="9">
        <v>41129</v>
      </c>
      <c r="D526" s="24">
        <v>102.95427000000002</v>
      </c>
      <c r="F526" s="7" t="s">
        <v>16</v>
      </c>
      <c r="G526" s="7">
        <v>1323</v>
      </c>
      <c r="H526" s="9">
        <v>41680</v>
      </c>
      <c r="I526" s="7">
        <v>80.819999999999993</v>
      </c>
      <c r="K526" s="8"/>
      <c r="L526" s="7" t="s">
        <v>22</v>
      </c>
      <c r="M526" s="7">
        <v>2066</v>
      </c>
      <c r="N526" s="9">
        <v>42423</v>
      </c>
      <c r="O526" s="7">
        <v>3.03</v>
      </c>
      <c r="Q526" s="8"/>
      <c r="R526" s="7" t="s">
        <v>22</v>
      </c>
      <c r="S526" s="7">
        <v>2095</v>
      </c>
      <c r="T526" s="9">
        <v>42452</v>
      </c>
      <c r="U526" s="7">
        <v>3.79</v>
      </c>
    </row>
    <row r="527" spans="1:21" x14ac:dyDescent="0.2">
      <c r="A527" s="7" t="s">
        <v>11</v>
      </c>
      <c r="B527" s="7">
        <f t="shared" si="8"/>
        <v>773</v>
      </c>
      <c r="C527" s="9">
        <v>41130</v>
      </c>
      <c r="D527" s="24">
        <v>103.22027000000001</v>
      </c>
      <c r="F527" s="7" t="s">
        <v>16</v>
      </c>
      <c r="G527" s="7">
        <v>1325</v>
      </c>
      <c r="H527" s="10">
        <v>41682</v>
      </c>
      <c r="I527" s="7">
        <v>81.849999999999994</v>
      </c>
      <c r="K527" s="8"/>
      <c r="L527" s="7" t="s">
        <v>22</v>
      </c>
      <c r="M527" s="7">
        <v>2068</v>
      </c>
      <c r="N527" s="9">
        <v>42425</v>
      </c>
      <c r="O527" s="7">
        <v>3.93</v>
      </c>
      <c r="Q527" s="8"/>
      <c r="R527" s="7" t="s">
        <v>22</v>
      </c>
      <c r="S527" s="7">
        <v>2097</v>
      </c>
      <c r="T527" s="9">
        <v>42454</v>
      </c>
      <c r="U527" s="7">
        <v>3.91</v>
      </c>
    </row>
    <row r="528" spans="1:21" x14ac:dyDescent="0.2">
      <c r="A528" s="7" t="s">
        <v>11</v>
      </c>
      <c r="B528" s="7">
        <f t="shared" si="8"/>
        <v>774</v>
      </c>
      <c r="C528" s="9">
        <v>41131</v>
      </c>
      <c r="D528" s="24">
        <v>103.23847000000002</v>
      </c>
      <c r="F528" s="7" t="s">
        <v>16</v>
      </c>
      <c r="G528" s="7">
        <v>1327</v>
      </c>
      <c r="H528" s="9">
        <v>41684</v>
      </c>
      <c r="I528" s="7">
        <v>78.38</v>
      </c>
      <c r="K528" s="8"/>
      <c r="L528" s="7" t="s">
        <v>22</v>
      </c>
      <c r="M528" s="7">
        <v>2073</v>
      </c>
      <c r="N528" s="9">
        <v>42430</v>
      </c>
      <c r="O528" s="7">
        <v>6</v>
      </c>
      <c r="Q528" s="8"/>
      <c r="R528" s="7" t="s">
        <v>22</v>
      </c>
      <c r="S528" s="7">
        <v>2102</v>
      </c>
      <c r="T528" s="14">
        <v>42459</v>
      </c>
      <c r="U528" s="7">
        <v>2.65</v>
      </c>
    </row>
    <row r="529" spans="1:21" x14ac:dyDescent="0.2">
      <c r="A529" s="7" t="s">
        <v>11</v>
      </c>
      <c r="B529" s="7">
        <f t="shared" si="8"/>
        <v>777</v>
      </c>
      <c r="C529" s="9">
        <v>41134</v>
      </c>
      <c r="D529" s="24">
        <v>103.57587000000001</v>
      </c>
      <c r="F529" s="7" t="s">
        <v>16</v>
      </c>
      <c r="G529" s="7">
        <v>1332</v>
      </c>
      <c r="H529" s="9">
        <v>41689</v>
      </c>
      <c r="I529" s="7">
        <v>111.3</v>
      </c>
      <c r="K529" s="8"/>
      <c r="L529" s="7" t="s">
        <v>22</v>
      </c>
      <c r="M529" s="7">
        <v>2075</v>
      </c>
      <c r="N529" s="9">
        <v>42432</v>
      </c>
      <c r="O529" s="7">
        <v>4.18</v>
      </c>
      <c r="Q529" s="8"/>
      <c r="R529" s="7" t="s">
        <v>22</v>
      </c>
      <c r="S529" s="7">
        <v>2104</v>
      </c>
      <c r="T529" s="14">
        <v>42461</v>
      </c>
      <c r="U529" s="7">
        <v>3.01</v>
      </c>
    </row>
    <row r="530" spans="1:21" x14ac:dyDescent="0.2">
      <c r="A530" s="7" t="s">
        <v>11</v>
      </c>
      <c r="B530" s="7">
        <f t="shared" si="8"/>
        <v>778</v>
      </c>
      <c r="C530" s="9">
        <v>41135</v>
      </c>
      <c r="D530" s="24">
        <v>103.67797000000002</v>
      </c>
      <c r="F530" s="7" t="s">
        <v>16</v>
      </c>
      <c r="G530" s="7">
        <v>1334</v>
      </c>
      <c r="H530" s="9">
        <v>41691</v>
      </c>
      <c r="I530" s="7">
        <v>76.72</v>
      </c>
      <c r="K530" s="8"/>
      <c r="L530" s="7" t="s">
        <v>22</v>
      </c>
      <c r="M530" s="7">
        <v>2080</v>
      </c>
      <c r="N530" s="9">
        <v>42437</v>
      </c>
      <c r="O530" s="7">
        <v>8.36</v>
      </c>
      <c r="Q530" s="8"/>
      <c r="R530" s="7" t="s">
        <v>22</v>
      </c>
      <c r="S530" s="7">
        <v>2109</v>
      </c>
      <c r="T530" s="14">
        <v>42466</v>
      </c>
      <c r="U530" s="7">
        <v>2.1</v>
      </c>
    </row>
    <row r="531" spans="1:21" x14ac:dyDescent="0.2">
      <c r="A531" s="7" t="s">
        <v>11</v>
      </c>
      <c r="B531" s="7">
        <f t="shared" si="8"/>
        <v>779</v>
      </c>
      <c r="C531" s="9">
        <v>41136</v>
      </c>
      <c r="D531" s="24">
        <v>103.68807000000002</v>
      </c>
      <c r="F531" s="7" t="s">
        <v>16</v>
      </c>
      <c r="G531" s="7">
        <v>1337</v>
      </c>
      <c r="H531" s="9">
        <v>41694</v>
      </c>
      <c r="I531" s="7">
        <v>81.36</v>
      </c>
      <c r="K531" s="8"/>
      <c r="L531" s="7" t="s">
        <v>22</v>
      </c>
      <c r="M531" s="7">
        <v>2082</v>
      </c>
      <c r="N531" s="9">
        <v>42439</v>
      </c>
      <c r="O531" s="7">
        <v>5.0999999999999996</v>
      </c>
      <c r="Q531" s="8"/>
      <c r="R531" s="7" t="s">
        <v>22</v>
      </c>
      <c r="S531" s="7">
        <v>2111</v>
      </c>
      <c r="T531" s="14">
        <v>42468</v>
      </c>
      <c r="U531" s="7">
        <v>3.3</v>
      </c>
    </row>
    <row r="532" spans="1:21" x14ac:dyDescent="0.2">
      <c r="A532" s="7" t="s">
        <v>11</v>
      </c>
      <c r="B532" s="7">
        <f t="shared" si="8"/>
        <v>780</v>
      </c>
      <c r="C532" s="9">
        <v>41137</v>
      </c>
      <c r="D532" s="24">
        <v>103.79507000000002</v>
      </c>
      <c r="F532" s="7" t="s">
        <v>16</v>
      </c>
      <c r="G532" s="7">
        <v>1339</v>
      </c>
      <c r="H532" s="9">
        <v>41696</v>
      </c>
      <c r="I532" s="7">
        <v>75.2</v>
      </c>
      <c r="K532" s="8"/>
      <c r="L532" s="7" t="s">
        <v>22</v>
      </c>
      <c r="M532" s="7">
        <v>2087</v>
      </c>
      <c r="N532" s="9">
        <v>42444</v>
      </c>
      <c r="O532" s="7">
        <v>2.93</v>
      </c>
      <c r="Q532" s="8"/>
      <c r="R532" s="7" t="s">
        <v>22</v>
      </c>
      <c r="S532" s="7">
        <v>2116</v>
      </c>
      <c r="T532" s="14">
        <v>42473</v>
      </c>
      <c r="U532" s="7">
        <v>2.61</v>
      </c>
    </row>
    <row r="533" spans="1:21" x14ac:dyDescent="0.2">
      <c r="A533" s="7" t="s">
        <v>11</v>
      </c>
      <c r="B533" s="7">
        <f t="shared" si="8"/>
        <v>781</v>
      </c>
      <c r="C533" s="9">
        <v>41138</v>
      </c>
      <c r="D533" s="24">
        <v>103.84177000000003</v>
      </c>
      <c r="F533" s="7" t="s">
        <v>16</v>
      </c>
      <c r="G533" s="7">
        <v>1341</v>
      </c>
      <c r="H533" s="9">
        <v>41698</v>
      </c>
      <c r="I533" s="7">
        <v>76.63</v>
      </c>
      <c r="K533" s="8"/>
      <c r="L533" s="7" t="s">
        <v>22</v>
      </c>
      <c r="M533" s="7">
        <v>2089</v>
      </c>
      <c r="N533" s="9">
        <v>42446</v>
      </c>
      <c r="O533" s="7">
        <v>3.18</v>
      </c>
      <c r="Q533" s="8"/>
      <c r="R533" s="7" t="s">
        <v>22</v>
      </c>
      <c r="S533" s="7">
        <v>2118</v>
      </c>
      <c r="T533" s="14">
        <v>42475</v>
      </c>
      <c r="U533" s="7">
        <v>2.29</v>
      </c>
    </row>
    <row r="534" spans="1:21" x14ac:dyDescent="0.2">
      <c r="A534" s="7" t="s">
        <v>11</v>
      </c>
      <c r="B534" s="7">
        <f t="shared" si="8"/>
        <v>784</v>
      </c>
      <c r="C534" s="10">
        <v>41141</v>
      </c>
      <c r="D534" s="24">
        <v>104.18547000000001</v>
      </c>
      <c r="F534" s="7" t="s">
        <v>16</v>
      </c>
      <c r="G534" s="7">
        <v>1344</v>
      </c>
      <c r="H534" s="9">
        <v>41701</v>
      </c>
      <c r="I534" s="7">
        <v>74.540000000000006</v>
      </c>
      <c r="K534" s="8"/>
      <c r="L534" s="7" t="s">
        <v>22</v>
      </c>
      <c r="M534" s="7">
        <v>2094</v>
      </c>
      <c r="N534" s="9">
        <v>42451</v>
      </c>
      <c r="O534" s="7">
        <v>5.4</v>
      </c>
      <c r="Q534" s="8"/>
      <c r="R534" s="7" t="s">
        <v>22</v>
      </c>
      <c r="S534" s="7">
        <v>2123</v>
      </c>
      <c r="T534" s="14">
        <v>42480</v>
      </c>
      <c r="U534" s="7">
        <v>0.17499999999999999</v>
      </c>
    </row>
    <row r="535" spans="1:21" x14ac:dyDescent="0.2">
      <c r="A535" s="7" t="s">
        <v>11</v>
      </c>
      <c r="B535" s="7">
        <f t="shared" si="8"/>
        <v>785</v>
      </c>
      <c r="C535" s="9">
        <v>41142</v>
      </c>
      <c r="D535" s="24">
        <v>104.35987000000002</v>
      </c>
      <c r="F535" s="7" t="s">
        <v>16</v>
      </c>
      <c r="G535" s="7">
        <v>1346</v>
      </c>
      <c r="H535" s="10">
        <v>41703</v>
      </c>
      <c r="I535" s="7">
        <v>70.78</v>
      </c>
      <c r="K535" s="8"/>
      <c r="L535" s="7" t="s">
        <v>22</v>
      </c>
      <c r="M535" s="7">
        <v>2101</v>
      </c>
      <c r="N535" s="14">
        <v>42458</v>
      </c>
      <c r="O535" s="7">
        <v>2.78</v>
      </c>
      <c r="Q535" s="8"/>
      <c r="R535" s="7" t="s">
        <v>22</v>
      </c>
      <c r="S535" s="7">
        <v>2125</v>
      </c>
      <c r="T535" s="14">
        <v>42482</v>
      </c>
      <c r="U535" s="7">
        <v>3.11</v>
      </c>
    </row>
    <row r="536" spans="1:21" x14ac:dyDescent="0.2">
      <c r="A536" s="7" t="s">
        <v>11</v>
      </c>
      <c r="B536" s="7">
        <f t="shared" si="8"/>
        <v>786</v>
      </c>
      <c r="C536" s="9">
        <v>41143</v>
      </c>
      <c r="D536" s="24">
        <v>104.45147000000001</v>
      </c>
      <c r="F536" s="7" t="s">
        <v>16</v>
      </c>
      <c r="G536" s="7">
        <v>1348</v>
      </c>
      <c r="H536" s="10">
        <v>41705</v>
      </c>
      <c r="I536" s="7">
        <v>73.849999999999994</v>
      </c>
      <c r="K536" s="8"/>
      <c r="L536" s="7" t="s">
        <v>22</v>
      </c>
      <c r="M536" s="7">
        <v>2103</v>
      </c>
      <c r="N536" s="14">
        <v>42460</v>
      </c>
      <c r="O536" s="7">
        <v>3.06</v>
      </c>
      <c r="Q536" s="8"/>
      <c r="R536" s="7" t="s">
        <v>22</v>
      </c>
      <c r="S536" s="7">
        <v>2130</v>
      </c>
      <c r="T536" s="14">
        <v>42487</v>
      </c>
      <c r="U536" s="7">
        <v>5.33</v>
      </c>
    </row>
    <row r="537" spans="1:21" x14ac:dyDescent="0.2">
      <c r="A537" s="7" t="s">
        <v>11</v>
      </c>
      <c r="B537" s="7">
        <f t="shared" si="8"/>
        <v>787</v>
      </c>
      <c r="C537" s="9">
        <v>41144</v>
      </c>
      <c r="D537" s="24">
        <v>104.60137</v>
      </c>
      <c r="F537" s="7" t="s">
        <v>16</v>
      </c>
      <c r="G537" s="7">
        <v>1351</v>
      </c>
      <c r="H537" s="10">
        <v>41708</v>
      </c>
      <c r="I537" s="7">
        <v>92.67</v>
      </c>
      <c r="K537" s="8"/>
      <c r="L537" s="7" t="s">
        <v>22</v>
      </c>
      <c r="M537" s="7">
        <v>2110</v>
      </c>
      <c r="N537" s="14">
        <v>42467</v>
      </c>
      <c r="O537" s="7">
        <v>3.03</v>
      </c>
      <c r="Q537" s="8"/>
      <c r="R537" s="7" t="s">
        <v>22</v>
      </c>
      <c r="S537" s="7">
        <v>2132</v>
      </c>
      <c r="T537" s="14">
        <v>42489</v>
      </c>
      <c r="U537" s="7">
        <v>4.5</v>
      </c>
    </row>
    <row r="538" spans="1:21" x14ac:dyDescent="0.2">
      <c r="A538" s="7" t="s">
        <v>11</v>
      </c>
      <c r="B538" s="7">
        <f t="shared" si="8"/>
        <v>788</v>
      </c>
      <c r="C538" s="9">
        <v>41145</v>
      </c>
      <c r="D538" s="24">
        <v>104.67097000000001</v>
      </c>
      <c r="F538" s="7" t="s">
        <v>16</v>
      </c>
      <c r="G538" s="7">
        <v>1353</v>
      </c>
      <c r="H538" s="10">
        <v>41710</v>
      </c>
      <c r="I538" s="7">
        <v>68.7</v>
      </c>
      <c r="K538" s="8"/>
      <c r="L538" s="7" t="s">
        <v>22</v>
      </c>
      <c r="M538" s="7">
        <v>2115</v>
      </c>
      <c r="N538" s="14">
        <v>42472</v>
      </c>
      <c r="O538" s="7">
        <v>2.3199999999999998</v>
      </c>
      <c r="Q538" s="8"/>
      <c r="R538" s="7" t="s">
        <v>22</v>
      </c>
      <c r="S538" s="7">
        <v>2137</v>
      </c>
      <c r="T538" s="14">
        <v>42494</v>
      </c>
      <c r="U538" s="7">
        <v>8.31</v>
      </c>
    </row>
    <row r="539" spans="1:21" x14ac:dyDescent="0.2">
      <c r="A539" s="7" t="s">
        <v>11</v>
      </c>
      <c r="B539" s="7">
        <f t="shared" si="8"/>
        <v>791</v>
      </c>
      <c r="C539" s="9">
        <v>41148</v>
      </c>
      <c r="D539" s="24">
        <v>105.06977000000002</v>
      </c>
      <c r="F539" s="7" t="s">
        <v>16</v>
      </c>
      <c r="G539" s="7">
        <v>1355</v>
      </c>
      <c r="H539" s="10">
        <v>41712</v>
      </c>
      <c r="I539" s="7">
        <v>92.23</v>
      </c>
      <c r="K539" s="8"/>
      <c r="L539" s="7" t="s">
        <v>22</v>
      </c>
      <c r="M539" s="7">
        <v>2117</v>
      </c>
      <c r="N539" s="14">
        <v>42474</v>
      </c>
      <c r="O539" s="7">
        <v>1.97</v>
      </c>
      <c r="Q539" s="8"/>
      <c r="R539" s="7" t="s">
        <v>22</v>
      </c>
      <c r="S539" s="7">
        <v>2139</v>
      </c>
      <c r="T539" s="14">
        <v>42496</v>
      </c>
      <c r="U539" s="7">
        <v>8.67</v>
      </c>
    </row>
    <row r="540" spans="1:21" x14ac:dyDescent="0.2">
      <c r="A540" s="7" t="s">
        <v>11</v>
      </c>
      <c r="B540" s="7">
        <f t="shared" si="8"/>
        <v>792</v>
      </c>
      <c r="C540" s="9">
        <v>41149</v>
      </c>
      <c r="D540" s="24">
        <v>105.34797000000002</v>
      </c>
      <c r="F540" s="7" t="s">
        <v>16</v>
      </c>
      <c r="G540" s="7">
        <v>1358</v>
      </c>
      <c r="H540" s="10">
        <v>41715</v>
      </c>
      <c r="I540" s="7">
        <v>70.77</v>
      </c>
      <c r="K540" s="8"/>
      <c r="L540" s="7" t="s">
        <v>22</v>
      </c>
      <c r="M540" s="7">
        <v>2122</v>
      </c>
      <c r="N540" s="16">
        <v>42479</v>
      </c>
      <c r="O540" s="7">
        <v>0.17499999999999999</v>
      </c>
      <c r="Q540" s="8"/>
      <c r="R540" s="7" t="s">
        <v>22</v>
      </c>
      <c r="S540" s="7">
        <v>2144</v>
      </c>
      <c r="T540" s="9">
        <v>42501</v>
      </c>
      <c r="U540" s="7">
        <v>7.08</v>
      </c>
    </row>
    <row r="541" spans="1:21" x14ac:dyDescent="0.2">
      <c r="A541" s="7" t="s">
        <v>11</v>
      </c>
      <c r="B541" s="7">
        <f t="shared" si="8"/>
        <v>793</v>
      </c>
      <c r="C541" s="9">
        <v>41150</v>
      </c>
      <c r="D541" s="24">
        <v>105.43727000000001</v>
      </c>
      <c r="F541" s="7" t="s">
        <v>16</v>
      </c>
      <c r="G541" s="7">
        <v>1360</v>
      </c>
      <c r="H541" s="10">
        <v>41717</v>
      </c>
      <c r="I541" s="7">
        <v>80.41</v>
      </c>
      <c r="K541" s="8"/>
      <c r="L541" s="7" t="s">
        <v>22</v>
      </c>
      <c r="M541" s="7">
        <v>2124</v>
      </c>
      <c r="N541" s="14">
        <v>42481</v>
      </c>
      <c r="O541" s="7">
        <v>5.08</v>
      </c>
      <c r="Q541" s="8"/>
      <c r="R541" s="7" t="s">
        <v>22</v>
      </c>
      <c r="S541" s="7">
        <v>2146</v>
      </c>
      <c r="T541" s="9">
        <v>42503</v>
      </c>
      <c r="U541" s="7">
        <v>9.7899999999999991</v>
      </c>
    </row>
    <row r="542" spans="1:21" x14ac:dyDescent="0.2">
      <c r="A542" s="7" t="s">
        <v>11</v>
      </c>
      <c r="B542" s="7">
        <f t="shared" si="8"/>
        <v>794</v>
      </c>
      <c r="C542" s="9">
        <v>41151</v>
      </c>
      <c r="D542" s="24">
        <v>105.67007000000002</v>
      </c>
      <c r="F542" s="7" t="s">
        <v>16</v>
      </c>
      <c r="G542" s="7">
        <v>1362</v>
      </c>
      <c r="H542" s="10">
        <v>41719</v>
      </c>
      <c r="I542" s="7">
        <v>93.8</v>
      </c>
      <c r="K542" s="8"/>
      <c r="L542" s="7" t="s">
        <v>22</v>
      </c>
      <c r="M542" s="7">
        <v>2129</v>
      </c>
      <c r="N542" s="14">
        <v>42486</v>
      </c>
      <c r="O542" s="7">
        <v>5.23</v>
      </c>
      <c r="Q542" s="8"/>
      <c r="R542" s="7" t="s">
        <v>22</v>
      </c>
      <c r="S542" s="7">
        <v>2151</v>
      </c>
      <c r="T542" s="9">
        <v>42508</v>
      </c>
      <c r="U542" s="7">
        <v>6.4</v>
      </c>
    </row>
    <row r="543" spans="1:21" x14ac:dyDescent="0.2">
      <c r="A543" s="7" t="s">
        <v>11</v>
      </c>
      <c r="B543" s="7">
        <f t="shared" si="8"/>
        <v>795</v>
      </c>
      <c r="C543" s="9">
        <v>41152</v>
      </c>
      <c r="D543" s="24">
        <v>105.79657000000002</v>
      </c>
      <c r="F543" s="7" t="s">
        <v>16</v>
      </c>
      <c r="G543" s="7">
        <v>1365</v>
      </c>
      <c r="H543" s="10">
        <v>41722</v>
      </c>
      <c r="I543" s="7">
        <v>71.84</v>
      </c>
      <c r="K543" s="8"/>
      <c r="L543" s="7" t="s">
        <v>22</v>
      </c>
      <c r="M543" s="7">
        <v>2131</v>
      </c>
      <c r="N543" s="14">
        <v>42488</v>
      </c>
      <c r="O543" s="7">
        <v>4.88</v>
      </c>
      <c r="Q543" s="8"/>
      <c r="R543" s="7" t="s">
        <v>22</v>
      </c>
      <c r="S543" s="7">
        <v>2153</v>
      </c>
      <c r="T543" s="10">
        <v>42510</v>
      </c>
      <c r="U543" s="7">
        <v>6.26</v>
      </c>
    </row>
    <row r="544" spans="1:21" x14ac:dyDescent="0.2">
      <c r="A544" s="7" t="s">
        <v>11</v>
      </c>
      <c r="B544" s="7">
        <f t="shared" si="8"/>
        <v>799</v>
      </c>
      <c r="C544" s="9">
        <v>41156</v>
      </c>
      <c r="D544" s="24">
        <v>106.15287000000002</v>
      </c>
      <c r="F544" s="7" t="s">
        <v>16</v>
      </c>
      <c r="G544" s="7">
        <v>1367</v>
      </c>
      <c r="H544" s="9">
        <v>41724</v>
      </c>
      <c r="I544" s="7">
        <v>73.319999999999993</v>
      </c>
      <c r="K544" s="8"/>
      <c r="L544" s="7" t="s">
        <v>22</v>
      </c>
      <c r="M544" s="7">
        <v>2136</v>
      </c>
      <c r="N544" s="14">
        <v>42493</v>
      </c>
      <c r="O544" s="7">
        <v>6.89</v>
      </c>
      <c r="Q544" s="8"/>
      <c r="R544" s="7" t="s">
        <v>22</v>
      </c>
      <c r="S544" s="7">
        <v>2158</v>
      </c>
      <c r="T544" s="9">
        <v>42515</v>
      </c>
      <c r="U544" s="7">
        <v>6.73</v>
      </c>
    </row>
    <row r="545" spans="1:21" x14ac:dyDescent="0.2">
      <c r="A545" s="7" t="s">
        <v>11</v>
      </c>
      <c r="B545" s="7">
        <f t="shared" si="8"/>
        <v>800</v>
      </c>
      <c r="C545" s="9">
        <v>41157</v>
      </c>
      <c r="D545" s="24">
        <v>106.18187000000002</v>
      </c>
      <c r="F545" s="7" t="s">
        <v>16</v>
      </c>
      <c r="G545" s="7">
        <v>1369</v>
      </c>
      <c r="H545" s="9">
        <v>41726</v>
      </c>
      <c r="I545" s="7">
        <v>76.22</v>
      </c>
      <c r="K545" s="8"/>
      <c r="L545" s="7" t="s">
        <v>22</v>
      </c>
      <c r="M545" s="7">
        <v>2138</v>
      </c>
      <c r="N545" s="14">
        <v>42495</v>
      </c>
      <c r="O545" s="7">
        <v>13.34</v>
      </c>
      <c r="Q545" s="8"/>
      <c r="R545" s="7" t="s">
        <v>22</v>
      </c>
      <c r="S545" s="7">
        <v>2160</v>
      </c>
      <c r="T545" s="9">
        <v>42517</v>
      </c>
      <c r="U545" s="7">
        <v>6.39</v>
      </c>
    </row>
    <row r="546" spans="1:21" x14ac:dyDescent="0.2">
      <c r="A546" s="7" t="s">
        <v>11</v>
      </c>
      <c r="B546" s="7">
        <f t="shared" si="8"/>
        <v>801</v>
      </c>
      <c r="C546" s="9">
        <v>41158</v>
      </c>
      <c r="D546" s="24">
        <v>106.25207000000002</v>
      </c>
      <c r="F546" s="7" t="s">
        <v>16</v>
      </c>
      <c r="G546" s="7">
        <v>1372</v>
      </c>
      <c r="H546" s="9">
        <v>41729</v>
      </c>
      <c r="I546" s="7">
        <v>85.52</v>
      </c>
      <c r="K546" s="8"/>
      <c r="L546" s="7" t="s">
        <v>22</v>
      </c>
      <c r="M546" s="7">
        <v>2143</v>
      </c>
      <c r="N546" s="9">
        <v>42500</v>
      </c>
      <c r="O546" s="7">
        <v>8.43</v>
      </c>
      <c r="Q546" s="8"/>
      <c r="R546" s="7" t="s">
        <v>22</v>
      </c>
      <c r="S546" s="7">
        <v>2166</v>
      </c>
      <c r="T546" s="9">
        <v>42523</v>
      </c>
      <c r="U546" s="7">
        <v>6.06</v>
      </c>
    </row>
    <row r="547" spans="1:21" x14ac:dyDescent="0.2">
      <c r="A547" s="7" t="s">
        <v>11</v>
      </c>
      <c r="B547" s="7">
        <f t="shared" si="8"/>
        <v>802</v>
      </c>
      <c r="C547" s="9">
        <v>41159</v>
      </c>
      <c r="D547" s="24">
        <v>106.25387000000002</v>
      </c>
      <c r="F547" s="7" t="s">
        <v>16</v>
      </c>
      <c r="G547" s="7">
        <v>1374</v>
      </c>
      <c r="H547" s="9">
        <v>41731</v>
      </c>
      <c r="I547" s="7">
        <v>73.88</v>
      </c>
      <c r="K547" s="8"/>
      <c r="L547" s="7" t="s">
        <v>22</v>
      </c>
      <c r="M547" s="7">
        <v>2145</v>
      </c>
      <c r="N547" s="9">
        <v>42502</v>
      </c>
      <c r="O547" s="7">
        <v>6.34</v>
      </c>
      <c r="Q547" s="8"/>
      <c r="R547" s="7" t="s">
        <v>22</v>
      </c>
      <c r="S547" s="7">
        <v>2172</v>
      </c>
      <c r="T547" s="9">
        <v>42529</v>
      </c>
      <c r="U547" s="7">
        <v>5.28</v>
      </c>
    </row>
    <row r="548" spans="1:21" x14ac:dyDescent="0.2">
      <c r="A548" s="7" t="s">
        <v>11</v>
      </c>
      <c r="B548" s="7">
        <f t="shared" si="8"/>
        <v>805</v>
      </c>
      <c r="C548" s="9">
        <v>41162</v>
      </c>
      <c r="D548" s="24">
        <v>106.68997000000003</v>
      </c>
      <c r="F548" s="7" t="s">
        <v>16</v>
      </c>
      <c r="G548" s="7">
        <v>1376</v>
      </c>
      <c r="H548" s="9">
        <v>41733</v>
      </c>
      <c r="I548" s="7">
        <v>89.01</v>
      </c>
      <c r="K548" s="8"/>
      <c r="L548" s="7" t="s">
        <v>22</v>
      </c>
      <c r="M548" s="7">
        <v>2150</v>
      </c>
      <c r="N548" s="9">
        <v>42507</v>
      </c>
      <c r="O548" s="7">
        <v>7.07</v>
      </c>
      <c r="Q548" s="8"/>
      <c r="R548" s="7" t="s">
        <v>22</v>
      </c>
      <c r="S548" s="7">
        <v>2174</v>
      </c>
      <c r="T548" s="9">
        <v>42531</v>
      </c>
      <c r="U548" s="7">
        <v>5.0199999999999996</v>
      </c>
    </row>
    <row r="549" spans="1:21" x14ac:dyDescent="0.2">
      <c r="A549" s="7" t="s">
        <v>11</v>
      </c>
      <c r="B549" s="7">
        <f t="shared" si="8"/>
        <v>806</v>
      </c>
      <c r="C549" s="9">
        <v>41163</v>
      </c>
      <c r="D549" s="24">
        <v>106.91177000000003</v>
      </c>
      <c r="F549" s="7" t="s">
        <v>16</v>
      </c>
      <c r="G549" s="7">
        <v>1378</v>
      </c>
      <c r="H549" s="9">
        <v>41735</v>
      </c>
      <c r="I549" s="7">
        <v>72.650000000000006</v>
      </c>
      <c r="K549" s="8"/>
      <c r="L549" s="7" t="s">
        <v>22</v>
      </c>
      <c r="M549" s="7">
        <v>2152</v>
      </c>
      <c r="N549" s="9">
        <v>42509</v>
      </c>
      <c r="O549" s="7">
        <v>2.8</v>
      </c>
      <c r="Q549" s="8"/>
      <c r="R549" s="7" t="s">
        <v>22</v>
      </c>
      <c r="S549" s="7">
        <v>2179</v>
      </c>
      <c r="T549" s="9">
        <v>42536</v>
      </c>
      <c r="U549" s="7">
        <v>4.47</v>
      </c>
    </row>
    <row r="550" spans="1:21" x14ac:dyDescent="0.2">
      <c r="A550" s="7" t="s">
        <v>11</v>
      </c>
      <c r="B550" s="7">
        <f t="shared" si="8"/>
        <v>807</v>
      </c>
      <c r="C550" s="9">
        <v>41164</v>
      </c>
      <c r="D550" s="24">
        <v>106.95917000000003</v>
      </c>
      <c r="F550" s="7" t="s">
        <v>16</v>
      </c>
      <c r="G550" s="7">
        <v>1381</v>
      </c>
      <c r="H550" s="9">
        <v>41738</v>
      </c>
      <c r="I550" s="7">
        <v>90.71</v>
      </c>
      <c r="K550" s="8"/>
      <c r="L550" s="7" t="s">
        <v>22</v>
      </c>
      <c r="M550" s="7">
        <v>2157</v>
      </c>
      <c r="N550" s="9">
        <v>42514</v>
      </c>
      <c r="O550" s="7">
        <v>5.96</v>
      </c>
      <c r="Q550" s="8"/>
      <c r="R550" s="7" t="s">
        <v>22</v>
      </c>
      <c r="S550" s="7">
        <v>2181</v>
      </c>
      <c r="T550" s="9">
        <v>42538</v>
      </c>
      <c r="U550" s="7">
        <v>5.8</v>
      </c>
    </row>
    <row r="551" spans="1:21" x14ac:dyDescent="0.2">
      <c r="A551" s="7" t="s">
        <v>11</v>
      </c>
      <c r="B551" s="7">
        <f t="shared" si="8"/>
        <v>808</v>
      </c>
      <c r="C551" s="9">
        <v>41165</v>
      </c>
      <c r="D551" s="24">
        <v>107.19087000000002</v>
      </c>
      <c r="F551" s="7" t="s">
        <v>16</v>
      </c>
      <c r="G551" s="7">
        <v>1383</v>
      </c>
      <c r="H551" s="9">
        <v>41740</v>
      </c>
      <c r="I551" s="7">
        <v>145.80000000000001</v>
      </c>
      <c r="K551" s="8"/>
      <c r="L551" s="7" t="s">
        <v>22</v>
      </c>
      <c r="M551" s="7">
        <v>2159</v>
      </c>
      <c r="N551" s="9">
        <v>42516</v>
      </c>
      <c r="O551" s="7">
        <v>5.89</v>
      </c>
      <c r="Q551" s="8"/>
      <c r="R551" s="7" t="s">
        <v>22</v>
      </c>
      <c r="S551" s="7">
        <v>2186</v>
      </c>
      <c r="T551" s="9">
        <v>42543</v>
      </c>
      <c r="U551" s="7">
        <v>4.4400000000000004</v>
      </c>
    </row>
    <row r="552" spans="1:21" x14ac:dyDescent="0.2">
      <c r="A552" s="7" t="s">
        <v>11</v>
      </c>
      <c r="B552" s="7">
        <f t="shared" si="8"/>
        <v>809</v>
      </c>
      <c r="C552" s="9">
        <v>41166</v>
      </c>
      <c r="D552" s="24">
        <v>107.25277000000001</v>
      </c>
      <c r="F552" s="7" t="s">
        <v>16</v>
      </c>
      <c r="G552" s="7">
        <v>1386</v>
      </c>
      <c r="H552" s="9">
        <v>41743</v>
      </c>
      <c r="I552" s="7">
        <v>74.5</v>
      </c>
      <c r="K552" s="8"/>
      <c r="L552" s="7" t="s">
        <v>22</v>
      </c>
      <c r="M552" s="7">
        <v>2165</v>
      </c>
      <c r="N552" s="9">
        <v>42522</v>
      </c>
      <c r="O552" s="7">
        <v>6.21</v>
      </c>
      <c r="Q552" s="8"/>
      <c r="R552" s="7" t="s">
        <v>22</v>
      </c>
      <c r="S552" s="7">
        <v>2188</v>
      </c>
      <c r="T552" s="9">
        <v>42545</v>
      </c>
      <c r="U552" s="7">
        <v>4.6100000000000003</v>
      </c>
    </row>
    <row r="553" spans="1:21" x14ac:dyDescent="0.2">
      <c r="A553" s="7" t="s">
        <v>11</v>
      </c>
      <c r="B553" s="7">
        <f t="shared" si="8"/>
        <v>812</v>
      </c>
      <c r="C553" s="9">
        <v>41169</v>
      </c>
      <c r="D553" s="24">
        <v>107.92377000000002</v>
      </c>
      <c r="F553" s="7" t="s">
        <v>16</v>
      </c>
      <c r="G553" s="7">
        <v>1388</v>
      </c>
      <c r="H553" s="9">
        <v>41745</v>
      </c>
      <c r="I553" s="7">
        <v>72.7</v>
      </c>
      <c r="K553" s="8"/>
      <c r="L553" s="7" t="s">
        <v>22</v>
      </c>
      <c r="M553" s="7">
        <v>2171</v>
      </c>
      <c r="N553" s="9">
        <v>42528</v>
      </c>
      <c r="O553" s="7">
        <v>5.93</v>
      </c>
      <c r="Q553" s="8"/>
      <c r="R553" s="7" t="s">
        <v>22</v>
      </c>
      <c r="S553" s="7">
        <v>2193</v>
      </c>
      <c r="T553" s="9">
        <v>42550</v>
      </c>
      <c r="U553" s="7">
        <v>12.2</v>
      </c>
    </row>
    <row r="554" spans="1:21" x14ac:dyDescent="0.2">
      <c r="A554" s="7" t="s">
        <v>11</v>
      </c>
      <c r="B554" s="7">
        <f t="shared" si="8"/>
        <v>813</v>
      </c>
      <c r="C554" s="9">
        <v>41170</v>
      </c>
      <c r="D554" s="24">
        <v>108.53787000000003</v>
      </c>
      <c r="F554" s="7" t="s">
        <v>16</v>
      </c>
      <c r="G554" s="7">
        <v>1390</v>
      </c>
      <c r="H554" s="9">
        <v>41747</v>
      </c>
      <c r="I554" s="7">
        <v>88.63</v>
      </c>
      <c r="K554" s="8"/>
      <c r="L554" s="7" t="s">
        <v>22</v>
      </c>
      <c r="M554" s="7">
        <v>2173</v>
      </c>
      <c r="N554" s="9">
        <v>42530</v>
      </c>
      <c r="O554" s="7">
        <v>5.39</v>
      </c>
      <c r="Q554" s="8"/>
      <c r="R554" s="7" t="s">
        <v>22</v>
      </c>
      <c r="S554" s="7">
        <v>2195</v>
      </c>
      <c r="T554" s="9">
        <v>42552</v>
      </c>
      <c r="U554" s="7">
        <v>3.48</v>
      </c>
    </row>
    <row r="555" spans="1:21" x14ac:dyDescent="0.2">
      <c r="A555" s="7" t="s">
        <v>11</v>
      </c>
      <c r="B555" s="7">
        <f t="shared" si="8"/>
        <v>814</v>
      </c>
      <c r="C555" s="9">
        <v>41171</v>
      </c>
      <c r="D555" s="24">
        <v>108.53027000000002</v>
      </c>
      <c r="F555" s="7" t="s">
        <v>16</v>
      </c>
      <c r="G555" s="7">
        <v>1393</v>
      </c>
      <c r="H555" s="9">
        <v>41750</v>
      </c>
      <c r="I555" s="7">
        <v>73.53</v>
      </c>
      <c r="K555" s="8"/>
      <c r="L555" s="7" t="s">
        <v>22</v>
      </c>
      <c r="M555" s="7">
        <v>2178</v>
      </c>
      <c r="N555" s="9">
        <v>42535</v>
      </c>
      <c r="O555" s="7">
        <v>5.33</v>
      </c>
      <c r="Q555" s="8"/>
      <c r="R555" s="7" t="s">
        <v>22</v>
      </c>
      <c r="S555" s="7">
        <v>2202</v>
      </c>
      <c r="T555" s="9">
        <v>42559</v>
      </c>
      <c r="U555" s="7">
        <v>3.85</v>
      </c>
    </row>
    <row r="556" spans="1:21" x14ac:dyDescent="0.2">
      <c r="A556" s="7" t="s">
        <v>11</v>
      </c>
      <c r="B556" s="7">
        <f t="shared" si="8"/>
        <v>815</v>
      </c>
      <c r="C556" s="9">
        <v>41172</v>
      </c>
      <c r="D556" s="24">
        <v>108.73037000000002</v>
      </c>
      <c r="F556" s="7" t="s">
        <v>16</v>
      </c>
      <c r="G556" s="7">
        <v>1395</v>
      </c>
      <c r="H556" s="9">
        <v>41752</v>
      </c>
      <c r="I556" s="7">
        <v>70.569999999999993</v>
      </c>
      <c r="K556" s="8"/>
      <c r="L556" s="7" t="s">
        <v>22</v>
      </c>
      <c r="M556" s="7">
        <v>2180</v>
      </c>
      <c r="N556" s="9">
        <v>42537</v>
      </c>
      <c r="O556" s="7">
        <v>5.33</v>
      </c>
      <c r="Q556" s="8"/>
      <c r="R556" s="7" t="s">
        <v>22</v>
      </c>
      <c r="S556" s="7">
        <v>2207</v>
      </c>
      <c r="T556" s="9">
        <v>42564</v>
      </c>
      <c r="U556" s="7">
        <v>4.16</v>
      </c>
    </row>
    <row r="557" spans="1:21" x14ac:dyDescent="0.2">
      <c r="A557" s="7" t="s">
        <v>11</v>
      </c>
      <c r="B557" s="7">
        <f t="shared" si="8"/>
        <v>816</v>
      </c>
      <c r="C557" s="9">
        <v>41173</v>
      </c>
      <c r="D557" s="24">
        <v>108.82437000000003</v>
      </c>
      <c r="F557" s="7" t="s">
        <v>16</v>
      </c>
      <c r="G557" s="7">
        <v>1397</v>
      </c>
      <c r="H557" s="9">
        <v>41754</v>
      </c>
      <c r="I557" s="7">
        <v>75.98</v>
      </c>
      <c r="K557" s="8"/>
      <c r="L557" s="7" t="s">
        <v>22</v>
      </c>
      <c r="M557" s="7">
        <v>2185</v>
      </c>
      <c r="N557" s="9">
        <v>42542</v>
      </c>
      <c r="O557" s="7">
        <v>4.4800000000000004</v>
      </c>
      <c r="Q557" s="8"/>
      <c r="R557" s="7" t="s">
        <v>22</v>
      </c>
      <c r="S557" s="7">
        <v>2214</v>
      </c>
      <c r="T557" s="9">
        <v>42571</v>
      </c>
      <c r="U557" s="7">
        <v>4.67</v>
      </c>
    </row>
    <row r="558" spans="1:21" x14ac:dyDescent="0.2">
      <c r="A558" s="7" t="s">
        <v>11</v>
      </c>
      <c r="B558" s="7">
        <f t="shared" si="8"/>
        <v>819</v>
      </c>
      <c r="C558" s="9">
        <v>41176</v>
      </c>
      <c r="D558" s="24">
        <v>108.30407000000002</v>
      </c>
      <c r="F558" s="7" t="s">
        <v>16</v>
      </c>
      <c r="G558" s="7">
        <v>1400</v>
      </c>
      <c r="H558" s="9">
        <v>41757</v>
      </c>
      <c r="I558" s="7">
        <v>76.05</v>
      </c>
      <c r="K558" s="8"/>
      <c r="L558" s="7" t="s">
        <v>22</v>
      </c>
      <c r="M558" s="7">
        <v>2187</v>
      </c>
      <c r="N558" s="9">
        <v>42544</v>
      </c>
      <c r="O558" s="7">
        <v>4.87</v>
      </c>
      <c r="Q558" s="8"/>
      <c r="R558" s="7" t="s">
        <v>22</v>
      </c>
      <c r="S558" s="7">
        <v>2221</v>
      </c>
      <c r="T558" s="9">
        <v>42578</v>
      </c>
      <c r="U558" s="7">
        <v>3.81</v>
      </c>
    </row>
    <row r="559" spans="1:21" x14ac:dyDescent="0.2">
      <c r="A559" s="7" t="s">
        <v>11</v>
      </c>
      <c r="B559" s="7">
        <f t="shared" si="8"/>
        <v>820</v>
      </c>
      <c r="C559" s="9">
        <v>41177</v>
      </c>
      <c r="D559" s="24">
        <v>108.25487000000003</v>
      </c>
      <c r="F559" s="7" t="s">
        <v>16</v>
      </c>
      <c r="G559" s="7">
        <v>1402</v>
      </c>
      <c r="H559" s="9">
        <v>41759</v>
      </c>
      <c r="I559" s="7">
        <v>73.739999999999995</v>
      </c>
      <c r="K559" s="8"/>
      <c r="L559" s="7" t="s">
        <v>22</v>
      </c>
      <c r="M559" s="7">
        <v>2192</v>
      </c>
      <c r="N559" s="9">
        <v>42549</v>
      </c>
      <c r="O559" s="7">
        <v>4.3499999999999996</v>
      </c>
      <c r="Q559" s="8"/>
      <c r="R559" s="7" t="s">
        <v>22</v>
      </c>
      <c r="S559" s="7">
        <v>2223</v>
      </c>
      <c r="T559" s="9">
        <v>42580</v>
      </c>
      <c r="U559" s="7">
        <v>2</v>
      </c>
    </row>
    <row r="560" spans="1:21" x14ac:dyDescent="0.2">
      <c r="A560" s="7" t="s">
        <v>11</v>
      </c>
      <c r="B560" s="7">
        <f t="shared" si="8"/>
        <v>821</v>
      </c>
      <c r="C560" s="9">
        <v>41178</v>
      </c>
      <c r="D560" s="24">
        <v>108.46477000000002</v>
      </c>
      <c r="F560" s="7" t="s">
        <v>16</v>
      </c>
      <c r="G560" s="7">
        <v>1404</v>
      </c>
      <c r="H560" s="9">
        <v>41761</v>
      </c>
      <c r="I560" s="7">
        <v>72.290000000000006</v>
      </c>
      <c r="K560" s="8"/>
      <c r="L560" s="7" t="s">
        <v>22</v>
      </c>
      <c r="M560" s="7">
        <v>2194</v>
      </c>
      <c r="N560" s="9">
        <v>42551</v>
      </c>
      <c r="O560" s="7">
        <v>3.55</v>
      </c>
      <c r="Q560" s="8"/>
      <c r="R560" s="7" t="s">
        <v>22</v>
      </c>
      <c r="S560" s="7">
        <v>2228</v>
      </c>
      <c r="T560" s="9">
        <v>42585</v>
      </c>
      <c r="U560" s="7">
        <v>5.5</v>
      </c>
    </row>
    <row r="561" spans="1:21" x14ac:dyDescent="0.2">
      <c r="A561" s="7" t="s">
        <v>11</v>
      </c>
      <c r="B561" s="7">
        <f t="shared" si="8"/>
        <v>822</v>
      </c>
      <c r="C561" s="9">
        <v>41179</v>
      </c>
      <c r="D561" s="24">
        <v>108.54927000000002</v>
      </c>
      <c r="F561" s="7" t="s">
        <v>16</v>
      </c>
      <c r="G561" s="7">
        <v>1407</v>
      </c>
      <c r="H561" s="9">
        <v>41764</v>
      </c>
      <c r="I561" s="7">
        <v>89.13</v>
      </c>
      <c r="K561" s="8"/>
      <c r="L561" s="7" t="s">
        <v>22</v>
      </c>
      <c r="M561" s="7">
        <v>2201</v>
      </c>
      <c r="N561" s="9">
        <v>42558</v>
      </c>
      <c r="O561" s="7">
        <v>3.72</v>
      </c>
      <c r="Q561" s="8"/>
      <c r="R561" s="7" t="s">
        <v>22</v>
      </c>
      <c r="S561" s="7">
        <v>2230</v>
      </c>
      <c r="T561" s="9">
        <v>42587</v>
      </c>
      <c r="U561" s="7">
        <v>4.4800000000000004</v>
      </c>
    </row>
    <row r="562" spans="1:21" x14ac:dyDescent="0.2">
      <c r="A562" s="7" t="s">
        <v>11</v>
      </c>
      <c r="B562" s="7">
        <f t="shared" si="8"/>
        <v>823</v>
      </c>
      <c r="C562" s="9">
        <v>41180</v>
      </c>
      <c r="D562" s="24">
        <v>108.61187000000002</v>
      </c>
      <c r="F562" s="7" t="s">
        <v>16</v>
      </c>
      <c r="G562" s="7">
        <v>1409</v>
      </c>
      <c r="H562" s="9">
        <v>41766</v>
      </c>
      <c r="I562" s="7">
        <v>70.760000000000005</v>
      </c>
      <c r="K562" s="8"/>
      <c r="L562" s="7" t="s">
        <v>22</v>
      </c>
      <c r="M562" s="7">
        <v>2206</v>
      </c>
      <c r="N562" s="9">
        <v>42563</v>
      </c>
      <c r="O562" s="7">
        <v>4.8</v>
      </c>
      <c r="Q562" s="8"/>
      <c r="R562" s="7" t="s">
        <v>22</v>
      </c>
      <c r="S562" s="7">
        <v>2235</v>
      </c>
      <c r="T562" s="9">
        <v>42592</v>
      </c>
      <c r="U562" s="7">
        <v>4.46</v>
      </c>
    </row>
    <row r="563" spans="1:21" x14ac:dyDescent="0.2">
      <c r="A563" s="7" t="s">
        <v>11</v>
      </c>
      <c r="B563" s="7">
        <f t="shared" si="8"/>
        <v>826</v>
      </c>
      <c r="C563" s="9">
        <v>41183</v>
      </c>
      <c r="D563" s="24">
        <v>108.91877000000002</v>
      </c>
      <c r="F563" s="7" t="s">
        <v>16</v>
      </c>
      <c r="G563" s="7">
        <v>1411</v>
      </c>
      <c r="H563" s="9">
        <v>41768</v>
      </c>
      <c r="I563" s="7">
        <v>63.05</v>
      </c>
      <c r="K563" s="8"/>
      <c r="L563" s="7" t="s">
        <v>22</v>
      </c>
      <c r="M563" s="7">
        <v>2220</v>
      </c>
      <c r="N563" s="9">
        <v>42577</v>
      </c>
      <c r="O563" s="7">
        <v>3.33</v>
      </c>
      <c r="Q563" s="8"/>
      <c r="R563" s="7" t="s">
        <v>22</v>
      </c>
      <c r="S563" s="7">
        <v>2237</v>
      </c>
      <c r="T563" s="9">
        <v>42594</v>
      </c>
      <c r="U563" s="7">
        <v>3.97</v>
      </c>
    </row>
    <row r="564" spans="1:21" x14ac:dyDescent="0.2">
      <c r="A564" s="7" t="s">
        <v>11</v>
      </c>
      <c r="B564" s="7">
        <f t="shared" si="8"/>
        <v>827</v>
      </c>
      <c r="C564" s="9">
        <v>41184</v>
      </c>
      <c r="D564" s="24">
        <v>109.35767000000001</v>
      </c>
      <c r="F564" s="7" t="s">
        <v>16</v>
      </c>
      <c r="G564" s="7">
        <v>1414</v>
      </c>
      <c r="H564" s="9">
        <v>41771</v>
      </c>
      <c r="I564" s="7">
        <v>71.349999999999994</v>
      </c>
      <c r="K564" s="8"/>
      <c r="L564" s="7" t="s">
        <v>22</v>
      </c>
      <c r="M564" s="7">
        <v>2222</v>
      </c>
      <c r="N564" s="9">
        <v>42579</v>
      </c>
      <c r="O564" s="7">
        <v>4.7699999999999996</v>
      </c>
      <c r="Q564" s="8"/>
      <c r="R564" s="7" t="s">
        <v>22</v>
      </c>
      <c r="S564" s="7">
        <v>2242</v>
      </c>
      <c r="T564" s="9">
        <v>42599</v>
      </c>
      <c r="U564" s="7">
        <v>4.76</v>
      </c>
    </row>
    <row r="565" spans="1:21" x14ac:dyDescent="0.2">
      <c r="A565" s="7" t="s">
        <v>11</v>
      </c>
      <c r="B565" s="7">
        <f t="shared" si="8"/>
        <v>828</v>
      </c>
      <c r="C565" s="9">
        <v>41185</v>
      </c>
      <c r="D565" s="24">
        <v>109.40207000000001</v>
      </c>
      <c r="F565" s="7" t="s">
        <v>16</v>
      </c>
      <c r="G565" s="7">
        <v>1416</v>
      </c>
      <c r="H565" s="9">
        <v>41773</v>
      </c>
      <c r="I565" s="7">
        <v>69.62</v>
      </c>
      <c r="K565" s="8"/>
      <c r="L565" s="7" t="s">
        <v>22</v>
      </c>
      <c r="M565" s="7">
        <v>2227</v>
      </c>
      <c r="N565" s="9">
        <v>42584</v>
      </c>
      <c r="O565" s="7">
        <v>2</v>
      </c>
      <c r="Q565" s="8"/>
      <c r="R565" s="7" t="s">
        <v>22</v>
      </c>
      <c r="S565" s="7">
        <v>2244</v>
      </c>
      <c r="T565" s="9">
        <v>42601</v>
      </c>
      <c r="U565" s="7">
        <v>3.04</v>
      </c>
    </row>
    <row r="566" spans="1:21" x14ac:dyDescent="0.2">
      <c r="A566" s="7" t="s">
        <v>11</v>
      </c>
      <c r="B566" s="7">
        <f t="shared" si="8"/>
        <v>829</v>
      </c>
      <c r="C566" s="9">
        <v>41186</v>
      </c>
      <c r="D566" s="24">
        <v>109.63377</v>
      </c>
      <c r="F566" s="7" t="s">
        <v>16</v>
      </c>
      <c r="G566" s="7">
        <v>1418</v>
      </c>
      <c r="H566" s="9">
        <v>41775</v>
      </c>
      <c r="I566" s="7">
        <v>84.63</v>
      </c>
      <c r="K566" s="8"/>
      <c r="L566" s="7" t="s">
        <v>22</v>
      </c>
      <c r="M566" s="7">
        <v>2229</v>
      </c>
      <c r="N566" s="9">
        <v>42586</v>
      </c>
      <c r="O566" s="7">
        <v>2</v>
      </c>
      <c r="Q566" s="8"/>
      <c r="R566" s="7" t="s">
        <v>22</v>
      </c>
      <c r="S566" s="7">
        <v>2256</v>
      </c>
      <c r="T566" s="9">
        <v>42613</v>
      </c>
      <c r="U566" s="7">
        <v>5.44</v>
      </c>
    </row>
    <row r="567" spans="1:21" x14ac:dyDescent="0.2">
      <c r="A567" s="7" t="s">
        <v>11</v>
      </c>
      <c r="B567" s="7">
        <f t="shared" si="8"/>
        <v>830</v>
      </c>
      <c r="C567" s="9">
        <v>41187</v>
      </c>
      <c r="D567" s="24">
        <v>109.71047</v>
      </c>
      <c r="F567" s="7" t="s">
        <v>16</v>
      </c>
      <c r="G567" s="7">
        <v>1421</v>
      </c>
      <c r="H567" s="9">
        <v>41778</v>
      </c>
      <c r="I567" s="7">
        <v>71.28</v>
      </c>
      <c r="K567" s="8"/>
      <c r="L567" s="7" t="s">
        <v>22</v>
      </c>
      <c r="M567" s="7">
        <v>2234</v>
      </c>
      <c r="N567" s="9">
        <v>42591</v>
      </c>
      <c r="O567" s="7">
        <v>3.88</v>
      </c>
      <c r="Q567" s="8"/>
      <c r="R567" s="7" t="s">
        <v>22</v>
      </c>
      <c r="S567" s="7">
        <v>2258</v>
      </c>
      <c r="T567" s="9">
        <v>42615</v>
      </c>
      <c r="U567" s="7">
        <v>3.96</v>
      </c>
    </row>
    <row r="568" spans="1:21" x14ac:dyDescent="0.2">
      <c r="A568" s="7" t="s">
        <v>11</v>
      </c>
      <c r="B568" s="7">
        <f t="shared" si="8"/>
        <v>834</v>
      </c>
      <c r="C568" s="9">
        <v>41191</v>
      </c>
      <c r="D568" s="24">
        <v>110.00967</v>
      </c>
      <c r="F568" s="7" t="s">
        <v>16</v>
      </c>
      <c r="G568" s="7">
        <v>1423</v>
      </c>
      <c r="H568" s="9">
        <v>41780</v>
      </c>
      <c r="I568" s="7">
        <v>76.67</v>
      </c>
      <c r="K568" s="8"/>
      <c r="L568" s="7" t="s">
        <v>22</v>
      </c>
      <c r="M568" s="7">
        <v>2236</v>
      </c>
      <c r="N568" s="9">
        <v>42593</v>
      </c>
      <c r="O568" s="7">
        <v>3.66</v>
      </c>
      <c r="Q568" s="8"/>
      <c r="R568" s="7" t="s">
        <v>22</v>
      </c>
      <c r="S568" s="7">
        <v>2265</v>
      </c>
      <c r="T568" s="9">
        <v>42622</v>
      </c>
      <c r="U568" s="7">
        <v>4.4400000000000004</v>
      </c>
    </row>
    <row r="569" spans="1:21" x14ac:dyDescent="0.2">
      <c r="A569" s="7" t="s">
        <v>11</v>
      </c>
      <c r="B569" s="7">
        <f t="shared" si="8"/>
        <v>835</v>
      </c>
      <c r="C569" s="9">
        <v>41192</v>
      </c>
      <c r="D569" s="24">
        <v>110.02647</v>
      </c>
      <c r="F569" s="7" t="s">
        <v>16</v>
      </c>
      <c r="G569" s="7">
        <v>1425</v>
      </c>
      <c r="H569" s="10">
        <v>41782</v>
      </c>
      <c r="I569" s="7">
        <v>81.25</v>
      </c>
      <c r="K569" s="8"/>
      <c r="L569" s="7" t="s">
        <v>22</v>
      </c>
      <c r="M569" s="7">
        <v>2241</v>
      </c>
      <c r="N569" s="9">
        <v>42598</v>
      </c>
      <c r="O569" s="7">
        <v>2.81</v>
      </c>
      <c r="Q569" s="8"/>
      <c r="R569" s="7" t="s">
        <v>22</v>
      </c>
      <c r="S569" s="7">
        <v>2270</v>
      </c>
      <c r="T569" s="9">
        <v>42627</v>
      </c>
      <c r="U569" s="7">
        <v>3.21</v>
      </c>
    </row>
    <row r="570" spans="1:21" x14ac:dyDescent="0.2">
      <c r="A570" s="7" t="s">
        <v>11</v>
      </c>
      <c r="B570" s="7">
        <f t="shared" si="8"/>
        <v>836</v>
      </c>
      <c r="C570" s="9">
        <v>41193</v>
      </c>
      <c r="D570" s="24">
        <v>110.27316999999999</v>
      </c>
      <c r="F570" s="7" t="s">
        <v>16</v>
      </c>
      <c r="G570" s="7">
        <v>1430</v>
      </c>
      <c r="H570" s="10">
        <v>41787</v>
      </c>
      <c r="I570" s="7">
        <v>81.28</v>
      </c>
      <c r="K570" s="8"/>
      <c r="L570" s="7" t="s">
        <v>22</v>
      </c>
      <c r="M570" s="7">
        <v>2243</v>
      </c>
      <c r="N570" s="9">
        <v>42600</v>
      </c>
      <c r="O570" s="7">
        <v>1.04</v>
      </c>
      <c r="Q570" s="8"/>
      <c r="R570" s="7" t="s">
        <v>22</v>
      </c>
      <c r="S570" s="7">
        <v>2272</v>
      </c>
      <c r="T570" s="9">
        <v>42629</v>
      </c>
      <c r="U570" s="7">
        <v>3.78</v>
      </c>
    </row>
    <row r="571" spans="1:21" x14ac:dyDescent="0.2">
      <c r="A571" s="7" t="s">
        <v>11</v>
      </c>
      <c r="B571" s="7">
        <f t="shared" si="8"/>
        <v>837</v>
      </c>
      <c r="C571" s="9">
        <v>41194</v>
      </c>
      <c r="D571" s="24">
        <v>110.40397</v>
      </c>
      <c r="F571" s="7" t="s">
        <v>16</v>
      </c>
      <c r="G571" s="7">
        <v>1432</v>
      </c>
      <c r="H571" s="10">
        <v>41789</v>
      </c>
      <c r="I571" s="7">
        <v>89.38</v>
      </c>
      <c r="K571" s="8"/>
      <c r="L571" s="7" t="s">
        <v>22</v>
      </c>
      <c r="M571" s="7">
        <v>2255</v>
      </c>
      <c r="N571" s="9">
        <v>42612</v>
      </c>
      <c r="O571" s="7">
        <v>4.01</v>
      </c>
      <c r="Q571" s="8"/>
      <c r="R571" s="7" t="s">
        <v>22</v>
      </c>
      <c r="S571" s="7">
        <v>2277</v>
      </c>
      <c r="T571" s="9">
        <v>42634</v>
      </c>
      <c r="U571" s="7">
        <v>3.54</v>
      </c>
    </row>
    <row r="572" spans="1:21" x14ac:dyDescent="0.2">
      <c r="A572" s="7" t="s">
        <v>11</v>
      </c>
      <c r="B572" s="7">
        <f t="shared" si="8"/>
        <v>840</v>
      </c>
      <c r="C572" s="9">
        <v>41197</v>
      </c>
      <c r="D572" s="24">
        <v>110.65457000000001</v>
      </c>
      <c r="F572" s="7" t="s">
        <v>16</v>
      </c>
      <c r="G572" s="7">
        <v>1435</v>
      </c>
      <c r="H572" s="10">
        <v>41792</v>
      </c>
      <c r="I572" s="7">
        <v>74.400000000000006</v>
      </c>
      <c r="K572" s="8"/>
      <c r="L572" s="7" t="s">
        <v>22</v>
      </c>
      <c r="M572" s="7">
        <v>2257</v>
      </c>
      <c r="N572" s="9">
        <v>42614</v>
      </c>
      <c r="O572" s="7">
        <v>4.1900000000000004</v>
      </c>
      <c r="Q572" s="8"/>
      <c r="R572" s="7" t="s">
        <v>22</v>
      </c>
      <c r="S572" s="7">
        <v>2279</v>
      </c>
      <c r="T572" s="9">
        <v>42636</v>
      </c>
      <c r="U572" s="7">
        <v>6.9</v>
      </c>
    </row>
    <row r="573" spans="1:21" x14ac:dyDescent="0.2">
      <c r="A573" s="7" t="s">
        <v>11</v>
      </c>
      <c r="B573" s="7">
        <f t="shared" si="8"/>
        <v>841</v>
      </c>
      <c r="C573" s="9">
        <v>41198</v>
      </c>
      <c r="D573" s="24">
        <v>110.86207</v>
      </c>
      <c r="F573" s="7" t="s">
        <v>16</v>
      </c>
      <c r="G573" s="7">
        <v>1437</v>
      </c>
      <c r="H573" s="10">
        <v>41794</v>
      </c>
      <c r="I573" s="7">
        <v>71.39</v>
      </c>
      <c r="K573" s="8"/>
      <c r="L573" s="7" t="s">
        <v>22</v>
      </c>
      <c r="M573" s="7">
        <v>2264</v>
      </c>
      <c r="N573" s="9">
        <v>42621</v>
      </c>
      <c r="O573" s="7">
        <v>4.38</v>
      </c>
      <c r="Q573" s="8"/>
      <c r="R573" s="7" t="s">
        <v>22</v>
      </c>
      <c r="S573" s="7">
        <v>2284</v>
      </c>
      <c r="T573" s="9">
        <v>42641</v>
      </c>
      <c r="U573" s="7">
        <v>4.05</v>
      </c>
    </row>
    <row r="574" spans="1:21" x14ac:dyDescent="0.2">
      <c r="A574" s="7" t="s">
        <v>11</v>
      </c>
      <c r="B574" s="7">
        <f t="shared" si="8"/>
        <v>842</v>
      </c>
      <c r="C574" s="9">
        <v>41199</v>
      </c>
      <c r="D574" s="24">
        <v>110.82207000000001</v>
      </c>
      <c r="F574" s="7" t="s">
        <v>16</v>
      </c>
      <c r="G574" s="7">
        <v>1439</v>
      </c>
      <c r="H574" s="10">
        <v>41796</v>
      </c>
      <c r="I574" s="7">
        <v>74.39</v>
      </c>
      <c r="K574" s="8"/>
      <c r="L574" s="7" t="s">
        <v>22</v>
      </c>
      <c r="M574" s="7">
        <v>2269</v>
      </c>
      <c r="N574" s="9">
        <v>42626</v>
      </c>
      <c r="O574" s="7">
        <v>4.4800000000000004</v>
      </c>
      <c r="Q574" s="8"/>
      <c r="R574" s="7" t="s">
        <v>22</v>
      </c>
      <c r="S574" s="7">
        <v>2286</v>
      </c>
      <c r="T574" s="9">
        <v>42643</v>
      </c>
      <c r="U574" s="7">
        <v>3.21</v>
      </c>
    </row>
    <row r="575" spans="1:21" x14ac:dyDescent="0.2">
      <c r="A575" s="7" t="s">
        <v>11</v>
      </c>
      <c r="B575" s="7">
        <f t="shared" si="8"/>
        <v>843</v>
      </c>
      <c r="C575" s="9">
        <v>41200</v>
      </c>
      <c r="D575" s="24">
        <v>111.10077</v>
      </c>
      <c r="F575" s="7" t="s">
        <v>16</v>
      </c>
      <c r="G575" s="7">
        <v>1442</v>
      </c>
      <c r="H575" s="10">
        <v>41799</v>
      </c>
      <c r="I575" s="7">
        <v>74.02</v>
      </c>
      <c r="K575" s="8"/>
      <c r="L575" s="7" t="s">
        <v>22</v>
      </c>
      <c r="M575" s="7">
        <v>2271</v>
      </c>
      <c r="N575" s="9">
        <v>42628</v>
      </c>
      <c r="O575" s="7">
        <v>0.17499999999999999</v>
      </c>
      <c r="Q575" s="8"/>
      <c r="R575" s="7" t="s">
        <v>22</v>
      </c>
      <c r="S575" s="7">
        <v>2291</v>
      </c>
      <c r="T575" s="9">
        <v>42648</v>
      </c>
      <c r="U575" s="7">
        <v>2.69</v>
      </c>
    </row>
    <row r="576" spans="1:21" x14ac:dyDescent="0.2">
      <c r="A576" s="7" t="s">
        <v>11</v>
      </c>
      <c r="B576" s="7">
        <f t="shared" si="8"/>
        <v>844</v>
      </c>
      <c r="C576" s="9">
        <v>41201</v>
      </c>
      <c r="D576" s="24">
        <v>111.13047</v>
      </c>
      <c r="F576" s="7" t="s">
        <v>16</v>
      </c>
      <c r="G576" s="7">
        <v>1444</v>
      </c>
      <c r="H576" s="10">
        <v>41801</v>
      </c>
      <c r="I576" s="7">
        <v>73.5</v>
      </c>
      <c r="K576" s="8"/>
      <c r="L576" s="7" t="s">
        <v>22</v>
      </c>
      <c r="M576" s="7">
        <v>2276</v>
      </c>
      <c r="N576" s="9">
        <v>42633</v>
      </c>
      <c r="O576" s="7">
        <v>3.48</v>
      </c>
      <c r="Q576" s="8"/>
      <c r="R576" s="7" t="s">
        <v>22</v>
      </c>
      <c r="S576" s="7">
        <v>2293</v>
      </c>
      <c r="T576" s="9">
        <v>42650</v>
      </c>
      <c r="U576" s="7">
        <v>3.13</v>
      </c>
    </row>
    <row r="577" spans="1:23" x14ac:dyDescent="0.2">
      <c r="A577" s="7" t="s">
        <v>11</v>
      </c>
      <c r="B577" s="7">
        <f t="shared" si="8"/>
        <v>847</v>
      </c>
      <c r="C577" s="9">
        <v>41204</v>
      </c>
      <c r="D577" s="24">
        <v>111.32597</v>
      </c>
      <c r="F577" s="7" t="s">
        <v>16</v>
      </c>
      <c r="G577" s="7">
        <v>1446</v>
      </c>
      <c r="H577" s="10">
        <v>41803</v>
      </c>
      <c r="I577" s="7">
        <v>72.27</v>
      </c>
      <c r="K577" s="8"/>
      <c r="L577" s="7" t="s">
        <v>22</v>
      </c>
      <c r="M577" s="7">
        <v>2278</v>
      </c>
      <c r="N577" s="9">
        <v>42635</v>
      </c>
      <c r="O577" s="7">
        <v>0.17499999999999999</v>
      </c>
      <c r="Q577" s="8"/>
      <c r="R577" s="7" t="s">
        <v>22</v>
      </c>
      <c r="S577" s="7">
        <v>2299</v>
      </c>
      <c r="T577" s="9">
        <v>42656</v>
      </c>
      <c r="U577" s="7">
        <v>3.68</v>
      </c>
      <c r="V577" s="7" t="s">
        <v>76</v>
      </c>
    </row>
    <row r="578" spans="1:23" x14ac:dyDescent="0.2">
      <c r="A578" s="7" t="s">
        <v>11</v>
      </c>
      <c r="B578" s="7">
        <f t="shared" si="8"/>
        <v>848</v>
      </c>
      <c r="C578" s="9">
        <v>41205</v>
      </c>
      <c r="D578" s="24">
        <v>111.55347</v>
      </c>
      <c r="F578" s="7" t="s">
        <v>16</v>
      </c>
      <c r="G578" s="7">
        <v>1449</v>
      </c>
      <c r="H578" s="10">
        <v>41806</v>
      </c>
      <c r="I578" s="7">
        <v>81.400000000000006</v>
      </c>
      <c r="K578" s="8"/>
      <c r="L578" s="7" t="s">
        <v>22</v>
      </c>
      <c r="M578" s="7">
        <v>2283</v>
      </c>
      <c r="N578" s="9">
        <v>42640</v>
      </c>
      <c r="O578" s="7">
        <v>4.4000000000000004</v>
      </c>
      <c r="Q578" s="8"/>
      <c r="R578" s="7" t="s">
        <v>24</v>
      </c>
      <c r="S578" s="7">
        <v>2312</v>
      </c>
      <c r="T578" s="9">
        <v>42669</v>
      </c>
      <c r="U578" s="7">
        <v>27.95</v>
      </c>
      <c r="V578" s="7" t="s">
        <v>46</v>
      </c>
      <c r="W578" s="7">
        <f>MAX(U578:U591)</f>
        <v>29.14</v>
      </c>
    </row>
    <row r="579" spans="1:23" x14ac:dyDescent="0.2">
      <c r="A579" s="7" t="s">
        <v>11</v>
      </c>
      <c r="B579" s="7">
        <f t="shared" si="8"/>
        <v>849</v>
      </c>
      <c r="C579" s="9">
        <v>41206</v>
      </c>
      <c r="D579" s="24">
        <v>111.71786999999999</v>
      </c>
      <c r="F579" s="7" t="s">
        <v>16</v>
      </c>
      <c r="G579" s="7">
        <v>1453</v>
      </c>
      <c r="H579" s="10">
        <v>41810</v>
      </c>
      <c r="I579" s="7">
        <v>69.540000000000006</v>
      </c>
      <c r="K579" s="8"/>
      <c r="L579" s="7" t="s">
        <v>22</v>
      </c>
      <c r="M579" s="7">
        <v>2285</v>
      </c>
      <c r="N579" s="9">
        <v>42642</v>
      </c>
      <c r="O579" s="7">
        <v>4.93</v>
      </c>
      <c r="Q579" s="8"/>
      <c r="R579" s="7" t="s">
        <v>24</v>
      </c>
      <c r="S579" s="7">
        <v>2314</v>
      </c>
      <c r="T579" s="9">
        <v>42671</v>
      </c>
      <c r="U579" s="7">
        <v>29.14</v>
      </c>
      <c r="V579" s="7" t="s">
        <v>47</v>
      </c>
      <c r="W579" s="7">
        <f>MIN(U578:U591)</f>
        <v>10.23</v>
      </c>
    </row>
    <row r="580" spans="1:23" x14ac:dyDescent="0.2">
      <c r="A580" s="7" t="s">
        <v>11</v>
      </c>
      <c r="B580" s="7">
        <f t="shared" si="8"/>
        <v>850</v>
      </c>
      <c r="C580" s="9">
        <v>41207</v>
      </c>
      <c r="D580" s="24">
        <v>111.98567</v>
      </c>
      <c r="F580" s="7" t="s">
        <v>16</v>
      </c>
      <c r="G580" s="7">
        <v>1456</v>
      </c>
      <c r="H580" s="10">
        <v>41813</v>
      </c>
      <c r="I580" s="7">
        <v>68.12</v>
      </c>
      <c r="K580" s="8"/>
      <c r="L580" s="7" t="s">
        <v>22</v>
      </c>
      <c r="M580" s="7">
        <v>2290</v>
      </c>
      <c r="N580" s="9">
        <v>42647</v>
      </c>
      <c r="O580" s="7">
        <v>2.95</v>
      </c>
      <c r="Q580" s="8"/>
      <c r="R580" s="7" t="s">
        <v>24</v>
      </c>
      <c r="S580" s="7">
        <v>2319</v>
      </c>
      <c r="T580" s="9">
        <v>42676</v>
      </c>
      <c r="U580" s="7">
        <v>24.27</v>
      </c>
      <c r="V580" s="7" t="s">
        <v>48</v>
      </c>
      <c r="W580" s="7">
        <f>MEDIAN(U578:U591)</f>
        <v>15.59</v>
      </c>
    </row>
    <row r="581" spans="1:23" x14ac:dyDescent="0.2">
      <c r="A581" s="7" t="s">
        <v>11</v>
      </c>
      <c r="B581" s="7">
        <f t="shared" ref="B581:B644" si="9">C581-$C$2</f>
        <v>851</v>
      </c>
      <c r="C581" s="9">
        <v>41208</v>
      </c>
      <c r="D581" s="24">
        <v>111.95797</v>
      </c>
      <c r="F581" s="7" t="s">
        <v>16</v>
      </c>
      <c r="G581" s="7">
        <v>1457</v>
      </c>
      <c r="H581" s="10">
        <v>41814</v>
      </c>
      <c r="I581" s="7">
        <v>71.260000000000005</v>
      </c>
      <c r="K581" s="8"/>
      <c r="L581" s="7" t="s">
        <v>22</v>
      </c>
      <c r="M581" s="7">
        <v>2292</v>
      </c>
      <c r="N581" s="9">
        <v>42649</v>
      </c>
      <c r="O581" s="7">
        <v>2.72</v>
      </c>
      <c r="Q581" s="8"/>
      <c r="R581" s="7" t="s">
        <v>24</v>
      </c>
      <c r="S581" s="7">
        <v>2321</v>
      </c>
      <c r="T581" s="9">
        <v>42678</v>
      </c>
      <c r="U581" s="7">
        <v>23.96</v>
      </c>
      <c r="V581" s="7" t="s">
        <v>49</v>
      </c>
      <c r="W581" s="8">
        <f>AVERAGE(U578:U591)</f>
        <v>17.825714285714284</v>
      </c>
    </row>
    <row r="582" spans="1:23" x14ac:dyDescent="0.2">
      <c r="A582" s="7" t="s">
        <v>11</v>
      </c>
      <c r="B582" s="7">
        <f t="shared" si="9"/>
        <v>854</v>
      </c>
      <c r="C582" s="9">
        <v>41211</v>
      </c>
      <c r="D582" s="24">
        <v>112.17927</v>
      </c>
      <c r="F582" s="7" t="s">
        <v>16</v>
      </c>
      <c r="G582" s="7">
        <v>1458</v>
      </c>
      <c r="H582" s="9">
        <v>41815</v>
      </c>
      <c r="I582" s="7">
        <v>81.709999999999994</v>
      </c>
      <c r="K582" s="8"/>
      <c r="L582" s="7" t="s">
        <v>22</v>
      </c>
      <c r="M582" s="7">
        <v>2298</v>
      </c>
      <c r="N582" s="9">
        <v>42655</v>
      </c>
      <c r="O582" s="7">
        <v>3.57</v>
      </c>
      <c r="P582" s="7" t="s">
        <v>77</v>
      </c>
      <c r="Q582" s="8"/>
      <c r="R582" s="7" t="s">
        <v>24</v>
      </c>
      <c r="S582" s="7">
        <v>2326</v>
      </c>
      <c r="T582" s="9">
        <v>42683</v>
      </c>
      <c r="U582" s="7">
        <v>17.739999999999998</v>
      </c>
      <c r="V582" s="7" t="s">
        <v>50</v>
      </c>
      <c r="W582" s="8">
        <f>STDEV(U578:U591)</f>
        <v>6.1980377965508238</v>
      </c>
    </row>
    <row r="583" spans="1:23" x14ac:dyDescent="0.2">
      <c r="A583" s="7" t="s">
        <v>11</v>
      </c>
      <c r="B583" s="7">
        <f t="shared" si="9"/>
        <v>855</v>
      </c>
      <c r="C583" s="9">
        <v>41212</v>
      </c>
      <c r="D583" s="24">
        <v>110.38987000000002</v>
      </c>
      <c r="F583" s="7" t="s">
        <v>16</v>
      </c>
      <c r="G583" s="7">
        <v>1460</v>
      </c>
      <c r="H583" s="9">
        <v>41817</v>
      </c>
      <c r="I583" s="7">
        <v>72.11</v>
      </c>
      <c r="K583" s="8"/>
      <c r="L583" s="7" t="s">
        <v>24</v>
      </c>
      <c r="M583" s="7">
        <v>2304</v>
      </c>
      <c r="N583" s="9">
        <v>42661</v>
      </c>
      <c r="O583" s="7">
        <v>0.17499999999999999</v>
      </c>
      <c r="P583" s="7" t="s">
        <v>46</v>
      </c>
      <c r="Q583" s="8">
        <f>MAX(O583:O598)</f>
        <v>29.34</v>
      </c>
      <c r="R583" s="7" t="s">
        <v>24</v>
      </c>
      <c r="S583" s="7">
        <v>2333</v>
      </c>
      <c r="T583" s="9">
        <v>42690</v>
      </c>
      <c r="U583" s="7">
        <v>18.899999999999999</v>
      </c>
    </row>
    <row r="584" spans="1:23" x14ac:dyDescent="0.2">
      <c r="A584" s="7" t="s">
        <v>11</v>
      </c>
      <c r="B584" s="7">
        <f t="shared" si="9"/>
        <v>856</v>
      </c>
      <c r="C584" s="9">
        <v>41213</v>
      </c>
      <c r="D584" s="24">
        <v>110.16487000000001</v>
      </c>
      <c r="F584" s="7" t="s">
        <v>16</v>
      </c>
      <c r="G584" s="7">
        <v>1463</v>
      </c>
      <c r="H584" s="9">
        <v>41820</v>
      </c>
      <c r="I584" s="7">
        <v>67.36</v>
      </c>
      <c r="K584" s="8"/>
      <c r="L584" s="7" t="s">
        <v>24</v>
      </c>
      <c r="M584" s="7">
        <v>2307</v>
      </c>
      <c r="N584" s="9">
        <v>42664</v>
      </c>
      <c r="O584" s="7">
        <v>29.34</v>
      </c>
      <c r="P584" s="7" t="s">
        <v>47</v>
      </c>
      <c r="Q584" s="8">
        <f>MIN(O583:O598)</f>
        <v>0.17499999999999999</v>
      </c>
      <c r="R584" s="7" t="s">
        <v>24</v>
      </c>
      <c r="S584" s="7">
        <v>2335</v>
      </c>
      <c r="T584" s="9">
        <v>42692</v>
      </c>
      <c r="U584" s="7">
        <v>15.49</v>
      </c>
    </row>
    <row r="585" spans="1:23" x14ac:dyDescent="0.2">
      <c r="A585" s="7" t="s">
        <v>11</v>
      </c>
      <c r="B585" s="7">
        <f t="shared" si="9"/>
        <v>857</v>
      </c>
      <c r="C585" s="9">
        <v>41214</v>
      </c>
      <c r="D585" s="24">
        <v>109.61657000000001</v>
      </c>
      <c r="F585" s="7" t="s">
        <v>16</v>
      </c>
      <c r="G585" s="7">
        <v>1465</v>
      </c>
      <c r="H585" s="9">
        <v>41822</v>
      </c>
      <c r="I585" s="7">
        <v>76.5</v>
      </c>
      <c r="K585" s="8"/>
      <c r="L585" s="7" t="s">
        <v>24</v>
      </c>
      <c r="M585" s="7">
        <v>2311</v>
      </c>
      <c r="N585" s="9">
        <v>42668</v>
      </c>
      <c r="O585" s="7">
        <v>23.78</v>
      </c>
      <c r="P585" s="7" t="s">
        <v>48</v>
      </c>
      <c r="Q585" s="8">
        <f>MEDIAN(O583:O598)</f>
        <v>11.780000000000001</v>
      </c>
      <c r="R585" s="7" t="s">
        <v>24</v>
      </c>
      <c r="S585" s="7">
        <v>2340</v>
      </c>
      <c r="T585" s="9">
        <v>42697</v>
      </c>
      <c r="U585" s="7">
        <v>15.32</v>
      </c>
    </row>
    <row r="586" spans="1:23" x14ac:dyDescent="0.2">
      <c r="A586" s="7" t="s">
        <v>11</v>
      </c>
      <c r="B586" s="7">
        <f t="shared" si="9"/>
        <v>858</v>
      </c>
      <c r="C586" s="9">
        <v>41215</v>
      </c>
      <c r="D586" s="24">
        <v>109.65957</v>
      </c>
      <c r="F586" s="7" t="s">
        <v>16</v>
      </c>
      <c r="G586" s="7">
        <v>1470</v>
      </c>
      <c r="H586" s="9">
        <v>41827</v>
      </c>
      <c r="I586" s="7">
        <v>73.180000000000007</v>
      </c>
      <c r="K586" s="8"/>
      <c r="L586" s="7" t="s">
        <v>24</v>
      </c>
      <c r="M586" s="7">
        <v>2313</v>
      </c>
      <c r="N586" s="9">
        <v>42670</v>
      </c>
      <c r="O586" s="7">
        <v>25.78</v>
      </c>
      <c r="P586" s="7" t="s">
        <v>49</v>
      </c>
      <c r="Q586" s="8">
        <f>AVERAGE(O583:O598)</f>
        <v>14.603437499999997</v>
      </c>
      <c r="R586" s="7" t="s">
        <v>24</v>
      </c>
      <c r="S586" s="7">
        <v>2342</v>
      </c>
      <c r="T586" s="9">
        <v>42699</v>
      </c>
      <c r="U586" s="7">
        <v>13.74</v>
      </c>
    </row>
    <row r="587" spans="1:23" x14ac:dyDescent="0.2">
      <c r="A587" s="7" t="s">
        <v>11</v>
      </c>
      <c r="B587" s="7">
        <f t="shared" si="9"/>
        <v>861</v>
      </c>
      <c r="C587" s="12">
        <v>41218</v>
      </c>
      <c r="D587" s="24">
        <v>109.31777000000001</v>
      </c>
      <c r="F587" s="7" t="s">
        <v>16</v>
      </c>
      <c r="G587" s="7">
        <v>1472</v>
      </c>
      <c r="H587" s="9">
        <v>41829</v>
      </c>
      <c r="I587" s="7">
        <v>94.6</v>
      </c>
      <c r="K587" s="8"/>
      <c r="L587" s="7" t="s">
        <v>24</v>
      </c>
      <c r="M587" s="7">
        <v>2318</v>
      </c>
      <c r="N587" s="9">
        <v>42675</v>
      </c>
      <c r="O587" s="7">
        <v>25.38</v>
      </c>
      <c r="P587" s="7" t="s">
        <v>50</v>
      </c>
      <c r="Q587" s="8">
        <f>STDEV(O583:O598)</f>
        <v>7.903323503174688</v>
      </c>
      <c r="R587" s="7" t="s">
        <v>24</v>
      </c>
      <c r="S587" s="7">
        <v>2347</v>
      </c>
      <c r="T587" s="9">
        <v>42704</v>
      </c>
      <c r="U587" s="7">
        <v>15.69</v>
      </c>
    </row>
    <row r="588" spans="1:23" x14ac:dyDescent="0.2">
      <c r="A588" s="7" t="s">
        <v>11</v>
      </c>
      <c r="B588" s="7">
        <f t="shared" si="9"/>
        <v>862</v>
      </c>
      <c r="C588" s="10">
        <v>41219</v>
      </c>
      <c r="D588" s="24">
        <v>110.01197000000001</v>
      </c>
      <c r="F588" s="7" t="s">
        <v>16</v>
      </c>
      <c r="G588" s="7">
        <v>1474</v>
      </c>
      <c r="H588" s="12">
        <v>41831</v>
      </c>
      <c r="I588" s="7">
        <v>78.459999999999994</v>
      </c>
      <c r="K588" s="8"/>
      <c r="L588" s="7" t="s">
        <v>24</v>
      </c>
      <c r="M588" s="7">
        <v>2320</v>
      </c>
      <c r="N588" s="12">
        <v>42677</v>
      </c>
      <c r="O588" s="7">
        <v>17.5</v>
      </c>
      <c r="Q588" s="8"/>
      <c r="R588" s="7" t="s">
        <v>24</v>
      </c>
      <c r="S588" s="7">
        <v>2349</v>
      </c>
      <c r="T588" s="12">
        <v>42706</v>
      </c>
      <c r="U588" s="7">
        <v>11.14</v>
      </c>
    </row>
    <row r="589" spans="1:23" x14ac:dyDescent="0.2">
      <c r="A589" s="7" t="s">
        <v>11</v>
      </c>
      <c r="B589" s="7">
        <f t="shared" si="9"/>
        <v>863</v>
      </c>
      <c r="C589" s="10">
        <v>41220</v>
      </c>
      <c r="D589" s="24">
        <v>110.00007000000001</v>
      </c>
      <c r="F589" s="7" t="s">
        <v>16</v>
      </c>
      <c r="G589" s="7">
        <v>1477</v>
      </c>
      <c r="H589" s="9">
        <v>41834</v>
      </c>
      <c r="I589" s="7">
        <v>80.989999999999995</v>
      </c>
      <c r="K589" s="8"/>
      <c r="L589" s="7" t="s">
        <v>24</v>
      </c>
      <c r="M589" s="7">
        <v>2325</v>
      </c>
      <c r="N589" s="10">
        <v>42682</v>
      </c>
      <c r="O589" s="7">
        <v>13.56</v>
      </c>
      <c r="Q589" s="8"/>
      <c r="R589" s="7" t="s">
        <v>24</v>
      </c>
      <c r="S589" s="7">
        <v>2354</v>
      </c>
      <c r="T589" s="9">
        <v>42711</v>
      </c>
      <c r="U589" s="7">
        <v>11.19</v>
      </c>
    </row>
    <row r="590" spans="1:23" x14ac:dyDescent="0.2">
      <c r="A590" s="7" t="s">
        <v>11</v>
      </c>
      <c r="B590" s="7">
        <f t="shared" si="9"/>
        <v>864</v>
      </c>
      <c r="C590" s="10">
        <v>41221</v>
      </c>
      <c r="D590" s="24">
        <v>110.54947</v>
      </c>
      <c r="F590" s="7" t="s">
        <v>16</v>
      </c>
      <c r="G590" s="7">
        <v>1479</v>
      </c>
      <c r="H590" s="9">
        <v>41836</v>
      </c>
      <c r="I590" s="7">
        <v>73.239999999999995</v>
      </c>
      <c r="K590" s="8"/>
      <c r="L590" s="7" t="s">
        <v>24</v>
      </c>
      <c r="M590" s="7">
        <v>2327</v>
      </c>
      <c r="N590" s="9">
        <v>42684</v>
      </c>
      <c r="O590" s="7">
        <v>11.39</v>
      </c>
      <c r="Q590" s="8"/>
      <c r="R590" s="7" t="s">
        <v>24</v>
      </c>
      <c r="S590" s="7">
        <v>2356</v>
      </c>
      <c r="T590" s="9">
        <v>42713</v>
      </c>
      <c r="U590" s="7">
        <v>10.23</v>
      </c>
      <c r="V590" s="7" t="s">
        <v>78</v>
      </c>
    </row>
    <row r="591" spans="1:23" x14ac:dyDescent="0.2">
      <c r="A591" s="7" t="s">
        <v>11</v>
      </c>
      <c r="B591" s="7">
        <f t="shared" si="9"/>
        <v>865</v>
      </c>
      <c r="C591" s="10">
        <v>41222</v>
      </c>
      <c r="D591" s="24">
        <v>110.58457000000001</v>
      </c>
      <c r="F591" s="7" t="s">
        <v>16</v>
      </c>
      <c r="G591" s="7">
        <v>1481</v>
      </c>
      <c r="H591" s="9">
        <v>41838</v>
      </c>
      <c r="I591" s="7">
        <v>80.64</v>
      </c>
      <c r="K591" s="8"/>
      <c r="L591" s="7" t="s">
        <v>24</v>
      </c>
      <c r="M591" s="7">
        <v>2332</v>
      </c>
      <c r="N591" s="9">
        <v>42689</v>
      </c>
      <c r="O591" s="7">
        <v>16.87</v>
      </c>
      <c r="Q591" s="8"/>
      <c r="R591" s="7" t="s">
        <v>24</v>
      </c>
      <c r="S591" s="7">
        <v>2361</v>
      </c>
      <c r="T591" s="9">
        <v>42718</v>
      </c>
      <c r="U591" s="7">
        <v>14.8</v>
      </c>
      <c r="V591" s="7" t="s">
        <v>46</v>
      </c>
      <c r="W591" s="7">
        <f>MAX(U592:U647)</f>
        <v>5.96</v>
      </c>
    </row>
    <row r="592" spans="1:23" x14ac:dyDescent="0.2">
      <c r="A592" s="7" t="s">
        <v>11</v>
      </c>
      <c r="B592" s="7">
        <f t="shared" si="9"/>
        <v>869</v>
      </c>
      <c r="C592" s="10">
        <v>41226</v>
      </c>
      <c r="D592" s="24">
        <v>111.00947000000001</v>
      </c>
      <c r="F592" s="7" t="s">
        <v>16</v>
      </c>
      <c r="G592" s="7">
        <v>1484</v>
      </c>
      <c r="H592" s="9">
        <v>41841</v>
      </c>
      <c r="I592" s="7">
        <v>87.01</v>
      </c>
      <c r="K592" s="8"/>
      <c r="L592" s="7" t="s">
        <v>24</v>
      </c>
      <c r="M592" s="7">
        <v>2334</v>
      </c>
      <c r="N592" s="9">
        <v>42691</v>
      </c>
      <c r="O592" s="7">
        <v>12.17</v>
      </c>
      <c r="Q592" s="8"/>
      <c r="R592" s="7" t="s">
        <v>26</v>
      </c>
      <c r="S592" s="7">
        <v>2363</v>
      </c>
      <c r="T592" s="9">
        <v>42720</v>
      </c>
      <c r="U592" s="7">
        <v>4.4800000000000004</v>
      </c>
      <c r="V592" s="7" t="s">
        <v>47</v>
      </c>
      <c r="W592" s="7">
        <f>MIN(U592:U647)</f>
        <v>0.17499999999999999</v>
      </c>
    </row>
    <row r="593" spans="1:23" x14ac:dyDescent="0.2">
      <c r="A593" s="7" t="s">
        <v>11</v>
      </c>
      <c r="B593" s="7">
        <f t="shared" si="9"/>
        <v>870</v>
      </c>
      <c r="C593" s="10">
        <v>41227</v>
      </c>
      <c r="D593" s="24">
        <v>111.05616999999999</v>
      </c>
      <c r="F593" s="7" t="s">
        <v>16</v>
      </c>
      <c r="G593" s="7">
        <v>1486</v>
      </c>
      <c r="H593" s="9">
        <v>41843</v>
      </c>
      <c r="I593" s="7">
        <v>74.14</v>
      </c>
      <c r="K593" s="8"/>
      <c r="L593" s="7" t="s">
        <v>24</v>
      </c>
      <c r="M593" s="7">
        <v>2339</v>
      </c>
      <c r="N593" s="9">
        <v>42696</v>
      </c>
      <c r="O593" s="7">
        <v>11.35</v>
      </c>
      <c r="Q593" s="8"/>
      <c r="R593" s="7" t="s">
        <v>26</v>
      </c>
      <c r="S593" s="7">
        <v>2377</v>
      </c>
      <c r="T593" s="9">
        <v>42734</v>
      </c>
      <c r="U593" s="7">
        <v>2.37</v>
      </c>
      <c r="V593" s="7" t="s">
        <v>48</v>
      </c>
      <c r="W593" s="7">
        <f>MEDIAN(U592:U647)</f>
        <v>2</v>
      </c>
    </row>
    <row r="594" spans="1:23" x14ac:dyDescent="0.2">
      <c r="A594" s="7" t="s">
        <v>11</v>
      </c>
      <c r="B594" s="7">
        <f t="shared" si="9"/>
        <v>871</v>
      </c>
      <c r="C594" s="10">
        <v>41228</v>
      </c>
      <c r="D594" s="24">
        <v>111.41517</v>
      </c>
      <c r="F594" s="7" t="s">
        <v>16</v>
      </c>
      <c r="G594" s="7">
        <v>1488</v>
      </c>
      <c r="H594" s="9">
        <v>41845</v>
      </c>
      <c r="I594" s="7">
        <v>82.33</v>
      </c>
      <c r="K594" s="8"/>
      <c r="L594" s="7" t="s">
        <v>24</v>
      </c>
      <c r="M594" s="7">
        <v>2346</v>
      </c>
      <c r="N594" s="9">
        <v>42703</v>
      </c>
      <c r="O594" s="7">
        <v>10.38</v>
      </c>
      <c r="Q594" s="8"/>
      <c r="R594" s="7" t="s">
        <v>26</v>
      </c>
      <c r="S594" s="7">
        <v>2389</v>
      </c>
      <c r="T594" s="10">
        <v>42746</v>
      </c>
      <c r="U594" s="7">
        <v>3.36</v>
      </c>
      <c r="V594" s="7" t="s">
        <v>49</v>
      </c>
      <c r="W594" s="8">
        <f>AVERAGE(U592:U647)</f>
        <v>2.2209821428571428</v>
      </c>
    </row>
    <row r="595" spans="1:23" x14ac:dyDescent="0.2">
      <c r="A595" s="7" t="s">
        <v>11</v>
      </c>
      <c r="B595" s="7">
        <f t="shared" si="9"/>
        <v>872</v>
      </c>
      <c r="C595" s="10">
        <v>41229</v>
      </c>
      <c r="D595" s="24">
        <v>111.44206999999999</v>
      </c>
      <c r="F595" s="7" t="s">
        <v>16</v>
      </c>
      <c r="G595" s="7">
        <v>1491</v>
      </c>
      <c r="H595" s="9">
        <v>41848</v>
      </c>
      <c r="I595" s="7">
        <v>74.33</v>
      </c>
      <c r="K595" s="8"/>
      <c r="L595" s="7" t="s">
        <v>24</v>
      </c>
      <c r="M595" s="7">
        <v>2348</v>
      </c>
      <c r="N595" s="9">
        <v>42705</v>
      </c>
      <c r="O595" s="7">
        <v>9</v>
      </c>
      <c r="Q595" s="8"/>
      <c r="R595" s="7" t="s">
        <v>26</v>
      </c>
      <c r="S595" s="7">
        <v>2391</v>
      </c>
      <c r="T595" s="9">
        <v>42748</v>
      </c>
      <c r="U595" s="7">
        <v>2.15</v>
      </c>
      <c r="V595" s="7" t="s">
        <v>50</v>
      </c>
      <c r="W595" s="8">
        <f>STDEV(U592:U647)</f>
        <v>1.2869129445879584</v>
      </c>
    </row>
    <row r="596" spans="1:23" x14ac:dyDescent="0.2">
      <c r="A596" s="7" t="s">
        <v>11</v>
      </c>
      <c r="B596" s="7">
        <f t="shared" si="9"/>
        <v>875</v>
      </c>
      <c r="C596" s="10">
        <v>41232</v>
      </c>
      <c r="D596" s="24">
        <v>111.91276999999999</v>
      </c>
      <c r="F596" s="7" t="s">
        <v>16</v>
      </c>
      <c r="G596" s="7">
        <v>1493</v>
      </c>
      <c r="H596" s="9">
        <v>41850</v>
      </c>
      <c r="I596" s="7">
        <v>81.64</v>
      </c>
      <c r="K596" s="8"/>
      <c r="L596" s="7" t="s">
        <v>24</v>
      </c>
      <c r="M596" s="7">
        <v>2353</v>
      </c>
      <c r="N596" s="9">
        <v>42710</v>
      </c>
      <c r="O596" s="7">
        <v>9.89</v>
      </c>
      <c r="Q596" s="8"/>
      <c r="R596" s="7" t="s">
        <v>26</v>
      </c>
      <c r="S596" s="7">
        <v>2398</v>
      </c>
      <c r="T596" s="9">
        <v>42755</v>
      </c>
      <c r="U596" s="7">
        <v>2.0699999999999998</v>
      </c>
    </row>
    <row r="597" spans="1:23" x14ac:dyDescent="0.2">
      <c r="A597" s="7" t="s">
        <v>11</v>
      </c>
      <c r="B597" s="7">
        <f t="shared" si="9"/>
        <v>876</v>
      </c>
      <c r="C597" s="10">
        <v>41233</v>
      </c>
      <c r="D597" s="24">
        <v>112.10696999999999</v>
      </c>
      <c r="F597" s="7" t="s">
        <v>16</v>
      </c>
      <c r="G597" s="7">
        <v>1495</v>
      </c>
      <c r="H597" s="9">
        <v>41852</v>
      </c>
      <c r="I597" s="7">
        <v>70.180000000000007</v>
      </c>
      <c r="K597" s="8"/>
      <c r="L597" s="7" t="s">
        <v>24</v>
      </c>
      <c r="M597" s="7">
        <v>2355</v>
      </c>
      <c r="N597" s="9">
        <v>42712</v>
      </c>
      <c r="O597" s="7">
        <v>8.65</v>
      </c>
      <c r="Q597" s="8"/>
      <c r="R597" s="7" t="s">
        <v>26</v>
      </c>
      <c r="S597" s="7">
        <v>2403</v>
      </c>
      <c r="T597" s="10">
        <v>42760</v>
      </c>
      <c r="U597" s="7">
        <v>1.56</v>
      </c>
    </row>
    <row r="598" spans="1:23" x14ac:dyDescent="0.2">
      <c r="A598" s="7" t="s">
        <v>11</v>
      </c>
      <c r="B598" s="7">
        <f t="shared" si="9"/>
        <v>877</v>
      </c>
      <c r="C598" s="10">
        <v>41234</v>
      </c>
      <c r="D598" s="24">
        <v>112.26046999999998</v>
      </c>
      <c r="F598" s="7" t="s">
        <v>16</v>
      </c>
      <c r="G598" s="7">
        <v>1498</v>
      </c>
      <c r="H598" s="9">
        <v>41855</v>
      </c>
      <c r="I598" s="7">
        <v>75.099999999999994</v>
      </c>
      <c r="K598" s="8"/>
      <c r="L598" s="7" t="s">
        <v>24</v>
      </c>
      <c r="M598" s="7">
        <v>2360</v>
      </c>
      <c r="N598" s="9">
        <v>42717</v>
      </c>
      <c r="O598" s="7">
        <v>8.44</v>
      </c>
      <c r="P598" s="7" t="s">
        <v>79</v>
      </c>
      <c r="Q598" s="8"/>
      <c r="R598" s="7" t="s">
        <v>26</v>
      </c>
      <c r="S598" s="7">
        <v>2405</v>
      </c>
      <c r="T598" s="9">
        <v>42762</v>
      </c>
      <c r="U598" s="7">
        <v>1.43</v>
      </c>
    </row>
    <row r="599" spans="1:23" x14ac:dyDescent="0.2">
      <c r="A599" s="7" t="s">
        <v>11</v>
      </c>
      <c r="B599" s="7">
        <f t="shared" si="9"/>
        <v>882</v>
      </c>
      <c r="C599" s="10">
        <v>41239</v>
      </c>
      <c r="D599" s="24">
        <v>112.73666999999999</v>
      </c>
      <c r="F599" s="7" t="s">
        <v>16</v>
      </c>
      <c r="G599" s="7">
        <v>1500</v>
      </c>
      <c r="H599" s="9">
        <v>41857</v>
      </c>
      <c r="I599" s="7">
        <v>74.349999999999994</v>
      </c>
      <c r="K599" s="8"/>
      <c r="L599" s="7" t="s">
        <v>26</v>
      </c>
      <c r="M599" s="7">
        <v>2362</v>
      </c>
      <c r="N599" s="9">
        <v>42719</v>
      </c>
      <c r="O599" s="7">
        <v>4.22</v>
      </c>
      <c r="P599" s="7" t="s">
        <v>46</v>
      </c>
      <c r="Q599" s="8">
        <f>MAX(O599:O650)</f>
        <v>8.1</v>
      </c>
      <c r="R599" s="7" t="s">
        <v>26</v>
      </c>
      <c r="S599" s="7">
        <v>2410</v>
      </c>
      <c r="T599" s="9">
        <v>42767</v>
      </c>
      <c r="U599" s="7">
        <v>1.63</v>
      </c>
    </row>
    <row r="600" spans="1:23" x14ac:dyDescent="0.2">
      <c r="A600" s="7" t="s">
        <v>11</v>
      </c>
      <c r="B600" s="7">
        <f t="shared" si="9"/>
        <v>883</v>
      </c>
      <c r="C600" s="10">
        <v>41240</v>
      </c>
      <c r="D600" s="24">
        <v>113.16396999999999</v>
      </c>
      <c r="F600" s="7" t="s">
        <v>16</v>
      </c>
      <c r="G600" s="7">
        <v>1502</v>
      </c>
      <c r="H600" s="9">
        <v>41859</v>
      </c>
      <c r="I600" s="7">
        <v>74.64</v>
      </c>
      <c r="K600" s="8"/>
      <c r="L600" s="7" t="s">
        <v>26</v>
      </c>
      <c r="M600" s="7">
        <v>2376</v>
      </c>
      <c r="N600" s="9">
        <v>42733</v>
      </c>
      <c r="O600" s="7">
        <v>2.1800000000000002</v>
      </c>
      <c r="P600" s="7" t="s">
        <v>47</v>
      </c>
      <c r="Q600" s="8">
        <f>MIN(O599:O650)</f>
        <v>0.7</v>
      </c>
      <c r="R600" s="7" t="s">
        <v>26</v>
      </c>
      <c r="S600" s="7">
        <v>2412</v>
      </c>
      <c r="T600" s="9">
        <v>42769</v>
      </c>
      <c r="U600" s="7">
        <v>1.35</v>
      </c>
    </row>
    <row r="601" spans="1:23" x14ac:dyDescent="0.2">
      <c r="A601" s="7" t="s">
        <v>11</v>
      </c>
      <c r="B601" s="7">
        <f t="shared" si="9"/>
        <v>884</v>
      </c>
      <c r="C601" s="10">
        <v>41241</v>
      </c>
      <c r="D601" s="24">
        <v>113.13296999999999</v>
      </c>
      <c r="F601" s="7" t="s">
        <v>16</v>
      </c>
      <c r="G601" s="7">
        <v>1505</v>
      </c>
      <c r="H601" s="9">
        <v>41862</v>
      </c>
      <c r="I601" s="7">
        <v>89.06</v>
      </c>
      <c r="K601" s="8"/>
      <c r="L601" s="7" t="s">
        <v>26</v>
      </c>
      <c r="M601" s="7">
        <v>2382</v>
      </c>
      <c r="N601" s="9">
        <v>42739</v>
      </c>
      <c r="O601" s="7">
        <v>2.2799999999999998</v>
      </c>
      <c r="P601" s="7" t="s">
        <v>48</v>
      </c>
      <c r="Q601" s="8">
        <f>MEDIAN(O599:O650)</f>
        <v>2</v>
      </c>
      <c r="R601" s="7" t="s">
        <v>26</v>
      </c>
      <c r="S601" s="7">
        <v>2417</v>
      </c>
      <c r="T601" s="9">
        <v>42774</v>
      </c>
      <c r="U601" s="7">
        <v>2.89</v>
      </c>
    </row>
    <row r="602" spans="1:23" x14ac:dyDescent="0.2">
      <c r="A602" s="7" t="s">
        <v>11</v>
      </c>
      <c r="B602" s="7">
        <f t="shared" si="9"/>
        <v>885</v>
      </c>
      <c r="C602" s="10">
        <v>41242</v>
      </c>
      <c r="D602" s="24">
        <v>113.58476999999999</v>
      </c>
      <c r="F602" s="7" t="s">
        <v>16</v>
      </c>
      <c r="G602" s="7">
        <v>1507</v>
      </c>
      <c r="H602" s="9">
        <v>41864</v>
      </c>
      <c r="I602" s="7">
        <v>79.180000000000007</v>
      </c>
      <c r="K602" s="8"/>
      <c r="L602" s="7" t="s">
        <v>26</v>
      </c>
      <c r="M602" s="7">
        <v>2388</v>
      </c>
      <c r="N602" s="9">
        <v>42745</v>
      </c>
      <c r="O602" s="7">
        <v>2.54</v>
      </c>
      <c r="P602" s="7" t="s">
        <v>49</v>
      </c>
      <c r="Q602" s="8">
        <f>AVERAGE(O599:O650)</f>
        <v>2.2417307692307693</v>
      </c>
      <c r="R602" s="7" t="s">
        <v>26</v>
      </c>
      <c r="S602" s="7">
        <v>2419</v>
      </c>
      <c r="T602" s="10">
        <v>42776</v>
      </c>
      <c r="U602" s="7">
        <v>1.75</v>
      </c>
    </row>
    <row r="603" spans="1:23" x14ac:dyDescent="0.2">
      <c r="A603" s="7" t="s">
        <v>11</v>
      </c>
      <c r="B603" s="7">
        <f t="shared" si="9"/>
        <v>886</v>
      </c>
      <c r="C603" s="10">
        <v>41243</v>
      </c>
      <c r="D603" s="24">
        <v>113.60726999999999</v>
      </c>
      <c r="F603" s="7" t="s">
        <v>16</v>
      </c>
      <c r="G603" s="7">
        <v>1509</v>
      </c>
      <c r="H603" s="9">
        <v>41866</v>
      </c>
      <c r="I603" s="7">
        <v>72.86</v>
      </c>
      <c r="K603" s="8"/>
      <c r="L603" s="7" t="s">
        <v>26</v>
      </c>
      <c r="M603" s="7">
        <v>2390</v>
      </c>
      <c r="N603" s="9">
        <v>42747</v>
      </c>
      <c r="O603" s="7">
        <v>1.63</v>
      </c>
      <c r="P603" s="7" t="s">
        <v>50</v>
      </c>
      <c r="Q603" s="8">
        <f>STDEV(O599:O650)</f>
        <v>1.2844022355026103</v>
      </c>
      <c r="R603" s="7" t="s">
        <v>26</v>
      </c>
      <c r="S603" s="7">
        <v>2424</v>
      </c>
      <c r="T603" s="9">
        <v>42781</v>
      </c>
      <c r="U603" s="7">
        <v>1.38</v>
      </c>
    </row>
    <row r="604" spans="1:23" x14ac:dyDescent="0.2">
      <c r="A604" s="7" t="s">
        <v>11</v>
      </c>
      <c r="B604" s="7">
        <f t="shared" si="9"/>
        <v>889</v>
      </c>
      <c r="C604" s="10">
        <v>41246</v>
      </c>
      <c r="D604" s="24">
        <v>113.91726999999999</v>
      </c>
      <c r="F604" s="7" t="s">
        <v>16</v>
      </c>
      <c r="G604" s="7">
        <v>1512</v>
      </c>
      <c r="H604" s="9">
        <v>41869</v>
      </c>
      <c r="I604" s="7">
        <v>71.790000000000006</v>
      </c>
      <c r="K604" s="8"/>
      <c r="L604" s="7" t="s">
        <v>26</v>
      </c>
      <c r="M604" s="7">
        <v>2397</v>
      </c>
      <c r="N604" s="9">
        <v>42754</v>
      </c>
      <c r="O604" s="7">
        <v>2.04</v>
      </c>
      <c r="Q604" s="8"/>
      <c r="R604" s="7" t="s">
        <v>26</v>
      </c>
      <c r="S604" s="7">
        <v>2426</v>
      </c>
      <c r="T604" s="9">
        <v>42783</v>
      </c>
      <c r="U604" s="7">
        <v>1.22</v>
      </c>
    </row>
    <row r="605" spans="1:23" x14ac:dyDescent="0.2">
      <c r="A605" s="7" t="s">
        <v>11</v>
      </c>
      <c r="B605" s="7">
        <f t="shared" si="9"/>
        <v>890</v>
      </c>
      <c r="C605" s="10">
        <v>41247</v>
      </c>
      <c r="D605" s="24">
        <v>114.14527</v>
      </c>
      <c r="F605" s="7" t="s">
        <v>16</v>
      </c>
      <c r="G605" s="7">
        <v>1514</v>
      </c>
      <c r="H605" s="9">
        <v>41871</v>
      </c>
      <c r="I605" s="7">
        <v>72.290000000000006</v>
      </c>
      <c r="K605" s="8"/>
      <c r="L605" s="7" t="s">
        <v>26</v>
      </c>
      <c r="M605" s="7">
        <v>2402</v>
      </c>
      <c r="N605" s="9">
        <v>42759</v>
      </c>
      <c r="O605" s="7">
        <v>1.85</v>
      </c>
      <c r="Q605" s="8"/>
      <c r="R605" s="7" t="s">
        <v>26</v>
      </c>
      <c r="S605" s="7">
        <v>2432</v>
      </c>
      <c r="T605" s="9">
        <v>42789</v>
      </c>
      <c r="U605" s="7">
        <v>2.0299999999999998</v>
      </c>
    </row>
    <row r="606" spans="1:23" x14ac:dyDescent="0.2">
      <c r="A606" s="7" t="s">
        <v>11</v>
      </c>
      <c r="B606" s="7">
        <f t="shared" si="9"/>
        <v>891</v>
      </c>
      <c r="C606" s="10">
        <v>41248</v>
      </c>
      <c r="D606" s="24">
        <v>114.22376999999999</v>
      </c>
      <c r="F606" s="7" t="s">
        <v>16</v>
      </c>
      <c r="G606" s="7">
        <v>1516</v>
      </c>
      <c r="H606" s="9">
        <v>41873</v>
      </c>
      <c r="I606" s="7">
        <v>79.23</v>
      </c>
      <c r="K606" s="8"/>
      <c r="L606" s="7" t="s">
        <v>26</v>
      </c>
      <c r="M606" s="7">
        <v>2404</v>
      </c>
      <c r="N606" s="9">
        <v>42761</v>
      </c>
      <c r="O606" s="7">
        <v>1.42</v>
      </c>
      <c r="Q606" s="8"/>
      <c r="R606" s="7" t="s">
        <v>26</v>
      </c>
      <c r="S606" s="7">
        <v>2438</v>
      </c>
      <c r="T606" s="16">
        <v>42795</v>
      </c>
      <c r="U606" s="7">
        <v>1.47</v>
      </c>
    </row>
    <row r="607" spans="1:23" x14ac:dyDescent="0.2">
      <c r="A607" s="7" t="s">
        <v>11</v>
      </c>
      <c r="B607" s="7">
        <f t="shared" si="9"/>
        <v>892</v>
      </c>
      <c r="C607" s="10">
        <v>41249</v>
      </c>
      <c r="D607" s="24">
        <v>115.59866999999998</v>
      </c>
      <c r="F607" s="7" t="s">
        <v>16</v>
      </c>
      <c r="G607" s="7">
        <v>1519</v>
      </c>
      <c r="H607" s="9">
        <v>41876</v>
      </c>
      <c r="I607" s="7">
        <v>38.700000000000003</v>
      </c>
      <c r="K607" s="8"/>
      <c r="L607" s="7" t="s">
        <v>26</v>
      </c>
      <c r="M607" s="7">
        <v>2409</v>
      </c>
      <c r="N607" s="9">
        <v>42766</v>
      </c>
      <c r="O607" s="7">
        <v>1.62</v>
      </c>
      <c r="Q607" s="8"/>
      <c r="R607" s="7" t="s">
        <v>26</v>
      </c>
      <c r="S607" s="7">
        <v>2440</v>
      </c>
      <c r="T607" s="14">
        <v>42797</v>
      </c>
      <c r="U607" s="7">
        <v>2.5299999999999998</v>
      </c>
    </row>
    <row r="608" spans="1:23" x14ac:dyDescent="0.2">
      <c r="A608" s="7" t="s">
        <v>11</v>
      </c>
      <c r="B608" s="7">
        <f t="shared" si="9"/>
        <v>893</v>
      </c>
      <c r="C608" s="10">
        <v>41250</v>
      </c>
      <c r="D608" s="24">
        <v>115.63236999999998</v>
      </c>
      <c r="F608" s="7" t="s">
        <v>16</v>
      </c>
      <c r="G608" s="7">
        <v>1521</v>
      </c>
      <c r="H608" s="9">
        <v>41878</v>
      </c>
      <c r="I608" s="7">
        <v>72.849999999999994</v>
      </c>
      <c r="K608" s="8"/>
      <c r="L608" s="7" t="s">
        <v>26</v>
      </c>
      <c r="M608" s="7">
        <v>2411</v>
      </c>
      <c r="N608" s="9">
        <v>42768</v>
      </c>
      <c r="O608" s="7">
        <v>1.6</v>
      </c>
      <c r="Q608" s="8"/>
      <c r="R608" s="7" t="s">
        <v>26</v>
      </c>
      <c r="S608" s="7">
        <v>2445</v>
      </c>
      <c r="T608" s="14">
        <v>42802</v>
      </c>
      <c r="U608" s="7">
        <v>1.4</v>
      </c>
    </row>
    <row r="609" spans="1:21" x14ac:dyDescent="0.2">
      <c r="A609" s="7" t="s">
        <v>11</v>
      </c>
      <c r="B609" s="7">
        <f t="shared" si="9"/>
        <v>896</v>
      </c>
      <c r="C609" s="10">
        <v>41253</v>
      </c>
      <c r="D609" s="24">
        <v>115.93576999999998</v>
      </c>
      <c r="F609" s="7" t="s">
        <v>16</v>
      </c>
      <c r="G609" s="7">
        <v>1523</v>
      </c>
      <c r="H609" s="9">
        <v>41880</v>
      </c>
      <c r="I609" s="7">
        <v>66.290000000000006</v>
      </c>
      <c r="K609" s="8"/>
      <c r="L609" s="7" t="s">
        <v>26</v>
      </c>
      <c r="M609" s="7">
        <v>2416</v>
      </c>
      <c r="N609" s="9">
        <v>42773</v>
      </c>
      <c r="O609" s="7">
        <v>2.08</v>
      </c>
      <c r="Q609" s="8"/>
      <c r="R609" s="7" t="s">
        <v>26</v>
      </c>
      <c r="S609" s="7">
        <v>2447</v>
      </c>
      <c r="T609" s="14">
        <v>42804</v>
      </c>
      <c r="U609" s="7">
        <v>1.1000000000000001</v>
      </c>
    </row>
    <row r="610" spans="1:21" x14ac:dyDescent="0.2">
      <c r="A610" s="7" t="s">
        <v>11</v>
      </c>
      <c r="B610" s="7">
        <f t="shared" si="9"/>
        <v>897</v>
      </c>
      <c r="C610" s="10">
        <v>41254</v>
      </c>
      <c r="D610" s="24">
        <v>116.11266999999997</v>
      </c>
      <c r="F610" s="7" t="s">
        <v>16</v>
      </c>
      <c r="G610" s="7">
        <v>1528</v>
      </c>
      <c r="H610" s="9">
        <v>41885</v>
      </c>
      <c r="I610" s="7">
        <v>69.3</v>
      </c>
      <c r="K610" s="8"/>
      <c r="L610" s="7" t="s">
        <v>26</v>
      </c>
      <c r="M610" s="7">
        <v>2418</v>
      </c>
      <c r="N610" s="9">
        <v>42775</v>
      </c>
      <c r="O610" s="7">
        <v>1.94</v>
      </c>
      <c r="Q610" s="8"/>
      <c r="R610" s="7" t="s">
        <v>26</v>
      </c>
      <c r="S610" s="7">
        <v>2452</v>
      </c>
      <c r="T610" s="14">
        <v>42809</v>
      </c>
      <c r="U610" s="7">
        <v>1.26</v>
      </c>
    </row>
    <row r="611" spans="1:21" x14ac:dyDescent="0.2">
      <c r="A611" s="7" t="s">
        <v>11</v>
      </c>
      <c r="B611" s="7">
        <f t="shared" si="9"/>
        <v>898</v>
      </c>
      <c r="C611" s="10">
        <v>41255</v>
      </c>
      <c r="D611" s="24">
        <v>116.11006999999996</v>
      </c>
      <c r="F611" s="7" t="s">
        <v>16</v>
      </c>
      <c r="G611" s="7">
        <v>1530</v>
      </c>
      <c r="H611" s="9">
        <v>41887</v>
      </c>
      <c r="I611" s="7">
        <v>94.05</v>
      </c>
      <c r="K611" s="8"/>
      <c r="L611" s="7" t="s">
        <v>26</v>
      </c>
      <c r="M611" s="7">
        <v>2425</v>
      </c>
      <c r="N611" s="9">
        <v>42782</v>
      </c>
      <c r="O611" s="7">
        <v>1.44</v>
      </c>
      <c r="Q611" s="8"/>
      <c r="R611" s="7" t="s">
        <v>26</v>
      </c>
      <c r="S611" s="7">
        <v>2454</v>
      </c>
      <c r="T611" s="14">
        <v>42811</v>
      </c>
      <c r="U611" s="7">
        <v>1.22</v>
      </c>
    </row>
    <row r="612" spans="1:21" x14ac:dyDescent="0.2">
      <c r="A612" s="7" t="s">
        <v>11</v>
      </c>
      <c r="B612" s="7">
        <f t="shared" si="9"/>
        <v>899</v>
      </c>
      <c r="C612" s="10">
        <v>41256</v>
      </c>
      <c r="D612" s="24">
        <v>116.26026999999996</v>
      </c>
      <c r="F612" s="7" t="s">
        <v>16</v>
      </c>
      <c r="G612" s="7">
        <v>1533</v>
      </c>
      <c r="H612" s="9">
        <v>41890</v>
      </c>
      <c r="I612" s="7">
        <v>74.87</v>
      </c>
      <c r="K612" s="8"/>
      <c r="L612" s="7" t="s">
        <v>26</v>
      </c>
      <c r="M612" s="7">
        <v>2431</v>
      </c>
      <c r="N612" s="9">
        <v>42788</v>
      </c>
      <c r="O612" s="7">
        <v>2.02</v>
      </c>
      <c r="Q612" s="8"/>
      <c r="R612" s="7" t="s">
        <v>26</v>
      </c>
      <c r="S612" s="7">
        <v>2459</v>
      </c>
      <c r="T612" s="14">
        <v>42816</v>
      </c>
      <c r="U612" s="7">
        <v>2</v>
      </c>
    </row>
    <row r="613" spans="1:21" x14ac:dyDescent="0.2">
      <c r="A613" s="7" t="s">
        <v>11</v>
      </c>
      <c r="B613" s="7">
        <f t="shared" si="9"/>
        <v>900</v>
      </c>
      <c r="C613" s="10">
        <v>41257</v>
      </c>
      <c r="D613" s="24">
        <v>116.25696999999995</v>
      </c>
      <c r="F613" s="7" t="s">
        <v>16</v>
      </c>
      <c r="G613" s="7">
        <v>1535</v>
      </c>
      <c r="H613" s="9">
        <v>41892</v>
      </c>
      <c r="I613" s="7">
        <v>72.900000000000006</v>
      </c>
      <c r="K613" s="8"/>
      <c r="L613" s="7" t="s">
        <v>26</v>
      </c>
      <c r="M613" s="7">
        <v>2439</v>
      </c>
      <c r="N613" s="14">
        <v>42796</v>
      </c>
      <c r="O613" s="7">
        <v>2.27</v>
      </c>
      <c r="Q613" s="8"/>
      <c r="R613" s="7" t="s">
        <v>26</v>
      </c>
      <c r="S613" s="7">
        <v>2461</v>
      </c>
      <c r="T613" s="14">
        <v>42818</v>
      </c>
      <c r="U613" s="7">
        <v>1.1399999999999999</v>
      </c>
    </row>
    <row r="614" spans="1:21" x14ac:dyDescent="0.2">
      <c r="A614" s="7" t="s">
        <v>11</v>
      </c>
      <c r="B614" s="7">
        <f t="shared" si="9"/>
        <v>903</v>
      </c>
      <c r="C614" s="10">
        <v>41260</v>
      </c>
      <c r="D614" s="24">
        <v>116.71156999999997</v>
      </c>
      <c r="F614" s="7" t="s">
        <v>16</v>
      </c>
      <c r="G614" s="7">
        <v>1537</v>
      </c>
      <c r="H614" s="9">
        <v>41894</v>
      </c>
      <c r="I614" s="7">
        <v>73.010000000000005</v>
      </c>
      <c r="K614" s="8"/>
      <c r="L614" s="7" t="s">
        <v>26</v>
      </c>
      <c r="M614" s="7">
        <v>2444</v>
      </c>
      <c r="N614" s="14">
        <v>42801</v>
      </c>
      <c r="O614" s="7">
        <v>1.23</v>
      </c>
      <c r="Q614" s="8"/>
      <c r="R614" s="7" t="s">
        <v>26</v>
      </c>
      <c r="S614" s="7">
        <v>2466</v>
      </c>
      <c r="T614" s="14">
        <v>42823</v>
      </c>
      <c r="U614" s="7">
        <v>0.93</v>
      </c>
    </row>
    <row r="615" spans="1:21" x14ac:dyDescent="0.2">
      <c r="A615" s="7" t="s">
        <v>11</v>
      </c>
      <c r="B615" s="7">
        <f t="shared" si="9"/>
        <v>904</v>
      </c>
      <c r="C615" s="10">
        <v>41261</v>
      </c>
      <c r="D615" s="24">
        <v>117.00906999999997</v>
      </c>
      <c r="F615" s="7" t="s">
        <v>16</v>
      </c>
      <c r="G615" s="7">
        <v>1540</v>
      </c>
      <c r="H615" s="9">
        <v>41897</v>
      </c>
      <c r="I615" s="7">
        <v>68.7</v>
      </c>
      <c r="J615" s="7" t="s">
        <v>80</v>
      </c>
      <c r="K615" s="8"/>
      <c r="L615" s="7" t="s">
        <v>26</v>
      </c>
      <c r="M615" s="7">
        <v>2446</v>
      </c>
      <c r="N615" s="14">
        <v>42803</v>
      </c>
      <c r="O615" s="7">
        <v>1.72</v>
      </c>
      <c r="Q615" s="8"/>
      <c r="R615" s="7" t="s">
        <v>26</v>
      </c>
      <c r="S615" s="7">
        <v>2468</v>
      </c>
      <c r="T615" s="14">
        <v>42825</v>
      </c>
      <c r="U615" s="7">
        <v>0.88</v>
      </c>
    </row>
    <row r="616" spans="1:21" x14ac:dyDescent="0.2">
      <c r="A616" s="7" t="s">
        <v>11</v>
      </c>
      <c r="B616" s="7">
        <f t="shared" si="9"/>
        <v>905</v>
      </c>
      <c r="C616" s="10">
        <v>41262</v>
      </c>
      <c r="D616" s="24">
        <v>117.05776999999996</v>
      </c>
      <c r="F616" s="7" t="s">
        <v>18</v>
      </c>
      <c r="G616" s="7">
        <v>1542</v>
      </c>
      <c r="H616" s="9">
        <v>41899</v>
      </c>
      <c r="I616" s="7">
        <v>0.17499999999999999</v>
      </c>
      <c r="J616" s="7" t="s">
        <v>46</v>
      </c>
      <c r="K616" s="8">
        <f>MAX(I616:I664)</f>
        <v>0.17499999999999999</v>
      </c>
      <c r="L616" s="7" t="s">
        <v>26</v>
      </c>
      <c r="M616" s="7">
        <v>2451</v>
      </c>
      <c r="N616" s="16">
        <v>42808</v>
      </c>
      <c r="O616" s="7">
        <v>1.29</v>
      </c>
      <c r="Q616" s="8"/>
      <c r="R616" s="7" t="s">
        <v>26</v>
      </c>
      <c r="S616" s="7">
        <v>2473</v>
      </c>
      <c r="T616" s="14">
        <v>42830</v>
      </c>
      <c r="U616" s="7">
        <v>0.74</v>
      </c>
    </row>
    <row r="617" spans="1:21" x14ac:dyDescent="0.2">
      <c r="A617" s="7" t="s">
        <v>11</v>
      </c>
      <c r="B617" s="7">
        <f t="shared" si="9"/>
        <v>906</v>
      </c>
      <c r="C617" s="10">
        <v>41263</v>
      </c>
      <c r="D617" s="24">
        <v>117.40846999999995</v>
      </c>
      <c r="F617" s="7" t="s">
        <v>18</v>
      </c>
      <c r="G617" s="7">
        <v>1544</v>
      </c>
      <c r="H617" s="9">
        <v>41901</v>
      </c>
      <c r="I617" s="7">
        <v>0.17499999999999999</v>
      </c>
      <c r="J617" s="7" t="s">
        <v>47</v>
      </c>
      <c r="K617" s="8">
        <f>MIN(I616:I664)</f>
        <v>0.17499999999999999</v>
      </c>
      <c r="L617" s="7" t="s">
        <v>26</v>
      </c>
      <c r="M617" s="7">
        <v>2453</v>
      </c>
      <c r="N617" s="14">
        <v>42810</v>
      </c>
      <c r="O617" s="7">
        <v>1.05</v>
      </c>
      <c r="Q617" s="8"/>
      <c r="R617" s="7" t="s">
        <v>26</v>
      </c>
      <c r="S617" s="7">
        <v>2475</v>
      </c>
      <c r="T617" s="16">
        <v>42832</v>
      </c>
      <c r="U617" s="7">
        <v>0.91</v>
      </c>
    </row>
    <row r="618" spans="1:21" x14ac:dyDescent="0.2">
      <c r="A618" s="7" t="s">
        <v>11</v>
      </c>
      <c r="B618" s="7">
        <f t="shared" si="9"/>
        <v>907</v>
      </c>
      <c r="C618" s="10">
        <v>41264</v>
      </c>
      <c r="D618" s="24">
        <v>117.44906999999996</v>
      </c>
      <c r="F618" s="7" t="s">
        <v>18</v>
      </c>
      <c r="G618" s="7">
        <v>1547</v>
      </c>
      <c r="H618" s="9">
        <v>41904</v>
      </c>
      <c r="I618" s="7">
        <v>0.17499999999999999</v>
      </c>
      <c r="J618" s="7" t="s">
        <v>48</v>
      </c>
      <c r="K618" s="8">
        <f>MEDIAN(I616:I664)</f>
        <v>0.17499999999999999</v>
      </c>
      <c r="L618" s="7" t="s">
        <v>26</v>
      </c>
      <c r="M618" s="7">
        <v>2458</v>
      </c>
      <c r="N618" s="14">
        <v>42815</v>
      </c>
      <c r="O618" s="7">
        <v>2</v>
      </c>
      <c r="Q618" s="8"/>
      <c r="R618" s="7" t="s">
        <v>26</v>
      </c>
      <c r="S618" s="7">
        <v>2480</v>
      </c>
      <c r="T618" s="14">
        <v>42837</v>
      </c>
      <c r="U618" s="7">
        <v>0.82</v>
      </c>
    </row>
    <row r="619" spans="1:21" x14ac:dyDescent="0.2">
      <c r="A619" s="7" t="s">
        <v>11</v>
      </c>
      <c r="B619" s="7">
        <f t="shared" si="9"/>
        <v>910</v>
      </c>
      <c r="C619" s="10">
        <v>41267</v>
      </c>
      <c r="D619" s="24">
        <v>117.61826999999997</v>
      </c>
      <c r="F619" s="7" t="s">
        <v>18</v>
      </c>
      <c r="G619" s="7">
        <v>1549</v>
      </c>
      <c r="H619" s="9">
        <v>41906</v>
      </c>
      <c r="I619" s="7">
        <v>0.17499999999999999</v>
      </c>
      <c r="J619" s="7" t="s">
        <v>49</v>
      </c>
      <c r="K619" s="8">
        <f>AVERAGE(I616:I664)</f>
        <v>0.17499999999999996</v>
      </c>
      <c r="L619" s="7" t="s">
        <v>26</v>
      </c>
      <c r="M619" s="7">
        <v>2460</v>
      </c>
      <c r="N619" s="14">
        <v>42817</v>
      </c>
      <c r="O619" s="7">
        <v>2</v>
      </c>
      <c r="Q619" s="8"/>
      <c r="R619" s="7" t="s">
        <v>26</v>
      </c>
      <c r="S619" s="7">
        <v>2482</v>
      </c>
      <c r="T619" s="14">
        <v>42839</v>
      </c>
      <c r="U619" s="7">
        <v>2</v>
      </c>
    </row>
    <row r="620" spans="1:21" x14ac:dyDescent="0.2">
      <c r="A620" s="7" t="s">
        <v>11</v>
      </c>
      <c r="B620" s="7">
        <f t="shared" si="9"/>
        <v>913</v>
      </c>
      <c r="C620" s="10">
        <v>41270</v>
      </c>
      <c r="D620" s="24">
        <v>117.73186999999997</v>
      </c>
      <c r="F620" s="7" t="s">
        <v>18</v>
      </c>
      <c r="G620" s="7">
        <v>1551</v>
      </c>
      <c r="H620" s="9">
        <v>41908</v>
      </c>
      <c r="I620" s="7">
        <v>0.17499999999999999</v>
      </c>
      <c r="J620" s="7" t="s">
        <v>50</v>
      </c>
      <c r="K620" s="8">
        <f>STDEV(I616:I664)</f>
        <v>2.8043205843093642E-17</v>
      </c>
      <c r="L620" s="7" t="s">
        <v>26</v>
      </c>
      <c r="M620" s="7">
        <v>2465</v>
      </c>
      <c r="N620" s="14">
        <v>42822</v>
      </c>
      <c r="O620" s="7">
        <v>0.92</v>
      </c>
      <c r="Q620" s="8"/>
      <c r="R620" s="7" t="s">
        <v>26</v>
      </c>
      <c r="S620" s="7">
        <v>2487</v>
      </c>
      <c r="T620" s="14">
        <v>42844</v>
      </c>
      <c r="U620" s="7">
        <v>2</v>
      </c>
    </row>
    <row r="621" spans="1:21" x14ac:dyDescent="0.2">
      <c r="A621" s="7" t="s">
        <v>11</v>
      </c>
      <c r="B621" s="7">
        <f t="shared" si="9"/>
        <v>914</v>
      </c>
      <c r="C621" s="10">
        <v>41271</v>
      </c>
      <c r="D621" s="24">
        <v>117.83636999999996</v>
      </c>
      <c r="F621" s="7" t="s">
        <v>18</v>
      </c>
      <c r="G621" s="7">
        <v>1554</v>
      </c>
      <c r="H621" s="9">
        <v>41911</v>
      </c>
      <c r="I621" s="7">
        <v>0.17499999999999999</v>
      </c>
      <c r="K621" s="8"/>
      <c r="L621" s="7" t="s">
        <v>26</v>
      </c>
      <c r="M621" s="7">
        <v>2467</v>
      </c>
      <c r="N621" s="14">
        <v>42824</v>
      </c>
      <c r="O621" s="7">
        <v>0.87</v>
      </c>
      <c r="Q621" s="8"/>
      <c r="R621" s="7" t="s">
        <v>26</v>
      </c>
      <c r="S621" s="7">
        <v>2489</v>
      </c>
      <c r="T621" s="14">
        <v>42846</v>
      </c>
      <c r="U621" s="7">
        <v>2</v>
      </c>
    </row>
    <row r="622" spans="1:21" x14ac:dyDescent="0.2">
      <c r="A622" s="7" t="s">
        <v>11</v>
      </c>
      <c r="B622" s="7">
        <f t="shared" si="9"/>
        <v>917</v>
      </c>
      <c r="C622" s="10">
        <v>41274</v>
      </c>
      <c r="D622" s="24">
        <v>117.19231999999997</v>
      </c>
      <c r="F622" s="7" t="s">
        <v>18</v>
      </c>
      <c r="G622" s="7">
        <v>1556</v>
      </c>
      <c r="H622" s="9">
        <v>41913</v>
      </c>
      <c r="I622" s="7">
        <v>0.17499999999999999</v>
      </c>
      <c r="K622" s="8"/>
      <c r="L622" s="7" t="s">
        <v>26</v>
      </c>
      <c r="M622" s="7">
        <v>2472</v>
      </c>
      <c r="N622" s="14">
        <v>42829</v>
      </c>
      <c r="O622" s="7">
        <v>0.7</v>
      </c>
      <c r="Q622" s="8"/>
      <c r="R622" s="7" t="s">
        <v>26</v>
      </c>
      <c r="S622" s="7">
        <v>2494</v>
      </c>
      <c r="T622" s="14">
        <v>42851</v>
      </c>
      <c r="U622" s="7">
        <v>2</v>
      </c>
    </row>
    <row r="623" spans="1:21" x14ac:dyDescent="0.2">
      <c r="A623" s="7" t="s">
        <v>11</v>
      </c>
      <c r="B623" s="7">
        <f t="shared" si="9"/>
        <v>919</v>
      </c>
      <c r="C623" s="10">
        <v>41276</v>
      </c>
      <c r="D623" s="24">
        <v>117.18121999999995</v>
      </c>
      <c r="F623" s="7" t="s">
        <v>18</v>
      </c>
      <c r="G623" s="7">
        <v>1558</v>
      </c>
      <c r="H623" s="9">
        <v>41915</v>
      </c>
      <c r="I623" s="7">
        <v>0.17499999999999999</v>
      </c>
      <c r="K623" s="8"/>
      <c r="L623" s="7" t="s">
        <v>26</v>
      </c>
      <c r="M623" s="7">
        <v>2474</v>
      </c>
      <c r="N623" s="14">
        <v>42831</v>
      </c>
      <c r="O623" s="7">
        <v>0.82</v>
      </c>
      <c r="Q623" s="8"/>
      <c r="R623" s="7" t="s">
        <v>26</v>
      </c>
      <c r="S623" s="7">
        <v>2496</v>
      </c>
      <c r="T623" s="14">
        <v>42853</v>
      </c>
      <c r="U623" s="7">
        <v>2</v>
      </c>
    </row>
    <row r="624" spans="1:21" x14ac:dyDescent="0.2">
      <c r="A624" s="7" t="s">
        <v>11</v>
      </c>
      <c r="B624" s="7">
        <f t="shared" si="9"/>
        <v>920</v>
      </c>
      <c r="C624" s="10">
        <v>41277</v>
      </c>
      <c r="D624" s="24">
        <v>117.48421999999995</v>
      </c>
      <c r="F624" s="7" t="s">
        <v>18</v>
      </c>
      <c r="G624" s="7">
        <v>1561</v>
      </c>
      <c r="H624" s="9">
        <v>41918</v>
      </c>
      <c r="I624" s="7">
        <v>0.17499999999999999</v>
      </c>
      <c r="K624" s="8"/>
      <c r="L624" s="7" t="s">
        <v>26</v>
      </c>
      <c r="M624" s="7">
        <v>2479</v>
      </c>
      <c r="N624" s="14">
        <v>42836</v>
      </c>
      <c r="O624" s="7">
        <v>0.75</v>
      </c>
      <c r="Q624" s="8"/>
      <c r="R624" s="7" t="s">
        <v>26</v>
      </c>
      <c r="S624" s="7">
        <v>2501</v>
      </c>
      <c r="T624" s="14">
        <v>42858</v>
      </c>
      <c r="U624" s="7">
        <v>2</v>
      </c>
    </row>
    <row r="625" spans="1:21" x14ac:dyDescent="0.2">
      <c r="A625" s="7" t="s">
        <v>11</v>
      </c>
      <c r="B625" s="7">
        <f t="shared" si="9"/>
        <v>921</v>
      </c>
      <c r="C625" s="10">
        <v>41278</v>
      </c>
      <c r="D625" s="24">
        <v>117.56171999999995</v>
      </c>
      <c r="F625" s="7" t="s">
        <v>18</v>
      </c>
      <c r="G625" s="7">
        <v>1563</v>
      </c>
      <c r="H625" s="9">
        <v>41920</v>
      </c>
      <c r="I625" s="7">
        <v>0.17499999999999999</v>
      </c>
      <c r="K625" s="8"/>
      <c r="L625" s="7" t="s">
        <v>26</v>
      </c>
      <c r="M625" s="7">
        <v>2481</v>
      </c>
      <c r="N625" s="14">
        <v>42838</v>
      </c>
      <c r="O625" s="7">
        <v>0.75</v>
      </c>
      <c r="Q625" s="8"/>
      <c r="R625" s="7" t="s">
        <v>26</v>
      </c>
      <c r="S625" s="7">
        <v>2503</v>
      </c>
      <c r="T625" s="14">
        <v>42860</v>
      </c>
      <c r="U625" s="7">
        <v>5.3</v>
      </c>
    </row>
    <row r="626" spans="1:21" x14ac:dyDescent="0.2">
      <c r="A626" s="7" t="s">
        <v>11</v>
      </c>
      <c r="B626" s="7">
        <f t="shared" si="9"/>
        <v>924</v>
      </c>
      <c r="C626" s="10">
        <v>41281</v>
      </c>
      <c r="D626" s="24">
        <v>117.84531999999996</v>
      </c>
      <c r="F626" s="7" t="s">
        <v>18</v>
      </c>
      <c r="G626" s="7">
        <v>1569</v>
      </c>
      <c r="H626" s="9">
        <v>41926</v>
      </c>
      <c r="I626" s="7">
        <v>0.17499999999999999</v>
      </c>
      <c r="K626" s="8"/>
      <c r="L626" s="7" t="s">
        <v>26</v>
      </c>
      <c r="M626" s="7">
        <v>2486</v>
      </c>
      <c r="N626" s="14">
        <v>42843</v>
      </c>
      <c r="O626" s="7">
        <v>2</v>
      </c>
      <c r="Q626" s="8"/>
      <c r="R626" s="7" t="s">
        <v>26</v>
      </c>
      <c r="S626" s="7">
        <v>2508</v>
      </c>
      <c r="T626" s="14">
        <v>42865</v>
      </c>
      <c r="U626" s="7">
        <v>2</v>
      </c>
    </row>
    <row r="627" spans="1:21" x14ac:dyDescent="0.2">
      <c r="A627" s="7" t="s">
        <v>11</v>
      </c>
      <c r="B627" s="7">
        <f t="shared" si="9"/>
        <v>925</v>
      </c>
      <c r="C627" s="10">
        <v>41282</v>
      </c>
      <c r="D627" s="24">
        <v>117.93741999999997</v>
      </c>
      <c r="F627" s="7" t="s">
        <v>18</v>
      </c>
      <c r="G627" s="7">
        <v>1570</v>
      </c>
      <c r="H627" s="9">
        <v>41927</v>
      </c>
      <c r="I627" s="7">
        <v>0.17499999999999999</v>
      </c>
      <c r="K627" s="8"/>
      <c r="L627" s="7" t="s">
        <v>26</v>
      </c>
      <c r="M627" s="7">
        <v>2488</v>
      </c>
      <c r="N627" s="14">
        <v>42845</v>
      </c>
      <c r="O627" s="7">
        <v>2</v>
      </c>
      <c r="Q627" s="8"/>
      <c r="R627" s="7" t="s">
        <v>26</v>
      </c>
      <c r="S627" s="7">
        <v>2510</v>
      </c>
      <c r="T627" s="14">
        <v>42867</v>
      </c>
      <c r="U627" s="7">
        <v>2</v>
      </c>
    </row>
    <row r="628" spans="1:21" x14ac:dyDescent="0.2">
      <c r="A628" s="7" t="s">
        <v>11</v>
      </c>
      <c r="B628" s="7">
        <f t="shared" si="9"/>
        <v>926</v>
      </c>
      <c r="C628" s="10">
        <v>41283</v>
      </c>
      <c r="D628" s="24">
        <v>117.91381999999996</v>
      </c>
      <c r="F628" s="7" t="s">
        <v>18</v>
      </c>
      <c r="G628" s="7">
        <v>1572</v>
      </c>
      <c r="H628" s="9">
        <v>41929</v>
      </c>
      <c r="I628" s="7">
        <v>0.17499999999999999</v>
      </c>
      <c r="K628" s="8"/>
      <c r="L628" s="7" t="s">
        <v>26</v>
      </c>
      <c r="M628" s="7">
        <v>2493</v>
      </c>
      <c r="N628" s="14">
        <v>42850</v>
      </c>
      <c r="O628" s="7">
        <v>2</v>
      </c>
      <c r="Q628" s="8"/>
      <c r="R628" s="7" t="s">
        <v>26</v>
      </c>
      <c r="S628" s="7">
        <v>2515</v>
      </c>
      <c r="T628" s="14">
        <v>42872</v>
      </c>
      <c r="U628" s="7">
        <v>2</v>
      </c>
    </row>
    <row r="629" spans="1:21" x14ac:dyDescent="0.2">
      <c r="A629" s="7" t="s">
        <v>11</v>
      </c>
      <c r="B629" s="7">
        <f t="shared" si="9"/>
        <v>927</v>
      </c>
      <c r="C629" s="10">
        <v>41284</v>
      </c>
      <c r="D629" s="24">
        <v>118.06751999999996</v>
      </c>
      <c r="F629" s="7" t="s">
        <v>18</v>
      </c>
      <c r="G629" s="7">
        <v>1575</v>
      </c>
      <c r="H629" s="9">
        <v>41932</v>
      </c>
      <c r="I629" s="7">
        <v>0.17499999999999999</v>
      </c>
      <c r="K629" s="8"/>
      <c r="L629" s="7" t="s">
        <v>26</v>
      </c>
      <c r="M629" s="7">
        <v>2495</v>
      </c>
      <c r="N629" s="14">
        <v>42852</v>
      </c>
      <c r="O629" s="7">
        <v>2</v>
      </c>
      <c r="Q629" s="8"/>
      <c r="R629" s="7" t="s">
        <v>26</v>
      </c>
      <c r="S629" s="7">
        <v>2517</v>
      </c>
      <c r="T629" s="14">
        <v>42874</v>
      </c>
      <c r="U629" s="7">
        <v>2</v>
      </c>
    </row>
    <row r="630" spans="1:21" x14ac:dyDescent="0.2">
      <c r="A630" s="7" t="s">
        <v>11</v>
      </c>
      <c r="B630" s="7">
        <f t="shared" si="9"/>
        <v>928</v>
      </c>
      <c r="C630" s="10">
        <v>41285</v>
      </c>
      <c r="D630" s="24">
        <v>118.08291999999996</v>
      </c>
      <c r="F630" s="7" t="s">
        <v>18</v>
      </c>
      <c r="G630" s="7">
        <v>1577</v>
      </c>
      <c r="H630" s="9">
        <v>41934</v>
      </c>
      <c r="I630" s="7">
        <v>0.17499999999999999</v>
      </c>
      <c r="K630" s="8"/>
      <c r="L630" s="7" t="s">
        <v>26</v>
      </c>
      <c r="M630" s="7">
        <v>2500</v>
      </c>
      <c r="N630" s="14">
        <v>42857</v>
      </c>
      <c r="O630" s="7">
        <v>2</v>
      </c>
      <c r="Q630" s="8"/>
      <c r="R630" s="7" t="s">
        <v>26</v>
      </c>
      <c r="S630" s="7">
        <v>2524</v>
      </c>
      <c r="T630" s="14">
        <v>42881</v>
      </c>
      <c r="U630" s="7">
        <v>2</v>
      </c>
    </row>
    <row r="631" spans="1:21" x14ac:dyDescent="0.2">
      <c r="A631" s="7" t="s">
        <v>11</v>
      </c>
      <c r="B631" s="7">
        <f t="shared" si="9"/>
        <v>931</v>
      </c>
      <c r="C631" s="10">
        <v>41288</v>
      </c>
      <c r="D631" s="24">
        <v>118.41921999999995</v>
      </c>
      <c r="F631" s="7" t="s">
        <v>18</v>
      </c>
      <c r="G631" s="7">
        <v>1579</v>
      </c>
      <c r="H631" s="9">
        <v>41936</v>
      </c>
      <c r="I631" s="7">
        <v>0.17499999999999999</v>
      </c>
      <c r="K631" s="8"/>
      <c r="L631" s="7" t="s">
        <v>26</v>
      </c>
      <c r="M631" s="7">
        <v>2502</v>
      </c>
      <c r="N631" s="14">
        <v>42859</v>
      </c>
      <c r="O631" s="7">
        <v>2</v>
      </c>
      <c r="Q631" s="8"/>
      <c r="R631" s="7" t="s">
        <v>26</v>
      </c>
      <c r="S631" s="7">
        <v>2530</v>
      </c>
      <c r="T631" s="14">
        <v>42887</v>
      </c>
      <c r="U631" s="7">
        <v>2</v>
      </c>
    </row>
    <row r="632" spans="1:21" x14ac:dyDescent="0.2">
      <c r="A632" s="7" t="s">
        <v>11</v>
      </c>
      <c r="B632" s="7">
        <f t="shared" si="9"/>
        <v>932</v>
      </c>
      <c r="C632" s="10">
        <v>41289</v>
      </c>
      <c r="D632" s="24">
        <v>118.40361999999995</v>
      </c>
      <c r="F632" s="7" t="s">
        <v>18</v>
      </c>
      <c r="G632" s="7">
        <v>1582</v>
      </c>
      <c r="H632" s="9">
        <v>41939</v>
      </c>
      <c r="I632" s="7">
        <v>0.17499999999999999</v>
      </c>
      <c r="K632" s="8"/>
      <c r="L632" s="7" t="s">
        <v>26</v>
      </c>
      <c r="M632" s="7">
        <v>2507</v>
      </c>
      <c r="N632" s="14">
        <v>42864</v>
      </c>
      <c r="O632" s="7">
        <v>2</v>
      </c>
      <c r="Q632" s="8"/>
      <c r="R632" s="7" t="s">
        <v>26</v>
      </c>
      <c r="S632" s="7">
        <v>2536</v>
      </c>
      <c r="T632" s="14">
        <v>42893</v>
      </c>
      <c r="U632" s="7">
        <v>2</v>
      </c>
    </row>
    <row r="633" spans="1:21" x14ac:dyDescent="0.2">
      <c r="A633" s="7" t="s">
        <v>11</v>
      </c>
      <c r="B633" s="7">
        <f t="shared" si="9"/>
        <v>933</v>
      </c>
      <c r="C633" s="10">
        <v>41290</v>
      </c>
      <c r="D633" s="24">
        <v>118.28351999999994</v>
      </c>
      <c r="F633" s="7" t="s">
        <v>18</v>
      </c>
      <c r="G633" s="7">
        <v>1584</v>
      </c>
      <c r="H633" s="9">
        <v>41941</v>
      </c>
      <c r="I633" s="7">
        <v>0.17499999999999999</v>
      </c>
      <c r="K633" s="8"/>
      <c r="L633" s="7" t="s">
        <v>26</v>
      </c>
      <c r="M633" s="7">
        <v>2509</v>
      </c>
      <c r="N633" s="14">
        <v>42866</v>
      </c>
      <c r="O633" s="7">
        <v>2</v>
      </c>
      <c r="Q633" s="8"/>
      <c r="R633" s="7" t="s">
        <v>26</v>
      </c>
      <c r="S633" s="7">
        <v>2538</v>
      </c>
      <c r="T633" s="14">
        <v>42895</v>
      </c>
      <c r="U633" s="7">
        <v>2</v>
      </c>
    </row>
    <row r="634" spans="1:21" x14ac:dyDescent="0.2">
      <c r="A634" s="7" t="s">
        <v>11</v>
      </c>
      <c r="B634" s="7">
        <f t="shared" si="9"/>
        <v>934</v>
      </c>
      <c r="C634" s="10">
        <v>41291</v>
      </c>
      <c r="D634" s="24">
        <v>118.43971999999994</v>
      </c>
      <c r="F634" s="7" t="s">
        <v>18</v>
      </c>
      <c r="G634" s="7">
        <v>1586</v>
      </c>
      <c r="H634" s="9">
        <v>41943</v>
      </c>
      <c r="I634" s="7">
        <v>0.17499999999999999</v>
      </c>
      <c r="K634" s="8"/>
      <c r="L634" s="7" t="s">
        <v>26</v>
      </c>
      <c r="M634" s="7">
        <v>2514</v>
      </c>
      <c r="N634" s="14">
        <v>42871</v>
      </c>
      <c r="O634" s="7">
        <v>2</v>
      </c>
      <c r="Q634" s="8"/>
      <c r="R634" s="7" t="s">
        <v>26</v>
      </c>
      <c r="S634" s="7">
        <v>2543</v>
      </c>
      <c r="T634" s="14">
        <v>42900</v>
      </c>
      <c r="U634" s="7">
        <v>2</v>
      </c>
    </row>
    <row r="635" spans="1:21" x14ac:dyDescent="0.2">
      <c r="A635" s="7" t="s">
        <v>11</v>
      </c>
      <c r="B635" s="7">
        <f t="shared" si="9"/>
        <v>935</v>
      </c>
      <c r="C635" s="10">
        <v>41292</v>
      </c>
      <c r="D635" s="24">
        <v>118.49251999999994</v>
      </c>
      <c r="F635" s="7" t="s">
        <v>18</v>
      </c>
      <c r="G635" s="7">
        <v>1589</v>
      </c>
      <c r="H635" s="9">
        <v>41946</v>
      </c>
      <c r="I635" s="7">
        <v>0.17499999999999999</v>
      </c>
      <c r="K635" s="8"/>
      <c r="L635" s="7" t="s">
        <v>26</v>
      </c>
      <c r="M635" s="7">
        <v>2516</v>
      </c>
      <c r="N635" s="14">
        <v>42873</v>
      </c>
      <c r="O635" s="7">
        <v>2</v>
      </c>
      <c r="Q635" s="8"/>
      <c r="R635" s="7" t="s">
        <v>26</v>
      </c>
      <c r="S635" s="7">
        <v>2545</v>
      </c>
      <c r="T635" s="14">
        <v>42902</v>
      </c>
      <c r="U635" s="7">
        <v>2</v>
      </c>
    </row>
    <row r="636" spans="1:21" x14ac:dyDescent="0.2">
      <c r="A636" s="7" t="s">
        <v>11</v>
      </c>
      <c r="B636" s="7">
        <f t="shared" si="9"/>
        <v>939</v>
      </c>
      <c r="C636" s="10">
        <v>41296</v>
      </c>
      <c r="D636" s="24">
        <v>118.61291999999995</v>
      </c>
      <c r="F636" s="7" t="s">
        <v>18</v>
      </c>
      <c r="G636" s="7">
        <v>1591</v>
      </c>
      <c r="H636" s="9">
        <v>41948</v>
      </c>
      <c r="I636" s="7">
        <v>0.17499999999999999</v>
      </c>
      <c r="K636" s="8"/>
      <c r="L636" s="7" t="s">
        <v>26</v>
      </c>
      <c r="M636" s="7">
        <v>2521</v>
      </c>
      <c r="N636" s="14">
        <v>42878</v>
      </c>
      <c r="O636" s="7">
        <v>2</v>
      </c>
      <c r="Q636" s="8"/>
      <c r="R636" s="7" t="s">
        <v>26</v>
      </c>
      <c r="S636" s="7">
        <v>2550</v>
      </c>
      <c r="T636" s="14">
        <v>42907</v>
      </c>
      <c r="U636" s="7">
        <v>2</v>
      </c>
    </row>
    <row r="637" spans="1:21" x14ac:dyDescent="0.2">
      <c r="A637" s="7" t="s">
        <v>11</v>
      </c>
      <c r="B637" s="7">
        <f t="shared" si="9"/>
        <v>940</v>
      </c>
      <c r="C637" s="10">
        <v>41297</v>
      </c>
      <c r="D637" s="24">
        <v>118.58521999999995</v>
      </c>
      <c r="F637" s="7" t="s">
        <v>18</v>
      </c>
      <c r="G637" s="7">
        <v>1593</v>
      </c>
      <c r="H637" s="9">
        <v>41950</v>
      </c>
      <c r="I637" s="7">
        <v>0.17499999999999999</v>
      </c>
      <c r="K637" s="8"/>
      <c r="L637" s="7" t="s">
        <v>26</v>
      </c>
      <c r="M637" s="7">
        <v>2523</v>
      </c>
      <c r="N637" s="14">
        <v>42880</v>
      </c>
      <c r="O637" s="7">
        <v>2</v>
      </c>
      <c r="Q637" s="8"/>
      <c r="R637" s="7" t="s">
        <v>26</v>
      </c>
      <c r="S637" s="7">
        <v>2552</v>
      </c>
      <c r="T637" s="14">
        <v>42909</v>
      </c>
      <c r="U637" s="7">
        <v>0.52</v>
      </c>
    </row>
    <row r="638" spans="1:21" x14ac:dyDescent="0.2">
      <c r="A638" s="7" t="s">
        <v>11</v>
      </c>
      <c r="B638" s="7">
        <f t="shared" si="9"/>
        <v>941</v>
      </c>
      <c r="C638" s="10">
        <v>41298</v>
      </c>
      <c r="D638" s="24">
        <v>118.81751999999994</v>
      </c>
      <c r="F638" s="7" t="s">
        <v>18</v>
      </c>
      <c r="G638" s="7">
        <v>1596</v>
      </c>
      <c r="H638" s="9">
        <v>41953</v>
      </c>
      <c r="I638" s="7">
        <v>0.17499999999999999</v>
      </c>
      <c r="K638" s="8"/>
      <c r="L638" s="7" t="s">
        <v>26</v>
      </c>
      <c r="M638" s="7">
        <v>2529</v>
      </c>
      <c r="N638" s="14">
        <v>42886</v>
      </c>
      <c r="O638" s="7">
        <v>2</v>
      </c>
      <c r="Q638" s="8"/>
      <c r="R638" s="7" t="s">
        <v>26</v>
      </c>
      <c r="S638" s="7">
        <v>2557</v>
      </c>
      <c r="T638" s="14">
        <v>42914</v>
      </c>
      <c r="U638" s="7">
        <v>2.15</v>
      </c>
    </row>
    <row r="639" spans="1:21" x14ac:dyDescent="0.2">
      <c r="A639" s="7" t="s">
        <v>11</v>
      </c>
      <c r="B639" s="7">
        <f t="shared" si="9"/>
        <v>942</v>
      </c>
      <c r="C639" s="10">
        <v>41299</v>
      </c>
      <c r="D639" s="24">
        <v>118.81221999999994</v>
      </c>
      <c r="F639" s="7" t="s">
        <v>18</v>
      </c>
      <c r="G639" s="7">
        <v>1598</v>
      </c>
      <c r="H639" s="9">
        <v>41955</v>
      </c>
      <c r="I639" s="7">
        <v>0.17499999999999999</v>
      </c>
      <c r="K639" s="8"/>
      <c r="L639" s="7" t="s">
        <v>26</v>
      </c>
      <c r="M639" s="7">
        <v>2535</v>
      </c>
      <c r="N639" s="14">
        <v>42892</v>
      </c>
      <c r="O639" s="7">
        <v>8.1</v>
      </c>
      <c r="Q639" s="8"/>
      <c r="R639" s="7" t="s">
        <v>26</v>
      </c>
      <c r="S639" s="7">
        <v>2559</v>
      </c>
      <c r="T639" s="14">
        <v>42916</v>
      </c>
      <c r="U639" s="7">
        <v>2.87</v>
      </c>
    </row>
    <row r="640" spans="1:21" x14ac:dyDescent="0.2">
      <c r="A640" s="7" t="s">
        <v>11</v>
      </c>
      <c r="B640" s="7">
        <f t="shared" si="9"/>
        <v>945</v>
      </c>
      <c r="C640" s="10">
        <v>41302</v>
      </c>
      <c r="D640" s="24">
        <v>119.07991999999994</v>
      </c>
      <c r="F640" s="7" t="s">
        <v>18</v>
      </c>
      <c r="G640" s="7">
        <v>1600</v>
      </c>
      <c r="H640" s="9">
        <v>41957</v>
      </c>
      <c r="I640" s="7">
        <v>0.17499999999999999</v>
      </c>
      <c r="K640" s="8"/>
      <c r="L640" s="7" t="s">
        <v>26</v>
      </c>
      <c r="M640" s="7">
        <v>2537</v>
      </c>
      <c r="N640" s="14">
        <v>42894</v>
      </c>
      <c r="O640" s="7">
        <v>2</v>
      </c>
      <c r="Q640" s="8"/>
      <c r="R640" s="7" t="s">
        <v>26</v>
      </c>
      <c r="S640" s="7">
        <v>2564</v>
      </c>
      <c r="T640" s="14">
        <v>42921</v>
      </c>
      <c r="U640" s="7">
        <v>4.4400000000000004</v>
      </c>
    </row>
    <row r="641" spans="1:21" x14ac:dyDescent="0.2">
      <c r="A641" s="7" t="s">
        <v>11</v>
      </c>
      <c r="B641" s="7">
        <f t="shared" si="9"/>
        <v>946</v>
      </c>
      <c r="C641" s="10">
        <v>41303</v>
      </c>
      <c r="D641" s="24">
        <v>119.20911999999994</v>
      </c>
      <c r="F641" s="7" t="s">
        <v>18</v>
      </c>
      <c r="G641" s="7">
        <v>1603</v>
      </c>
      <c r="H641" s="9">
        <v>41960</v>
      </c>
      <c r="I641" s="7">
        <v>0.17499999999999999</v>
      </c>
      <c r="K641" s="8"/>
      <c r="L641" s="7" t="s">
        <v>26</v>
      </c>
      <c r="M641" s="7">
        <v>2542</v>
      </c>
      <c r="N641" s="14">
        <v>42899</v>
      </c>
      <c r="O641" s="7">
        <v>4.7</v>
      </c>
      <c r="Q641" s="8"/>
      <c r="R641" s="7" t="s">
        <v>26</v>
      </c>
      <c r="S641" s="7">
        <v>2566</v>
      </c>
      <c r="T641" s="14">
        <v>42923</v>
      </c>
      <c r="U641" s="7">
        <v>4.59</v>
      </c>
    </row>
    <row r="642" spans="1:21" x14ac:dyDescent="0.2">
      <c r="A642" s="7" t="s">
        <v>11</v>
      </c>
      <c r="B642" s="7">
        <f t="shared" si="9"/>
        <v>947</v>
      </c>
      <c r="C642" s="10">
        <v>41304</v>
      </c>
      <c r="D642" s="24">
        <v>119.31611999999994</v>
      </c>
      <c r="F642" s="7" t="s">
        <v>18</v>
      </c>
      <c r="G642" s="7">
        <v>1605</v>
      </c>
      <c r="H642" s="9">
        <v>41962</v>
      </c>
      <c r="I642" s="7">
        <v>0.17499999999999999</v>
      </c>
      <c r="K642" s="8"/>
      <c r="L642" s="7" t="s">
        <v>26</v>
      </c>
      <c r="M642" s="7">
        <v>2544</v>
      </c>
      <c r="N642" s="14">
        <v>42901</v>
      </c>
      <c r="O642" s="7">
        <v>4.5999999999999996</v>
      </c>
      <c r="Q642" s="8"/>
      <c r="R642" s="7" t="s">
        <v>26</v>
      </c>
      <c r="S642" s="7">
        <v>2571</v>
      </c>
      <c r="T642" s="14">
        <v>42928</v>
      </c>
      <c r="U642" s="7">
        <v>4.8899999999999997</v>
      </c>
    </row>
    <row r="643" spans="1:21" x14ac:dyDescent="0.2">
      <c r="A643" s="7" t="s">
        <v>11</v>
      </c>
      <c r="B643" s="7">
        <f t="shared" si="9"/>
        <v>948</v>
      </c>
      <c r="C643" s="10">
        <v>41305</v>
      </c>
      <c r="D643" s="24">
        <v>119.46681999999993</v>
      </c>
      <c r="F643" s="7" t="s">
        <v>18</v>
      </c>
      <c r="G643" s="7">
        <v>1607</v>
      </c>
      <c r="H643" s="9">
        <v>41964</v>
      </c>
      <c r="I643" s="7">
        <v>0.17499999999999999</v>
      </c>
      <c r="K643" s="8"/>
      <c r="L643" s="7" t="s">
        <v>26</v>
      </c>
      <c r="M643" s="7">
        <v>2549</v>
      </c>
      <c r="N643" s="14">
        <v>42906</v>
      </c>
      <c r="O643" s="7">
        <v>2</v>
      </c>
      <c r="Q643" s="8"/>
      <c r="R643" s="7" t="s">
        <v>26</v>
      </c>
      <c r="S643" s="7">
        <v>2573</v>
      </c>
      <c r="T643" s="14">
        <v>42930</v>
      </c>
      <c r="U643" s="7">
        <v>4.1900000000000004</v>
      </c>
    </row>
    <row r="644" spans="1:21" x14ac:dyDescent="0.2">
      <c r="A644" s="7" t="s">
        <v>11</v>
      </c>
      <c r="B644" s="7">
        <f t="shared" si="9"/>
        <v>949</v>
      </c>
      <c r="C644" s="10">
        <v>41306</v>
      </c>
      <c r="D644" s="24">
        <v>119.60661999999994</v>
      </c>
      <c r="F644" s="7" t="s">
        <v>18</v>
      </c>
      <c r="G644" s="7">
        <v>1610</v>
      </c>
      <c r="H644" s="9">
        <v>41967</v>
      </c>
      <c r="I644" s="7">
        <v>0.17499999999999999</v>
      </c>
      <c r="K644" s="8"/>
      <c r="L644" s="7" t="s">
        <v>26</v>
      </c>
      <c r="M644" s="7">
        <v>2551</v>
      </c>
      <c r="N644" s="14">
        <v>42908</v>
      </c>
      <c r="O644" s="7">
        <v>2</v>
      </c>
      <c r="Q644" s="8"/>
      <c r="R644" s="7" t="s">
        <v>26</v>
      </c>
      <c r="S644" s="7">
        <v>2578</v>
      </c>
      <c r="T644" s="14">
        <v>42935</v>
      </c>
      <c r="U644" s="7">
        <v>0.17499999999999999</v>
      </c>
    </row>
    <row r="645" spans="1:21" x14ac:dyDescent="0.2">
      <c r="A645" s="7" t="s">
        <v>11</v>
      </c>
      <c r="B645" s="7">
        <f t="shared" ref="B645:B708" si="10">C645-$C$2</f>
        <v>952</v>
      </c>
      <c r="C645" s="10">
        <v>41309</v>
      </c>
      <c r="D645" s="24">
        <v>119.70231999999993</v>
      </c>
      <c r="F645" s="7" t="s">
        <v>18</v>
      </c>
      <c r="G645" s="7">
        <v>1612</v>
      </c>
      <c r="H645" s="9">
        <v>41969</v>
      </c>
      <c r="I645" s="7">
        <v>0.17499999999999999</v>
      </c>
      <c r="K645" s="8"/>
      <c r="L645" s="7" t="s">
        <v>26</v>
      </c>
      <c r="M645" s="7">
        <v>2556</v>
      </c>
      <c r="N645" s="14">
        <v>42913</v>
      </c>
      <c r="O645" s="7">
        <v>2.9</v>
      </c>
      <c r="Q645" s="8"/>
      <c r="R645" s="7" t="s">
        <v>26</v>
      </c>
      <c r="S645" s="7">
        <v>2583</v>
      </c>
      <c r="T645" s="14">
        <v>42940</v>
      </c>
      <c r="U645" s="7">
        <v>5.96</v>
      </c>
    </row>
    <row r="646" spans="1:21" x14ac:dyDescent="0.2">
      <c r="A646" s="7" t="s">
        <v>11</v>
      </c>
      <c r="B646" s="7">
        <f t="shared" si="10"/>
        <v>953</v>
      </c>
      <c r="C646" s="10">
        <v>41310</v>
      </c>
      <c r="D646" s="24">
        <v>119.87991999999994</v>
      </c>
      <c r="F646" s="7" t="s">
        <v>18</v>
      </c>
      <c r="G646" s="7">
        <v>1617</v>
      </c>
      <c r="H646" s="9">
        <v>41974</v>
      </c>
      <c r="I646" s="7">
        <v>0.17499999999999999</v>
      </c>
      <c r="K646" s="8"/>
      <c r="L646" s="7" t="s">
        <v>26</v>
      </c>
      <c r="M646" s="7">
        <v>2558</v>
      </c>
      <c r="N646" s="14">
        <v>42915</v>
      </c>
      <c r="O646" s="7">
        <v>3.12</v>
      </c>
      <c r="Q646" s="8"/>
      <c r="R646" s="7" t="s">
        <v>26</v>
      </c>
      <c r="S646" s="7">
        <v>2585</v>
      </c>
      <c r="T646" s="14">
        <v>42942</v>
      </c>
      <c r="U646" s="7">
        <v>4.2699999999999996</v>
      </c>
    </row>
    <row r="647" spans="1:21" x14ac:dyDescent="0.2">
      <c r="A647" s="7" t="s">
        <v>11</v>
      </c>
      <c r="B647" s="7">
        <f t="shared" si="10"/>
        <v>954</v>
      </c>
      <c r="C647" s="10">
        <v>41311</v>
      </c>
      <c r="D647" s="24">
        <v>120.01561999999994</v>
      </c>
      <c r="F647" s="7" t="s">
        <v>18</v>
      </c>
      <c r="G647" s="7">
        <v>1619</v>
      </c>
      <c r="H647" s="9">
        <v>41976</v>
      </c>
      <c r="I647" s="7">
        <v>0.17499999999999999</v>
      </c>
      <c r="K647" s="8"/>
      <c r="L647" s="7" t="s">
        <v>26</v>
      </c>
      <c r="M647" s="7">
        <v>2565</v>
      </c>
      <c r="N647" s="14">
        <v>42922</v>
      </c>
      <c r="O647" s="7">
        <v>4.01</v>
      </c>
      <c r="Q647" s="8"/>
      <c r="R647" s="7" t="s">
        <v>26</v>
      </c>
      <c r="S647" s="7">
        <v>2587</v>
      </c>
      <c r="T647" s="14">
        <v>42944</v>
      </c>
      <c r="U647" s="7">
        <v>4.95</v>
      </c>
    </row>
    <row r="648" spans="1:21" x14ac:dyDescent="0.2">
      <c r="A648" s="7" t="s">
        <v>11</v>
      </c>
      <c r="B648" s="7">
        <f t="shared" si="10"/>
        <v>955</v>
      </c>
      <c r="C648" s="10">
        <v>41312</v>
      </c>
      <c r="D648" s="24">
        <v>120.07831999999993</v>
      </c>
      <c r="F648" s="7" t="s">
        <v>18</v>
      </c>
      <c r="G648" s="7">
        <v>1621</v>
      </c>
      <c r="H648" s="9">
        <v>41978</v>
      </c>
      <c r="I648" s="7">
        <v>0.17499999999999999</v>
      </c>
      <c r="K648" s="8"/>
      <c r="L648" s="7" t="s">
        <v>26</v>
      </c>
      <c r="M648" s="7">
        <v>2570</v>
      </c>
      <c r="N648" s="14">
        <v>42927</v>
      </c>
      <c r="O648" s="7">
        <v>4.74</v>
      </c>
      <c r="Q648" s="8"/>
    </row>
    <row r="649" spans="1:21" x14ac:dyDescent="0.2">
      <c r="A649" s="7" t="s">
        <v>11</v>
      </c>
      <c r="B649" s="7">
        <f t="shared" si="10"/>
        <v>956</v>
      </c>
      <c r="C649" s="10">
        <v>41313</v>
      </c>
      <c r="D649" s="24">
        <v>120.20951999999993</v>
      </c>
      <c r="F649" s="7" t="s">
        <v>18</v>
      </c>
      <c r="G649" s="7">
        <v>1624</v>
      </c>
      <c r="H649" s="9">
        <v>41981</v>
      </c>
      <c r="I649" s="7">
        <v>0.17499999999999999</v>
      </c>
      <c r="K649" s="8"/>
      <c r="L649" s="7" t="s">
        <v>26</v>
      </c>
      <c r="M649" s="7">
        <v>2572</v>
      </c>
      <c r="N649" s="14">
        <v>42929</v>
      </c>
      <c r="O649" s="7">
        <v>3.68</v>
      </c>
      <c r="Q649" s="8"/>
    </row>
    <row r="650" spans="1:21" x14ac:dyDescent="0.2">
      <c r="A650" s="7" t="s">
        <v>11</v>
      </c>
      <c r="B650" s="7">
        <f t="shared" si="10"/>
        <v>959</v>
      </c>
      <c r="C650" s="10">
        <v>41316</v>
      </c>
      <c r="D650" s="24">
        <v>120.16051999999993</v>
      </c>
      <c r="F650" s="7" t="s">
        <v>18</v>
      </c>
      <c r="G650" s="7">
        <v>1626</v>
      </c>
      <c r="H650" s="9">
        <v>41983</v>
      </c>
      <c r="I650" s="7">
        <v>0.17499999999999999</v>
      </c>
      <c r="K650" s="8"/>
      <c r="L650" s="7" t="s">
        <v>26</v>
      </c>
      <c r="M650" s="7">
        <v>2577</v>
      </c>
      <c r="N650" s="14">
        <v>42934</v>
      </c>
      <c r="O650" s="7">
        <v>3.49</v>
      </c>
      <c r="Q650" s="8"/>
    </row>
    <row r="651" spans="1:21" x14ac:dyDescent="0.2">
      <c r="A651" s="7" t="s">
        <v>11</v>
      </c>
      <c r="B651" s="7">
        <f t="shared" si="10"/>
        <v>960</v>
      </c>
      <c r="C651" s="10">
        <v>41317</v>
      </c>
      <c r="D651" s="24">
        <v>120.42961999999994</v>
      </c>
      <c r="F651" s="7" t="s">
        <v>18</v>
      </c>
      <c r="G651" s="7">
        <v>1628</v>
      </c>
      <c r="H651" s="9">
        <v>41985</v>
      </c>
      <c r="I651" s="7">
        <v>0.17499999999999999</v>
      </c>
      <c r="K651" s="8"/>
      <c r="N651" s="9"/>
    </row>
    <row r="652" spans="1:21" x14ac:dyDescent="0.2">
      <c r="A652" s="7" t="s">
        <v>11</v>
      </c>
      <c r="B652" s="7">
        <f t="shared" si="10"/>
        <v>961</v>
      </c>
      <c r="C652" s="10">
        <v>41318</v>
      </c>
      <c r="D652" s="24">
        <v>120.41731999999993</v>
      </c>
      <c r="F652" s="7" t="s">
        <v>18</v>
      </c>
      <c r="G652" s="7">
        <v>1631</v>
      </c>
      <c r="H652" s="9">
        <v>41988</v>
      </c>
      <c r="I652" s="7">
        <v>0.17499999999999999</v>
      </c>
      <c r="K652" s="8"/>
      <c r="N652" s="9"/>
    </row>
    <row r="653" spans="1:21" x14ac:dyDescent="0.2">
      <c r="A653" s="7" t="s">
        <v>11</v>
      </c>
      <c r="B653" s="7">
        <f t="shared" si="10"/>
        <v>962</v>
      </c>
      <c r="C653" s="10">
        <v>41319</v>
      </c>
      <c r="D653" s="24">
        <v>120.41191999999994</v>
      </c>
      <c r="F653" s="7" t="s">
        <v>18</v>
      </c>
      <c r="G653" s="7">
        <v>1633</v>
      </c>
      <c r="H653" s="9">
        <v>41990</v>
      </c>
      <c r="I653" s="7">
        <v>0.17499999999999999</v>
      </c>
      <c r="K653" s="8"/>
      <c r="N653" s="9"/>
    </row>
    <row r="654" spans="1:21" x14ac:dyDescent="0.2">
      <c r="A654" s="7" t="s">
        <v>11</v>
      </c>
      <c r="B654" s="7">
        <f t="shared" si="10"/>
        <v>963</v>
      </c>
      <c r="C654" s="10">
        <v>41320</v>
      </c>
      <c r="D654" s="24">
        <v>120.42171999999994</v>
      </c>
      <c r="F654" s="7" t="s">
        <v>18</v>
      </c>
      <c r="G654" s="7">
        <v>1638</v>
      </c>
      <c r="H654" s="9">
        <v>41995</v>
      </c>
      <c r="I654" s="7">
        <v>0.17499999999999999</v>
      </c>
      <c r="K654" s="8"/>
    </row>
    <row r="655" spans="1:21" x14ac:dyDescent="0.2">
      <c r="A655" s="7" t="s">
        <v>11</v>
      </c>
      <c r="B655" s="7">
        <f t="shared" si="10"/>
        <v>967</v>
      </c>
      <c r="C655" s="10">
        <v>41324</v>
      </c>
      <c r="D655" s="24">
        <v>120.57031999999995</v>
      </c>
      <c r="F655" s="7" t="s">
        <v>18</v>
      </c>
      <c r="G655" s="7">
        <v>1645</v>
      </c>
      <c r="H655" s="9">
        <v>42002</v>
      </c>
      <c r="I655" s="7">
        <v>0.17499999999999999</v>
      </c>
      <c r="K655" s="8"/>
    </row>
    <row r="656" spans="1:21" x14ac:dyDescent="0.2">
      <c r="A656" s="7" t="s">
        <v>11</v>
      </c>
      <c r="B656" s="7">
        <f t="shared" si="10"/>
        <v>968</v>
      </c>
      <c r="C656" s="10">
        <v>41325</v>
      </c>
      <c r="D656" s="24">
        <v>120.53351999999994</v>
      </c>
      <c r="F656" s="7" t="s">
        <v>18</v>
      </c>
      <c r="G656" s="7">
        <v>1647</v>
      </c>
      <c r="H656" s="9">
        <v>42004</v>
      </c>
      <c r="I656" s="7">
        <v>0.17499999999999999</v>
      </c>
      <c r="K656" s="8"/>
    </row>
    <row r="657" spans="1:11" x14ac:dyDescent="0.2">
      <c r="A657" s="7" t="s">
        <v>11</v>
      </c>
      <c r="B657" s="7">
        <f t="shared" si="10"/>
        <v>969</v>
      </c>
      <c r="C657" s="10">
        <v>41326</v>
      </c>
      <c r="D657" s="24">
        <v>120.67211999999995</v>
      </c>
      <c r="F657" s="7" t="s">
        <v>18</v>
      </c>
      <c r="G657" s="7">
        <v>1652</v>
      </c>
      <c r="H657" s="9">
        <v>42009</v>
      </c>
      <c r="I657" s="7">
        <v>0.17499999999999999</v>
      </c>
      <c r="K657" s="8"/>
    </row>
    <row r="658" spans="1:11" x14ac:dyDescent="0.2">
      <c r="A658" s="7" t="s">
        <v>11</v>
      </c>
      <c r="B658" s="7">
        <f t="shared" si="10"/>
        <v>970</v>
      </c>
      <c r="C658" s="10">
        <v>41327</v>
      </c>
      <c r="D658" s="24">
        <v>120.74441999999995</v>
      </c>
      <c r="F658" s="7" t="s">
        <v>18</v>
      </c>
      <c r="G658" s="7">
        <v>1654</v>
      </c>
      <c r="H658" s="9">
        <v>42011</v>
      </c>
      <c r="I658" s="7">
        <v>0.17499999999999999</v>
      </c>
      <c r="K658" s="8"/>
    </row>
    <row r="659" spans="1:11" x14ac:dyDescent="0.2">
      <c r="A659" s="7" t="s">
        <v>11</v>
      </c>
      <c r="B659" s="7">
        <f t="shared" si="10"/>
        <v>973</v>
      </c>
      <c r="C659" s="10">
        <v>41330</v>
      </c>
      <c r="D659" s="24">
        <v>121.06901999999997</v>
      </c>
      <c r="F659" s="7" t="s">
        <v>18</v>
      </c>
      <c r="G659" s="7">
        <v>1656</v>
      </c>
      <c r="H659" s="9">
        <v>42013</v>
      </c>
      <c r="I659" s="7">
        <v>0.17499999999999999</v>
      </c>
      <c r="K659" s="8"/>
    </row>
    <row r="660" spans="1:11" x14ac:dyDescent="0.2">
      <c r="A660" s="7" t="s">
        <v>11</v>
      </c>
      <c r="B660" s="7">
        <f t="shared" si="10"/>
        <v>974</v>
      </c>
      <c r="C660" s="10">
        <v>41331</v>
      </c>
      <c r="D660" s="24">
        <v>121.19961999999997</v>
      </c>
      <c r="F660" s="7" t="s">
        <v>18</v>
      </c>
      <c r="G660" s="7">
        <v>1659</v>
      </c>
      <c r="H660" s="9">
        <v>42016</v>
      </c>
      <c r="I660" s="7">
        <v>0.17499999999999999</v>
      </c>
      <c r="K660" s="8"/>
    </row>
    <row r="661" spans="1:11" x14ac:dyDescent="0.2">
      <c r="A661" s="7" t="s">
        <v>11</v>
      </c>
      <c r="B661" s="7">
        <f t="shared" si="10"/>
        <v>975</v>
      </c>
      <c r="C661" s="10">
        <v>41332</v>
      </c>
      <c r="D661" s="24">
        <v>121.16461999999997</v>
      </c>
      <c r="F661" s="7" t="s">
        <v>18</v>
      </c>
      <c r="G661" s="7">
        <v>1661</v>
      </c>
      <c r="H661" s="9">
        <v>42018</v>
      </c>
      <c r="I661" s="7">
        <v>0.17499999999999999</v>
      </c>
      <c r="K661" s="8"/>
    </row>
    <row r="662" spans="1:11" x14ac:dyDescent="0.2">
      <c r="A662" s="7" t="s">
        <v>11</v>
      </c>
      <c r="B662" s="7">
        <f t="shared" si="10"/>
        <v>976</v>
      </c>
      <c r="C662" s="10">
        <v>41333</v>
      </c>
      <c r="D662" s="24">
        <v>121.29751999999996</v>
      </c>
      <c r="F662" s="7" t="s">
        <v>18</v>
      </c>
      <c r="G662" s="7">
        <v>1663</v>
      </c>
      <c r="H662" s="9">
        <v>42020</v>
      </c>
      <c r="I662" s="7">
        <v>0.17499999999999999</v>
      </c>
      <c r="K662" s="8"/>
    </row>
    <row r="663" spans="1:11" x14ac:dyDescent="0.2">
      <c r="A663" s="7" t="s">
        <v>11</v>
      </c>
      <c r="B663" s="7">
        <f t="shared" si="10"/>
        <v>977</v>
      </c>
      <c r="C663" s="10">
        <v>41334</v>
      </c>
      <c r="D663" s="24">
        <v>121.40821999999996</v>
      </c>
      <c r="F663" s="7" t="s">
        <v>18</v>
      </c>
      <c r="G663" s="7">
        <v>1668</v>
      </c>
      <c r="H663" s="9">
        <v>42025</v>
      </c>
      <c r="I663" s="7">
        <v>0.17499999999999999</v>
      </c>
      <c r="K663" s="8"/>
    </row>
    <row r="664" spans="1:11" x14ac:dyDescent="0.2">
      <c r="A664" s="7" t="s">
        <v>11</v>
      </c>
      <c r="B664" s="7">
        <f t="shared" si="10"/>
        <v>980</v>
      </c>
      <c r="C664" s="10">
        <v>41337</v>
      </c>
      <c r="D664" s="24">
        <v>121.59521999999996</v>
      </c>
      <c r="F664" s="7" t="s">
        <v>18</v>
      </c>
      <c r="G664" s="7">
        <v>1670</v>
      </c>
      <c r="H664" s="9">
        <v>42027</v>
      </c>
      <c r="I664" s="7">
        <v>0.17499999999999999</v>
      </c>
      <c r="J664" s="7" t="s">
        <v>81</v>
      </c>
      <c r="K664" s="8"/>
    </row>
    <row r="665" spans="1:11" x14ac:dyDescent="0.2">
      <c r="A665" s="7" t="s">
        <v>11</v>
      </c>
      <c r="B665" s="7">
        <f t="shared" si="10"/>
        <v>981</v>
      </c>
      <c r="C665" s="10">
        <v>41338</v>
      </c>
      <c r="D665" s="24">
        <v>121.85301999999996</v>
      </c>
      <c r="F665" s="7" t="s">
        <v>20</v>
      </c>
      <c r="G665" s="7">
        <v>1673</v>
      </c>
      <c r="H665" s="9">
        <v>42030</v>
      </c>
      <c r="I665" s="7">
        <v>71.069999999999993</v>
      </c>
      <c r="J665" s="7" t="s">
        <v>46</v>
      </c>
      <c r="K665" s="8">
        <f>MAX(I665:I759)</f>
        <v>115.7</v>
      </c>
    </row>
    <row r="666" spans="1:11" x14ac:dyDescent="0.2">
      <c r="A666" s="7" t="s">
        <v>11</v>
      </c>
      <c r="B666" s="7">
        <f t="shared" si="10"/>
        <v>982</v>
      </c>
      <c r="C666" s="10">
        <v>41339</v>
      </c>
      <c r="D666" s="24">
        <v>121.84801999999996</v>
      </c>
      <c r="F666" s="7" t="s">
        <v>20</v>
      </c>
      <c r="G666" s="7">
        <v>1675</v>
      </c>
      <c r="H666" s="9">
        <v>42032</v>
      </c>
      <c r="I666" s="7">
        <v>95.45</v>
      </c>
      <c r="J666" s="7" t="s">
        <v>47</v>
      </c>
      <c r="K666" s="8">
        <f>MIN(I665:I759)</f>
        <v>0.17499999999999999</v>
      </c>
    </row>
    <row r="667" spans="1:11" x14ac:dyDescent="0.2">
      <c r="A667" s="7" t="s">
        <v>11</v>
      </c>
      <c r="B667" s="7">
        <f t="shared" si="10"/>
        <v>983</v>
      </c>
      <c r="C667" s="10">
        <v>41340</v>
      </c>
      <c r="D667" s="24">
        <v>122.09541999999996</v>
      </c>
      <c r="F667" s="7" t="s">
        <v>20</v>
      </c>
      <c r="G667" s="7">
        <v>1677</v>
      </c>
      <c r="H667" s="9">
        <v>42034</v>
      </c>
      <c r="I667" s="7">
        <v>64.900000000000006</v>
      </c>
      <c r="J667" s="7" t="s">
        <v>48</v>
      </c>
      <c r="K667" s="8">
        <f>MEDIAN(I665:I759)</f>
        <v>75.7</v>
      </c>
    </row>
    <row r="668" spans="1:11" x14ac:dyDescent="0.2">
      <c r="A668" s="7" t="s">
        <v>11</v>
      </c>
      <c r="B668" s="7">
        <f t="shared" si="10"/>
        <v>984</v>
      </c>
      <c r="C668" s="11">
        <v>41341</v>
      </c>
      <c r="D668" s="24">
        <v>122.13981999999994</v>
      </c>
      <c r="F668" s="7" t="s">
        <v>20</v>
      </c>
      <c r="G668" s="7">
        <v>1680</v>
      </c>
      <c r="H668" s="9">
        <v>42037</v>
      </c>
      <c r="I668" s="7">
        <v>107.9</v>
      </c>
      <c r="J668" s="7" t="s">
        <v>49</v>
      </c>
      <c r="K668" s="8">
        <f>AVERAGE(I665:I759)</f>
        <v>77.204999999999956</v>
      </c>
    </row>
    <row r="669" spans="1:11" x14ac:dyDescent="0.2">
      <c r="A669" s="7" t="s">
        <v>11</v>
      </c>
      <c r="B669" s="7">
        <f t="shared" si="10"/>
        <v>987</v>
      </c>
      <c r="C669" s="12">
        <v>41344</v>
      </c>
      <c r="D669" s="24">
        <v>122.38091999999996</v>
      </c>
      <c r="F669" s="7" t="s">
        <v>20</v>
      </c>
      <c r="G669" s="7">
        <v>1682</v>
      </c>
      <c r="H669" s="11">
        <v>42039</v>
      </c>
      <c r="I669" s="7">
        <v>71.89</v>
      </c>
      <c r="J669" s="7" t="s">
        <v>50</v>
      </c>
      <c r="K669" s="8">
        <f>STDEV(I665:I759)</f>
        <v>19.126733671943416</v>
      </c>
    </row>
    <row r="670" spans="1:11" x14ac:dyDescent="0.2">
      <c r="A670" s="7" t="s">
        <v>11</v>
      </c>
      <c r="B670" s="7">
        <f t="shared" si="10"/>
        <v>988</v>
      </c>
      <c r="C670" s="10">
        <v>41345</v>
      </c>
      <c r="D670" s="24">
        <v>122.50291999999996</v>
      </c>
      <c r="F670" s="7" t="s">
        <v>20</v>
      </c>
      <c r="G670" s="7">
        <v>1684</v>
      </c>
      <c r="H670" s="12">
        <v>42041</v>
      </c>
      <c r="I670" s="7">
        <v>87.06</v>
      </c>
      <c r="K670" s="8"/>
    </row>
    <row r="671" spans="1:11" x14ac:dyDescent="0.2">
      <c r="A671" s="7" t="s">
        <v>11</v>
      </c>
      <c r="B671" s="7">
        <f t="shared" si="10"/>
        <v>989</v>
      </c>
      <c r="C671" s="10">
        <v>41346</v>
      </c>
      <c r="D671" s="24">
        <v>122.48011999999996</v>
      </c>
      <c r="F671" s="7" t="s">
        <v>20</v>
      </c>
      <c r="G671" s="7">
        <v>1687</v>
      </c>
      <c r="H671" s="9">
        <v>42044</v>
      </c>
      <c r="I671" s="7">
        <v>88.69</v>
      </c>
      <c r="K671" s="8"/>
    </row>
    <row r="672" spans="1:11" x14ac:dyDescent="0.2">
      <c r="A672" s="7" t="s">
        <v>11</v>
      </c>
      <c r="B672" s="7">
        <f t="shared" si="10"/>
        <v>990</v>
      </c>
      <c r="C672" s="10">
        <v>41347</v>
      </c>
      <c r="D672" s="24">
        <v>122.54231999999995</v>
      </c>
      <c r="F672" s="7" t="s">
        <v>20</v>
      </c>
      <c r="G672" s="7">
        <v>1689</v>
      </c>
      <c r="H672" s="9">
        <v>42046</v>
      </c>
      <c r="I672" s="7">
        <v>75.650000000000006</v>
      </c>
      <c r="K672" s="8"/>
    </row>
    <row r="673" spans="1:11" x14ac:dyDescent="0.2">
      <c r="A673" s="7" t="s">
        <v>11</v>
      </c>
      <c r="B673" s="7">
        <f t="shared" si="10"/>
        <v>991</v>
      </c>
      <c r="C673" s="10">
        <v>41348</v>
      </c>
      <c r="D673" s="24">
        <v>122.59791999999996</v>
      </c>
      <c r="F673" s="7" t="s">
        <v>20</v>
      </c>
      <c r="G673" s="7">
        <v>1691</v>
      </c>
      <c r="H673" s="9">
        <v>42048</v>
      </c>
      <c r="I673" s="7">
        <v>72.17</v>
      </c>
      <c r="K673" s="8"/>
    </row>
    <row r="674" spans="1:11" x14ac:dyDescent="0.2">
      <c r="A674" s="7" t="s">
        <v>11</v>
      </c>
      <c r="B674" s="7">
        <f t="shared" si="10"/>
        <v>994</v>
      </c>
      <c r="C674" s="10">
        <v>41351</v>
      </c>
      <c r="D674" s="24">
        <v>122.71241999999995</v>
      </c>
      <c r="F674" s="7" t="s">
        <v>20</v>
      </c>
      <c r="G674" s="7">
        <v>1696</v>
      </c>
      <c r="H674" s="9">
        <v>42053</v>
      </c>
      <c r="I674" s="7">
        <v>72.3</v>
      </c>
      <c r="K674" s="8"/>
    </row>
    <row r="675" spans="1:11" x14ac:dyDescent="0.2">
      <c r="A675" s="7" t="s">
        <v>11</v>
      </c>
      <c r="B675" s="7">
        <f t="shared" si="10"/>
        <v>995</v>
      </c>
      <c r="C675" s="10">
        <v>41352</v>
      </c>
      <c r="D675" s="24">
        <v>123.50651999999997</v>
      </c>
      <c r="F675" s="7" t="s">
        <v>20</v>
      </c>
      <c r="G675" s="7">
        <v>1698</v>
      </c>
      <c r="H675" s="9">
        <v>42055</v>
      </c>
      <c r="I675" s="7">
        <v>74.319999999999993</v>
      </c>
      <c r="K675" s="8"/>
    </row>
    <row r="676" spans="1:11" x14ac:dyDescent="0.2">
      <c r="A676" s="7" t="s">
        <v>11</v>
      </c>
      <c r="B676" s="7">
        <f t="shared" si="10"/>
        <v>996</v>
      </c>
      <c r="C676" s="10">
        <v>41353</v>
      </c>
      <c r="D676" s="24">
        <v>122.76021999999996</v>
      </c>
      <c r="F676" s="7" t="s">
        <v>20</v>
      </c>
      <c r="G676" s="7">
        <v>1701</v>
      </c>
      <c r="H676" s="9">
        <v>42058</v>
      </c>
      <c r="I676" s="7">
        <v>73.25</v>
      </c>
      <c r="K676" s="8"/>
    </row>
    <row r="677" spans="1:11" x14ac:dyDescent="0.2">
      <c r="A677" s="7" t="s">
        <v>11</v>
      </c>
      <c r="B677" s="7">
        <f t="shared" si="10"/>
        <v>997</v>
      </c>
      <c r="C677" s="10">
        <v>41354</v>
      </c>
      <c r="D677" s="24">
        <v>122.75311999999995</v>
      </c>
      <c r="F677" s="7" t="s">
        <v>20</v>
      </c>
      <c r="G677" s="7">
        <v>1703</v>
      </c>
      <c r="H677" s="9">
        <v>42060</v>
      </c>
      <c r="I677" s="7">
        <v>77.849999999999994</v>
      </c>
      <c r="K677" s="8"/>
    </row>
    <row r="678" spans="1:11" x14ac:dyDescent="0.2">
      <c r="A678" s="7" t="s">
        <v>11</v>
      </c>
      <c r="B678" s="7">
        <f t="shared" si="10"/>
        <v>998</v>
      </c>
      <c r="C678" s="10">
        <v>41355</v>
      </c>
      <c r="D678" s="24">
        <v>122.71031999999995</v>
      </c>
      <c r="F678" s="7" t="s">
        <v>20</v>
      </c>
      <c r="G678" s="7">
        <v>1705</v>
      </c>
      <c r="H678" s="9">
        <v>42062</v>
      </c>
      <c r="I678" s="7">
        <v>70.760000000000005</v>
      </c>
      <c r="K678" s="8"/>
    </row>
    <row r="679" spans="1:11" x14ac:dyDescent="0.2">
      <c r="A679" s="7" t="s">
        <v>11</v>
      </c>
      <c r="B679" s="7">
        <f t="shared" si="10"/>
        <v>1001</v>
      </c>
      <c r="C679" s="11">
        <v>41358</v>
      </c>
      <c r="D679" s="24">
        <v>122.85231999999995</v>
      </c>
      <c r="F679" s="7" t="s">
        <v>20</v>
      </c>
      <c r="G679" s="7">
        <v>1708</v>
      </c>
      <c r="H679" s="9">
        <v>42065</v>
      </c>
      <c r="I679" s="7">
        <v>72.650000000000006</v>
      </c>
      <c r="K679" s="8"/>
    </row>
    <row r="680" spans="1:11" x14ac:dyDescent="0.2">
      <c r="A680" s="7" t="s">
        <v>11</v>
      </c>
      <c r="B680" s="7">
        <f t="shared" si="10"/>
        <v>1002</v>
      </c>
      <c r="C680" s="9">
        <v>41359</v>
      </c>
      <c r="D680" s="24">
        <v>123.05441999999995</v>
      </c>
      <c r="F680" s="7" t="s">
        <v>20</v>
      </c>
      <c r="G680" s="7">
        <v>1710</v>
      </c>
      <c r="H680" s="11">
        <v>42067</v>
      </c>
      <c r="I680" s="7">
        <v>69.900000000000006</v>
      </c>
      <c r="K680" s="8"/>
    </row>
    <row r="681" spans="1:11" x14ac:dyDescent="0.2">
      <c r="A681" s="7" t="s">
        <v>11</v>
      </c>
      <c r="B681" s="7">
        <f t="shared" si="10"/>
        <v>1003</v>
      </c>
      <c r="C681" s="9">
        <v>41360</v>
      </c>
      <c r="D681" s="24">
        <v>123.28961999999996</v>
      </c>
      <c r="F681" s="7" t="s">
        <v>20</v>
      </c>
      <c r="G681" s="7">
        <v>1712</v>
      </c>
      <c r="H681" s="9">
        <v>42069</v>
      </c>
      <c r="I681" s="7">
        <v>93.79</v>
      </c>
      <c r="K681" s="8"/>
    </row>
    <row r="682" spans="1:11" x14ac:dyDescent="0.2">
      <c r="A682" s="7" t="s">
        <v>11</v>
      </c>
      <c r="B682" s="7">
        <f t="shared" si="10"/>
        <v>1004</v>
      </c>
      <c r="C682" s="9">
        <v>41361</v>
      </c>
      <c r="D682" s="24">
        <v>123.43331999999995</v>
      </c>
      <c r="F682" s="7" t="s">
        <v>20</v>
      </c>
      <c r="G682" s="7">
        <v>1715</v>
      </c>
      <c r="H682" s="9">
        <v>42072</v>
      </c>
      <c r="I682" s="7">
        <v>87.11</v>
      </c>
      <c r="K682" s="8"/>
    </row>
    <row r="683" spans="1:11" x14ac:dyDescent="0.2">
      <c r="A683" s="7" t="s">
        <v>11</v>
      </c>
      <c r="B683" s="7">
        <f t="shared" si="10"/>
        <v>1005</v>
      </c>
      <c r="C683" s="9">
        <v>41362</v>
      </c>
      <c r="D683" s="24">
        <v>123.61181999999995</v>
      </c>
      <c r="F683" s="7" t="s">
        <v>20</v>
      </c>
      <c r="G683" s="7">
        <v>1717</v>
      </c>
      <c r="H683" s="9">
        <v>42074</v>
      </c>
      <c r="I683" s="7">
        <v>74.84</v>
      </c>
      <c r="K683" s="8"/>
    </row>
    <row r="684" spans="1:11" x14ac:dyDescent="0.2">
      <c r="A684" s="7" t="s">
        <v>11</v>
      </c>
      <c r="B684" s="7">
        <f t="shared" si="10"/>
        <v>1008</v>
      </c>
      <c r="C684" s="9">
        <v>41365</v>
      </c>
      <c r="D684" s="24">
        <v>123.70801999999995</v>
      </c>
      <c r="F684" s="7" t="s">
        <v>20</v>
      </c>
      <c r="G684" s="7">
        <v>1719</v>
      </c>
      <c r="H684" s="9">
        <v>42076</v>
      </c>
      <c r="I684" s="7">
        <v>66.64</v>
      </c>
      <c r="K684" s="8"/>
    </row>
    <row r="685" spans="1:11" x14ac:dyDescent="0.2">
      <c r="A685" s="7" t="s">
        <v>11</v>
      </c>
      <c r="B685" s="7">
        <f t="shared" si="10"/>
        <v>1009</v>
      </c>
      <c r="C685" s="9">
        <v>41366</v>
      </c>
      <c r="D685" s="24">
        <v>123.72091999999994</v>
      </c>
      <c r="F685" s="7" t="s">
        <v>20</v>
      </c>
      <c r="G685" s="7">
        <v>1722</v>
      </c>
      <c r="H685" s="9">
        <v>42079</v>
      </c>
      <c r="I685" s="7">
        <v>74.28</v>
      </c>
      <c r="K685" s="8"/>
    </row>
    <row r="686" spans="1:11" x14ac:dyDescent="0.2">
      <c r="A686" s="7" t="s">
        <v>11</v>
      </c>
      <c r="B686" s="7">
        <f t="shared" si="10"/>
        <v>1010</v>
      </c>
      <c r="C686" s="9">
        <v>41367</v>
      </c>
      <c r="D686" s="24">
        <v>123.83481999999994</v>
      </c>
      <c r="F686" s="7" t="s">
        <v>20</v>
      </c>
      <c r="G686" s="7">
        <v>1724</v>
      </c>
      <c r="H686" s="9">
        <v>42081</v>
      </c>
      <c r="I686" s="7">
        <v>81.28</v>
      </c>
      <c r="K686" s="8"/>
    </row>
    <row r="687" spans="1:11" x14ac:dyDescent="0.2">
      <c r="A687" s="7" t="s">
        <v>11</v>
      </c>
      <c r="B687" s="7">
        <f t="shared" si="10"/>
        <v>1011</v>
      </c>
      <c r="C687" s="9">
        <v>41368</v>
      </c>
      <c r="D687" s="24">
        <v>123.98581999999993</v>
      </c>
      <c r="F687" s="7" t="s">
        <v>20</v>
      </c>
      <c r="G687" s="7">
        <v>1726</v>
      </c>
      <c r="H687" s="9">
        <v>42083</v>
      </c>
      <c r="I687" s="7">
        <v>73.67</v>
      </c>
      <c r="K687" s="8"/>
    </row>
    <row r="688" spans="1:11" x14ac:dyDescent="0.2">
      <c r="A688" s="7" t="s">
        <v>11</v>
      </c>
      <c r="B688" s="7">
        <f t="shared" si="10"/>
        <v>1012</v>
      </c>
      <c r="C688" s="9">
        <v>41369</v>
      </c>
      <c r="D688" s="24">
        <v>124.03241999999995</v>
      </c>
      <c r="F688" s="7" t="s">
        <v>20</v>
      </c>
      <c r="G688" s="7">
        <v>1729</v>
      </c>
      <c r="H688" s="9">
        <v>42086</v>
      </c>
      <c r="I688" s="7">
        <v>69.94</v>
      </c>
      <c r="K688" s="8"/>
    </row>
    <row r="689" spans="1:11" x14ac:dyDescent="0.2">
      <c r="A689" s="7" t="s">
        <v>11</v>
      </c>
      <c r="B689" s="7">
        <f t="shared" si="10"/>
        <v>1015</v>
      </c>
      <c r="C689" s="9">
        <v>41372</v>
      </c>
      <c r="D689" s="24">
        <v>124.26911999999994</v>
      </c>
      <c r="F689" s="7" t="s">
        <v>20</v>
      </c>
      <c r="G689" s="7">
        <v>1731</v>
      </c>
      <c r="H689" s="9">
        <v>42088</v>
      </c>
      <c r="I689" s="7">
        <v>71.19</v>
      </c>
      <c r="K689" s="8"/>
    </row>
    <row r="690" spans="1:11" x14ac:dyDescent="0.2">
      <c r="A690" s="7" t="s">
        <v>11</v>
      </c>
      <c r="B690" s="7">
        <f t="shared" si="10"/>
        <v>1016</v>
      </c>
      <c r="C690" s="9">
        <v>41373</v>
      </c>
      <c r="D690" s="24">
        <v>125.43451999999994</v>
      </c>
      <c r="F690" s="7" t="s">
        <v>20</v>
      </c>
      <c r="G690" s="7">
        <v>1733</v>
      </c>
      <c r="H690" s="9">
        <v>42090</v>
      </c>
      <c r="I690" s="7">
        <v>79.790000000000006</v>
      </c>
      <c r="K690" s="8"/>
    </row>
    <row r="691" spans="1:11" x14ac:dyDescent="0.2">
      <c r="A691" s="7" t="s">
        <v>11</v>
      </c>
      <c r="B691" s="7">
        <f t="shared" si="10"/>
        <v>1017</v>
      </c>
      <c r="C691" s="9">
        <v>41374</v>
      </c>
      <c r="D691" s="24">
        <v>125.29981999999994</v>
      </c>
      <c r="F691" s="7" t="s">
        <v>20</v>
      </c>
      <c r="G691" s="7">
        <v>1736</v>
      </c>
      <c r="H691" s="9">
        <v>42093</v>
      </c>
      <c r="I691" s="7">
        <v>88.97</v>
      </c>
      <c r="K691" s="8"/>
    </row>
    <row r="692" spans="1:11" x14ac:dyDescent="0.2">
      <c r="A692" s="7" t="s">
        <v>11</v>
      </c>
      <c r="B692" s="7">
        <f t="shared" si="10"/>
        <v>1018</v>
      </c>
      <c r="C692" s="9">
        <v>41375</v>
      </c>
      <c r="D692" s="24">
        <v>125.41341999999995</v>
      </c>
      <c r="F692" s="7" t="s">
        <v>20</v>
      </c>
      <c r="G692" s="7">
        <v>1738</v>
      </c>
      <c r="H692" s="9">
        <v>42095</v>
      </c>
      <c r="I692" s="7">
        <v>72.78</v>
      </c>
      <c r="K692" s="8"/>
    </row>
    <row r="693" spans="1:11" x14ac:dyDescent="0.2">
      <c r="A693" s="7" t="s">
        <v>11</v>
      </c>
      <c r="B693" s="7">
        <f t="shared" si="10"/>
        <v>1019</v>
      </c>
      <c r="C693" s="9">
        <v>41376</v>
      </c>
      <c r="D693" s="24">
        <v>125.54431999999993</v>
      </c>
      <c r="F693" s="7" t="s">
        <v>20</v>
      </c>
      <c r="G693" s="7">
        <v>1740</v>
      </c>
      <c r="H693" s="9">
        <v>42097</v>
      </c>
      <c r="I693" s="7">
        <v>89.59</v>
      </c>
      <c r="K693" s="8"/>
    </row>
    <row r="694" spans="1:11" x14ac:dyDescent="0.2">
      <c r="A694" s="7" t="s">
        <v>11</v>
      </c>
      <c r="B694" s="7">
        <f t="shared" si="10"/>
        <v>1022</v>
      </c>
      <c r="C694" s="9">
        <v>41379</v>
      </c>
      <c r="D694" s="24">
        <v>125.57181999999993</v>
      </c>
      <c r="F694" s="7" t="s">
        <v>20</v>
      </c>
      <c r="G694" s="7">
        <v>1743</v>
      </c>
      <c r="H694" s="9">
        <v>42100</v>
      </c>
      <c r="I694" s="7">
        <v>85.94</v>
      </c>
      <c r="K694" s="8"/>
    </row>
    <row r="695" spans="1:11" x14ac:dyDescent="0.2">
      <c r="A695" s="7" t="s">
        <v>11</v>
      </c>
      <c r="B695" s="7">
        <f t="shared" si="10"/>
        <v>1023</v>
      </c>
      <c r="C695" s="9">
        <v>41380</v>
      </c>
      <c r="D695" s="24">
        <v>125.61431999999994</v>
      </c>
      <c r="F695" s="7" t="s">
        <v>20</v>
      </c>
      <c r="G695" s="7">
        <v>1745</v>
      </c>
      <c r="H695" s="9">
        <v>42102</v>
      </c>
      <c r="I695" s="7">
        <v>66.31</v>
      </c>
      <c r="K695" s="8"/>
    </row>
    <row r="696" spans="1:11" x14ac:dyDescent="0.2">
      <c r="A696" s="7" t="s">
        <v>11</v>
      </c>
      <c r="B696" s="7">
        <f t="shared" si="10"/>
        <v>1024</v>
      </c>
      <c r="C696" s="9">
        <v>41381</v>
      </c>
      <c r="D696" s="24">
        <v>125.80341999999995</v>
      </c>
      <c r="F696" s="7" t="s">
        <v>20</v>
      </c>
      <c r="G696" s="7">
        <v>1747</v>
      </c>
      <c r="H696" s="9">
        <v>42104</v>
      </c>
      <c r="I696" s="7">
        <v>70.430000000000007</v>
      </c>
      <c r="K696" s="8"/>
    </row>
    <row r="697" spans="1:11" x14ac:dyDescent="0.2">
      <c r="A697" s="7" t="s">
        <v>11</v>
      </c>
      <c r="B697" s="7">
        <f t="shared" si="10"/>
        <v>1025</v>
      </c>
      <c r="C697" s="9">
        <v>41382</v>
      </c>
      <c r="D697" s="24">
        <v>125.94391999999993</v>
      </c>
      <c r="F697" s="7" t="s">
        <v>20</v>
      </c>
      <c r="G697" s="7">
        <v>1750</v>
      </c>
      <c r="H697" s="9">
        <v>42107</v>
      </c>
      <c r="I697" s="7">
        <v>94.03</v>
      </c>
      <c r="K697" s="8"/>
    </row>
    <row r="698" spans="1:11" x14ac:dyDescent="0.2">
      <c r="A698" s="7" t="s">
        <v>11</v>
      </c>
      <c r="B698" s="7">
        <f t="shared" si="10"/>
        <v>1026</v>
      </c>
      <c r="C698" s="9">
        <v>41383</v>
      </c>
      <c r="D698" s="24">
        <v>125.87701999999994</v>
      </c>
      <c r="F698" s="7" t="s">
        <v>20</v>
      </c>
      <c r="G698" s="7">
        <v>1752</v>
      </c>
      <c r="H698" s="9">
        <v>42109</v>
      </c>
      <c r="I698" s="7">
        <v>72.66</v>
      </c>
      <c r="K698" s="8"/>
    </row>
    <row r="699" spans="1:11" x14ac:dyDescent="0.2">
      <c r="A699" s="7" t="s">
        <v>11</v>
      </c>
      <c r="B699" s="7">
        <f t="shared" si="10"/>
        <v>1029</v>
      </c>
      <c r="C699" s="9">
        <v>41386</v>
      </c>
      <c r="D699" s="24">
        <v>126.09131999999995</v>
      </c>
      <c r="F699" s="7" t="s">
        <v>20</v>
      </c>
      <c r="G699" s="7">
        <v>1754</v>
      </c>
      <c r="H699" s="9">
        <v>42111</v>
      </c>
      <c r="I699" s="7">
        <v>76.67</v>
      </c>
      <c r="K699" s="8"/>
    </row>
    <row r="700" spans="1:11" x14ac:dyDescent="0.2">
      <c r="A700" s="7" t="s">
        <v>11</v>
      </c>
      <c r="B700" s="7">
        <f t="shared" si="10"/>
        <v>1030</v>
      </c>
      <c r="C700" s="9">
        <v>41387</v>
      </c>
      <c r="D700" s="24">
        <v>126.17161999999995</v>
      </c>
      <c r="F700" s="7" t="s">
        <v>20</v>
      </c>
      <c r="G700" s="7">
        <v>1757</v>
      </c>
      <c r="H700" s="9">
        <v>42114</v>
      </c>
      <c r="I700" s="7">
        <v>74.180000000000007</v>
      </c>
      <c r="K700" s="8"/>
    </row>
    <row r="701" spans="1:11" x14ac:dyDescent="0.2">
      <c r="A701" s="7" t="s">
        <v>11</v>
      </c>
      <c r="B701" s="7">
        <f t="shared" si="10"/>
        <v>1031</v>
      </c>
      <c r="C701" s="9">
        <v>41388</v>
      </c>
      <c r="D701" s="24">
        <v>126.15411999999995</v>
      </c>
      <c r="F701" s="7" t="s">
        <v>20</v>
      </c>
      <c r="G701" s="7">
        <v>1759</v>
      </c>
      <c r="H701" s="9">
        <v>42116</v>
      </c>
      <c r="I701" s="7">
        <v>72.739999999999995</v>
      </c>
      <c r="K701" s="8"/>
    </row>
    <row r="702" spans="1:11" x14ac:dyDescent="0.2">
      <c r="A702" s="7" t="s">
        <v>11</v>
      </c>
      <c r="B702" s="7">
        <f t="shared" si="10"/>
        <v>1032</v>
      </c>
      <c r="C702" s="9">
        <v>41389</v>
      </c>
      <c r="D702" s="24">
        <v>126.17121999999996</v>
      </c>
      <c r="F702" s="7" t="s">
        <v>20</v>
      </c>
      <c r="G702" s="7">
        <v>1761</v>
      </c>
      <c r="H702" s="14">
        <v>42118</v>
      </c>
      <c r="I702" s="7">
        <v>72.400000000000006</v>
      </c>
      <c r="K702" s="8"/>
    </row>
    <row r="703" spans="1:11" x14ac:dyDescent="0.2">
      <c r="A703" s="7" t="s">
        <v>11</v>
      </c>
      <c r="B703" s="7">
        <f t="shared" si="10"/>
        <v>1033</v>
      </c>
      <c r="C703" s="9">
        <v>41390</v>
      </c>
      <c r="D703" s="24">
        <v>126.31221999999995</v>
      </c>
      <c r="F703" s="7" t="s">
        <v>20</v>
      </c>
      <c r="G703" s="7">
        <v>1764</v>
      </c>
      <c r="H703" s="14">
        <v>42121</v>
      </c>
      <c r="I703" s="7">
        <v>81.39</v>
      </c>
      <c r="K703" s="8"/>
    </row>
    <row r="704" spans="1:11" x14ac:dyDescent="0.2">
      <c r="A704" s="7" t="s">
        <v>11</v>
      </c>
      <c r="B704" s="7">
        <f t="shared" si="10"/>
        <v>1036</v>
      </c>
      <c r="C704" s="9">
        <v>41393</v>
      </c>
      <c r="D704" s="24">
        <v>126.53181999999997</v>
      </c>
      <c r="F704" s="7" t="s">
        <v>20</v>
      </c>
      <c r="G704" s="7">
        <v>1766</v>
      </c>
      <c r="H704" s="14">
        <v>42123</v>
      </c>
      <c r="I704" s="7">
        <v>105.2</v>
      </c>
      <c r="K704" s="8"/>
    </row>
    <row r="705" spans="1:11" x14ac:dyDescent="0.2">
      <c r="A705" s="7" t="s">
        <v>11</v>
      </c>
      <c r="B705" s="7">
        <f t="shared" si="10"/>
        <v>1037</v>
      </c>
      <c r="C705" s="9">
        <v>41394</v>
      </c>
      <c r="D705" s="24">
        <v>126.62301999999995</v>
      </c>
      <c r="F705" s="7" t="s">
        <v>20</v>
      </c>
      <c r="G705" s="7">
        <v>1768</v>
      </c>
      <c r="H705" s="14">
        <v>42125</v>
      </c>
      <c r="I705" s="7">
        <v>0.17499999999999999</v>
      </c>
      <c r="K705" s="8"/>
    </row>
    <row r="706" spans="1:11" x14ac:dyDescent="0.2">
      <c r="A706" s="7" t="s">
        <v>11</v>
      </c>
      <c r="B706" s="7">
        <f t="shared" si="10"/>
        <v>1038</v>
      </c>
      <c r="C706" s="9">
        <v>41395</v>
      </c>
      <c r="D706" s="24">
        <v>126.72241999999996</v>
      </c>
      <c r="F706" s="7" t="s">
        <v>20</v>
      </c>
      <c r="G706" s="7">
        <v>1771</v>
      </c>
      <c r="H706" s="14">
        <v>42128</v>
      </c>
      <c r="I706" s="7">
        <v>107.41</v>
      </c>
      <c r="K706" s="8"/>
    </row>
    <row r="707" spans="1:11" x14ac:dyDescent="0.2">
      <c r="A707" s="7" t="s">
        <v>11</v>
      </c>
      <c r="B707" s="7">
        <f t="shared" si="10"/>
        <v>1039</v>
      </c>
      <c r="C707" s="9">
        <v>41396</v>
      </c>
      <c r="D707" s="24">
        <v>126.84041999999995</v>
      </c>
      <c r="F707" s="7" t="s">
        <v>20</v>
      </c>
      <c r="G707" s="7">
        <v>1785</v>
      </c>
      <c r="H707" s="14">
        <v>42142</v>
      </c>
      <c r="I707" s="7">
        <v>77.599999999999994</v>
      </c>
      <c r="K707" s="8"/>
    </row>
    <row r="708" spans="1:11" x14ac:dyDescent="0.2">
      <c r="A708" s="7" t="s">
        <v>11</v>
      </c>
      <c r="B708" s="7">
        <f t="shared" si="10"/>
        <v>1040</v>
      </c>
      <c r="C708" s="9">
        <v>41397</v>
      </c>
      <c r="D708" s="24">
        <v>126.91521999999996</v>
      </c>
      <c r="F708" s="7" t="s">
        <v>20</v>
      </c>
      <c r="G708" s="7">
        <v>1787</v>
      </c>
      <c r="H708" s="14">
        <v>42144</v>
      </c>
      <c r="I708" s="7">
        <v>76.5</v>
      </c>
      <c r="K708" s="8"/>
    </row>
    <row r="709" spans="1:11" x14ac:dyDescent="0.2">
      <c r="A709" s="7" t="s">
        <v>11</v>
      </c>
      <c r="B709" s="7">
        <f t="shared" ref="B709:B772" si="11">C709-$C$2</f>
        <v>1043</v>
      </c>
      <c r="C709" s="9">
        <v>41400</v>
      </c>
      <c r="D709" s="24">
        <v>127.10661999999995</v>
      </c>
      <c r="F709" s="7" t="s">
        <v>20</v>
      </c>
      <c r="G709" s="7">
        <v>1789</v>
      </c>
      <c r="H709" s="14">
        <v>42146</v>
      </c>
      <c r="I709" s="7">
        <v>78.599999999999994</v>
      </c>
      <c r="K709" s="8"/>
    </row>
    <row r="710" spans="1:11" x14ac:dyDescent="0.2">
      <c r="A710" s="7" t="s">
        <v>11</v>
      </c>
      <c r="B710" s="7">
        <f t="shared" si="11"/>
        <v>1044</v>
      </c>
      <c r="C710" s="9">
        <v>41401</v>
      </c>
      <c r="D710" s="24">
        <v>127.28601999999995</v>
      </c>
      <c r="F710" s="7" t="s">
        <v>20</v>
      </c>
      <c r="G710" s="7">
        <v>1794</v>
      </c>
      <c r="H710" s="14">
        <v>42151</v>
      </c>
      <c r="I710" s="7">
        <v>73.099999999999994</v>
      </c>
      <c r="K710" s="8"/>
    </row>
    <row r="711" spans="1:11" x14ac:dyDescent="0.2">
      <c r="A711" s="7" t="s">
        <v>11</v>
      </c>
      <c r="B711" s="7">
        <f t="shared" si="11"/>
        <v>1045</v>
      </c>
      <c r="C711" s="9">
        <v>41402</v>
      </c>
      <c r="D711" s="24">
        <v>127.27821999999995</v>
      </c>
      <c r="F711" s="7" t="s">
        <v>20</v>
      </c>
      <c r="G711" s="7">
        <v>1796</v>
      </c>
      <c r="H711" s="9">
        <v>42153</v>
      </c>
      <c r="I711" s="7">
        <v>73.2</v>
      </c>
      <c r="K711" s="8"/>
    </row>
    <row r="712" spans="1:11" x14ac:dyDescent="0.2">
      <c r="A712" s="7" t="s">
        <v>11</v>
      </c>
      <c r="B712" s="7">
        <f t="shared" si="11"/>
        <v>1046</v>
      </c>
      <c r="C712" s="9">
        <v>41403</v>
      </c>
      <c r="D712" s="24">
        <v>127.44961999999994</v>
      </c>
      <c r="F712" s="7" t="s">
        <v>20</v>
      </c>
      <c r="G712" s="7">
        <v>1799</v>
      </c>
      <c r="H712" s="9">
        <v>42156</v>
      </c>
      <c r="I712" s="7">
        <v>2</v>
      </c>
      <c r="K712" s="8"/>
    </row>
    <row r="713" spans="1:11" x14ac:dyDescent="0.2">
      <c r="A713" s="7" t="s">
        <v>11</v>
      </c>
      <c r="B713" s="7">
        <f t="shared" si="11"/>
        <v>1047</v>
      </c>
      <c r="C713" s="9">
        <v>41404</v>
      </c>
      <c r="D713" s="24">
        <v>127.46991999999995</v>
      </c>
      <c r="F713" s="7" t="s">
        <v>20</v>
      </c>
      <c r="G713" s="7">
        <v>1801</v>
      </c>
      <c r="H713" s="9">
        <v>42158</v>
      </c>
      <c r="I713" s="7">
        <v>2</v>
      </c>
      <c r="K713" s="8"/>
    </row>
    <row r="714" spans="1:11" x14ac:dyDescent="0.2">
      <c r="A714" s="7" t="s">
        <v>11</v>
      </c>
      <c r="B714" s="7">
        <f t="shared" si="11"/>
        <v>1050</v>
      </c>
      <c r="C714" s="9">
        <v>41407</v>
      </c>
      <c r="D714" s="24">
        <v>127.77021999999994</v>
      </c>
      <c r="F714" s="7" t="s">
        <v>20</v>
      </c>
      <c r="G714" s="7">
        <v>1803</v>
      </c>
      <c r="H714" s="9">
        <v>42160</v>
      </c>
      <c r="I714" s="7">
        <v>2</v>
      </c>
      <c r="K714" s="8"/>
    </row>
    <row r="715" spans="1:11" x14ac:dyDescent="0.2">
      <c r="A715" s="7" t="s">
        <v>11</v>
      </c>
      <c r="B715" s="7">
        <f t="shared" si="11"/>
        <v>1051</v>
      </c>
      <c r="C715" s="9">
        <v>41408</v>
      </c>
      <c r="D715" s="24">
        <v>127.86201999999994</v>
      </c>
      <c r="F715" s="7" t="s">
        <v>20</v>
      </c>
      <c r="G715" s="7">
        <v>1806</v>
      </c>
      <c r="H715" s="9">
        <v>42163</v>
      </c>
      <c r="I715" s="7">
        <v>98.5</v>
      </c>
      <c r="K715" s="8"/>
    </row>
    <row r="716" spans="1:11" x14ac:dyDescent="0.2">
      <c r="A716" s="7" t="s">
        <v>11</v>
      </c>
      <c r="B716" s="7">
        <f t="shared" si="11"/>
        <v>1052</v>
      </c>
      <c r="C716" s="9">
        <v>41409</v>
      </c>
      <c r="D716" s="24">
        <v>127.91141999999994</v>
      </c>
      <c r="F716" s="7" t="s">
        <v>20</v>
      </c>
      <c r="G716" s="7">
        <v>1808</v>
      </c>
      <c r="H716" s="9">
        <v>42165</v>
      </c>
      <c r="I716" s="7">
        <v>74.8</v>
      </c>
      <c r="K716" s="8"/>
    </row>
    <row r="717" spans="1:11" x14ac:dyDescent="0.2">
      <c r="A717" s="7" t="s">
        <v>11</v>
      </c>
      <c r="B717" s="7">
        <f t="shared" si="11"/>
        <v>1053</v>
      </c>
      <c r="C717" s="9">
        <v>41410</v>
      </c>
      <c r="D717" s="24">
        <v>127.99811999999994</v>
      </c>
      <c r="F717" s="7" t="s">
        <v>20</v>
      </c>
      <c r="G717" s="7">
        <v>1810</v>
      </c>
      <c r="H717" s="9">
        <v>42167</v>
      </c>
      <c r="I717" s="7">
        <v>76.400000000000006</v>
      </c>
      <c r="K717" s="8"/>
    </row>
    <row r="718" spans="1:11" x14ac:dyDescent="0.2">
      <c r="A718" s="7" t="s">
        <v>11</v>
      </c>
      <c r="B718" s="7">
        <f t="shared" si="11"/>
        <v>1054</v>
      </c>
      <c r="C718" s="9">
        <v>41411</v>
      </c>
      <c r="D718" s="24">
        <v>128.04131999999993</v>
      </c>
      <c r="F718" s="7" t="s">
        <v>20</v>
      </c>
      <c r="G718" s="7">
        <v>1813</v>
      </c>
      <c r="H718" s="9">
        <v>42170</v>
      </c>
      <c r="I718" s="7">
        <v>77.760000000000005</v>
      </c>
      <c r="K718" s="8"/>
    </row>
    <row r="719" spans="1:11" x14ac:dyDescent="0.2">
      <c r="A719" s="7" t="s">
        <v>11</v>
      </c>
      <c r="B719" s="7">
        <f t="shared" si="11"/>
        <v>1057</v>
      </c>
      <c r="C719" s="9">
        <v>41414</v>
      </c>
      <c r="D719" s="24">
        <v>128.08051999999992</v>
      </c>
      <c r="F719" s="7" t="s">
        <v>20</v>
      </c>
      <c r="G719" s="7">
        <v>1815</v>
      </c>
      <c r="H719" s="9">
        <v>42172</v>
      </c>
      <c r="I719" s="7">
        <v>76.599999999999994</v>
      </c>
      <c r="K719" s="8"/>
    </row>
    <row r="720" spans="1:11" x14ac:dyDescent="0.2">
      <c r="A720" s="7" t="s">
        <v>11</v>
      </c>
      <c r="B720" s="7">
        <f t="shared" si="11"/>
        <v>1058</v>
      </c>
      <c r="C720" s="9">
        <v>41415</v>
      </c>
      <c r="D720" s="24">
        <v>128.29271999999992</v>
      </c>
      <c r="F720" s="7" t="s">
        <v>20</v>
      </c>
      <c r="G720" s="7">
        <v>1817</v>
      </c>
      <c r="H720" s="9">
        <v>42174</v>
      </c>
      <c r="I720" s="7">
        <v>86.8</v>
      </c>
      <c r="K720" s="8"/>
    </row>
    <row r="721" spans="1:11" x14ac:dyDescent="0.2">
      <c r="A721" s="7" t="s">
        <v>11</v>
      </c>
      <c r="B721" s="7">
        <f t="shared" si="11"/>
        <v>1059</v>
      </c>
      <c r="C721" s="9">
        <v>41416</v>
      </c>
      <c r="D721" s="24">
        <v>128.35371999999992</v>
      </c>
      <c r="F721" s="7" t="s">
        <v>20</v>
      </c>
      <c r="G721" s="7">
        <v>1820</v>
      </c>
      <c r="H721" s="9">
        <v>42177</v>
      </c>
      <c r="I721" s="7">
        <v>79.900000000000006</v>
      </c>
      <c r="K721" s="8"/>
    </row>
    <row r="722" spans="1:11" x14ac:dyDescent="0.2">
      <c r="A722" s="7" t="s">
        <v>11</v>
      </c>
      <c r="B722" s="7">
        <f t="shared" si="11"/>
        <v>1060</v>
      </c>
      <c r="C722" s="9">
        <v>41417</v>
      </c>
      <c r="D722" s="24">
        <v>128.40981999999994</v>
      </c>
      <c r="F722" s="7" t="s">
        <v>20</v>
      </c>
      <c r="G722" s="7">
        <v>1822</v>
      </c>
      <c r="H722" s="9">
        <v>42179</v>
      </c>
      <c r="I722" s="7">
        <v>74.7</v>
      </c>
      <c r="K722" s="8"/>
    </row>
    <row r="723" spans="1:11" x14ac:dyDescent="0.2">
      <c r="A723" s="7" t="s">
        <v>11</v>
      </c>
      <c r="B723" s="7">
        <f t="shared" si="11"/>
        <v>1065</v>
      </c>
      <c r="C723" s="9">
        <v>41422</v>
      </c>
      <c r="D723" s="24">
        <v>128.69041999999993</v>
      </c>
      <c r="F723" s="7" t="s">
        <v>20</v>
      </c>
      <c r="G723" s="7">
        <v>1824</v>
      </c>
      <c r="H723" s="9">
        <v>42181</v>
      </c>
      <c r="I723" s="7">
        <v>73.2</v>
      </c>
      <c r="K723" s="8"/>
    </row>
    <row r="724" spans="1:11" x14ac:dyDescent="0.2">
      <c r="A724" s="7" t="s">
        <v>11</v>
      </c>
      <c r="B724" s="7">
        <f t="shared" si="11"/>
        <v>1066</v>
      </c>
      <c r="C724" s="9">
        <v>41423</v>
      </c>
      <c r="D724" s="24">
        <v>128.79881999999992</v>
      </c>
      <c r="F724" s="7" t="s">
        <v>20</v>
      </c>
      <c r="G724" s="7">
        <v>1827</v>
      </c>
      <c r="H724" s="9">
        <v>42184</v>
      </c>
      <c r="I724" s="7">
        <v>78.7</v>
      </c>
      <c r="K724" s="8"/>
    </row>
    <row r="725" spans="1:11" x14ac:dyDescent="0.2">
      <c r="A725" s="7" t="s">
        <v>11</v>
      </c>
      <c r="B725" s="7">
        <f t="shared" si="11"/>
        <v>1067</v>
      </c>
      <c r="C725" s="9">
        <v>41424</v>
      </c>
      <c r="D725" s="24">
        <v>128.93821999999992</v>
      </c>
      <c r="F725" s="7" t="s">
        <v>20</v>
      </c>
      <c r="G725" s="7">
        <v>1829</v>
      </c>
      <c r="H725" s="9">
        <v>42186</v>
      </c>
      <c r="I725" s="7">
        <v>74.400000000000006</v>
      </c>
      <c r="K725" s="8"/>
    </row>
    <row r="726" spans="1:11" x14ac:dyDescent="0.2">
      <c r="A726" s="7" t="s">
        <v>11</v>
      </c>
      <c r="B726" s="7">
        <f t="shared" si="11"/>
        <v>1068</v>
      </c>
      <c r="C726" s="9">
        <v>41425</v>
      </c>
      <c r="D726" s="24">
        <v>129.13971999999993</v>
      </c>
      <c r="F726" s="7" t="s">
        <v>20</v>
      </c>
      <c r="G726" s="7">
        <v>1834</v>
      </c>
      <c r="H726" s="9">
        <v>42191</v>
      </c>
      <c r="I726" s="7">
        <v>77.7</v>
      </c>
      <c r="K726" s="8"/>
    </row>
    <row r="727" spans="1:11" x14ac:dyDescent="0.2">
      <c r="A727" s="7" t="s">
        <v>11</v>
      </c>
      <c r="B727" s="7">
        <f t="shared" si="11"/>
        <v>1071</v>
      </c>
      <c r="C727" s="9">
        <v>41428</v>
      </c>
      <c r="D727" s="24">
        <v>129.24281999999994</v>
      </c>
      <c r="F727" s="7" t="s">
        <v>20</v>
      </c>
      <c r="G727" s="7">
        <v>1836</v>
      </c>
      <c r="H727" s="9">
        <v>42193</v>
      </c>
      <c r="I727" s="7">
        <v>75.2</v>
      </c>
      <c r="K727" s="8"/>
    </row>
    <row r="728" spans="1:11" x14ac:dyDescent="0.2">
      <c r="A728" s="7" t="s">
        <v>11</v>
      </c>
      <c r="B728" s="7">
        <f t="shared" si="11"/>
        <v>1072</v>
      </c>
      <c r="C728" s="9">
        <v>41429</v>
      </c>
      <c r="D728" s="24">
        <v>129.44281999999993</v>
      </c>
      <c r="F728" s="7" t="s">
        <v>20</v>
      </c>
      <c r="G728" s="7">
        <v>1838</v>
      </c>
      <c r="H728" s="9">
        <v>42195</v>
      </c>
      <c r="I728" s="7">
        <v>92.9</v>
      </c>
      <c r="K728" s="8"/>
    </row>
    <row r="729" spans="1:11" x14ac:dyDescent="0.2">
      <c r="A729" s="7" t="s">
        <v>11</v>
      </c>
      <c r="B729" s="7">
        <f t="shared" si="11"/>
        <v>1073</v>
      </c>
      <c r="C729" s="9">
        <v>41430</v>
      </c>
      <c r="D729" s="24">
        <v>129.50581999999994</v>
      </c>
      <c r="F729" s="7" t="s">
        <v>20</v>
      </c>
      <c r="G729" s="7">
        <v>1841</v>
      </c>
      <c r="H729" s="9">
        <v>42198</v>
      </c>
      <c r="I729" s="7">
        <v>82.5</v>
      </c>
      <c r="K729" s="8"/>
    </row>
    <row r="730" spans="1:11" x14ac:dyDescent="0.2">
      <c r="A730" s="7" t="s">
        <v>11</v>
      </c>
      <c r="B730" s="7">
        <f t="shared" si="11"/>
        <v>1074</v>
      </c>
      <c r="C730" s="9">
        <v>41431</v>
      </c>
      <c r="D730" s="24">
        <v>129.71571999999992</v>
      </c>
      <c r="F730" s="7" t="s">
        <v>20</v>
      </c>
      <c r="G730" s="7">
        <v>1843</v>
      </c>
      <c r="H730" s="9">
        <v>42200</v>
      </c>
      <c r="I730" s="7">
        <v>72.3</v>
      </c>
      <c r="K730" s="8"/>
    </row>
    <row r="731" spans="1:11" x14ac:dyDescent="0.2">
      <c r="A731" s="7" t="s">
        <v>11</v>
      </c>
      <c r="B731" s="7">
        <f t="shared" si="11"/>
        <v>1075</v>
      </c>
      <c r="C731" s="9">
        <v>41432</v>
      </c>
      <c r="D731" s="24">
        <v>129.68431999999993</v>
      </c>
      <c r="F731" s="7" t="s">
        <v>20</v>
      </c>
      <c r="G731" s="7">
        <v>1845</v>
      </c>
      <c r="H731" s="14">
        <v>42202</v>
      </c>
      <c r="I731" s="7">
        <v>72.900000000000006</v>
      </c>
      <c r="K731" s="8"/>
    </row>
    <row r="732" spans="1:11" x14ac:dyDescent="0.2">
      <c r="A732" s="7" t="s">
        <v>11</v>
      </c>
      <c r="B732" s="7">
        <f t="shared" si="11"/>
        <v>1078</v>
      </c>
      <c r="C732" s="9">
        <v>41435</v>
      </c>
      <c r="D732" s="24">
        <v>130.10071999999994</v>
      </c>
      <c r="F732" s="7" t="s">
        <v>20</v>
      </c>
      <c r="G732" s="7">
        <v>1848</v>
      </c>
      <c r="H732" s="14">
        <v>42205</v>
      </c>
      <c r="I732" s="7">
        <v>93</v>
      </c>
      <c r="K732" s="8"/>
    </row>
    <row r="733" spans="1:11" x14ac:dyDescent="0.2">
      <c r="A733" s="7" t="s">
        <v>11</v>
      </c>
      <c r="B733" s="7">
        <f t="shared" si="11"/>
        <v>1079</v>
      </c>
      <c r="C733" s="9">
        <v>41436</v>
      </c>
      <c r="D733" s="24">
        <v>130.46411999999992</v>
      </c>
      <c r="F733" s="7" t="s">
        <v>20</v>
      </c>
      <c r="G733" s="7">
        <v>1850</v>
      </c>
      <c r="H733" s="14">
        <v>42207</v>
      </c>
      <c r="I733" s="7">
        <v>71.5</v>
      </c>
      <c r="K733" s="8"/>
    </row>
    <row r="734" spans="1:11" x14ac:dyDescent="0.2">
      <c r="A734" s="7" t="s">
        <v>11</v>
      </c>
      <c r="B734" s="7">
        <f t="shared" si="11"/>
        <v>1080</v>
      </c>
      <c r="C734" s="9">
        <v>41437</v>
      </c>
      <c r="D734" s="24">
        <v>130.36641999999992</v>
      </c>
      <c r="F734" s="7" t="s">
        <v>20</v>
      </c>
      <c r="G734" s="7">
        <v>1852</v>
      </c>
      <c r="H734" s="14">
        <v>42209</v>
      </c>
      <c r="I734" s="7">
        <v>88.2</v>
      </c>
      <c r="K734" s="8"/>
    </row>
    <row r="735" spans="1:11" x14ac:dyDescent="0.2">
      <c r="A735" s="7" t="s">
        <v>11</v>
      </c>
      <c r="B735" s="7">
        <f t="shared" si="11"/>
        <v>1081</v>
      </c>
      <c r="C735" s="9">
        <v>41438</v>
      </c>
      <c r="D735" s="24">
        <v>130.61661999999993</v>
      </c>
      <c r="F735" s="7" t="s">
        <v>20</v>
      </c>
      <c r="G735" s="7">
        <v>1855</v>
      </c>
      <c r="H735" s="14">
        <v>42212</v>
      </c>
      <c r="I735" s="7">
        <v>89.5</v>
      </c>
      <c r="K735" s="8"/>
    </row>
    <row r="736" spans="1:11" x14ac:dyDescent="0.2">
      <c r="A736" s="7" t="s">
        <v>11</v>
      </c>
      <c r="B736" s="7">
        <f t="shared" si="11"/>
        <v>1082</v>
      </c>
      <c r="C736" s="9">
        <v>41439</v>
      </c>
      <c r="D736" s="24">
        <v>130.59751999999992</v>
      </c>
      <c r="F736" s="7" t="s">
        <v>20</v>
      </c>
      <c r="G736" s="7">
        <v>1857</v>
      </c>
      <c r="H736" s="14">
        <v>42214</v>
      </c>
      <c r="I736" s="7">
        <v>88.4</v>
      </c>
      <c r="K736" s="8"/>
    </row>
    <row r="737" spans="1:11" x14ac:dyDescent="0.2">
      <c r="A737" s="7" t="s">
        <v>11</v>
      </c>
      <c r="B737" s="7">
        <f t="shared" si="11"/>
        <v>1085</v>
      </c>
      <c r="C737" s="9">
        <v>41442</v>
      </c>
      <c r="D737" s="24">
        <v>130.88521999999992</v>
      </c>
      <c r="F737" s="7" t="s">
        <v>20</v>
      </c>
      <c r="G737" s="7">
        <v>1859</v>
      </c>
      <c r="H737" s="14">
        <v>42216</v>
      </c>
      <c r="I737" s="7">
        <v>74.900000000000006</v>
      </c>
      <c r="K737" s="8"/>
    </row>
    <row r="738" spans="1:11" x14ac:dyDescent="0.2">
      <c r="A738" s="7" t="s">
        <v>11</v>
      </c>
      <c r="B738" s="7">
        <f t="shared" si="11"/>
        <v>1086</v>
      </c>
      <c r="C738" s="9">
        <v>41443</v>
      </c>
      <c r="D738" s="24">
        <v>131.01701999999992</v>
      </c>
      <c r="F738" s="7" t="s">
        <v>20</v>
      </c>
      <c r="G738" s="7">
        <v>1862</v>
      </c>
      <c r="H738" s="14">
        <v>42219</v>
      </c>
      <c r="I738" s="7">
        <v>73.5</v>
      </c>
      <c r="K738" s="8"/>
    </row>
    <row r="739" spans="1:11" x14ac:dyDescent="0.2">
      <c r="A739" s="7" t="s">
        <v>11</v>
      </c>
      <c r="B739" s="7">
        <f t="shared" si="11"/>
        <v>1087</v>
      </c>
      <c r="C739" s="9">
        <v>41444</v>
      </c>
      <c r="D739" s="24">
        <v>131.04071999999991</v>
      </c>
      <c r="F739" s="7" t="s">
        <v>20</v>
      </c>
      <c r="G739" s="7">
        <v>1864</v>
      </c>
      <c r="H739" s="14">
        <v>42221</v>
      </c>
      <c r="I739" s="7">
        <v>74.900000000000006</v>
      </c>
      <c r="K739" s="8"/>
    </row>
    <row r="740" spans="1:11" x14ac:dyDescent="0.2">
      <c r="A740" s="7" t="s">
        <v>11</v>
      </c>
      <c r="B740" s="7">
        <f t="shared" si="11"/>
        <v>1088</v>
      </c>
      <c r="C740" s="9">
        <v>41445</v>
      </c>
      <c r="D740" s="24">
        <v>131.04291999999992</v>
      </c>
      <c r="F740" s="7" t="s">
        <v>20</v>
      </c>
      <c r="G740" s="7">
        <v>1866</v>
      </c>
      <c r="H740" s="14">
        <v>42223</v>
      </c>
      <c r="I740" s="7">
        <v>84.4</v>
      </c>
      <c r="K740" s="8"/>
    </row>
    <row r="741" spans="1:11" x14ac:dyDescent="0.2">
      <c r="A741" s="7" t="s">
        <v>11</v>
      </c>
      <c r="B741" s="7">
        <f t="shared" si="11"/>
        <v>1089</v>
      </c>
      <c r="C741" s="9">
        <v>41446</v>
      </c>
      <c r="D741" s="24">
        <v>131.18331999999992</v>
      </c>
      <c r="F741" s="7" t="s">
        <v>20</v>
      </c>
      <c r="G741" s="7">
        <v>1869</v>
      </c>
      <c r="H741" s="14">
        <v>42226</v>
      </c>
      <c r="I741" s="7">
        <v>70.2</v>
      </c>
      <c r="K741" s="8"/>
    </row>
    <row r="742" spans="1:11" x14ac:dyDescent="0.2">
      <c r="A742" s="7" t="s">
        <v>11</v>
      </c>
      <c r="B742" s="7">
        <f t="shared" si="11"/>
        <v>1092</v>
      </c>
      <c r="C742" s="9">
        <v>41449</v>
      </c>
      <c r="D742" s="24">
        <v>131.47561999999991</v>
      </c>
      <c r="F742" s="7" t="s">
        <v>20</v>
      </c>
      <c r="G742" s="7">
        <v>1871</v>
      </c>
      <c r="H742" s="14">
        <v>42228</v>
      </c>
      <c r="I742" s="7">
        <v>113.5</v>
      </c>
      <c r="K742" s="8"/>
    </row>
    <row r="743" spans="1:11" x14ac:dyDescent="0.2">
      <c r="A743" s="7" t="s">
        <v>11</v>
      </c>
      <c r="B743" s="7">
        <f t="shared" si="11"/>
        <v>1093</v>
      </c>
      <c r="C743" s="9">
        <v>41450</v>
      </c>
      <c r="D743" s="24">
        <v>131.60021999999992</v>
      </c>
      <c r="F743" s="7" t="s">
        <v>20</v>
      </c>
      <c r="G743" s="7">
        <v>1873</v>
      </c>
      <c r="H743" s="14">
        <v>42230</v>
      </c>
      <c r="I743" s="7">
        <v>89.2</v>
      </c>
      <c r="K743" s="8"/>
    </row>
    <row r="744" spans="1:11" x14ac:dyDescent="0.2">
      <c r="A744" s="7" t="s">
        <v>11</v>
      </c>
      <c r="B744" s="7">
        <f t="shared" si="11"/>
        <v>1094</v>
      </c>
      <c r="C744" s="9">
        <v>41451</v>
      </c>
      <c r="D744" s="24">
        <v>131.66141999999994</v>
      </c>
      <c r="F744" s="7" t="s">
        <v>20</v>
      </c>
      <c r="G744" s="7">
        <v>1876</v>
      </c>
      <c r="H744" s="14">
        <v>42233</v>
      </c>
      <c r="I744" s="7">
        <v>71.599999999999994</v>
      </c>
      <c r="K744" s="8"/>
    </row>
    <row r="745" spans="1:11" x14ac:dyDescent="0.2">
      <c r="A745" s="7" t="s">
        <v>11</v>
      </c>
      <c r="B745" s="7">
        <f t="shared" si="11"/>
        <v>1095</v>
      </c>
      <c r="C745" s="9">
        <v>41452</v>
      </c>
      <c r="D745" s="24">
        <v>131.77821999999992</v>
      </c>
      <c r="F745" s="7" t="s">
        <v>20</v>
      </c>
      <c r="G745" s="7">
        <v>1878</v>
      </c>
      <c r="H745" s="14">
        <v>42235</v>
      </c>
      <c r="I745" s="7">
        <v>87.4</v>
      </c>
      <c r="K745" s="8"/>
    </row>
    <row r="746" spans="1:11" x14ac:dyDescent="0.2">
      <c r="A746" s="7" t="s">
        <v>11</v>
      </c>
      <c r="B746" s="7">
        <f t="shared" si="11"/>
        <v>1096</v>
      </c>
      <c r="C746" s="9">
        <v>41453</v>
      </c>
      <c r="D746" s="24">
        <v>131.86281999999991</v>
      </c>
      <c r="F746" s="7" t="s">
        <v>20</v>
      </c>
      <c r="G746" s="7">
        <v>1880</v>
      </c>
      <c r="H746" s="14">
        <v>42237</v>
      </c>
      <c r="I746" s="7">
        <v>70</v>
      </c>
      <c r="K746" s="8"/>
    </row>
    <row r="747" spans="1:11" x14ac:dyDescent="0.2">
      <c r="A747" s="7" t="s">
        <v>11</v>
      </c>
      <c r="B747" s="7">
        <f t="shared" si="11"/>
        <v>1099</v>
      </c>
      <c r="C747" s="9">
        <v>41456</v>
      </c>
      <c r="D747" s="24">
        <v>132.12641999999994</v>
      </c>
      <c r="F747" s="7" t="s">
        <v>20</v>
      </c>
      <c r="G747" s="7">
        <v>1883</v>
      </c>
      <c r="H747" s="9">
        <v>42240</v>
      </c>
      <c r="I747" s="7">
        <v>71.5</v>
      </c>
      <c r="K747" s="8"/>
    </row>
    <row r="748" spans="1:11" x14ac:dyDescent="0.2">
      <c r="A748" s="7" t="s">
        <v>11</v>
      </c>
      <c r="B748" s="7">
        <f t="shared" si="11"/>
        <v>1100</v>
      </c>
      <c r="C748" s="9">
        <v>41457</v>
      </c>
      <c r="D748" s="24">
        <v>132.26001999999994</v>
      </c>
      <c r="F748" s="7" t="s">
        <v>20</v>
      </c>
      <c r="G748" s="7">
        <v>1885</v>
      </c>
      <c r="H748" s="9">
        <v>42242</v>
      </c>
      <c r="I748" s="7">
        <v>74.5</v>
      </c>
      <c r="K748" s="8"/>
    </row>
    <row r="749" spans="1:11" x14ac:dyDescent="0.2">
      <c r="A749" s="7" t="s">
        <v>11</v>
      </c>
      <c r="B749" s="7">
        <f t="shared" si="11"/>
        <v>1101</v>
      </c>
      <c r="C749" s="9">
        <v>41458</v>
      </c>
      <c r="D749" s="24">
        <v>132.46051999999992</v>
      </c>
      <c r="F749" s="7" t="s">
        <v>20</v>
      </c>
      <c r="G749" s="7">
        <v>1887</v>
      </c>
      <c r="H749" s="9">
        <v>42244</v>
      </c>
      <c r="I749" s="7">
        <v>77.099999999999994</v>
      </c>
      <c r="K749" s="8"/>
    </row>
    <row r="750" spans="1:11" x14ac:dyDescent="0.2">
      <c r="A750" s="7" t="s">
        <v>11</v>
      </c>
      <c r="B750" s="7">
        <f t="shared" si="11"/>
        <v>1106</v>
      </c>
      <c r="C750" s="9">
        <v>41463</v>
      </c>
      <c r="D750" s="24">
        <v>132.59371999999993</v>
      </c>
      <c r="F750" s="7" t="s">
        <v>20</v>
      </c>
      <c r="G750" s="7">
        <v>1890</v>
      </c>
      <c r="H750" s="9">
        <v>42247</v>
      </c>
      <c r="I750" s="7">
        <v>81.599999999999994</v>
      </c>
      <c r="K750" s="8"/>
    </row>
    <row r="751" spans="1:11" x14ac:dyDescent="0.2">
      <c r="A751" s="7" t="s">
        <v>11</v>
      </c>
      <c r="B751" s="7">
        <f t="shared" si="11"/>
        <v>1107</v>
      </c>
      <c r="C751" s="9">
        <v>41464</v>
      </c>
      <c r="D751" s="24">
        <v>132.83721999999995</v>
      </c>
      <c r="F751" s="7" t="s">
        <v>20</v>
      </c>
      <c r="G751" s="7">
        <v>1892</v>
      </c>
      <c r="H751" s="9">
        <v>42249</v>
      </c>
      <c r="I751" s="7">
        <v>93.1</v>
      </c>
      <c r="K751" s="8"/>
    </row>
    <row r="752" spans="1:11" x14ac:dyDescent="0.2">
      <c r="A752" s="7" t="s">
        <v>11</v>
      </c>
      <c r="B752" s="7">
        <f t="shared" si="11"/>
        <v>1108</v>
      </c>
      <c r="C752" s="9">
        <v>41465</v>
      </c>
      <c r="D752" s="24">
        <v>132.90511999999993</v>
      </c>
      <c r="F752" s="7" t="s">
        <v>20</v>
      </c>
      <c r="G752" s="7">
        <v>1894</v>
      </c>
      <c r="H752" s="9">
        <v>42251</v>
      </c>
      <c r="I752" s="7">
        <v>115.7</v>
      </c>
      <c r="K752" s="8"/>
    </row>
    <row r="753" spans="1:11" x14ac:dyDescent="0.2">
      <c r="A753" s="7" t="s">
        <v>11</v>
      </c>
      <c r="B753" s="7">
        <f t="shared" si="11"/>
        <v>1109</v>
      </c>
      <c r="C753" s="9">
        <v>41466</v>
      </c>
      <c r="D753" s="24">
        <v>133.08061999999993</v>
      </c>
      <c r="F753" s="7" t="s">
        <v>20</v>
      </c>
      <c r="G753" s="7">
        <v>1899</v>
      </c>
      <c r="H753" s="9">
        <v>42256</v>
      </c>
      <c r="I753" s="7">
        <v>103.4</v>
      </c>
      <c r="K753" s="8"/>
    </row>
    <row r="754" spans="1:11" x14ac:dyDescent="0.2">
      <c r="A754" s="7" t="s">
        <v>11</v>
      </c>
      <c r="B754" s="7">
        <f t="shared" si="11"/>
        <v>1110</v>
      </c>
      <c r="C754" s="9">
        <v>41467</v>
      </c>
      <c r="D754" s="24">
        <v>133.05401999999992</v>
      </c>
      <c r="F754" s="7" t="s">
        <v>20</v>
      </c>
      <c r="G754" s="7">
        <v>1901</v>
      </c>
      <c r="H754" s="9">
        <v>42258</v>
      </c>
      <c r="I754" s="7">
        <v>75.7</v>
      </c>
      <c r="K754" s="8"/>
    </row>
    <row r="755" spans="1:11" x14ac:dyDescent="0.2">
      <c r="A755" s="7" t="s">
        <v>11</v>
      </c>
      <c r="B755" s="7">
        <f t="shared" si="11"/>
        <v>1113</v>
      </c>
      <c r="C755" s="9">
        <v>41470</v>
      </c>
      <c r="D755" s="24">
        <v>133.34161999999995</v>
      </c>
      <c r="F755" s="7" t="s">
        <v>20</v>
      </c>
      <c r="G755" s="7">
        <v>1904</v>
      </c>
      <c r="H755" s="9">
        <v>42261</v>
      </c>
      <c r="I755" s="7">
        <v>83.1</v>
      </c>
      <c r="K755" s="8"/>
    </row>
    <row r="756" spans="1:11" x14ac:dyDescent="0.2">
      <c r="A756" s="7" t="s">
        <v>11</v>
      </c>
      <c r="B756" s="7">
        <f t="shared" si="11"/>
        <v>1114</v>
      </c>
      <c r="C756" s="9">
        <v>41471</v>
      </c>
      <c r="D756" s="24">
        <v>133.49911999999995</v>
      </c>
      <c r="F756" s="7" t="s">
        <v>20</v>
      </c>
      <c r="G756" s="7">
        <v>1906</v>
      </c>
      <c r="H756" s="9">
        <v>42263</v>
      </c>
      <c r="I756" s="7">
        <v>81.599999999999994</v>
      </c>
      <c r="K756" s="8"/>
    </row>
    <row r="757" spans="1:11" x14ac:dyDescent="0.2">
      <c r="A757" s="7" t="s">
        <v>11</v>
      </c>
      <c r="B757" s="7">
        <f t="shared" si="11"/>
        <v>1115</v>
      </c>
      <c r="C757" s="9">
        <v>41472</v>
      </c>
      <c r="D757" s="24">
        <v>133.50991999999994</v>
      </c>
      <c r="F757" s="7" t="s">
        <v>20</v>
      </c>
      <c r="G757" s="7">
        <v>1908</v>
      </c>
      <c r="H757" s="9">
        <v>42265</v>
      </c>
      <c r="I757" s="7">
        <v>75.7</v>
      </c>
      <c r="K757" s="8"/>
    </row>
    <row r="758" spans="1:11" x14ac:dyDescent="0.2">
      <c r="A758" s="7" t="s">
        <v>11</v>
      </c>
      <c r="B758" s="7">
        <f t="shared" si="11"/>
        <v>1116</v>
      </c>
      <c r="C758" s="9">
        <v>41473</v>
      </c>
      <c r="D758" s="24">
        <v>133.61001999999993</v>
      </c>
      <c r="F758" s="7" t="s">
        <v>20</v>
      </c>
      <c r="G758" s="7">
        <v>1911</v>
      </c>
      <c r="H758" s="9">
        <v>42268</v>
      </c>
      <c r="I758" s="7">
        <v>88.4</v>
      </c>
      <c r="K758" s="8"/>
    </row>
    <row r="759" spans="1:11" x14ac:dyDescent="0.2">
      <c r="A759" s="7" t="s">
        <v>11</v>
      </c>
      <c r="B759" s="7">
        <f t="shared" si="11"/>
        <v>1117</v>
      </c>
      <c r="C759" s="9">
        <v>41474</v>
      </c>
      <c r="D759" s="24">
        <v>133.68751999999992</v>
      </c>
      <c r="F759" s="7" t="s">
        <v>20</v>
      </c>
      <c r="G759" s="7">
        <v>1914</v>
      </c>
      <c r="H759" s="14">
        <v>42271</v>
      </c>
      <c r="I759" s="7">
        <v>93.4</v>
      </c>
      <c r="J759" s="7" t="s">
        <v>82</v>
      </c>
      <c r="K759" s="8"/>
    </row>
    <row r="760" spans="1:11" x14ac:dyDescent="0.2">
      <c r="A760" s="7" t="s">
        <v>11</v>
      </c>
      <c r="B760" s="7">
        <f t="shared" si="11"/>
        <v>1120</v>
      </c>
      <c r="C760" s="9">
        <v>41477</v>
      </c>
      <c r="D760" s="24">
        <v>134.09561999999994</v>
      </c>
      <c r="F760" s="7" t="s">
        <v>22</v>
      </c>
      <c r="G760" s="7">
        <v>1919</v>
      </c>
      <c r="H760" s="14">
        <v>42276</v>
      </c>
      <c r="I760" s="7">
        <v>2</v>
      </c>
      <c r="J760" s="7" t="s">
        <v>46</v>
      </c>
      <c r="K760" s="8">
        <f>MAX(I760:I908)</f>
        <v>18.3</v>
      </c>
    </row>
    <row r="761" spans="1:11" x14ac:dyDescent="0.2">
      <c r="A761" s="7" t="s">
        <v>11</v>
      </c>
      <c r="B761" s="7">
        <f t="shared" si="11"/>
        <v>1121</v>
      </c>
      <c r="C761" s="11">
        <v>41478</v>
      </c>
      <c r="D761" s="24">
        <v>134.04491999999993</v>
      </c>
      <c r="F761" s="7" t="s">
        <v>22</v>
      </c>
      <c r="G761" s="7">
        <v>1922</v>
      </c>
      <c r="H761" s="14">
        <v>42279</v>
      </c>
      <c r="I761" s="7">
        <v>2</v>
      </c>
      <c r="J761" s="7" t="s">
        <v>47</v>
      </c>
      <c r="K761" s="8">
        <f>MIN(I760:I908)</f>
        <v>0.17499999999999999</v>
      </c>
    </row>
    <row r="762" spans="1:11" x14ac:dyDescent="0.2">
      <c r="A762" s="7" t="s">
        <v>11</v>
      </c>
      <c r="B762" s="7">
        <f t="shared" si="11"/>
        <v>1122</v>
      </c>
      <c r="C762" s="10">
        <v>41479</v>
      </c>
      <c r="D762" s="24">
        <v>134.30321999999992</v>
      </c>
      <c r="F762" s="7" t="s">
        <v>22</v>
      </c>
      <c r="G762" s="7">
        <v>1925</v>
      </c>
      <c r="H762" s="17">
        <v>42282</v>
      </c>
      <c r="I762" s="7">
        <v>2</v>
      </c>
      <c r="J762" s="7" t="s">
        <v>48</v>
      </c>
      <c r="K762" s="8">
        <f>MEDIAN(I760:I908)</f>
        <v>0.17499999999999999</v>
      </c>
    </row>
    <row r="763" spans="1:11" x14ac:dyDescent="0.2">
      <c r="A763" s="7" t="s">
        <v>14</v>
      </c>
      <c r="B763" s="7">
        <f t="shared" si="11"/>
        <v>1123</v>
      </c>
      <c r="C763" s="9">
        <v>41480</v>
      </c>
      <c r="D763" s="24">
        <v>133.00301999999991</v>
      </c>
      <c r="F763" s="7" t="s">
        <v>22</v>
      </c>
      <c r="G763" s="7">
        <v>1927</v>
      </c>
      <c r="H763" s="14">
        <v>42284</v>
      </c>
      <c r="I763" s="7">
        <v>2</v>
      </c>
      <c r="J763" s="7" t="s">
        <v>49</v>
      </c>
      <c r="K763" s="8">
        <f>AVERAGE(I760:I908)</f>
        <v>0.58369127516778341</v>
      </c>
    </row>
    <row r="764" spans="1:11" x14ac:dyDescent="0.2">
      <c r="A764" s="7" t="s">
        <v>14</v>
      </c>
      <c r="B764" s="7">
        <f t="shared" si="11"/>
        <v>1124</v>
      </c>
      <c r="C764" s="9">
        <v>41481</v>
      </c>
      <c r="D764" s="24">
        <v>133.0140199999999</v>
      </c>
      <c r="F764" s="7" t="s">
        <v>22</v>
      </c>
      <c r="G764" s="7">
        <v>1929</v>
      </c>
      <c r="H764" s="14">
        <v>42286</v>
      </c>
      <c r="I764" s="7">
        <v>2</v>
      </c>
      <c r="J764" s="7" t="s">
        <v>50</v>
      </c>
      <c r="K764" s="8">
        <f>STDEV(I760:I908)</f>
        <v>1.6041853405226241</v>
      </c>
    </row>
    <row r="765" spans="1:11" x14ac:dyDescent="0.2">
      <c r="A765" s="7" t="s">
        <v>14</v>
      </c>
      <c r="B765" s="7">
        <f t="shared" si="11"/>
        <v>1127</v>
      </c>
      <c r="C765" s="10">
        <v>41484</v>
      </c>
      <c r="D765" s="24">
        <v>131.9857199999999</v>
      </c>
      <c r="F765" s="7" t="s">
        <v>22</v>
      </c>
      <c r="G765" s="7">
        <v>1934</v>
      </c>
      <c r="H765" s="14">
        <v>42291</v>
      </c>
      <c r="I765" s="7">
        <v>2</v>
      </c>
      <c r="K765" s="8"/>
    </row>
    <row r="766" spans="1:11" x14ac:dyDescent="0.2">
      <c r="A766" s="7" t="s">
        <v>14</v>
      </c>
      <c r="B766" s="7">
        <f t="shared" si="11"/>
        <v>1128</v>
      </c>
      <c r="C766" s="9">
        <v>41485</v>
      </c>
      <c r="D766" s="24">
        <v>131.22851999999989</v>
      </c>
      <c r="F766" s="7" t="s">
        <v>22</v>
      </c>
      <c r="G766" s="7">
        <v>1936</v>
      </c>
      <c r="H766" s="14">
        <v>42293</v>
      </c>
      <c r="I766" s="7">
        <v>2</v>
      </c>
      <c r="K766" s="8"/>
    </row>
    <row r="767" spans="1:11" x14ac:dyDescent="0.2">
      <c r="A767" s="7" t="s">
        <v>14</v>
      </c>
      <c r="B767" s="7">
        <f t="shared" si="11"/>
        <v>1129</v>
      </c>
      <c r="C767" s="9">
        <v>41486</v>
      </c>
      <c r="D767" s="24">
        <v>131.14451999999991</v>
      </c>
      <c r="F767" s="7" t="s">
        <v>22</v>
      </c>
      <c r="G767" s="7">
        <v>1939</v>
      </c>
      <c r="H767" s="14">
        <v>42296</v>
      </c>
      <c r="I767" s="7">
        <v>2</v>
      </c>
      <c r="K767" s="8"/>
    </row>
    <row r="768" spans="1:11" x14ac:dyDescent="0.2">
      <c r="A768" s="7" t="s">
        <v>14</v>
      </c>
      <c r="B768" s="7">
        <f t="shared" si="11"/>
        <v>1130</v>
      </c>
      <c r="C768" s="9">
        <v>41487</v>
      </c>
      <c r="D768" s="24">
        <v>130.5507199999999</v>
      </c>
      <c r="F768" s="7" t="s">
        <v>22</v>
      </c>
      <c r="G768" s="7">
        <v>1941</v>
      </c>
      <c r="H768" s="14">
        <v>42298</v>
      </c>
      <c r="I768" s="7">
        <v>2</v>
      </c>
      <c r="K768" s="8"/>
    </row>
    <row r="769" spans="1:11" x14ac:dyDescent="0.2">
      <c r="A769" s="7" t="s">
        <v>14</v>
      </c>
      <c r="B769" s="7">
        <f t="shared" si="11"/>
        <v>1131</v>
      </c>
      <c r="C769" s="9">
        <v>41488</v>
      </c>
      <c r="D769" s="24">
        <v>130.5277199999999</v>
      </c>
      <c r="F769" s="7" t="s">
        <v>22</v>
      </c>
      <c r="G769" s="7">
        <v>1943</v>
      </c>
      <c r="H769" s="14">
        <v>42300</v>
      </c>
      <c r="I769" s="7">
        <v>2</v>
      </c>
      <c r="K769" s="8"/>
    </row>
    <row r="770" spans="1:11" x14ac:dyDescent="0.2">
      <c r="A770" s="7" t="s">
        <v>14</v>
      </c>
      <c r="B770" s="7">
        <f t="shared" si="11"/>
        <v>1134</v>
      </c>
      <c r="C770" s="9">
        <v>41491</v>
      </c>
      <c r="D770" s="24">
        <v>130.00091999999989</v>
      </c>
      <c r="F770" s="7" t="s">
        <v>22</v>
      </c>
      <c r="G770" s="7">
        <v>1946</v>
      </c>
      <c r="H770" s="14">
        <v>42303</v>
      </c>
      <c r="I770" s="7">
        <v>2</v>
      </c>
      <c r="K770" s="8"/>
    </row>
    <row r="771" spans="1:11" x14ac:dyDescent="0.2">
      <c r="A771" s="7" t="s">
        <v>14</v>
      </c>
      <c r="B771" s="7">
        <f t="shared" si="11"/>
        <v>1135</v>
      </c>
      <c r="C771" s="9">
        <v>41492</v>
      </c>
      <c r="D771" s="24">
        <v>129.59511999999989</v>
      </c>
      <c r="F771" s="7" t="s">
        <v>22</v>
      </c>
      <c r="G771" s="7">
        <v>1948</v>
      </c>
      <c r="H771" s="14">
        <v>42305</v>
      </c>
      <c r="I771" s="7">
        <v>2</v>
      </c>
      <c r="K771" s="8"/>
    </row>
    <row r="772" spans="1:11" x14ac:dyDescent="0.2">
      <c r="A772" s="7" t="s">
        <v>14</v>
      </c>
      <c r="B772" s="7">
        <f t="shared" si="11"/>
        <v>1136</v>
      </c>
      <c r="C772" s="9">
        <v>41493</v>
      </c>
      <c r="D772" s="24">
        <v>129.60611999999989</v>
      </c>
      <c r="F772" s="7" t="s">
        <v>22</v>
      </c>
      <c r="G772" s="7">
        <v>1950</v>
      </c>
      <c r="H772" s="14">
        <v>42307</v>
      </c>
      <c r="I772" s="7">
        <v>0.17499999999999999</v>
      </c>
      <c r="K772" s="8"/>
    </row>
    <row r="773" spans="1:11" x14ac:dyDescent="0.2">
      <c r="A773" s="7" t="s">
        <v>14</v>
      </c>
      <c r="B773" s="7">
        <f t="shared" ref="B773:B810" si="12">C773-$C$2</f>
        <v>1137</v>
      </c>
      <c r="C773" s="9">
        <v>41494</v>
      </c>
      <c r="D773" s="24">
        <v>129.28651999999988</v>
      </c>
      <c r="F773" s="7" t="s">
        <v>22</v>
      </c>
      <c r="G773" s="7">
        <v>1953</v>
      </c>
      <c r="H773" s="14">
        <v>42310</v>
      </c>
      <c r="I773" s="7">
        <v>0.17499999999999999</v>
      </c>
      <c r="K773" s="8"/>
    </row>
    <row r="774" spans="1:11" x14ac:dyDescent="0.2">
      <c r="A774" s="7" t="s">
        <v>14</v>
      </c>
      <c r="B774" s="7">
        <f t="shared" si="12"/>
        <v>1138</v>
      </c>
      <c r="C774" s="9">
        <v>41495</v>
      </c>
      <c r="D774" s="24">
        <v>129.25151999999989</v>
      </c>
      <c r="F774" s="7" t="s">
        <v>22</v>
      </c>
      <c r="G774" s="7">
        <v>1955</v>
      </c>
      <c r="H774" s="9">
        <v>42312</v>
      </c>
      <c r="I774" s="7">
        <v>0.17499999999999999</v>
      </c>
      <c r="K774" s="8"/>
    </row>
    <row r="775" spans="1:11" x14ac:dyDescent="0.2">
      <c r="A775" s="7" t="s">
        <v>14</v>
      </c>
      <c r="B775" s="7">
        <f t="shared" si="12"/>
        <v>1141</v>
      </c>
      <c r="C775" s="9">
        <v>41498</v>
      </c>
      <c r="D775" s="24">
        <v>128.9368199999999</v>
      </c>
      <c r="F775" s="7" t="s">
        <v>22</v>
      </c>
      <c r="G775" s="7">
        <v>1957</v>
      </c>
      <c r="H775" s="9">
        <v>42314</v>
      </c>
      <c r="I775" s="7">
        <v>0.17499999999999999</v>
      </c>
      <c r="K775" s="8"/>
    </row>
    <row r="776" spans="1:11" x14ac:dyDescent="0.2">
      <c r="A776" s="7" t="s">
        <v>14</v>
      </c>
      <c r="B776" s="7">
        <f t="shared" si="12"/>
        <v>1142</v>
      </c>
      <c r="C776" s="9">
        <v>41499</v>
      </c>
      <c r="D776" s="24">
        <v>128.6733199999999</v>
      </c>
      <c r="F776" s="7" t="s">
        <v>22</v>
      </c>
      <c r="G776" s="7">
        <v>1960</v>
      </c>
      <c r="H776" s="9">
        <v>42317</v>
      </c>
      <c r="I776" s="7">
        <v>2</v>
      </c>
      <c r="K776" s="8"/>
    </row>
    <row r="777" spans="1:11" x14ac:dyDescent="0.2">
      <c r="A777" s="7" t="s">
        <v>14</v>
      </c>
      <c r="B777" s="7">
        <f t="shared" si="12"/>
        <v>1143</v>
      </c>
      <c r="C777" s="9">
        <v>41500</v>
      </c>
      <c r="D777" s="24">
        <v>128.5543199999999</v>
      </c>
      <c r="F777" s="7" t="s">
        <v>22</v>
      </c>
      <c r="G777" s="7">
        <v>1964</v>
      </c>
      <c r="H777" s="9">
        <v>42321</v>
      </c>
      <c r="I777" s="7">
        <v>0.17499999999999999</v>
      </c>
      <c r="K777" s="8"/>
    </row>
    <row r="778" spans="1:11" x14ac:dyDescent="0.2">
      <c r="A778" s="7" t="s">
        <v>14</v>
      </c>
      <c r="B778" s="7">
        <f t="shared" si="12"/>
        <v>1144</v>
      </c>
      <c r="C778" s="9">
        <v>41501</v>
      </c>
      <c r="D778" s="24">
        <v>128.3538199999999</v>
      </c>
      <c r="F778" s="7" t="s">
        <v>22</v>
      </c>
      <c r="G778" s="7">
        <v>1967</v>
      </c>
      <c r="H778" s="9">
        <v>42324</v>
      </c>
      <c r="I778" s="7">
        <v>0.17499999999999999</v>
      </c>
      <c r="K778" s="8"/>
    </row>
    <row r="779" spans="1:11" x14ac:dyDescent="0.2">
      <c r="A779" s="7" t="s">
        <v>14</v>
      </c>
      <c r="B779" s="7">
        <f t="shared" si="12"/>
        <v>1145</v>
      </c>
      <c r="C779" s="9">
        <v>41502</v>
      </c>
      <c r="D779" s="24">
        <v>128.32581999999988</v>
      </c>
      <c r="F779" s="7" t="s">
        <v>22</v>
      </c>
      <c r="G779" s="7">
        <v>1969</v>
      </c>
      <c r="H779" s="9">
        <v>42326</v>
      </c>
      <c r="I779" s="7">
        <v>0.17499999999999999</v>
      </c>
      <c r="K779" s="8"/>
    </row>
    <row r="780" spans="1:11" x14ac:dyDescent="0.2">
      <c r="A780" s="7" t="s">
        <v>14</v>
      </c>
      <c r="B780" s="7">
        <f t="shared" si="12"/>
        <v>1148</v>
      </c>
      <c r="C780" s="9">
        <v>41505</v>
      </c>
      <c r="D780" s="24">
        <v>128.11791999999988</v>
      </c>
      <c r="F780" s="7" t="s">
        <v>22</v>
      </c>
      <c r="G780" s="7">
        <v>1971</v>
      </c>
      <c r="H780" s="9">
        <v>42328</v>
      </c>
      <c r="I780" s="7">
        <v>0.17499999999999999</v>
      </c>
      <c r="K780" s="8"/>
    </row>
    <row r="781" spans="1:11" x14ac:dyDescent="0.2">
      <c r="A781" s="7" t="s">
        <v>14</v>
      </c>
      <c r="B781" s="7">
        <f t="shared" si="12"/>
        <v>1149</v>
      </c>
      <c r="C781" s="9">
        <v>41506</v>
      </c>
      <c r="D781" s="24">
        <v>127.9737199999999</v>
      </c>
      <c r="F781" s="7" t="s">
        <v>22</v>
      </c>
      <c r="G781" s="7">
        <v>1974</v>
      </c>
      <c r="H781" s="9">
        <v>42331</v>
      </c>
      <c r="I781" s="7">
        <v>0.17499999999999999</v>
      </c>
      <c r="K781" s="8"/>
    </row>
    <row r="782" spans="1:11" x14ac:dyDescent="0.2">
      <c r="A782" s="7" t="s">
        <v>14</v>
      </c>
      <c r="B782" s="7">
        <f t="shared" si="12"/>
        <v>1150</v>
      </c>
      <c r="C782" s="9">
        <v>41507</v>
      </c>
      <c r="D782" s="24">
        <v>127.95041999999989</v>
      </c>
      <c r="F782" s="7" t="s">
        <v>22</v>
      </c>
      <c r="G782" s="7">
        <v>1976</v>
      </c>
      <c r="H782" s="9">
        <v>42333</v>
      </c>
      <c r="I782" s="7">
        <v>0.17499999999999999</v>
      </c>
      <c r="K782" s="8"/>
    </row>
    <row r="783" spans="1:11" x14ac:dyDescent="0.2">
      <c r="A783" s="7" t="s">
        <v>14</v>
      </c>
      <c r="B783" s="7">
        <f t="shared" si="12"/>
        <v>1151</v>
      </c>
      <c r="C783" s="9">
        <v>41508</v>
      </c>
      <c r="D783" s="24">
        <v>127.82181999999989</v>
      </c>
      <c r="F783" s="7" t="s">
        <v>22</v>
      </c>
      <c r="G783" s="7">
        <v>1981</v>
      </c>
      <c r="H783" s="9">
        <v>42338</v>
      </c>
      <c r="I783" s="7">
        <v>0.17499999999999999</v>
      </c>
      <c r="K783" s="8"/>
    </row>
    <row r="784" spans="1:11" x14ac:dyDescent="0.2">
      <c r="A784" s="7" t="s">
        <v>14</v>
      </c>
      <c r="B784" s="7">
        <f t="shared" si="12"/>
        <v>1152</v>
      </c>
      <c r="C784" s="11">
        <v>41509</v>
      </c>
      <c r="D784" s="24">
        <v>127.7711199999999</v>
      </c>
      <c r="F784" s="7" t="s">
        <v>22</v>
      </c>
      <c r="G784" s="7">
        <v>1983</v>
      </c>
      <c r="H784" s="9">
        <v>42340</v>
      </c>
      <c r="I784" s="7">
        <v>0.17499999999999999</v>
      </c>
      <c r="K784" s="8"/>
    </row>
    <row r="785" spans="1:11" x14ac:dyDescent="0.2">
      <c r="A785" s="7" t="s">
        <v>14</v>
      </c>
      <c r="B785" s="7">
        <f t="shared" si="12"/>
        <v>1155</v>
      </c>
      <c r="C785" s="9">
        <v>41512</v>
      </c>
      <c r="D785" s="24">
        <v>127.63791999999989</v>
      </c>
      <c r="F785" s="7" t="s">
        <v>22</v>
      </c>
      <c r="G785" s="7">
        <v>1985</v>
      </c>
      <c r="H785" s="11">
        <v>42342</v>
      </c>
      <c r="I785" s="7">
        <v>0.17499999999999999</v>
      </c>
      <c r="K785" s="8"/>
    </row>
    <row r="786" spans="1:11" x14ac:dyDescent="0.2">
      <c r="A786" s="7" t="s">
        <v>16</v>
      </c>
      <c r="B786" s="7">
        <f t="shared" si="12"/>
        <v>1156</v>
      </c>
      <c r="C786" s="9">
        <v>41513</v>
      </c>
      <c r="D786" s="24">
        <v>127.88271999999989</v>
      </c>
      <c r="F786" s="7" t="s">
        <v>22</v>
      </c>
      <c r="G786" s="7">
        <v>1988</v>
      </c>
      <c r="H786" s="14">
        <v>42345</v>
      </c>
      <c r="I786" s="7">
        <v>0.17499999999999999</v>
      </c>
      <c r="K786" s="8"/>
    </row>
    <row r="787" spans="1:11" x14ac:dyDescent="0.2">
      <c r="A787" s="7" t="s">
        <v>16</v>
      </c>
      <c r="B787" s="7">
        <f t="shared" si="12"/>
        <v>1157</v>
      </c>
      <c r="C787" s="9">
        <v>41514</v>
      </c>
      <c r="D787" s="24">
        <v>127.8019199999999</v>
      </c>
      <c r="F787" s="7" t="s">
        <v>22</v>
      </c>
      <c r="G787" s="7">
        <v>1990</v>
      </c>
      <c r="H787" s="14">
        <v>42347</v>
      </c>
      <c r="I787" s="7">
        <v>0.17499999999999999</v>
      </c>
      <c r="K787" s="8"/>
    </row>
    <row r="788" spans="1:11" x14ac:dyDescent="0.2">
      <c r="A788" s="7" t="s">
        <v>16</v>
      </c>
      <c r="B788" s="7">
        <f t="shared" si="12"/>
        <v>1158</v>
      </c>
      <c r="C788" s="9">
        <v>41515</v>
      </c>
      <c r="D788" s="24">
        <v>128.33031999999989</v>
      </c>
      <c r="F788" s="7" t="s">
        <v>22</v>
      </c>
      <c r="G788" s="7">
        <v>1992</v>
      </c>
      <c r="H788" s="14">
        <v>42349</v>
      </c>
      <c r="I788" s="7">
        <v>0.17499999999999999</v>
      </c>
      <c r="K788" s="8"/>
    </row>
    <row r="789" spans="1:11" x14ac:dyDescent="0.2">
      <c r="A789" s="7" t="s">
        <v>16</v>
      </c>
      <c r="B789" s="7">
        <f t="shared" si="12"/>
        <v>1159</v>
      </c>
      <c r="C789" s="9">
        <v>41516</v>
      </c>
      <c r="D789" s="24">
        <v>128.31331999999989</v>
      </c>
      <c r="F789" s="7" t="s">
        <v>22</v>
      </c>
      <c r="G789" s="7">
        <v>1995</v>
      </c>
      <c r="H789" s="14">
        <v>42352</v>
      </c>
      <c r="I789" s="7">
        <v>0.17499999999999999</v>
      </c>
      <c r="K789" s="8"/>
    </row>
    <row r="790" spans="1:11" x14ac:dyDescent="0.2">
      <c r="A790" s="7" t="s">
        <v>16</v>
      </c>
      <c r="B790" s="7">
        <f t="shared" si="12"/>
        <v>1163</v>
      </c>
      <c r="C790" s="9">
        <v>41520</v>
      </c>
      <c r="D790" s="24">
        <v>128.69271999999989</v>
      </c>
      <c r="F790" s="7" t="s">
        <v>22</v>
      </c>
      <c r="G790" s="7">
        <v>1997</v>
      </c>
      <c r="H790" s="14">
        <v>42354</v>
      </c>
      <c r="I790" s="7">
        <v>0.17499999999999999</v>
      </c>
      <c r="K790" s="8"/>
    </row>
    <row r="791" spans="1:11" x14ac:dyDescent="0.2">
      <c r="A791" s="7" t="s">
        <v>16</v>
      </c>
      <c r="B791" s="7">
        <f t="shared" si="12"/>
        <v>1164</v>
      </c>
      <c r="C791" s="9">
        <v>41521</v>
      </c>
      <c r="D791" s="24">
        <v>128.74571999999989</v>
      </c>
      <c r="F791" s="7" t="s">
        <v>22</v>
      </c>
      <c r="G791" s="7">
        <v>1999</v>
      </c>
      <c r="H791" s="14">
        <v>42356</v>
      </c>
      <c r="I791" s="7">
        <v>0.17499999999999999</v>
      </c>
      <c r="K791" s="8"/>
    </row>
    <row r="792" spans="1:11" x14ac:dyDescent="0.2">
      <c r="A792" s="7" t="s">
        <v>16</v>
      </c>
      <c r="B792" s="7">
        <f t="shared" si="12"/>
        <v>1165</v>
      </c>
      <c r="C792" s="9">
        <v>41522</v>
      </c>
      <c r="D792" s="24">
        <v>129.13021999999989</v>
      </c>
      <c r="F792" s="7" t="s">
        <v>22</v>
      </c>
      <c r="G792" s="7">
        <v>2002</v>
      </c>
      <c r="H792" s="9">
        <v>42359</v>
      </c>
      <c r="I792" s="7">
        <v>0.17499999999999999</v>
      </c>
      <c r="K792" s="8"/>
    </row>
    <row r="793" spans="1:11" x14ac:dyDescent="0.2">
      <c r="A793" s="7" t="s">
        <v>16</v>
      </c>
      <c r="B793" s="7">
        <f t="shared" si="12"/>
        <v>1166</v>
      </c>
      <c r="C793" s="9">
        <v>41523</v>
      </c>
      <c r="D793" s="24">
        <v>129.13001999999989</v>
      </c>
      <c r="F793" s="7" t="s">
        <v>22</v>
      </c>
      <c r="G793" s="7">
        <v>2004</v>
      </c>
      <c r="H793" s="9">
        <v>42361</v>
      </c>
      <c r="I793" s="7">
        <v>0.17499999999999999</v>
      </c>
      <c r="K793" s="8"/>
    </row>
    <row r="794" spans="1:11" x14ac:dyDescent="0.2">
      <c r="A794" s="7" t="s">
        <v>16</v>
      </c>
      <c r="B794" s="7">
        <f t="shared" si="12"/>
        <v>1169</v>
      </c>
      <c r="C794" s="9">
        <v>41526</v>
      </c>
      <c r="D794" s="24">
        <v>129.51531999999989</v>
      </c>
      <c r="F794" s="7" t="s">
        <v>22</v>
      </c>
      <c r="G794" s="7">
        <v>2010</v>
      </c>
      <c r="H794" s="9">
        <v>42367</v>
      </c>
      <c r="I794" s="7">
        <v>0.17499999999999999</v>
      </c>
      <c r="K794" s="8"/>
    </row>
    <row r="795" spans="1:11" x14ac:dyDescent="0.2">
      <c r="A795" s="7" t="s">
        <v>16</v>
      </c>
      <c r="B795" s="7">
        <f t="shared" si="12"/>
        <v>1170</v>
      </c>
      <c r="C795" s="9">
        <v>41527</v>
      </c>
      <c r="D795" s="24">
        <v>129.85271999999989</v>
      </c>
      <c r="F795" s="7" t="s">
        <v>22</v>
      </c>
      <c r="G795" s="7">
        <v>2016</v>
      </c>
      <c r="H795" s="9">
        <v>42373</v>
      </c>
      <c r="I795" s="7">
        <v>0.17499999999999999</v>
      </c>
      <c r="K795" s="8"/>
    </row>
    <row r="796" spans="1:11" x14ac:dyDescent="0.2">
      <c r="A796" s="7" t="s">
        <v>16</v>
      </c>
      <c r="B796" s="7">
        <f t="shared" si="12"/>
        <v>1171</v>
      </c>
      <c r="C796" s="9">
        <v>41528</v>
      </c>
      <c r="D796" s="24">
        <v>129.88661999999988</v>
      </c>
      <c r="F796" s="7" t="s">
        <v>22</v>
      </c>
      <c r="G796" s="7">
        <v>2018</v>
      </c>
      <c r="H796" s="9">
        <v>42375</v>
      </c>
      <c r="I796" s="7">
        <v>0.17499999999999999</v>
      </c>
      <c r="K796" s="8"/>
    </row>
    <row r="797" spans="1:11" x14ac:dyDescent="0.2">
      <c r="A797" s="7" t="s">
        <v>16</v>
      </c>
      <c r="B797" s="7">
        <f t="shared" si="12"/>
        <v>1172</v>
      </c>
      <c r="C797" s="9">
        <v>41529</v>
      </c>
      <c r="D797" s="24">
        <v>130.30771999999988</v>
      </c>
      <c r="F797" s="7" t="s">
        <v>22</v>
      </c>
      <c r="G797" s="7">
        <v>2020</v>
      </c>
      <c r="H797" s="9">
        <v>42377</v>
      </c>
      <c r="I797" s="7">
        <v>2</v>
      </c>
      <c r="K797" s="8"/>
    </row>
    <row r="798" spans="1:11" x14ac:dyDescent="0.2">
      <c r="A798" s="7" t="s">
        <v>16</v>
      </c>
      <c r="B798" s="7">
        <f t="shared" si="12"/>
        <v>1173</v>
      </c>
      <c r="C798" s="9">
        <v>41530</v>
      </c>
      <c r="D798" s="24">
        <v>130.34751999999989</v>
      </c>
      <c r="F798" s="7" t="s">
        <v>22</v>
      </c>
      <c r="G798" s="7">
        <v>2023</v>
      </c>
      <c r="H798" s="9">
        <v>42380</v>
      </c>
      <c r="I798" s="7">
        <v>2</v>
      </c>
      <c r="K798" s="8"/>
    </row>
    <row r="799" spans="1:11" x14ac:dyDescent="0.2">
      <c r="A799" s="7" t="s">
        <v>16</v>
      </c>
      <c r="B799" s="7">
        <f t="shared" si="12"/>
        <v>1176</v>
      </c>
      <c r="C799" s="9">
        <v>41533</v>
      </c>
      <c r="D799" s="24">
        <v>130.67341999999988</v>
      </c>
      <c r="F799" s="7" t="s">
        <v>22</v>
      </c>
      <c r="G799" s="7">
        <v>2025</v>
      </c>
      <c r="H799" s="9">
        <v>42382</v>
      </c>
      <c r="I799" s="7">
        <v>2</v>
      </c>
      <c r="K799" s="8"/>
    </row>
    <row r="800" spans="1:11" x14ac:dyDescent="0.2">
      <c r="A800" s="7" t="s">
        <v>16</v>
      </c>
      <c r="B800" s="7">
        <f t="shared" si="12"/>
        <v>1177</v>
      </c>
      <c r="C800" s="9">
        <v>41534</v>
      </c>
      <c r="D800" s="24">
        <v>130.88751999999988</v>
      </c>
      <c r="F800" s="7" t="s">
        <v>22</v>
      </c>
      <c r="G800" s="7">
        <v>2027</v>
      </c>
      <c r="H800" s="9">
        <v>42384</v>
      </c>
      <c r="I800" s="7">
        <v>2</v>
      </c>
      <c r="K800" s="8"/>
    </row>
    <row r="801" spans="1:11" x14ac:dyDescent="0.2">
      <c r="A801" s="7" t="s">
        <v>16</v>
      </c>
      <c r="B801" s="7">
        <f t="shared" si="12"/>
        <v>1178</v>
      </c>
      <c r="C801" s="9">
        <v>41535</v>
      </c>
      <c r="D801" s="24">
        <v>130.97311999999988</v>
      </c>
      <c r="F801" s="7" t="s">
        <v>22</v>
      </c>
      <c r="G801" s="7">
        <v>2031</v>
      </c>
      <c r="H801" s="9">
        <v>42388</v>
      </c>
      <c r="I801" s="7">
        <v>2</v>
      </c>
      <c r="K801" s="8"/>
    </row>
    <row r="802" spans="1:11" x14ac:dyDescent="0.2">
      <c r="A802" s="7" t="s">
        <v>16</v>
      </c>
      <c r="B802" s="7">
        <f t="shared" si="12"/>
        <v>1179</v>
      </c>
      <c r="C802" s="9">
        <v>41536</v>
      </c>
      <c r="D802" s="24">
        <v>131.18791999999991</v>
      </c>
      <c r="F802" s="7" t="s">
        <v>22</v>
      </c>
      <c r="G802" s="7">
        <v>2034</v>
      </c>
      <c r="H802" s="9">
        <v>42391</v>
      </c>
      <c r="I802" s="7">
        <v>2</v>
      </c>
      <c r="K802" s="8"/>
    </row>
    <row r="803" spans="1:11" x14ac:dyDescent="0.2">
      <c r="A803" s="7" t="s">
        <v>16</v>
      </c>
      <c r="B803" s="7">
        <f t="shared" si="12"/>
        <v>1180</v>
      </c>
      <c r="C803" s="9">
        <v>41537</v>
      </c>
      <c r="D803" s="24">
        <v>131.20891999999989</v>
      </c>
      <c r="F803" s="7" t="s">
        <v>22</v>
      </c>
      <c r="G803" s="7">
        <v>2037</v>
      </c>
      <c r="H803" s="9">
        <v>42394</v>
      </c>
      <c r="I803" s="7">
        <v>2</v>
      </c>
      <c r="K803" s="8"/>
    </row>
    <row r="804" spans="1:11" x14ac:dyDescent="0.2">
      <c r="A804" s="7" t="s">
        <v>16</v>
      </c>
      <c r="B804" s="7">
        <f t="shared" si="12"/>
        <v>1183</v>
      </c>
      <c r="C804" s="9">
        <v>41540</v>
      </c>
      <c r="D804" s="24">
        <v>131.41831999999988</v>
      </c>
      <c r="F804" s="7" t="s">
        <v>22</v>
      </c>
      <c r="G804" s="7">
        <v>2039</v>
      </c>
      <c r="H804" s="9">
        <v>42396</v>
      </c>
      <c r="I804" s="7">
        <v>0.17499999999999999</v>
      </c>
      <c r="K804" s="8"/>
    </row>
    <row r="805" spans="1:11" x14ac:dyDescent="0.2">
      <c r="A805" s="7" t="s">
        <v>16</v>
      </c>
      <c r="B805" s="7">
        <f t="shared" si="12"/>
        <v>1184</v>
      </c>
      <c r="C805" s="9">
        <v>41541</v>
      </c>
      <c r="D805" s="24">
        <v>131.72501999999992</v>
      </c>
      <c r="F805" s="7" t="s">
        <v>22</v>
      </c>
      <c r="G805" s="7">
        <v>2041</v>
      </c>
      <c r="H805" s="9">
        <v>42398</v>
      </c>
      <c r="I805" s="7">
        <v>0.17499999999999999</v>
      </c>
      <c r="K805" s="8"/>
    </row>
    <row r="806" spans="1:11" x14ac:dyDescent="0.2">
      <c r="A806" s="7" t="s">
        <v>16</v>
      </c>
      <c r="B806" s="7">
        <f t="shared" si="12"/>
        <v>1185</v>
      </c>
      <c r="C806" s="9">
        <v>41542</v>
      </c>
      <c r="D806" s="24">
        <v>131.82411999999991</v>
      </c>
      <c r="F806" s="7" t="s">
        <v>22</v>
      </c>
      <c r="G806" s="7">
        <v>2044</v>
      </c>
      <c r="H806" s="9">
        <v>42401</v>
      </c>
      <c r="I806" s="7">
        <v>0.17499999999999999</v>
      </c>
      <c r="K806" s="8"/>
    </row>
    <row r="807" spans="1:11" x14ac:dyDescent="0.2">
      <c r="A807" s="7" t="s">
        <v>16</v>
      </c>
      <c r="B807" s="7">
        <f t="shared" si="12"/>
        <v>1186</v>
      </c>
      <c r="C807" s="9">
        <v>41543</v>
      </c>
      <c r="D807" s="24">
        <v>132.06051999999991</v>
      </c>
      <c r="F807" s="7" t="s">
        <v>22</v>
      </c>
      <c r="G807" s="7">
        <v>2046</v>
      </c>
      <c r="H807" s="9">
        <v>42403</v>
      </c>
      <c r="I807" s="7">
        <v>0.17499999999999999</v>
      </c>
      <c r="K807" s="8"/>
    </row>
    <row r="808" spans="1:11" x14ac:dyDescent="0.2">
      <c r="A808" s="7" t="s">
        <v>16</v>
      </c>
      <c r="B808" s="7">
        <f t="shared" si="12"/>
        <v>1187</v>
      </c>
      <c r="C808" s="9">
        <v>41544</v>
      </c>
      <c r="D808" s="24">
        <v>132.1269199999999</v>
      </c>
      <c r="F808" s="7" t="s">
        <v>22</v>
      </c>
      <c r="G808" s="7">
        <v>2048</v>
      </c>
      <c r="H808" s="9">
        <v>42405</v>
      </c>
      <c r="I808" s="7">
        <v>0.17499999999999999</v>
      </c>
      <c r="K808" s="8"/>
    </row>
    <row r="809" spans="1:11" x14ac:dyDescent="0.2">
      <c r="A809" s="7" t="s">
        <v>16</v>
      </c>
      <c r="B809" s="7">
        <f t="shared" si="12"/>
        <v>1190</v>
      </c>
      <c r="C809" s="9">
        <v>41547</v>
      </c>
      <c r="D809" s="24">
        <v>132.41821999999988</v>
      </c>
      <c r="F809" s="7" t="s">
        <v>22</v>
      </c>
      <c r="G809" s="7">
        <v>2051</v>
      </c>
      <c r="H809" s="10">
        <v>42408</v>
      </c>
      <c r="I809" s="7">
        <v>0.17499999999999999</v>
      </c>
      <c r="K809" s="8"/>
    </row>
    <row r="810" spans="1:11" x14ac:dyDescent="0.2">
      <c r="A810" s="7" t="s">
        <v>16</v>
      </c>
      <c r="B810" s="7">
        <f t="shared" si="12"/>
        <v>1194</v>
      </c>
      <c r="C810" s="9">
        <v>41551</v>
      </c>
      <c r="D810" s="24">
        <v>132.41821999999988</v>
      </c>
      <c r="F810" s="7" t="s">
        <v>22</v>
      </c>
      <c r="G810" s="7">
        <v>2053</v>
      </c>
      <c r="H810" s="9">
        <v>42410</v>
      </c>
      <c r="I810" s="7">
        <v>0.17499999999999999</v>
      </c>
      <c r="K810" s="8"/>
    </row>
    <row r="811" spans="1:11" x14ac:dyDescent="0.2">
      <c r="A811" s="7" t="s">
        <v>16</v>
      </c>
      <c r="D811" s="24">
        <v>132.41821999999988</v>
      </c>
      <c r="F811" s="7" t="s">
        <v>22</v>
      </c>
      <c r="G811" s="7">
        <v>2055</v>
      </c>
      <c r="H811" s="9">
        <v>42412</v>
      </c>
      <c r="I811" s="7">
        <v>0.17499999999999999</v>
      </c>
      <c r="K811" s="8"/>
    </row>
    <row r="812" spans="1:11" x14ac:dyDescent="0.2">
      <c r="A812" s="7" t="s">
        <v>16</v>
      </c>
      <c r="B812" s="7">
        <f>C812-C$2</f>
        <v>1207</v>
      </c>
      <c r="C812" s="9">
        <v>41564</v>
      </c>
      <c r="D812" s="24">
        <v>132.2989199999999</v>
      </c>
      <c r="F812" s="7" t="s">
        <v>22</v>
      </c>
      <c r="G812" s="7">
        <v>2059</v>
      </c>
      <c r="H812" s="9">
        <v>42416</v>
      </c>
      <c r="I812" s="7">
        <v>0.17499999999999999</v>
      </c>
      <c r="K812" s="8"/>
    </row>
    <row r="813" spans="1:11" x14ac:dyDescent="0.2">
      <c r="A813" s="7" t="s">
        <v>16</v>
      </c>
      <c r="B813" s="7">
        <f t="shared" ref="B813:B876" si="13">C813-C$2</f>
        <v>1208</v>
      </c>
      <c r="C813" s="9">
        <v>41565</v>
      </c>
      <c r="D813" s="24">
        <v>132.75981999999988</v>
      </c>
      <c r="F813" s="7" t="s">
        <v>22</v>
      </c>
      <c r="G813" s="7">
        <v>2060</v>
      </c>
      <c r="H813" s="9">
        <v>42417</v>
      </c>
      <c r="I813" s="7">
        <v>0.17499999999999999</v>
      </c>
      <c r="K813" s="8"/>
    </row>
    <row r="814" spans="1:11" x14ac:dyDescent="0.2">
      <c r="A814" s="7" t="s">
        <v>16</v>
      </c>
      <c r="B814" s="7">
        <f t="shared" si="13"/>
        <v>1211</v>
      </c>
      <c r="C814" s="9">
        <v>41568</v>
      </c>
      <c r="D814" s="24">
        <v>133.13581999999988</v>
      </c>
      <c r="F814" s="7" t="s">
        <v>22</v>
      </c>
      <c r="G814" s="7">
        <v>2062</v>
      </c>
      <c r="H814" s="9">
        <v>42419</v>
      </c>
      <c r="I814" s="7">
        <v>0.17499999999999999</v>
      </c>
      <c r="K814" s="8"/>
    </row>
    <row r="815" spans="1:11" x14ac:dyDescent="0.2">
      <c r="A815" s="7" t="s">
        <v>16</v>
      </c>
      <c r="B815" s="7">
        <f t="shared" si="13"/>
        <v>1212</v>
      </c>
      <c r="C815" s="9">
        <v>41569</v>
      </c>
      <c r="D815" s="24">
        <v>133.7244199999999</v>
      </c>
      <c r="F815" s="7" t="s">
        <v>22</v>
      </c>
      <c r="G815" s="7">
        <v>2065</v>
      </c>
      <c r="H815" s="9">
        <v>42422</v>
      </c>
      <c r="I815" s="7">
        <v>0.17499999999999999</v>
      </c>
      <c r="K815" s="8"/>
    </row>
    <row r="816" spans="1:11" x14ac:dyDescent="0.2">
      <c r="A816" s="7" t="s">
        <v>16</v>
      </c>
      <c r="B816" s="7">
        <f t="shared" si="13"/>
        <v>1213</v>
      </c>
      <c r="C816" s="9">
        <v>41570</v>
      </c>
      <c r="D816" s="24">
        <v>133.80371999999988</v>
      </c>
      <c r="F816" s="7" t="s">
        <v>22</v>
      </c>
      <c r="G816" s="7">
        <v>2067</v>
      </c>
      <c r="H816" s="9">
        <v>42424</v>
      </c>
      <c r="I816" s="7">
        <v>0.17499999999999999</v>
      </c>
      <c r="K816" s="8"/>
    </row>
    <row r="817" spans="1:11" x14ac:dyDescent="0.2">
      <c r="A817" s="7" t="s">
        <v>16</v>
      </c>
      <c r="B817" s="7">
        <f t="shared" si="13"/>
        <v>1214</v>
      </c>
      <c r="C817" s="9">
        <v>41571</v>
      </c>
      <c r="D817" s="24">
        <v>133.90611999999987</v>
      </c>
      <c r="F817" s="7" t="s">
        <v>22</v>
      </c>
      <c r="G817" s="7">
        <v>2069</v>
      </c>
      <c r="H817" s="9">
        <v>42426</v>
      </c>
      <c r="I817" s="7">
        <v>0.17499999999999999</v>
      </c>
      <c r="K817" s="8"/>
    </row>
    <row r="818" spans="1:11" x14ac:dyDescent="0.2">
      <c r="A818" s="7" t="s">
        <v>16</v>
      </c>
      <c r="B818" s="7">
        <f t="shared" si="13"/>
        <v>1215</v>
      </c>
      <c r="C818" s="9">
        <v>41572</v>
      </c>
      <c r="D818" s="24">
        <v>134.0207199999999</v>
      </c>
      <c r="F818" s="7" t="s">
        <v>22</v>
      </c>
      <c r="G818" s="7">
        <v>2072</v>
      </c>
      <c r="H818" s="9">
        <v>42429</v>
      </c>
      <c r="I818" s="7">
        <v>0.17499999999999999</v>
      </c>
      <c r="K818" s="8"/>
    </row>
    <row r="819" spans="1:11" x14ac:dyDescent="0.2">
      <c r="A819" s="7" t="s">
        <v>16</v>
      </c>
      <c r="B819" s="7">
        <f t="shared" si="13"/>
        <v>1218</v>
      </c>
      <c r="C819" s="9">
        <v>41575</v>
      </c>
      <c r="D819" s="24">
        <v>134.31771999999989</v>
      </c>
      <c r="F819" s="7" t="s">
        <v>22</v>
      </c>
      <c r="G819" s="7">
        <v>2074</v>
      </c>
      <c r="H819" s="9">
        <v>42431</v>
      </c>
      <c r="I819" s="7">
        <v>0.17499999999999999</v>
      </c>
      <c r="K819" s="8"/>
    </row>
    <row r="820" spans="1:11" x14ac:dyDescent="0.2">
      <c r="A820" s="7" t="s">
        <v>16</v>
      </c>
      <c r="B820" s="7">
        <f t="shared" si="13"/>
        <v>1219</v>
      </c>
      <c r="C820" s="9">
        <v>41576</v>
      </c>
      <c r="D820" s="24">
        <v>134.54961999999989</v>
      </c>
      <c r="F820" s="7" t="s">
        <v>22</v>
      </c>
      <c r="G820" s="7">
        <v>2076</v>
      </c>
      <c r="H820" s="9">
        <v>42433</v>
      </c>
      <c r="I820" s="7">
        <v>0.17499999999999999</v>
      </c>
      <c r="K820" s="8"/>
    </row>
    <row r="821" spans="1:11" x14ac:dyDescent="0.2">
      <c r="A821" s="7" t="s">
        <v>16</v>
      </c>
      <c r="B821" s="7">
        <f t="shared" si="13"/>
        <v>1220</v>
      </c>
      <c r="C821" s="9">
        <v>41577</v>
      </c>
      <c r="D821" s="24">
        <v>134.53461999999988</v>
      </c>
      <c r="F821" s="7" t="s">
        <v>22</v>
      </c>
      <c r="G821" s="7">
        <v>2079</v>
      </c>
      <c r="H821" s="9">
        <v>42436</v>
      </c>
      <c r="I821" s="7">
        <v>0.17499999999999999</v>
      </c>
      <c r="K821" s="8"/>
    </row>
    <row r="822" spans="1:11" x14ac:dyDescent="0.2">
      <c r="A822" s="7" t="s">
        <v>16</v>
      </c>
      <c r="B822" s="7">
        <f t="shared" si="13"/>
        <v>1221</v>
      </c>
      <c r="C822" s="9">
        <v>41578</v>
      </c>
      <c r="D822" s="24">
        <v>134.72061999999988</v>
      </c>
      <c r="F822" s="7" t="s">
        <v>22</v>
      </c>
      <c r="G822" s="7">
        <v>2081</v>
      </c>
      <c r="H822" s="9">
        <v>42438</v>
      </c>
      <c r="I822" s="7">
        <v>0.17499999999999999</v>
      </c>
      <c r="K822" s="8"/>
    </row>
    <row r="823" spans="1:11" x14ac:dyDescent="0.2">
      <c r="A823" s="7" t="s">
        <v>16</v>
      </c>
      <c r="B823" s="7">
        <f t="shared" si="13"/>
        <v>1222</v>
      </c>
      <c r="C823" s="9">
        <v>41579</v>
      </c>
      <c r="D823" s="24">
        <v>134.76391999999987</v>
      </c>
      <c r="F823" s="7" t="s">
        <v>22</v>
      </c>
      <c r="G823" s="7">
        <v>2083</v>
      </c>
      <c r="H823" s="9">
        <v>42440</v>
      </c>
      <c r="I823" s="7">
        <v>0.17499999999999999</v>
      </c>
      <c r="K823" s="8"/>
    </row>
    <row r="824" spans="1:11" x14ac:dyDescent="0.2">
      <c r="A824" s="7" t="s">
        <v>16</v>
      </c>
      <c r="B824" s="7">
        <f t="shared" si="13"/>
        <v>1225</v>
      </c>
      <c r="C824" s="9">
        <v>41582</v>
      </c>
      <c r="D824" s="24">
        <v>135.11211999999989</v>
      </c>
      <c r="F824" s="7" t="s">
        <v>22</v>
      </c>
      <c r="G824" s="7">
        <v>2086</v>
      </c>
      <c r="H824" s="9">
        <v>42443</v>
      </c>
      <c r="I824" s="7">
        <v>0.17499999999999999</v>
      </c>
      <c r="K824" s="8"/>
    </row>
    <row r="825" spans="1:11" x14ac:dyDescent="0.2">
      <c r="A825" s="7" t="s">
        <v>16</v>
      </c>
      <c r="B825" s="7">
        <f t="shared" si="13"/>
        <v>1226</v>
      </c>
      <c r="C825" s="9">
        <v>41583</v>
      </c>
      <c r="D825" s="24">
        <v>135.22361999999987</v>
      </c>
      <c r="F825" s="7" t="s">
        <v>22</v>
      </c>
      <c r="G825" s="7">
        <v>2088</v>
      </c>
      <c r="H825" s="9">
        <v>42445</v>
      </c>
      <c r="I825" s="7">
        <v>0.17499999999999999</v>
      </c>
      <c r="K825" s="8"/>
    </row>
    <row r="826" spans="1:11" x14ac:dyDescent="0.2">
      <c r="A826" s="7" t="s">
        <v>16</v>
      </c>
      <c r="B826" s="7">
        <f t="shared" si="13"/>
        <v>1227</v>
      </c>
      <c r="C826" s="9">
        <v>41584</v>
      </c>
      <c r="D826" s="24">
        <v>135.29361999999989</v>
      </c>
      <c r="F826" s="7" t="s">
        <v>22</v>
      </c>
      <c r="G826" s="7">
        <v>2090</v>
      </c>
      <c r="H826" s="9">
        <v>42447</v>
      </c>
      <c r="I826" s="7">
        <v>0.17499999999999999</v>
      </c>
      <c r="K826" s="8"/>
    </row>
    <row r="827" spans="1:11" x14ac:dyDescent="0.2">
      <c r="A827" s="7" t="s">
        <v>16</v>
      </c>
      <c r="B827" s="7">
        <f t="shared" si="13"/>
        <v>1228</v>
      </c>
      <c r="C827" s="9">
        <v>41585</v>
      </c>
      <c r="D827" s="24">
        <v>134.22291999999987</v>
      </c>
      <c r="F827" s="7" t="s">
        <v>22</v>
      </c>
      <c r="G827" s="7">
        <v>2093</v>
      </c>
      <c r="H827" s="9">
        <v>42450</v>
      </c>
      <c r="I827" s="7">
        <v>0.17499999999999999</v>
      </c>
      <c r="K827" s="8"/>
    </row>
    <row r="828" spans="1:11" x14ac:dyDescent="0.2">
      <c r="A828" s="7" t="s">
        <v>16</v>
      </c>
      <c r="B828" s="7">
        <f t="shared" si="13"/>
        <v>1229</v>
      </c>
      <c r="C828" s="9">
        <v>41586</v>
      </c>
      <c r="D828" s="24">
        <v>134.40991999999986</v>
      </c>
      <c r="F828" s="7" t="s">
        <v>22</v>
      </c>
      <c r="G828" s="7">
        <v>2095</v>
      </c>
      <c r="H828" s="9">
        <v>42452</v>
      </c>
      <c r="I828" s="7">
        <v>0.17499999999999999</v>
      </c>
      <c r="K828" s="8"/>
    </row>
    <row r="829" spans="1:11" x14ac:dyDescent="0.2">
      <c r="A829" s="7" t="s">
        <v>16</v>
      </c>
      <c r="B829" s="7">
        <f t="shared" si="13"/>
        <v>1233</v>
      </c>
      <c r="C829" s="9">
        <v>41590</v>
      </c>
      <c r="D829" s="24">
        <v>134.36921999999984</v>
      </c>
      <c r="F829" s="7" t="s">
        <v>22</v>
      </c>
      <c r="G829" s="7">
        <v>2097</v>
      </c>
      <c r="H829" s="9">
        <v>42454</v>
      </c>
      <c r="I829" s="7">
        <v>0.17499999999999999</v>
      </c>
      <c r="K829" s="8"/>
    </row>
    <row r="830" spans="1:11" x14ac:dyDescent="0.2">
      <c r="A830" s="7" t="s">
        <v>16</v>
      </c>
      <c r="B830" s="7">
        <f t="shared" si="13"/>
        <v>1234</v>
      </c>
      <c r="C830" s="9">
        <v>41591</v>
      </c>
      <c r="D830" s="24">
        <v>134.30111999999986</v>
      </c>
      <c r="F830" s="7" t="s">
        <v>22</v>
      </c>
      <c r="G830" s="7">
        <v>2100</v>
      </c>
      <c r="H830" s="9">
        <v>42457</v>
      </c>
      <c r="I830" s="7">
        <v>0.17499999999999999</v>
      </c>
      <c r="K830" s="8"/>
    </row>
    <row r="831" spans="1:11" x14ac:dyDescent="0.2">
      <c r="A831" s="7" t="s">
        <v>16</v>
      </c>
      <c r="B831" s="7">
        <f t="shared" si="13"/>
        <v>1235</v>
      </c>
      <c r="C831" s="9">
        <v>41592</v>
      </c>
      <c r="D831" s="24">
        <v>134.91581999999985</v>
      </c>
      <c r="F831" s="7" t="s">
        <v>22</v>
      </c>
      <c r="G831" s="7">
        <v>2102</v>
      </c>
      <c r="H831" s="14">
        <v>42459</v>
      </c>
      <c r="I831" s="7">
        <v>0.17499999999999999</v>
      </c>
      <c r="K831" s="8"/>
    </row>
    <row r="832" spans="1:11" x14ac:dyDescent="0.2">
      <c r="A832" s="7" t="s">
        <v>16</v>
      </c>
      <c r="B832" s="7">
        <f t="shared" si="13"/>
        <v>1236</v>
      </c>
      <c r="C832" s="9">
        <v>41593</v>
      </c>
      <c r="D832" s="24">
        <v>134.87961999999985</v>
      </c>
      <c r="F832" s="7" t="s">
        <v>22</v>
      </c>
      <c r="G832" s="7">
        <v>2104</v>
      </c>
      <c r="H832" s="14">
        <v>42461</v>
      </c>
      <c r="I832" s="7">
        <v>0.17499999999999999</v>
      </c>
      <c r="K832" s="8"/>
    </row>
    <row r="833" spans="1:11" x14ac:dyDescent="0.2">
      <c r="A833" s="7" t="s">
        <v>16</v>
      </c>
      <c r="B833" s="7">
        <f t="shared" si="13"/>
        <v>1239</v>
      </c>
      <c r="C833" s="9">
        <v>41596</v>
      </c>
      <c r="D833" s="24">
        <v>135.12551999999985</v>
      </c>
      <c r="F833" s="7" t="s">
        <v>22</v>
      </c>
      <c r="G833" s="7">
        <v>2107</v>
      </c>
      <c r="H833" s="14">
        <v>42464</v>
      </c>
      <c r="I833" s="7">
        <v>0.17499999999999999</v>
      </c>
      <c r="K833" s="8"/>
    </row>
    <row r="834" spans="1:11" x14ac:dyDescent="0.2">
      <c r="A834" s="7" t="s">
        <v>16</v>
      </c>
      <c r="B834" s="7">
        <f t="shared" si="13"/>
        <v>1240</v>
      </c>
      <c r="C834" s="9">
        <v>41597</v>
      </c>
      <c r="D834" s="24">
        <v>135.27171999999985</v>
      </c>
      <c r="F834" s="7" t="s">
        <v>22</v>
      </c>
      <c r="G834" s="7">
        <v>2109</v>
      </c>
      <c r="H834" s="14">
        <v>42466</v>
      </c>
      <c r="I834" s="7">
        <v>0.17499999999999999</v>
      </c>
      <c r="K834" s="8"/>
    </row>
    <row r="835" spans="1:11" x14ac:dyDescent="0.2">
      <c r="A835" s="7" t="s">
        <v>16</v>
      </c>
      <c r="B835" s="7">
        <f t="shared" si="13"/>
        <v>1241</v>
      </c>
      <c r="C835" s="9">
        <v>41598</v>
      </c>
      <c r="D835" s="24">
        <v>135.29111999999984</v>
      </c>
      <c r="F835" s="7" t="s">
        <v>22</v>
      </c>
      <c r="G835" s="7">
        <v>2111</v>
      </c>
      <c r="H835" s="14">
        <v>42468</v>
      </c>
      <c r="I835" s="7">
        <v>0.17499999999999999</v>
      </c>
      <c r="K835" s="8"/>
    </row>
    <row r="836" spans="1:11" x14ac:dyDescent="0.2">
      <c r="A836" s="7" t="s">
        <v>16</v>
      </c>
      <c r="B836" s="7">
        <f t="shared" si="13"/>
        <v>1242</v>
      </c>
      <c r="C836" s="9">
        <v>41599</v>
      </c>
      <c r="D836" s="24">
        <v>135.51041999999984</v>
      </c>
      <c r="F836" s="7" t="s">
        <v>22</v>
      </c>
      <c r="G836" s="7">
        <v>2114</v>
      </c>
      <c r="H836" s="14">
        <v>42471</v>
      </c>
      <c r="I836" s="7">
        <v>0.17499999999999999</v>
      </c>
      <c r="K836" s="8"/>
    </row>
    <row r="837" spans="1:11" x14ac:dyDescent="0.2">
      <c r="A837" s="7" t="s">
        <v>16</v>
      </c>
      <c r="B837" s="7">
        <f t="shared" si="13"/>
        <v>1243</v>
      </c>
      <c r="C837" s="9">
        <v>41600</v>
      </c>
      <c r="D837" s="24">
        <v>135.54201999999984</v>
      </c>
      <c r="F837" s="7" t="s">
        <v>22</v>
      </c>
      <c r="G837" s="7">
        <v>2116</v>
      </c>
      <c r="H837" s="14">
        <v>42473</v>
      </c>
      <c r="I837" s="7">
        <v>0.17499999999999999</v>
      </c>
      <c r="K837" s="8"/>
    </row>
    <row r="838" spans="1:11" x14ac:dyDescent="0.2">
      <c r="A838" s="7" t="s">
        <v>16</v>
      </c>
      <c r="B838" s="7">
        <f t="shared" si="13"/>
        <v>1246</v>
      </c>
      <c r="C838" s="9">
        <v>41603</v>
      </c>
      <c r="D838" s="24">
        <v>135.85971999999987</v>
      </c>
      <c r="F838" s="7" t="s">
        <v>22</v>
      </c>
      <c r="G838" s="7">
        <v>2118</v>
      </c>
      <c r="H838" s="14">
        <v>42475</v>
      </c>
      <c r="I838" s="7">
        <v>0.17499999999999999</v>
      </c>
      <c r="K838" s="8"/>
    </row>
    <row r="839" spans="1:11" x14ac:dyDescent="0.2">
      <c r="A839" s="7" t="s">
        <v>16</v>
      </c>
      <c r="B839" s="7">
        <f t="shared" si="13"/>
        <v>1247</v>
      </c>
      <c r="C839" s="9">
        <v>41604</v>
      </c>
      <c r="D839" s="24">
        <v>136.03801999999985</v>
      </c>
      <c r="F839" s="7" t="s">
        <v>22</v>
      </c>
      <c r="G839" s="7">
        <v>2121</v>
      </c>
      <c r="H839" s="14">
        <v>42478</v>
      </c>
      <c r="I839" s="7">
        <v>0.17499999999999999</v>
      </c>
      <c r="K839" s="8"/>
    </row>
    <row r="840" spans="1:11" x14ac:dyDescent="0.2">
      <c r="A840" s="7" t="s">
        <v>16</v>
      </c>
      <c r="B840" s="7">
        <f t="shared" si="13"/>
        <v>1248</v>
      </c>
      <c r="C840" s="9">
        <v>41605</v>
      </c>
      <c r="D840" s="24">
        <v>136.12361999999985</v>
      </c>
      <c r="F840" s="7" t="s">
        <v>22</v>
      </c>
      <c r="G840" s="7">
        <v>2123</v>
      </c>
      <c r="H840" s="14">
        <v>42480</v>
      </c>
      <c r="I840" s="7">
        <v>0.17499999999999999</v>
      </c>
      <c r="K840" s="8"/>
    </row>
    <row r="841" spans="1:11" x14ac:dyDescent="0.2">
      <c r="A841" s="7" t="s">
        <v>16</v>
      </c>
      <c r="B841" s="7">
        <f t="shared" si="13"/>
        <v>1253</v>
      </c>
      <c r="C841" s="9">
        <v>41610</v>
      </c>
      <c r="D841" s="24">
        <v>136.44051999999985</v>
      </c>
      <c r="F841" s="7" t="s">
        <v>22</v>
      </c>
      <c r="G841" s="7">
        <v>2125</v>
      </c>
      <c r="H841" s="14">
        <v>42482</v>
      </c>
      <c r="I841" s="7">
        <v>0.17499999999999999</v>
      </c>
      <c r="K841" s="8"/>
    </row>
    <row r="842" spans="1:11" x14ac:dyDescent="0.2">
      <c r="A842" s="7" t="s">
        <v>16</v>
      </c>
      <c r="B842" s="7">
        <f t="shared" si="13"/>
        <v>1254</v>
      </c>
      <c r="C842" s="9">
        <v>41611</v>
      </c>
      <c r="D842" s="24">
        <v>136.63781999999983</v>
      </c>
      <c r="F842" s="7" t="s">
        <v>22</v>
      </c>
      <c r="G842" s="7">
        <v>2128</v>
      </c>
      <c r="H842" s="14">
        <v>42485</v>
      </c>
      <c r="I842" s="7">
        <v>0.17499999999999999</v>
      </c>
      <c r="K842" s="8"/>
    </row>
    <row r="843" spans="1:11" x14ac:dyDescent="0.2">
      <c r="A843" s="7" t="s">
        <v>16</v>
      </c>
      <c r="B843" s="7">
        <f t="shared" si="13"/>
        <v>1255</v>
      </c>
      <c r="C843" s="10">
        <v>41612</v>
      </c>
      <c r="D843" s="24">
        <v>136.73071999999982</v>
      </c>
      <c r="F843" s="7" t="s">
        <v>22</v>
      </c>
      <c r="G843" s="7">
        <v>2130</v>
      </c>
      <c r="H843" s="14">
        <v>42487</v>
      </c>
      <c r="I843" s="7">
        <v>0.17499999999999999</v>
      </c>
      <c r="K843" s="8"/>
    </row>
    <row r="844" spans="1:11" x14ac:dyDescent="0.2">
      <c r="A844" s="7" t="s">
        <v>16</v>
      </c>
      <c r="B844" s="7">
        <f t="shared" si="13"/>
        <v>1256</v>
      </c>
      <c r="C844" s="10">
        <v>41613</v>
      </c>
      <c r="D844" s="24">
        <v>136.89351999999982</v>
      </c>
      <c r="F844" s="7" t="s">
        <v>22</v>
      </c>
      <c r="G844" s="7">
        <v>2132</v>
      </c>
      <c r="H844" s="14">
        <v>42489</v>
      </c>
      <c r="I844" s="7">
        <v>0.17499999999999999</v>
      </c>
      <c r="K844" s="8"/>
    </row>
    <row r="845" spans="1:11" x14ac:dyDescent="0.2">
      <c r="A845" s="7" t="s">
        <v>16</v>
      </c>
      <c r="B845" s="7">
        <f t="shared" si="13"/>
        <v>1257</v>
      </c>
      <c r="C845" s="10">
        <v>41614</v>
      </c>
      <c r="D845" s="24">
        <v>137.02311999999981</v>
      </c>
      <c r="F845" s="7" t="s">
        <v>22</v>
      </c>
      <c r="G845" s="7">
        <v>2135</v>
      </c>
      <c r="H845" s="14">
        <v>42492</v>
      </c>
      <c r="I845" s="7">
        <v>0.17499999999999999</v>
      </c>
      <c r="K845" s="8"/>
    </row>
    <row r="846" spans="1:11" x14ac:dyDescent="0.2">
      <c r="A846" s="7" t="s">
        <v>16</v>
      </c>
      <c r="B846" s="7">
        <f t="shared" si="13"/>
        <v>1260</v>
      </c>
      <c r="C846" s="10">
        <v>41617</v>
      </c>
      <c r="D846" s="24">
        <v>137.2439199999998</v>
      </c>
      <c r="F846" s="7" t="s">
        <v>22</v>
      </c>
      <c r="G846" s="7">
        <v>2137</v>
      </c>
      <c r="H846" s="14">
        <v>42494</v>
      </c>
      <c r="I846" s="7">
        <v>0.17499999999999999</v>
      </c>
      <c r="K846" s="8"/>
    </row>
    <row r="847" spans="1:11" x14ac:dyDescent="0.2">
      <c r="A847" s="7" t="s">
        <v>16</v>
      </c>
      <c r="B847" s="7">
        <f t="shared" si="13"/>
        <v>1261</v>
      </c>
      <c r="C847" s="10">
        <v>41618</v>
      </c>
      <c r="D847" s="24">
        <v>137.4149199999998</v>
      </c>
      <c r="F847" s="7" t="s">
        <v>22</v>
      </c>
      <c r="G847" s="7">
        <v>2139</v>
      </c>
      <c r="H847" s="14">
        <v>42496</v>
      </c>
      <c r="I847" s="7">
        <v>0.17499999999999999</v>
      </c>
      <c r="K847" s="8"/>
    </row>
    <row r="848" spans="1:11" x14ac:dyDescent="0.2">
      <c r="A848" s="7" t="s">
        <v>16</v>
      </c>
      <c r="B848" s="7">
        <f t="shared" si="13"/>
        <v>1262</v>
      </c>
      <c r="C848" s="10">
        <v>41619</v>
      </c>
      <c r="D848" s="24">
        <v>137.50151999999983</v>
      </c>
      <c r="F848" s="7" t="s">
        <v>22</v>
      </c>
      <c r="G848" s="7">
        <v>2142</v>
      </c>
      <c r="H848" s="14">
        <v>42499</v>
      </c>
      <c r="I848" s="7">
        <v>0.17499999999999999</v>
      </c>
      <c r="K848" s="8"/>
    </row>
    <row r="849" spans="1:11" x14ac:dyDescent="0.2">
      <c r="A849" s="7" t="s">
        <v>16</v>
      </c>
      <c r="B849" s="7">
        <f t="shared" si="13"/>
        <v>1263</v>
      </c>
      <c r="C849" s="10">
        <v>41620</v>
      </c>
      <c r="D849" s="24">
        <v>137.64991999999981</v>
      </c>
      <c r="F849" s="7" t="s">
        <v>22</v>
      </c>
      <c r="G849" s="7">
        <v>2144</v>
      </c>
      <c r="H849" s="9">
        <v>42501</v>
      </c>
      <c r="I849" s="7">
        <v>0.17499999999999999</v>
      </c>
      <c r="K849" s="8"/>
    </row>
    <row r="850" spans="1:11" x14ac:dyDescent="0.2">
      <c r="A850" s="7" t="s">
        <v>16</v>
      </c>
      <c r="B850" s="7">
        <f t="shared" si="13"/>
        <v>1264</v>
      </c>
      <c r="C850" s="10">
        <v>41621</v>
      </c>
      <c r="D850" s="24">
        <v>137.61931999999982</v>
      </c>
      <c r="F850" s="7" t="s">
        <v>22</v>
      </c>
      <c r="G850" s="7">
        <v>2146</v>
      </c>
      <c r="H850" s="9">
        <v>42503</v>
      </c>
      <c r="I850" s="7">
        <v>0.17499999999999999</v>
      </c>
      <c r="K850" s="8"/>
    </row>
    <row r="851" spans="1:11" x14ac:dyDescent="0.2">
      <c r="A851" s="7" t="s">
        <v>16</v>
      </c>
      <c r="B851" s="7">
        <f t="shared" si="13"/>
        <v>1267</v>
      </c>
      <c r="C851" s="10">
        <v>41624</v>
      </c>
      <c r="D851" s="24">
        <v>138.05821999999981</v>
      </c>
      <c r="F851" s="7" t="s">
        <v>22</v>
      </c>
      <c r="G851" s="7">
        <v>2149</v>
      </c>
      <c r="H851" s="9">
        <v>42506</v>
      </c>
      <c r="I851" s="7">
        <v>0.17499999999999999</v>
      </c>
      <c r="K851" s="8"/>
    </row>
    <row r="852" spans="1:11" x14ac:dyDescent="0.2">
      <c r="A852" s="7" t="s">
        <v>16</v>
      </c>
      <c r="B852" s="7">
        <f t="shared" si="13"/>
        <v>1268</v>
      </c>
      <c r="C852" s="10">
        <v>41625</v>
      </c>
      <c r="D852" s="24">
        <v>138.24771999999979</v>
      </c>
      <c r="F852" s="7" t="s">
        <v>22</v>
      </c>
      <c r="G852" s="7">
        <v>2151</v>
      </c>
      <c r="H852" s="9">
        <v>42508</v>
      </c>
      <c r="I852" s="7">
        <v>0.17499999999999999</v>
      </c>
      <c r="K852" s="8"/>
    </row>
    <row r="853" spans="1:11" x14ac:dyDescent="0.2">
      <c r="A853" s="7" t="s">
        <v>16</v>
      </c>
      <c r="B853" s="7">
        <f t="shared" si="13"/>
        <v>1269</v>
      </c>
      <c r="C853" s="10">
        <v>41626</v>
      </c>
      <c r="D853" s="24">
        <v>138.3329199999998</v>
      </c>
      <c r="F853" s="7" t="s">
        <v>22</v>
      </c>
      <c r="G853" s="7">
        <v>2153</v>
      </c>
      <c r="H853" s="9">
        <v>42510</v>
      </c>
      <c r="I853" s="7">
        <v>0.17499999999999999</v>
      </c>
      <c r="K853" s="8"/>
    </row>
    <row r="854" spans="1:11" x14ac:dyDescent="0.2">
      <c r="A854" s="7" t="s">
        <v>16</v>
      </c>
      <c r="B854" s="7">
        <f t="shared" si="13"/>
        <v>1270</v>
      </c>
      <c r="C854" s="10">
        <v>41627</v>
      </c>
      <c r="D854" s="24">
        <v>138.4938199999998</v>
      </c>
      <c r="F854" s="7" t="s">
        <v>22</v>
      </c>
      <c r="G854" s="7">
        <v>2156</v>
      </c>
      <c r="H854" s="9">
        <v>42513</v>
      </c>
      <c r="I854" s="7">
        <v>0.17499999999999999</v>
      </c>
      <c r="K854" s="8"/>
    </row>
    <row r="855" spans="1:11" x14ac:dyDescent="0.2">
      <c r="A855" s="7" t="s">
        <v>16</v>
      </c>
      <c r="B855" s="7">
        <f t="shared" si="13"/>
        <v>1271</v>
      </c>
      <c r="C855" s="10">
        <v>41628</v>
      </c>
      <c r="D855" s="24">
        <v>138.48311999999979</v>
      </c>
      <c r="F855" s="7" t="s">
        <v>22</v>
      </c>
      <c r="G855" s="7">
        <v>2158</v>
      </c>
      <c r="H855" s="9">
        <v>42515</v>
      </c>
      <c r="I855" s="7">
        <v>0.17499999999999999</v>
      </c>
      <c r="K855" s="8"/>
    </row>
    <row r="856" spans="1:11" x14ac:dyDescent="0.2">
      <c r="A856" s="7" t="s">
        <v>16</v>
      </c>
      <c r="B856" s="7">
        <f t="shared" si="13"/>
        <v>1274</v>
      </c>
      <c r="C856" s="10">
        <v>41631</v>
      </c>
      <c r="D856" s="24">
        <v>138.7088199999998</v>
      </c>
      <c r="F856" s="7" t="s">
        <v>22</v>
      </c>
      <c r="G856" s="7">
        <v>2160</v>
      </c>
      <c r="H856" s="9">
        <v>42517</v>
      </c>
      <c r="I856" s="7">
        <v>0.17499999999999999</v>
      </c>
      <c r="K856" s="8"/>
    </row>
    <row r="857" spans="1:11" x14ac:dyDescent="0.2">
      <c r="A857" s="7" t="s">
        <v>16</v>
      </c>
      <c r="B857" s="7">
        <f t="shared" si="13"/>
        <v>1275</v>
      </c>
      <c r="C857" s="10">
        <v>41632</v>
      </c>
      <c r="D857" s="24">
        <v>138.79961999999981</v>
      </c>
      <c r="F857" s="7" t="s">
        <v>22</v>
      </c>
      <c r="G857" s="7">
        <v>2164</v>
      </c>
      <c r="H857" s="9">
        <v>42521</v>
      </c>
      <c r="I857" s="7">
        <v>0.17499999999999999</v>
      </c>
      <c r="K857" s="8"/>
    </row>
    <row r="858" spans="1:11" x14ac:dyDescent="0.2">
      <c r="A858" s="7" t="s">
        <v>16</v>
      </c>
      <c r="B858" s="7">
        <f t="shared" si="13"/>
        <v>1278</v>
      </c>
      <c r="C858" s="10">
        <v>41635</v>
      </c>
      <c r="D858" s="24">
        <v>138.99531999999979</v>
      </c>
      <c r="F858" s="7" t="s">
        <v>22</v>
      </c>
      <c r="G858" s="7">
        <v>2167</v>
      </c>
      <c r="H858" s="9">
        <v>42524</v>
      </c>
      <c r="I858" s="7">
        <v>0.17499999999999999</v>
      </c>
      <c r="K858" s="8"/>
    </row>
    <row r="859" spans="1:11" x14ac:dyDescent="0.2">
      <c r="A859" s="7" t="s">
        <v>16</v>
      </c>
      <c r="B859" s="7">
        <f t="shared" si="13"/>
        <v>1281</v>
      </c>
      <c r="C859" s="10">
        <v>41638</v>
      </c>
      <c r="D859" s="24">
        <v>139.28211999999979</v>
      </c>
      <c r="F859" s="7" t="s">
        <v>22</v>
      </c>
      <c r="G859" s="7">
        <v>2170</v>
      </c>
      <c r="H859" s="9">
        <v>42527</v>
      </c>
      <c r="I859" s="7">
        <v>0.17499999999999999</v>
      </c>
      <c r="K859" s="8"/>
    </row>
    <row r="860" spans="1:11" x14ac:dyDescent="0.2">
      <c r="A860" s="7" t="s">
        <v>16</v>
      </c>
      <c r="B860" s="7">
        <f t="shared" si="13"/>
        <v>1282</v>
      </c>
      <c r="C860" s="10">
        <v>41639</v>
      </c>
      <c r="D860" s="24">
        <v>139.4613199999998</v>
      </c>
      <c r="F860" s="7" t="s">
        <v>22</v>
      </c>
      <c r="G860" s="7">
        <v>2172</v>
      </c>
      <c r="H860" s="9">
        <v>42529</v>
      </c>
      <c r="I860" s="7">
        <v>0.17499999999999999</v>
      </c>
      <c r="K860" s="8"/>
    </row>
    <row r="861" spans="1:11" x14ac:dyDescent="0.2">
      <c r="A861" s="7" t="s">
        <v>16</v>
      </c>
      <c r="B861" s="7">
        <f t="shared" si="13"/>
        <v>1284</v>
      </c>
      <c r="C861" s="10">
        <v>41641</v>
      </c>
      <c r="D861" s="24">
        <v>139.59371999999979</v>
      </c>
      <c r="F861" s="7" t="s">
        <v>22</v>
      </c>
      <c r="G861" s="7">
        <v>2174</v>
      </c>
      <c r="H861" s="9">
        <v>42531</v>
      </c>
      <c r="I861" s="7">
        <v>0.17499999999999999</v>
      </c>
      <c r="K861" s="8"/>
    </row>
    <row r="862" spans="1:11" x14ac:dyDescent="0.2">
      <c r="A862" s="7" t="s">
        <v>16</v>
      </c>
      <c r="B862" s="7">
        <f t="shared" si="13"/>
        <v>1285</v>
      </c>
      <c r="C862" s="10">
        <v>41642</v>
      </c>
      <c r="D862" s="24">
        <v>139.5947199999998</v>
      </c>
      <c r="F862" s="7" t="s">
        <v>22</v>
      </c>
      <c r="G862" s="7">
        <v>2177</v>
      </c>
      <c r="H862" s="9">
        <v>42534</v>
      </c>
      <c r="I862" s="7">
        <v>0.17499999999999999</v>
      </c>
      <c r="K862" s="8"/>
    </row>
    <row r="863" spans="1:11" x14ac:dyDescent="0.2">
      <c r="A863" s="7" t="s">
        <v>16</v>
      </c>
      <c r="B863" s="7">
        <f t="shared" si="13"/>
        <v>1289</v>
      </c>
      <c r="C863" s="10">
        <v>41646</v>
      </c>
      <c r="D863" s="24">
        <v>140.0179199999998</v>
      </c>
      <c r="F863" s="7" t="s">
        <v>22</v>
      </c>
      <c r="G863" s="7">
        <v>2179</v>
      </c>
      <c r="H863" s="9">
        <v>42536</v>
      </c>
      <c r="I863" s="7">
        <v>0.17499999999999999</v>
      </c>
      <c r="K863" s="8"/>
    </row>
    <row r="864" spans="1:11" x14ac:dyDescent="0.2">
      <c r="A864" s="7" t="s">
        <v>16</v>
      </c>
      <c r="B864" s="7">
        <f t="shared" si="13"/>
        <v>1290</v>
      </c>
      <c r="C864" s="10">
        <v>41647</v>
      </c>
      <c r="D864" s="24">
        <v>139.95241999999982</v>
      </c>
      <c r="F864" s="7" t="s">
        <v>22</v>
      </c>
      <c r="G864" s="7">
        <v>2181</v>
      </c>
      <c r="H864" s="9">
        <v>42538</v>
      </c>
      <c r="I864" s="7">
        <v>0.17499999999999999</v>
      </c>
      <c r="K864" s="8"/>
    </row>
    <row r="865" spans="1:11" x14ac:dyDescent="0.2">
      <c r="A865" s="7" t="s">
        <v>16</v>
      </c>
      <c r="B865" s="7">
        <f t="shared" si="13"/>
        <v>1291</v>
      </c>
      <c r="C865" s="10">
        <v>41648</v>
      </c>
      <c r="D865" s="24">
        <v>140.27811999999983</v>
      </c>
      <c r="F865" s="7" t="s">
        <v>22</v>
      </c>
      <c r="G865" s="7">
        <v>2184</v>
      </c>
      <c r="H865" s="9">
        <v>42541</v>
      </c>
      <c r="I865" s="7">
        <v>0.17499999999999999</v>
      </c>
      <c r="K865" s="8"/>
    </row>
    <row r="866" spans="1:11" x14ac:dyDescent="0.2">
      <c r="A866" s="7" t="s">
        <v>16</v>
      </c>
      <c r="B866" s="7">
        <f t="shared" si="13"/>
        <v>1292</v>
      </c>
      <c r="C866" s="10">
        <v>41649</v>
      </c>
      <c r="D866" s="24">
        <v>140.22621999999981</v>
      </c>
      <c r="F866" s="7" t="s">
        <v>22</v>
      </c>
      <c r="G866" s="7">
        <v>2186</v>
      </c>
      <c r="H866" s="9">
        <v>42543</v>
      </c>
      <c r="I866" s="7">
        <v>0.17499999999999999</v>
      </c>
      <c r="K866" s="8"/>
    </row>
    <row r="867" spans="1:11" x14ac:dyDescent="0.2">
      <c r="A867" s="7" t="s">
        <v>16</v>
      </c>
      <c r="B867" s="7">
        <f t="shared" si="13"/>
        <v>1295</v>
      </c>
      <c r="C867" s="10">
        <v>41652</v>
      </c>
      <c r="D867" s="24">
        <v>140.64891999999983</v>
      </c>
      <c r="F867" s="7" t="s">
        <v>22</v>
      </c>
      <c r="G867" s="7">
        <v>2188</v>
      </c>
      <c r="H867" s="12">
        <v>42545</v>
      </c>
      <c r="I867" s="7">
        <v>0.17499999999999999</v>
      </c>
      <c r="K867" s="8"/>
    </row>
    <row r="868" spans="1:11" x14ac:dyDescent="0.2">
      <c r="A868" s="7" t="s">
        <v>16</v>
      </c>
      <c r="B868" s="7">
        <f t="shared" si="13"/>
        <v>1296</v>
      </c>
      <c r="C868" s="12">
        <v>41653</v>
      </c>
      <c r="D868" s="24">
        <v>140.63241999999983</v>
      </c>
      <c r="F868" s="7" t="s">
        <v>22</v>
      </c>
      <c r="G868" s="7">
        <v>2191</v>
      </c>
      <c r="H868" s="10">
        <v>42548</v>
      </c>
      <c r="I868" s="7">
        <v>0.17499999999999999</v>
      </c>
      <c r="K868" s="8"/>
    </row>
    <row r="869" spans="1:11" x14ac:dyDescent="0.2">
      <c r="A869" s="7" t="s">
        <v>16</v>
      </c>
      <c r="B869" s="7">
        <f t="shared" si="13"/>
        <v>1297</v>
      </c>
      <c r="C869" s="10">
        <v>41654</v>
      </c>
      <c r="D869" s="24">
        <v>140.64971999999983</v>
      </c>
      <c r="F869" s="7" t="s">
        <v>22</v>
      </c>
      <c r="G869" s="7">
        <v>2193</v>
      </c>
      <c r="H869" s="9">
        <v>42550</v>
      </c>
      <c r="I869" s="7">
        <v>0.17499999999999999</v>
      </c>
      <c r="K869" s="8"/>
    </row>
    <row r="870" spans="1:11" x14ac:dyDescent="0.2">
      <c r="A870" s="7" t="s">
        <v>16</v>
      </c>
      <c r="B870" s="7">
        <f t="shared" si="13"/>
        <v>1298</v>
      </c>
      <c r="C870" s="10">
        <v>41655</v>
      </c>
      <c r="D870" s="24">
        <v>140.87241999999983</v>
      </c>
      <c r="F870" s="7" t="s">
        <v>22</v>
      </c>
      <c r="G870" s="7">
        <v>2195</v>
      </c>
      <c r="H870" s="9">
        <v>42552</v>
      </c>
      <c r="I870" s="7">
        <v>0.17499999999999999</v>
      </c>
      <c r="K870" s="8"/>
    </row>
    <row r="871" spans="1:11" x14ac:dyDescent="0.2">
      <c r="A871" s="7" t="s">
        <v>16</v>
      </c>
      <c r="B871" s="7">
        <f t="shared" si="13"/>
        <v>1299</v>
      </c>
      <c r="C871" s="10">
        <v>41656</v>
      </c>
      <c r="D871" s="24">
        <v>140.89661999999984</v>
      </c>
      <c r="F871" s="7" t="s">
        <v>22</v>
      </c>
      <c r="G871" s="7">
        <v>2200</v>
      </c>
      <c r="H871" s="9">
        <v>42557</v>
      </c>
      <c r="I871" s="7">
        <v>0.17499999999999999</v>
      </c>
      <c r="K871" s="8"/>
    </row>
    <row r="872" spans="1:11" x14ac:dyDescent="0.2">
      <c r="A872" s="7" t="s">
        <v>16</v>
      </c>
      <c r="B872" s="7">
        <f t="shared" si="13"/>
        <v>1303</v>
      </c>
      <c r="C872" s="10">
        <v>41660</v>
      </c>
      <c r="D872" s="24">
        <v>141.05071999999984</v>
      </c>
      <c r="F872" s="7" t="s">
        <v>22</v>
      </c>
      <c r="G872" s="7">
        <v>2202</v>
      </c>
      <c r="H872" s="11">
        <v>42559</v>
      </c>
      <c r="I872" s="7">
        <v>0.17499999999999999</v>
      </c>
      <c r="K872" s="8"/>
    </row>
    <row r="873" spans="1:11" x14ac:dyDescent="0.2">
      <c r="A873" s="7" t="s">
        <v>16</v>
      </c>
      <c r="B873" s="7">
        <f t="shared" si="13"/>
        <v>1304</v>
      </c>
      <c r="C873" s="11">
        <v>41661</v>
      </c>
      <c r="D873" s="24">
        <v>141.07851999999986</v>
      </c>
      <c r="F873" s="7" t="s">
        <v>22</v>
      </c>
      <c r="G873" s="7">
        <v>2205</v>
      </c>
      <c r="H873" s="10">
        <v>42562</v>
      </c>
      <c r="I873" s="7">
        <v>0.17499999999999999</v>
      </c>
      <c r="K873" s="8"/>
    </row>
    <row r="874" spans="1:11" x14ac:dyDescent="0.2">
      <c r="A874" s="7" t="s">
        <v>16</v>
      </c>
      <c r="B874" s="7">
        <f t="shared" si="13"/>
        <v>1305</v>
      </c>
      <c r="C874" s="10">
        <v>41662</v>
      </c>
      <c r="D874" s="24">
        <v>141.32571999999985</v>
      </c>
      <c r="F874" s="7" t="s">
        <v>22</v>
      </c>
      <c r="G874" s="7">
        <v>2209</v>
      </c>
      <c r="H874" s="9">
        <v>42566</v>
      </c>
      <c r="I874" s="7">
        <v>0.17499999999999999</v>
      </c>
      <c r="K874" s="8"/>
    </row>
    <row r="875" spans="1:11" x14ac:dyDescent="0.2">
      <c r="A875" s="7" t="s">
        <v>16</v>
      </c>
      <c r="B875" s="7">
        <f t="shared" si="13"/>
        <v>1306</v>
      </c>
      <c r="C875" s="10">
        <v>41663</v>
      </c>
      <c r="D875" s="24">
        <v>141.33121999999986</v>
      </c>
      <c r="F875" s="7" t="s">
        <v>22</v>
      </c>
      <c r="G875" s="7">
        <v>2212</v>
      </c>
      <c r="H875" s="9">
        <v>42569</v>
      </c>
      <c r="I875" s="7">
        <v>0.17499999999999999</v>
      </c>
      <c r="K875" s="8"/>
    </row>
    <row r="876" spans="1:11" x14ac:dyDescent="0.2">
      <c r="A876" s="7" t="s">
        <v>16</v>
      </c>
      <c r="B876" s="7">
        <f t="shared" si="13"/>
        <v>1309</v>
      </c>
      <c r="C876" s="10">
        <v>41666</v>
      </c>
      <c r="D876" s="24">
        <v>141.77001999999985</v>
      </c>
      <c r="F876" s="7" t="s">
        <v>22</v>
      </c>
      <c r="G876" s="7">
        <v>2216</v>
      </c>
      <c r="H876" s="9">
        <v>42573</v>
      </c>
      <c r="I876" s="7">
        <v>0.17499999999999999</v>
      </c>
      <c r="K876" s="8"/>
    </row>
    <row r="877" spans="1:11" x14ac:dyDescent="0.2">
      <c r="A877" s="7" t="s">
        <v>16</v>
      </c>
      <c r="B877" s="7">
        <f t="shared" ref="B877:B940" si="14">C877-C$2</f>
        <v>1310</v>
      </c>
      <c r="C877" s="10">
        <v>41667</v>
      </c>
      <c r="D877" s="24">
        <v>141.96121999999986</v>
      </c>
      <c r="F877" s="7" t="s">
        <v>22</v>
      </c>
      <c r="G877" s="7">
        <v>2219</v>
      </c>
      <c r="H877" s="9">
        <v>42576</v>
      </c>
      <c r="I877" s="7">
        <v>0.17499999999999999</v>
      </c>
      <c r="K877" s="8"/>
    </row>
    <row r="878" spans="1:11" x14ac:dyDescent="0.2">
      <c r="A878" s="7" t="s">
        <v>16</v>
      </c>
      <c r="B878" s="7">
        <f t="shared" si="14"/>
        <v>1311</v>
      </c>
      <c r="C878" s="10">
        <v>41668</v>
      </c>
      <c r="D878" s="24">
        <v>141.98851999999985</v>
      </c>
      <c r="F878" s="7" t="s">
        <v>22</v>
      </c>
      <c r="G878" s="7">
        <v>2221</v>
      </c>
      <c r="H878" s="9">
        <v>42578</v>
      </c>
      <c r="I878" s="7">
        <v>0.17499999999999999</v>
      </c>
      <c r="K878" s="8"/>
    </row>
    <row r="879" spans="1:11" x14ac:dyDescent="0.2">
      <c r="A879" s="7" t="s">
        <v>16</v>
      </c>
      <c r="B879" s="7">
        <f t="shared" si="14"/>
        <v>1312</v>
      </c>
      <c r="C879" s="10">
        <v>41669</v>
      </c>
      <c r="D879" s="24">
        <v>142.11561999999984</v>
      </c>
      <c r="F879" s="7" t="s">
        <v>22</v>
      </c>
      <c r="G879" s="7">
        <v>2223</v>
      </c>
      <c r="H879" s="11">
        <v>42580</v>
      </c>
      <c r="I879" s="7">
        <v>18.3</v>
      </c>
      <c r="K879" s="8"/>
    </row>
    <row r="880" spans="1:11" x14ac:dyDescent="0.2">
      <c r="A880" s="7" t="s">
        <v>16</v>
      </c>
      <c r="B880" s="7">
        <f t="shared" si="14"/>
        <v>1313</v>
      </c>
      <c r="C880" s="11">
        <v>41670</v>
      </c>
      <c r="D880" s="24">
        <v>142.16481999999985</v>
      </c>
      <c r="F880" s="7" t="s">
        <v>22</v>
      </c>
      <c r="G880" s="7">
        <v>2226</v>
      </c>
      <c r="H880" s="10">
        <v>42583</v>
      </c>
      <c r="I880" s="7">
        <v>2</v>
      </c>
      <c r="K880" s="8"/>
    </row>
    <row r="881" spans="1:11" x14ac:dyDescent="0.2">
      <c r="A881" s="7" t="s">
        <v>16</v>
      </c>
      <c r="B881" s="7">
        <f t="shared" si="14"/>
        <v>1316</v>
      </c>
      <c r="C881" s="10">
        <v>41673</v>
      </c>
      <c r="D881" s="24">
        <v>142.37391999999986</v>
      </c>
      <c r="F881" s="7" t="s">
        <v>22</v>
      </c>
      <c r="G881" s="7">
        <v>2228</v>
      </c>
      <c r="H881" s="9">
        <v>42585</v>
      </c>
      <c r="I881" s="7">
        <v>2</v>
      </c>
      <c r="K881" s="8"/>
    </row>
    <row r="882" spans="1:11" x14ac:dyDescent="0.2">
      <c r="A882" s="7" t="s">
        <v>16</v>
      </c>
      <c r="B882" s="7">
        <f t="shared" si="14"/>
        <v>1317</v>
      </c>
      <c r="C882" s="9">
        <v>41674</v>
      </c>
      <c r="D882" s="24">
        <v>141.95046999999985</v>
      </c>
      <c r="F882" s="7" t="s">
        <v>22</v>
      </c>
      <c r="G882" s="7">
        <v>2230</v>
      </c>
      <c r="H882" s="9">
        <v>42587</v>
      </c>
      <c r="I882" s="7">
        <v>0.17499999999999999</v>
      </c>
      <c r="K882" s="8"/>
    </row>
    <row r="883" spans="1:11" x14ac:dyDescent="0.2">
      <c r="A883" s="7" t="s">
        <v>16</v>
      </c>
      <c r="B883" s="7">
        <f t="shared" si="14"/>
        <v>1318</v>
      </c>
      <c r="C883" s="9">
        <v>41675</v>
      </c>
      <c r="D883" s="24">
        <v>141.94086999999985</v>
      </c>
      <c r="F883" s="7" t="s">
        <v>22</v>
      </c>
      <c r="G883" s="7">
        <v>2233</v>
      </c>
      <c r="H883" s="9">
        <v>42590</v>
      </c>
      <c r="I883" s="7">
        <v>0.97</v>
      </c>
      <c r="K883" s="8"/>
    </row>
    <row r="884" spans="1:11" x14ac:dyDescent="0.2">
      <c r="A884" s="7" t="s">
        <v>16</v>
      </c>
      <c r="B884" s="7">
        <f t="shared" si="14"/>
        <v>1319</v>
      </c>
      <c r="C884" s="9">
        <v>41676</v>
      </c>
      <c r="D884" s="24">
        <v>141.60251999999986</v>
      </c>
      <c r="F884" s="7" t="s">
        <v>22</v>
      </c>
      <c r="G884" s="7">
        <v>2235</v>
      </c>
      <c r="H884" s="9">
        <v>42592</v>
      </c>
      <c r="I884" s="7">
        <v>0.17499999999999999</v>
      </c>
      <c r="K884" s="8"/>
    </row>
    <row r="885" spans="1:11" x14ac:dyDescent="0.2">
      <c r="A885" s="7" t="s">
        <v>16</v>
      </c>
      <c r="B885" s="7">
        <f t="shared" si="14"/>
        <v>1320</v>
      </c>
      <c r="C885" s="9">
        <v>41677</v>
      </c>
      <c r="D885" s="24">
        <v>141.64301999999984</v>
      </c>
      <c r="F885" s="7" t="s">
        <v>22</v>
      </c>
      <c r="G885" s="7">
        <v>2237</v>
      </c>
      <c r="H885" s="9">
        <v>42594</v>
      </c>
      <c r="I885" s="7">
        <v>0.17499999999999999</v>
      </c>
      <c r="K885" s="8"/>
    </row>
    <row r="886" spans="1:11" x14ac:dyDescent="0.2">
      <c r="A886" s="7" t="s">
        <v>16</v>
      </c>
      <c r="B886" s="7">
        <f t="shared" si="14"/>
        <v>1323</v>
      </c>
      <c r="C886" s="9">
        <v>41680</v>
      </c>
      <c r="D886" s="24">
        <v>141.37636999999984</v>
      </c>
      <c r="F886" s="7" t="s">
        <v>22</v>
      </c>
      <c r="G886" s="7">
        <v>2240</v>
      </c>
      <c r="H886" s="12">
        <v>42597</v>
      </c>
      <c r="I886" s="7">
        <v>0.17499999999999999</v>
      </c>
      <c r="K886" s="8"/>
    </row>
    <row r="887" spans="1:11" x14ac:dyDescent="0.2">
      <c r="A887" s="7" t="s">
        <v>16</v>
      </c>
      <c r="B887" s="7">
        <f t="shared" si="14"/>
        <v>1324</v>
      </c>
      <c r="C887" s="12">
        <v>41681</v>
      </c>
      <c r="D887" s="24">
        <v>141.72826999999984</v>
      </c>
      <c r="F887" s="7" t="s">
        <v>22</v>
      </c>
      <c r="G887" s="7">
        <v>2242</v>
      </c>
      <c r="H887" s="10">
        <v>42599</v>
      </c>
      <c r="I887" s="7">
        <v>0.17499999999999999</v>
      </c>
      <c r="K887" s="8"/>
    </row>
    <row r="888" spans="1:11" x14ac:dyDescent="0.2">
      <c r="A888" s="7" t="s">
        <v>16</v>
      </c>
      <c r="B888" s="7">
        <f t="shared" si="14"/>
        <v>1325</v>
      </c>
      <c r="C888" s="10">
        <v>41682</v>
      </c>
      <c r="D888" s="24">
        <v>141.75996999999987</v>
      </c>
      <c r="F888" s="7" t="s">
        <v>22</v>
      </c>
      <c r="G888" s="7">
        <v>2244</v>
      </c>
      <c r="H888" s="9">
        <v>42601</v>
      </c>
      <c r="I888" s="7">
        <v>0.17499999999999999</v>
      </c>
      <c r="K888" s="8"/>
    </row>
    <row r="889" spans="1:11" x14ac:dyDescent="0.2">
      <c r="A889" s="7" t="s">
        <v>16</v>
      </c>
      <c r="B889" s="7">
        <f t="shared" si="14"/>
        <v>1326</v>
      </c>
      <c r="C889" s="9">
        <v>41683</v>
      </c>
      <c r="D889" s="24">
        <v>142.03306999999987</v>
      </c>
      <c r="F889" s="7" t="s">
        <v>22</v>
      </c>
      <c r="G889" s="7">
        <v>2247</v>
      </c>
      <c r="H889" s="9">
        <v>42604</v>
      </c>
      <c r="I889" s="7">
        <v>0.17499999999999999</v>
      </c>
      <c r="K889" s="8"/>
    </row>
    <row r="890" spans="1:11" x14ac:dyDescent="0.2">
      <c r="A890" s="7" t="s">
        <v>16</v>
      </c>
      <c r="B890" s="7">
        <f t="shared" si="14"/>
        <v>1327</v>
      </c>
      <c r="C890" s="9">
        <v>41684</v>
      </c>
      <c r="D890" s="24">
        <v>142.13366999999988</v>
      </c>
      <c r="F890" s="7" t="s">
        <v>22</v>
      </c>
      <c r="G890" s="7">
        <v>2251</v>
      </c>
      <c r="H890" s="9">
        <v>42608</v>
      </c>
      <c r="I890" s="7">
        <v>0.17499999999999999</v>
      </c>
      <c r="K890" s="8"/>
    </row>
    <row r="891" spans="1:11" x14ac:dyDescent="0.2">
      <c r="A891" s="7" t="s">
        <v>16</v>
      </c>
      <c r="B891" s="7">
        <f t="shared" si="14"/>
        <v>1331</v>
      </c>
      <c r="C891" s="9">
        <v>41688</v>
      </c>
      <c r="D891" s="24">
        <v>142.47666999999987</v>
      </c>
      <c r="F891" s="7" t="s">
        <v>22</v>
      </c>
      <c r="G891" s="7">
        <v>2254</v>
      </c>
      <c r="H891" s="9">
        <v>42611</v>
      </c>
      <c r="I891" s="7">
        <v>0.17499999999999999</v>
      </c>
      <c r="K891" s="8"/>
    </row>
    <row r="892" spans="1:11" x14ac:dyDescent="0.2">
      <c r="A892" s="7" t="s">
        <v>16</v>
      </c>
      <c r="B892" s="7">
        <f t="shared" si="14"/>
        <v>1332</v>
      </c>
      <c r="C892" s="9">
        <v>41689</v>
      </c>
      <c r="D892" s="24">
        <v>142.50866999999988</v>
      </c>
      <c r="F892" s="7" t="s">
        <v>22</v>
      </c>
      <c r="G892" s="7">
        <v>2256</v>
      </c>
      <c r="H892" s="9">
        <v>42613</v>
      </c>
      <c r="I892" s="7">
        <v>0.17499999999999999</v>
      </c>
      <c r="K892" s="8"/>
    </row>
    <row r="893" spans="1:11" x14ac:dyDescent="0.2">
      <c r="A893" s="7" t="s">
        <v>16</v>
      </c>
      <c r="B893" s="7">
        <f t="shared" si="14"/>
        <v>1333</v>
      </c>
      <c r="C893" s="9">
        <v>41690</v>
      </c>
      <c r="D893" s="24">
        <v>143.01996999999986</v>
      </c>
      <c r="F893" s="7" t="s">
        <v>22</v>
      </c>
      <c r="G893" s="7">
        <v>2258</v>
      </c>
      <c r="H893" s="9">
        <v>42615</v>
      </c>
      <c r="I893" s="7">
        <v>0.17499999999999999</v>
      </c>
      <c r="K893" s="8"/>
    </row>
    <row r="894" spans="1:11" x14ac:dyDescent="0.2">
      <c r="A894" s="7" t="s">
        <v>16</v>
      </c>
      <c r="B894" s="7">
        <f t="shared" si="14"/>
        <v>1334</v>
      </c>
      <c r="C894" s="9">
        <v>41691</v>
      </c>
      <c r="D894" s="24">
        <v>143.10186999999985</v>
      </c>
      <c r="F894" s="7" t="s">
        <v>22</v>
      </c>
      <c r="G894" s="7">
        <v>2263</v>
      </c>
      <c r="H894" s="9">
        <v>42620</v>
      </c>
      <c r="I894" s="7">
        <v>0.17499999999999999</v>
      </c>
      <c r="K894" s="8"/>
    </row>
    <row r="895" spans="1:11" x14ac:dyDescent="0.2">
      <c r="A895" s="7" t="s">
        <v>16</v>
      </c>
      <c r="B895" s="7">
        <f t="shared" si="14"/>
        <v>1337</v>
      </c>
      <c r="C895" s="9">
        <v>41694</v>
      </c>
      <c r="D895" s="24">
        <v>143.32546999999985</v>
      </c>
      <c r="F895" s="7" t="s">
        <v>22</v>
      </c>
      <c r="G895" s="7">
        <v>2265</v>
      </c>
      <c r="H895" s="9">
        <v>42622</v>
      </c>
      <c r="I895" s="7">
        <v>0.17499999999999999</v>
      </c>
      <c r="K895" s="8"/>
    </row>
    <row r="896" spans="1:11" x14ac:dyDescent="0.2">
      <c r="A896" s="7" t="s">
        <v>16</v>
      </c>
      <c r="B896" s="7">
        <f t="shared" si="14"/>
        <v>1338</v>
      </c>
      <c r="C896" s="9">
        <v>41695</v>
      </c>
      <c r="D896" s="24">
        <v>143.53446999999986</v>
      </c>
      <c r="F896" s="7" t="s">
        <v>22</v>
      </c>
      <c r="G896" s="7">
        <v>2268</v>
      </c>
      <c r="H896" s="9">
        <v>42625</v>
      </c>
      <c r="I896" s="7">
        <v>0.17499999999999999</v>
      </c>
      <c r="K896" s="8"/>
    </row>
    <row r="897" spans="1:11" x14ac:dyDescent="0.2">
      <c r="A897" s="7" t="s">
        <v>16</v>
      </c>
      <c r="B897" s="7">
        <f t="shared" si="14"/>
        <v>1339</v>
      </c>
      <c r="C897" s="9">
        <v>41696</v>
      </c>
      <c r="D897" s="24">
        <v>143.57756999999987</v>
      </c>
      <c r="F897" s="7" t="s">
        <v>22</v>
      </c>
      <c r="G897" s="7">
        <v>2270</v>
      </c>
      <c r="H897" s="9">
        <v>42627</v>
      </c>
      <c r="I897" s="7">
        <v>0.17499999999999999</v>
      </c>
      <c r="K897" s="8"/>
    </row>
    <row r="898" spans="1:11" x14ac:dyDescent="0.2">
      <c r="A898" s="7" t="s">
        <v>16</v>
      </c>
      <c r="B898" s="7">
        <f t="shared" si="14"/>
        <v>1340</v>
      </c>
      <c r="C898" s="9">
        <v>41697</v>
      </c>
      <c r="D898" s="24">
        <v>143.76436999999984</v>
      </c>
      <c r="F898" s="7" t="s">
        <v>22</v>
      </c>
      <c r="G898" s="7">
        <v>2272</v>
      </c>
      <c r="H898" s="9">
        <v>42629</v>
      </c>
      <c r="I898" s="7">
        <v>0.17499999999999999</v>
      </c>
      <c r="K898" s="8"/>
    </row>
    <row r="899" spans="1:11" x14ac:dyDescent="0.2">
      <c r="A899" s="7" t="s">
        <v>16</v>
      </c>
      <c r="B899" s="7">
        <f t="shared" si="14"/>
        <v>1341</v>
      </c>
      <c r="C899" s="9">
        <v>41698</v>
      </c>
      <c r="D899" s="24">
        <v>143.78696999999985</v>
      </c>
      <c r="F899" s="7" t="s">
        <v>22</v>
      </c>
      <c r="G899" s="7">
        <v>2275</v>
      </c>
      <c r="H899" s="9">
        <v>42632</v>
      </c>
      <c r="I899" s="7">
        <v>0.17499999999999999</v>
      </c>
      <c r="K899" s="8"/>
    </row>
    <row r="900" spans="1:11" x14ac:dyDescent="0.2">
      <c r="A900" s="7" t="s">
        <v>16</v>
      </c>
      <c r="B900" s="7">
        <f t="shared" si="14"/>
        <v>1344</v>
      </c>
      <c r="C900" s="9">
        <v>41701</v>
      </c>
      <c r="D900" s="24">
        <v>144.06656999999987</v>
      </c>
      <c r="F900" s="7" t="s">
        <v>22</v>
      </c>
      <c r="G900" s="7">
        <v>2277</v>
      </c>
      <c r="H900" s="12">
        <v>42634</v>
      </c>
      <c r="I900" s="7">
        <v>0.17499999999999999</v>
      </c>
      <c r="K900" s="8"/>
    </row>
    <row r="901" spans="1:11" x14ac:dyDescent="0.2">
      <c r="A901" s="7" t="s">
        <v>16</v>
      </c>
      <c r="B901" s="7">
        <f t="shared" si="14"/>
        <v>1345</v>
      </c>
      <c r="C901" s="12">
        <v>41702</v>
      </c>
      <c r="D901" s="24">
        <v>144.27626999999987</v>
      </c>
      <c r="F901" s="7" t="s">
        <v>22</v>
      </c>
      <c r="G901" s="7">
        <v>2279</v>
      </c>
      <c r="H901" s="10">
        <v>42636</v>
      </c>
      <c r="I901" s="7">
        <v>0.17499999999999999</v>
      </c>
      <c r="K901" s="8"/>
    </row>
    <row r="902" spans="1:11" x14ac:dyDescent="0.2">
      <c r="A902" s="7" t="s">
        <v>16</v>
      </c>
      <c r="B902" s="7">
        <f t="shared" si="14"/>
        <v>1346</v>
      </c>
      <c r="C902" s="10">
        <v>41703</v>
      </c>
      <c r="D902" s="24">
        <v>144.13736999999989</v>
      </c>
      <c r="F902" s="7" t="s">
        <v>22</v>
      </c>
      <c r="G902" s="7">
        <v>2282</v>
      </c>
      <c r="H902" s="9">
        <v>42639</v>
      </c>
      <c r="I902" s="7">
        <v>2</v>
      </c>
      <c r="K902" s="8"/>
    </row>
    <row r="903" spans="1:11" x14ac:dyDescent="0.2">
      <c r="A903" s="7" t="s">
        <v>16</v>
      </c>
      <c r="B903" s="7">
        <f t="shared" si="14"/>
        <v>1347</v>
      </c>
      <c r="C903" s="10">
        <v>41704</v>
      </c>
      <c r="D903" s="24">
        <v>144.33266999999987</v>
      </c>
      <c r="F903" s="7" t="s">
        <v>22</v>
      </c>
      <c r="G903" s="7">
        <v>2284</v>
      </c>
      <c r="H903" s="9">
        <v>42641</v>
      </c>
      <c r="I903" s="7">
        <v>0.17499999999999999</v>
      </c>
      <c r="K903" s="8"/>
    </row>
    <row r="904" spans="1:11" x14ac:dyDescent="0.2">
      <c r="A904" s="7" t="s">
        <v>16</v>
      </c>
      <c r="B904" s="7">
        <f t="shared" si="14"/>
        <v>1348</v>
      </c>
      <c r="C904" s="10">
        <v>41705</v>
      </c>
      <c r="D904" s="24">
        <v>144.37026999999986</v>
      </c>
      <c r="F904" s="7" t="s">
        <v>22</v>
      </c>
      <c r="G904" s="7">
        <v>2286</v>
      </c>
      <c r="H904" s="9">
        <v>42643</v>
      </c>
      <c r="I904" s="7">
        <v>0.17499999999999999</v>
      </c>
      <c r="K904" s="8"/>
    </row>
    <row r="905" spans="1:11" x14ac:dyDescent="0.2">
      <c r="A905" s="7" t="s">
        <v>16</v>
      </c>
      <c r="B905" s="7">
        <f t="shared" si="14"/>
        <v>1351</v>
      </c>
      <c r="C905" s="10">
        <v>41708</v>
      </c>
      <c r="D905" s="24">
        <v>144.76046999999988</v>
      </c>
      <c r="F905" s="7" t="s">
        <v>22</v>
      </c>
      <c r="G905" s="7">
        <v>2289</v>
      </c>
      <c r="H905" s="9">
        <v>42646</v>
      </c>
      <c r="I905" s="7">
        <v>0.17499999999999999</v>
      </c>
      <c r="K905" s="8"/>
    </row>
    <row r="906" spans="1:11" x14ac:dyDescent="0.2">
      <c r="A906" s="7" t="s">
        <v>16</v>
      </c>
      <c r="B906" s="7">
        <f t="shared" si="14"/>
        <v>1352</v>
      </c>
      <c r="C906" s="10">
        <v>41709</v>
      </c>
      <c r="D906" s="24">
        <v>145.21096999999989</v>
      </c>
      <c r="F906" s="7" t="s">
        <v>22</v>
      </c>
      <c r="G906" s="7">
        <v>2291</v>
      </c>
      <c r="H906" s="9">
        <v>42648</v>
      </c>
      <c r="I906" s="7">
        <v>0.17499999999999999</v>
      </c>
      <c r="K906" s="8"/>
    </row>
    <row r="907" spans="1:11" x14ac:dyDescent="0.2">
      <c r="A907" s="7" t="s">
        <v>16</v>
      </c>
      <c r="B907" s="7">
        <f t="shared" si="14"/>
        <v>1353</v>
      </c>
      <c r="C907" s="10">
        <v>41710</v>
      </c>
      <c r="D907" s="24">
        <v>145.58746999999988</v>
      </c>
      <c r="F907" s="7" t="s">
        <v>22</v>
      </c>
      <c r="G907" s="7">
        <v>2293</v>
      </c>
      <c r="H907" s="9">
        <v>42650</v>
      </c>
      <c r="I907" s="7">
        <v>0.17499999999999999</v>
      </c>
      <c r="K907" s="8"/>
    </row>
    <row r="908" spans="1:11" x14ac:dyDescent="0.2">
      <c r="A908" s="7" t="s">
        <v>16</v>
      </c>
      <c r="B908" s="7">
        <f t="shared" si="14"/>
        <v>1354</v>
      </c>
      <c r="C908" s="10">
        <v>41711</v>
      </c>
      <c r="D908" s="24">
        <v>145.82206999999988</v>
      </c>
      <c r="F908" s="7" t="s">
        <v>22</v>
      </c>
      <c r="G908" s="7">
        <v>2297</v>
      </c>
      <c r="H908" s="9">
        <v>42654</v>
      </c>
      <c r="I908" s="7">
        <v>0.17499999999999999</v>
      </c>
      <c r="J908" s="7" t="s">
        <v>83</v>
      </c>
      <c r="K908" s="8"/>
    </row>
    <row r="909" spans="1:11" x14ac:dyDescent="0.2">
      <c r="A909" s="7" t="s">
        <v>16</v>
      </c>
      <c r="B909" s="7">
        <f t="shared" si="14"/>
        <v>1355</v>
      </c>
      <c r="C909" s="10">
        <v>41712</v>
      </c>
      <c r="D909" s="24">
        <v>145.7986699999999</v>
      </c>
      <c r="F909" s="7" t="s">
        <v>24</v>
      </c>
      <c r="G909" s="7">
        <v>2300</v>
      </c>
      <c r="H909" s="9">
        <v>42657</v>
      </c>
      <c r="I909" s="7">
        <v>0.17499999999999999</v>
      </c>
      <c r="J909" s="7" t="s">
        <v>46</v>
      </c>
      <c r="K909" s="8">
        <f>MAX(I909:I932)</f>
        <v>2</v>
      </c>
    </row>
    <row r="910" spans="1:11" x14ac:dyDescent="0.2">
      <c r="A910" s="7" t="s">
        <v>16</v>
      </c>
      <c r="B910" s="7">
        <f t="shared" si="14"/>
        <v>1358</v>
      </c>
      <c r="C910" s="10">
        <v>41715</v>
      </c>
      <c r="D910" s="24">
        <v>146.2780699999999</v>
      </c>
      <c r="F910" s="7" t="s">
        <v>24</v>
      </c>
      <c r="G910" s="7">
        <v>2303</v>
      </c>
      <c r="H910" s="9">
        <v>42660</v>
      </c>
      <c r="I910" s="7">
        <v>0.17499999999999999</v>
      </c>
      <c r="J910" s="7" t="s">
        <v>47</v>
      </c>
      <c r="K910" s="8">
        <f>MIN(I909:I932)</f>
        <v>0.17499999999999999</v>
      </c>
    </row>
    <row r="911" spans="1:11" x14ac:dyDescent="0.2">
      <c r="A911" s="7" t="s">
        <v>16</v>
      </c>
      <c r="B911" s="7">
        <f t="shared" si="14"/>
        <v>1359</v>
      </c>
      <c r="C911" s="10">
        <v>41716</v>
      </c>
      <c r="D911" s="24">
        <v>146.49616999999989</v>
      </c>
      <c r="F911" s="7" t="s">
        <v>24</v>
      </c>
      <c r="G911" s="7">
        <v>2306</v>
      </c>
      <c r="H911" s="9">
        <v>42663</v>
      </c>
      <c r="I911" s="7">
        <v>0.17499999999999999</v>
      </c>
      <c r="J911" s="7" t="s">
        <v>48</v>
      </c>
      <c r="K911" s="8">
        <f>MEDIAN(I909:I932)</f>
        <v>0.17499999999999999</v>
      </c>
    </row>
    <row r="912" spans="1:11" x14ac:dyDescent="0.2">
      <c r="A912" s="7" t="s">
        <v>16</v>
      </c>
      <c r="B912" s="7">
        <f t="shared" si="14"/>
        <v>1360</v>
      </c>
      <c r="C912" s="10">
        <v>41717</v>
      </c>
      <c r="D912" s="24">
        <v>146.51246999999989</v>
      </c>
      <c r="F912" s="7" t="s">
        <v>24</v>
      </c>
      <c r="G912" s="7">
        <v>2310</v>
      </c>
      <c r="H912" s="9">
        <v>42667</v>
      </c>
      <c r="I912" s="7">
        <v>0.17499999999999999</v>
      </c>
      <c r="J912" s="7" t="s">
        <v>49</v>
      </c>
      <c r="K912" s="8">
        <f>AVERAGE(I909:I932)</f>
        <v>0.25104166666666661</v>
      </c>
    </row>
    <row r="913" spans="1:11" x14ac:dyDescent="0.2">
      <c r="A913" s="7" t="s">
        <v>16</v>
      </c>
      <c r="B913" s="7">
        <f t="shared" si="14"/>
        <v>1361</v>
      </c>
      <c r="C913" s="10">
        <v>41718</v>
      </c>
      <c r="D913" s="24">
        <v>146.77266999999989</v>
      </c>
      <c r="F913" s="7" t="s">
        <v>24</v>
      </c>
      <c r="G913" s="7">
        <v>2312</v>
      </c>
      <c r="H913" s="11">
        <v>42669</v>
      </c>
      <c r="I913" s="7">
        <v>0.17499999999999999</v>
      </c>
      <c r="J913" s="7" t="s">
        <v>50</v>
      </c>
      <c r="K913" s="8">
        <f>STDEV(I909:I932)</f>
        <v>0.37252656504827486</v>
      </c>
    </row>
    <row r="914" spans="1:11" x14ac:dyDescent="0.2">
      <c r="A914" s="7" t="s">
        <v>16</v>
      </c>
      <c r="B914" s="7">
        <f t="shared" si="14"/>
        <v>1362</v>
      </c>
      <c r="C914" s="11">
        <v>41719</v>
      </c>
      <c r="D914" s="24">
        <v>146.7866699999999</v>
      </c>
      <c r="F914" s="7" t="s">
        <v>24</v>
      </c>
      <c r="G914" s="7">
        <v>2314</v>
      </c>
      <c r="H914" s="10">
        <v>42671</v>
      </c>
      <c r="I914" s="7">
        <v>0.17499999999999999</v>
      </c>
      <c r="K914" s="8"/>
    </row>
    <row r="915" spans="1:11" x14ac:dyDescent="0.2">
      <c r="A915" s="7" t="s">
        <v>16</v>
      </c>
      <c r="B915" s="7">
        <f t="shared" si="14"/>
        <v>1365</v>
      </c>
      <c r="C915" s="10">
        <v>41722</v>
      </c>
      <c r="D915" s="24">
        <v>147.1753699999999</v>
      </c>
      <c r="F915" s="7" t="s">
        <v>24</v>
      </c>
      <c r="G915" s="7">
        <v>2317</v>
      </c>
      <c r="H915" s="9">
        <v>42674</v>
      </c>
      <c r="I915" s="7">
        <v>0.17499999999999999</v>
      </c>
      <c r="K915" s="8"/>
    </row>
    <row r="916" spans="1:11" x14ac:dyDescent="0.2">
      <c r="A916" s="7" t="s">
        <v>16</v>
      </c>
      <c r="B916" s="7">
        <f t="shared" si="14"/>
        <v>1366</v>
      </c>
      <c r="C916" s="9">
        <v>41723</v>
      </c>
      <c r="D916" s="24">
        <v>147.2164699999999</v>
      </c>
      <c r="F916" s="7" t="s">
        <v>24</v>
      </c>
      <c r="G916" s="7">
        <v>2319</v>
      </c>
      <c r="H916" s="9">
        <v>42676</v>
      </c>
      <c r="I916" s="7">
        <v>0.17499999999999999</v>
      </c>
      <c r="K916" s="8"/>
    </row>
    <row r="917" spans="1:11" x14ac:dyDescent="0.2">
      <c r="A917" s="7" t="s">
        <v>16</v>
      </c>
      <c r="B917" s="7">
        <f t="shared" si="14"/>
        <v>1367</v>
      </c>
      <c r="C917" s="9">
        <v>41724</v>
      </c>
      <c r="D917" s="24">
        <v>146.99406999999991</v>
      </c>
      <c r="F917" s="7" t="s">
        <v>24</v>
      </c>
      <c r="G917" s="7">
        <v>2321</v>
      </c>
      <c r="H917" s="9">
        <v>42678</v>
      </c>
      <c r="I917" s="7">
        <v>0.17499999999999999</v>
      </c>
      <c r="K917" s="8"/>
    </row>
    <row r="918" spans="1:11" x14ac:dyDescent="0.2">
      <c r="A918" s="7" t="s">
        <v>16</v>
      </c>
      <c r="B918" s="7">
        <f t="shared" si="14"/>
        <v>1368</v>
      </c>
      <c r="C918" s="9">
        <v>41725</v>
      </c>
      <c r="D918" s="24">
        <v>147.25826999999992</v>
      </c>
      <c r="F918" s="7" t="s">
        <v>24</v>
      </c>
      <c r="G918" s="7">
        <v>2324</v>
      </c>
      <c r="H918" s="9">
        <v>42681</v>
      </c>
      <c r="I918" s="7">
        <v>0.17499999999999999</v>
      </c>
      <c r="K918" s="8"/>
    </row>
    <row r="919" spans="1:11" x14ac:dyDescent="0.2">
      <c r="A919" s="7" t="s">
        <v>16</v>
      </c>
      <c r="B919" s="7">
        <f t="shared" si="14"/>
        <v>1369</v>
      </c>
      <c r="C919" s="9">
        <v>41726</v>
      </c>
      <c r="D919" s="24">
        <v>147.22376999999994</v>
      </c>
      <c r="F919" s="7" t="s">
        <v>24</v>
      </c>
      <c r="G919" s="7">
        <v>2326</v>
      </c>
      <c r="H919" s="9">
        <v>42683</v>
      </c>
      <c r="I919" s="7">
        <v>0.17499999999999999</v>
      </c>
      <c r="K919" s="8"/>
    </row>
    <row r="920" spans="1:11" x14ac:dyDescent="0.2">
      <c r="A920" s="7" t="s">
        <v>16</v>
      </c>
      <c r="B920" s="7">
        <f t="shared" si="14"/>
        <v>1372</v>
      </c>
      <c r="C920" s="9">
        <v>41729</v>
      </c>
      <c r="D920" s="24">
        <v>147.24376999999993</v>
      </c>
      <c r="F920" s="7" t="s">
        <v>24</v>
      </c>
      <c r="G920" s="7">
        <v>2331</v>
      </c>
      <c r="H920" s="9">
        <v>42688</v>
      </c>
      <c r="I920" s="7">
        <v>0.17499999999999999</v>
      </c>
      <c r="K920" s="8"/>
    </row>
    <row r="921" spans="1:11" x14ac:dyDescent="0.2">
      <c r="A921" s="7" t="s">
        <v>16</v>
      </c>
      <c r="B921" s="7">
        <f t="shared" si="14"/>
        <v>1373</v>
      </c>
      <c r="C921" s="9">
        <v>41730</v>
      </c>
      <c r="D921" s="24">
        <v>147.58606999999992</v>
      </c>
      <c r="F921" s="7" t="s">
        <v>24</v>
      </c>
      <c r="G921" s="7">
        <v>2333</v>
      </c>
      <c r="H921" s="9">
        <v>42690</v>
      </c>
      <c r="I921" s="7">
        <v>0.17499999999999999</v>
      </c>
      <c r="K921" s="8"/>
    </row>
    <row r="922" spans="1:11" x14ac:dyDescent="0.2">
      <c r="A922" s="7" t="s">
        <v>16</v>
      </c>
      <c r="B922" s="7">
        <f t="shared" si="14"/>
        <v>1374</v>
      </c>
      <c r="C922" s="9">
        <v>41731</v>
      </c>
      <c r="D922" s="24">
        <v>147.63806999999991</v>
      </c>
      <c r="F922" s="7" t="s">
        <v>24</v>
      </c>
      <c r="G922" s="7">
        <v>2335</v>
      </c>
      <c r="H922" s="9">
        <v>42692</v>
      </c>
      <c r="I922" s="7">
        <v>2</v>
      </c>
      <c r="K922" s="8"/>
    </row>
    <row r="923" spans="1:11" x14ac:dyDescent="0.2">
      <c r="A923" s="7" t="s">
        <v>16</v>
      </c>
      <c r="B923" s="7">
        <f t="shared" si="14"/>
        <v>1375</v>
      </c>
      <c r="C923" s="9">
        <v>41732</v>
      </c>
      <c r="D923" s="24">
        <v>147.85016999999993</v>
      </c>
      <c r="F923" s="7" t="s">
        <v>24</v>
      </c>
      <c r="G923" s="7">
        <v>2338</v>
      </c>
      <c r="H923" s="9">
        <v>42695</v>
      </c>
      <c r="I923" s="7">
        <v>0.17499999999999999</v>
      </c>
      <c r="K923" s="8"/>
    </row>
    <row r="924" spans="1:11" x14ac:dyDescent="0.2">
      <c r="A924" s="7" t="s">
        <v>16</v>
      </c>
      <c r="B924" s="7">
        <f t="shared" si="14"/>
        <v>1376</v>
      </c>
      <c r="C924" s="9">
        <v>41733</v>
      </c>
      <c r="D924" s="24">
        <v>147.90056999999993</v>
      </c>
      <c r="F924" s="7" t="s">
        <v>24</v>
      </c>
      <c r="G924" s="7">
        <v>2340</v>
      </c>
      <c r="H924" s="9">
        <v>42697</v>
      </c>
      <c r="I924" s="7">
        <v>0.17499999999999999</v>
      </c>
      <c r="K924" s="8"/>
    </row>
    <row r="925" spans="1:11" x14ac:dyDescent="0.2">
      <c r="A925" s="7" t="s">
        <v>16</v>
      </c>
      <c r="B925" s="7">
        <f t="shared" si="14"/>
        <v>1378</v>
      </c>
      <c r="C925" s="9">
        <v>41735</v>
      </c>
      <c r="D925" s="24">
        <v>148.24686999999992</v>
      </c>
      <c r="F925" s="7" t="s">
        <v>24</v>
      </c>
      <c r="G925" s="7">
        <v>2342</v>
      </c>
      <c r="H925" s="9">
        <v>42699</v>
      </c>
      <c r="I925" s="7">
        <v>0.17499999999999999</v>
      </c>
      <c r="K925" s="8"/>
    </row>
    <row r="926" spans="1:11" x14ac:dyDescent="0.2">
      <c r="A926" s="7" t="s">
        <v>16</v>
      </c>
      <c r="B926" s="7">
        <f t="shared" si="14"/>
        <v>1379</v>
      </c>
      <c r="C926" s="9">
        <v>41736</v>
      </c>
      <c r="D926" s="24">
        <v>148.37696999999991</v>
      </c>
      <c r="F926" s="7" t="s">
        <v>24</v>
      </c>
      <c r="G926" s="7">
        <v>2345</v>
      </c>
      <c r="H926" s="9">
        <v>42702</v>
      </c>
      <c r="I926" s="7">
        <v>0.17499999999999999</v>
      </c>
      <c r="K926" s="8"/>
    </row>
    <row r="927" spans="1:11" x14ac:dyDescent="0.2">
      <c r="A927" s="7" t="s">
        <v>16</v>
      </c>
      <c r="B927" s="7">
        <f t="shared" si="14"/>
        <v>1380</v>
      </c>
      <c r="C927" s="9">
        <v>41737</v>
      </c>
      <c r="D927" s="24">
        <v>148.38526999999991</v>
      </c>
      <c r="F927" s="7" t="s">
        <v>24</v>
      </c>
      <c r="G927" s="7">
        <v>2347</v>
      </c>
      <c r="H927" s="9">
        <v>42704</v>
      </c>
      <c r="I927" s="7">
        <v>0.17499999999999999</v>
      </c>
      <c r="K927" s="8"/>
    </row>
    <row r="928" spans="1:11" x14ac:dyDescent="0.2">
      <c r="A928" s="7" t="s">
        <v>16</v>
      </c>
      <c r="B928" s="7">
        <f t="shared" si="14"/>
        <v>1381</v>
      </c>
      <c r="C928" s="9">
        <v>41738</v>
      </c>
      <c r="D928" s="24">
        <v>148.4508699999999</v>
      </c>
      <c r="F928" s="7" t="s">
        <v>24</v>
      </c>
      <c r="G928" s="7">
        <v>2349</v>
      </c>
      <c r="H928" s="9">
        <v>42706</v>
      </c>
      <c r="I928" s="7">
        <v>0.17499999999999999</v>
      </c>
      <c r="K928" s="8"/>
    </row>
    <row r="929" spans="1:11" x14ac:dyDescent="0.2">
      <c r="A929" s="7" t="s">
        <v>16</v>
      </c>
      <c r="B929" s="7">
        <f t="shared" si="14"/>
        <v>1382</v>
      </c>
      <c r="C929" s="9">
        <v>41739</v>
      </c>
      <c r="D929" s="24">
        <v>148.75616999999988</v>
      </c>
      <c r="F929" s="7" t="s">
        <v>24</v>
      </c>
      <c r="G929" s="7">
        <v>2352</v>
      </c>
      <c r="H929" s="9">
        <v>42709</v>
      </c>
      <c r="I929" s="7">
        <v>0.17499999999999999</v>
      </c>
      <c r="K929" s="8"/>
    </row>
    <row r="930" spans="1:11" x14ac:dyDescent="0.2">
      <c r="A930" s="7" t="s">
        <v>16</v>
      </c>
      <c r="B930" s="7">
        <f t="shared" si="14"/>
        <v>1383</v>
      </c>
      <c r="C930" s="9">
        <v>41740</v>
      </c>
      <c r="D930" s="24">
        <v>148.7730699999999</v>
      </c>
      <c r="F930" s="7" t="s">
        <v>24</v>
      </c>
      <c r="G930" s="7">
        <v>2354</v>
      </c>
      <c r="H930" s="9">
        <v>42711</v>
      </c>
      <c r="I930" s="7">
        <v>0.17499999999999999</v>
      </c>
      <c r="K930" s="8"/>
    </row>
    <row r="931" spans="1:11" x14ac:dyDescent="0.2">
      <c r="A931" s="7" t="s">
        <v>16</v>
      </c>
      <c r="B931" s="7">
        <f t="shared" si="14"/>
        <v>1386</v>
      </c>
      <c r="C931" s="9">
        <v>41743</v>
      </c>
      <c r="D931" s="24">
        <v>149.68686999999989</v>
      </c>
      <c r="F931" s="7" t="s">
        <v>24</v>
      </c>
      <c r="G931" s="7">
        <v>2356</v>
      </c>
      <c r="H931" s="9">
        <v>42713</v>
      </c>
      <c r="I931" s="7">
        <v>0.17499999999999999</v>
      </c>
      <c r="K931" s="8"/>
    </row>
    <row r="932" spans="1:11" x14ac:dyDescent="0.2">
      <c r="A932" s="7" t="s">
        <v>16</v>
      </c>
      <c r="B932" s="7">
        <f t="shared" si="14"/>
        <v>1387</v>
      </c>
      <c r="C932" s="9">
        <v>41744</v>
      </c>
      <c r="D932" s="24">
        <v>149.83216999999988</v>
      </c>
      <c r="F932" s="7" t="s">
        <v>24</v>
      </c>
      <c r="G932" s="7">
        <v>2359</v>
      </c>
      <c r="H932" s="9">
        <v>42716</v>
      </c>
      <c r="I932" s="7">
        <v>0.17499999999999999</v>
      </c>
      <c r="J932" s="7" t="s">
        <v>84</v>
      </c>
      <c r="K932" s="8"/>
    </row>
    <row r="933" spans="1:11" x14ac:dyDescent="0.2">
      <c r="A933" s="7" t="s">
        <v>16</v>
      </c>
      <c r="B933" s="7">
        <f t="shared" si="14"/>
        <v>1388</v>
      </c>
      <c r="C933" s="9">
        <v>41745</v>
      </c>
      <c r="D933" s="24">
        <v>149.86506999999986</v>
      </c>
      <c r="F933" s="7" t="s">
        <v>26</v>
      </c>
      <c r="G933" s="7">
        <v>2361</v>
      </c>
      <c r="H933" s="9">
        <v>42718</v>
      </c>
      <c r="I933" s="7">
        <v>0.17499999999999999</v>
      </c>
      <c r="J933" s="7" t="s">
        <v>46</v>
      </c>
      <c r="K933" s="8">
        <f>MAX(I933:I1051)</f>
        <v>6</v>
      </c>
    </row>
    <row r="934" spans="1:11" x14ac:dyDescent="0.2">
      <c r="A934" s="7" t="s">
        <v>16</v>
      </c>
      <c r="B934" s="7">
        <f t="shared" si="14"/>
        <v>1389</v>
      </c>
      <c r="C934" s="9">
        <v>41746</v>
      </c>
      <c r="D934" s="24">
        <v>150.03276999999989</v>
      </c>
      <c r="F934" s="7" t="s">
        <v>26</v>
      </c>
      <c r="G934" s="7">
        <v>2363</v>
      </c>
      <c r="H934" s="9">
        <v>42720</v>
      </c>
      <c r="I934" s="7">
        <v>0.17499999999999999</v>
      </c>
      <c r="J934" s="7" t="s">
        <v>47</v>
      </c>
      <c r="K934" s="8">
        <f>MIN(I933:I1051)</f>
        <v>0.17499999999999999</v>
      </c>
    </row>
    <row r="935" spans="1:11" x14ac:dyDescent="0.2">
      <c r="A935" s="7" t="s">
        <v>16</v>
      </c>
      <c r="B935" s="7">
        <f t="shared" si="14"/>
        <v>1390</v>
      </c>
      <c r="C935" s="9">
        <v>41747</v>
      </c>
      <c r="D935" s="24">
        <v>150.01656999999986</v>
      </c>
      <c r="F935" s="7" t="s">
        <v>26</v>
      </c>
      <c r="G935" s="7">
        <v>2366</v>
      </c>
      <c r="H935" s="9">
        <v>42723</v>
      </c>
      <c r="I935" s="7">
        <v>0.17499999999999999</v>
      </c>
      <c r="J935" s="7" t="s">
        <v>48</v>
      </c>
      <c r="K935" s="8">
        <f>MEDIAN(I933:I1051)</f>
        <v>0.17499999999999999</v>
      </c>
    </row>
    <row r="936" spans="1:11" x14ac:dyDescent="0.2">
      <c r="A936" s="7" t="s">
        <v>16</v>
      </c>
      <c r="B936" s="7">
        <f t="shared" si="14"/>
        <v>1393</v>
      </c>
      <c r="C936" s="9">
        <v>41750</v>
      </c>
      <c r="D936" s="24">
        <v>150.35556999999986</v>
      </c>
      <c r="F936" s="7" t="s">
        <v>26</v>
      </c>
      <c r="G936" s="7">
        <v>2375</v>
      </c>
      <c r="H936" s="9">
        <v>42732</v>
      </c>
      <c r="I936" s="7">
        <v>0.17499999999999999</v>
      </c>
      <c r="J936" s="7" t="s">
        <v>49</v>
      </c>
      <c r="K936" s="8">
        <f>AVERAGE(I933:I1051)</f>
        <v>0.75836134453781412</v>
      </c>
    </row>
    <row r="937" spans="1:11" x14ac:dyDescent="0.2">
      <c r="A937" s="7" t="s">
        <v>16</v>
      </c>
      <c r="B937" s="7">
        <f t="shared" si="14"/>
        <v>1394</v>
      </c>
      <c r="C937" s="9">
        <v>41751</v>
      </c>
      <c r="D937" s="24">
        <v>150.46096999999986</v>
      </c>
      <c r="F937" s="7" t="s">
        <v>26</v>
      </c>
      <c r="G937" s="7">
        <v>2377</v>
      </c>
      <c r="H937" s="9">
        <v>42734</v>
      </c>
      <c r="I937" s="7">
        <v>0.17499999999999999</v>
      </c>
      <c r="J937" s="7" t="s">
        <v>50</v>
      </c>
      <c r="K937" s="8">
        <f>STDEV(I933:I1051)</f>
        <v>1.0878312098873397</v>
      </c>
    </row>
    <row r="938" spans="1:11" x14ac:dyDescent="0.2">
      <c r="A938" s="7" t="s">
        <v>16</v>
      </c>
      <c r="B938" s="7">
        <f t="shared" si="14"/>
        <v>1395</v>
      </c>
      <c r="C938" s="9">
        <v>41752</v>
      </c>
      <c r="D938" s="24">
        <v>150.54966999999988</v>
      </c>
      <c r="F938" s="7" t="s">
        <v>26</v>
      </c>
      <c r="G938" s="7">
        <v>2381</v>
      </c>
      <c r="H938" s="9">
        <v>42738</v>
      </c>
      <c r="I938" s="7">
        <v>0.17499999999999999</v>
      </c>
      <c r="K938" s="8"/>
    </row>
    <row r="939" spans="1:11" x14ac:dyDescent="0.2">
      <c r="A939" s="7" t="s">
        <v>16</v>
      </c>
      <c r="B939" s="7">
        <f t="shared" si="14"/>
        <v>1396</v>
      </c>
      <c r="C939" s="9">
        <v>41753</v>
      </c>
      <c r="D939" s="24">
        <v>150.63026999999988</v>
      </c>
      <c r="F939" s="7" t="s">
        <v>26</v>
      </c>
      <c r="G939" s="7">
        <v>2384</v>
      </c>
      <c r="H939" s="9">
        <v>42741</v>
      </c>
      <c r="I939" s="7">
        <v>0.17499999999999999</v>
      </c>
      <c r="K939" s="8"/>
    </row>
    <row r="940" spans="1:11" x14ac:dyDescent="0.2">
      <c r="A940" s="7" t="s">
        <v>16</v>
      </c>
      <c r="B940" s="7">
        <f t="shared" si="14"/>
        <v>1397</v>
      </c>
      <c r="C940" s="9">
        <v>41754</v>
      </c>
      <c r="D940" s="24">
        <v>150.66056999999986</v>
      </c>
      <c r="F940" s="7" t="s">
        <v>26</v>
      </c>
      <c r="G940" s="7">
        <v>2387</v>
      </c>
      <c r="H940" s="9">
        <v>42744</v>
      </c>
      <c r="I940" s="7">
        <v>0.17499999999999999</v>
      </c>
      <c r="K940" s="8"/>
    </row>
    <row r="941" spans="1:11" x14ac:dyDescent="0.2">
      <c r="A941" s="7" t="s">
        <v>16</v>
      </c>
      <c r="B941" s="7">
        <f t="shared" ref="B941:B1004" si="15">C941-C$2</f>
        <v>1400</v>
      </c>
      <c r="C941" s="9">
        <v>41757</v>
      </c>
      <c r="D941" s="24">
        <v>150.83946999999986</v>
      </c>
      <c r="F941" s="7" t="s">
        <v>26</v>
      </c>
      <c r="G941" s="7">
        <v>2389</v>
      </c>
      <c r="H941" s="9">
        <v>42746</v>
      </c>
      <c r="I941" s="7">
        <v>0.17499999999999999</v>
      </c>
      <c r="K941" s="8"/>
    </row>
    <row r="942" spans="1:11" x14ac:dyDescent="0.2">
      <c r="A942" s="7" t="s">
        <v>16</v>
      </c>
      <c r="B942" s="7">
        <f t="shared" si="15"/>
        <v>1401</v>
      </c>
      <c r="C942" s="9">
        <v>41758</v>
      </c>
      <c r="D942" s="24">
        <v>150.92626999999985</v>
      </c>
      <c r="F942" s="7" t="s">
        <v>26</v>
      </c>
      <c r="G942" s="7">
        <v>2391</v>
      </c>
      <c r="H942" s="9">
        <v>42748</v>
      </c>
      <c r="I942" s="7">
        <v>0.17499999999999999</v>
      </c>
      <c r="K942" s="8"/>
    </row>
    <row r="943" spans="1:11" x14ac:dyDescent="0.2">
      <c r="A943" s="7" t="s">
        <v>16</v>
      </c>
      <c r="B943" s="7">
        <f t="shared" si="15"/>
        <v>1402</v>
      </c>
      <c r="C943" s="9">
        <v>41759</v>
      </c>
      <c r="D943" s="24">
        <v>151.01796999999985</v>
      </c>
      <c r="F943" s="7" t="s">
        <v>26</v>
      </c>
      <c r="G943" s="7">
        <v>2396</v>
      </c>
      <c r="H943" s="9">
        <v>42753</v>
      </c>
      <c r="I943" s="7">
        <v>0.17499999999999999</v>
      </c>
      <c r="K943" s="8"/>
    </row>
    <row r="944" spans="1:11" x14ac:dyDescent="0.2">
      <c r="A944" s="7" t="s">
        <v>16</v>
      </c>
      <c r="B944" s="7">
        <f t="shared" si="15"/>
        <v>1403</v>
      </c>
      <c r="C944" s="9">
        <v>41760</v>
      </c>
      <c r="D944" s="24">
        <v>151.16516999999988</v>
      </c>
      <c r="F944" s="7" t="s">
        <v>26</v>
      </c>
      <c r="G944" s="7">
        <v>2398</v>
      </c>
      <c r="H944" s="9">
        <v>42755</v>
      </c>
      <c r="I944" s="7">
        <v>0.17499999999999999</v>
      </c>
      <c r="K944" s="8"/>
    </row>
    <row r="945" spans="1:11" x14ac:dyDescent="0.2">
      <c r="A945" s="7" t="s">
        <v>16</v>
      </c>
      <c r="B945" s="7">
        <f t="shared" si="15"/>
        <v>1404</v>
      </c>
      <c r="C945" s="9">
        <v>41761</v>
      </c>
      <c r="D945" s="24">
        <v>151.20316999999986</v>
      </c>
      <c r="F945" s="7" t="s">
        <v>26</v>
      </c>
      <c r="G945" s="7">
        <v>2401</v>
      </c>
      <c r="H945" s="9">
        <v>42758</v>
      </c>
      <c r="I945" s="7">
        <v>0.17499999999999999</v>
      </c>
      <c r="K945" s="8"/>
    </row>
    <row r="946" spans="1:11" x14ac:dyDescent="0.2">
      <c r="A946" s="7" t="s">
        <v>16</v>
      </c>
      <c r="B946" s="7">
        <f t="shared" si="15"/>
        <v>1407</v>
      </c>
      <c r="C946" s="9">
        <v>41764</v>
      </c>
      <c r="D946" s="24">
        <v>151.38516999999987</v>
      </c>
      <c r="F946" s="7" t="s">
        <v>26</v>
      </c>
      <c r="G946" s="7">
        <v>2403</v>
      </c>
      <c r="H946" s="9">
        <v>42760</v>
      </c>
      <c r="I946" s="7">
        <v>0.17499999999999999</v>
      </c>
      <c r="K946" s="8"/>
    </row>
    <row r="947" spans="1:11" x14ac:dyDescent="0.2">
      <c r="A947" s="7" t="s">
        <v>16</v>
      </c>
      <c r="B947" s="7">
        <f t="shared" si="15"/>
        <v>1408</v>
      </c>
      <c r="C947" s="9">
        <v>41765</v>
      </c>
      <c r="D947" s="24">
        <v>151.66946999999985</v>
      </c>
      <c r="F947" s="7" t="s">
        <v>26</v>
      </c>
      <c r="G947" s="7">
        <v>2405</v>
      </c>
      <c r="H947" s="9">
        <v>42762</v>
      </c>
      <c r="I947" s="7">
        <v>0.17499999999999999</v>
      </c>
      <c r="K947" s="8"/>
    </row>
    <row r="948" spans="1:11" x14ac:dyDescent="0.2">
      <c r="A948" s="7" t="s">
        <v>16</v>
      </c>
      <c r="B948" s="7">
        <f t="shared" si="15"/>
        <v>1409</v>
      </c>
      <c r="C948" s="9">
        <v>41766</v>
      </c>
      <c r="D948" s="24">
        <v>151.75356999999985</v>
      </c>
      <c r="F948" s="7" t="s">
        <v>26</v>
      </c>
      <c r="G948" s="7">
        <v>2408</v>
      </c>
      <c r="H948" s="9">
        <v>42765</v>
      </c>
      <c r="I948" s="7">
        <v>0.17499999999999999</v>
      </c>
      <c r="K948" s="8"/>
    </row>
    <row r="949" spans="1:11" x14ac:dyDescent="0.2">
      <c r="A949" s="7" t="s">
        <v>16</v>
      </c>
      <c r="B949" s="7">
        <f t="shared" si="15"/>
        <v>1410</v>
      </c>
      <c r="C949" s="9">
        <v>41767</v>
      </c>
      <c r="D949" s="24">
        <v>151.90176999999989</v>
      </c>
      <c r="F949" s="7" t="s">
        <v>26</v>
      </c>
      <c r="G949" s="7">
        <v>2410</v>
      </c>
      <c r="H949" s="9">
        <v>42767</v>
      </c>
      <c r="I949" s="7">
        <v>0.17499999999999999</v>
      </c>
      <c r="K949" s="8"/>
    </row>
    <row r="950" spans="1:11" x14ac:dyDescent="0.2">
      <c r="A950" s="7" t="s">
        <v>16</v>
      </c>
      <c r="B950" s="7">
        <f t="shared" si="15"/>
        <v>1411</v>
      </c>
      <c r="C950" s="9">
        <v>41768</v>
      </c>
      <c r="D950" s="24">
        <v>151.97656999999987</v>
      </c>
      <c r="F950" s="7" t="s">
        <v>26</v>
      </c>
      <c r="G950" s="7">
        <v>2412</v>
      </c>
      <c r="H950" s="9">
        <v>42769</v>
      </c>
      <c r="I950" s="7">
        <v>0.17499999999999999</v>
      </c>
      <c r="K950" s="8"/>
    </row>
    <row r="951" spans="1:11" x14ac:dyDescent="0.2">
      <c r="A951" s="7" t="s">
        <v>16</v>
      </c>
      <c r="B951" s="7">
        <f t="shared" si="15"/>
        <v>1414</v>
      </c>
      <c r="C951" s="9">
        <v>41771</v>
      </c>
      <c r="D951" s="24">
        <v>152.10286999999985</v>
      </c>
      <c r="F951" s="7" t="s">
        <v>26</v>
      </c>
      <c r="G951" s="7">
        <v>2415</v>
      </c>
      <c r="H951" s="9">
        <v>42772</v>
      </c>
      <c r="I951" s="7">
        <v>0.17499999999999999</v>
      </c>
      <c r="K951" s="8"/>
    </row>
    <row r="952" spans="1:11" x14ac:dyDescent="0.2">
      <c r="A952" s="7" t="s">
        <v>16</v>
      </c>
      <c r="B952" s="7">
        <f t="shared" si="15"/>
        <v>1415</v>
      </c>
      <c r="C952" s="9">
        <v>41772</v>
      </c>
      <c r="D952" s="24">
        <v>152.25026999999983</v>
      </c>
      <c r="F952" s="7" t="s">
        <v>26</v>
      </c>
      <c r="G952" s="7">
        <v>2417</v>
      </c>
      <c r="H952" s="9">
        <v>42774</v>
      </c>
      <c r="I952" s="7">
        <v>0.17499999999999999</v>
      </c>
      <c r="K952" s="8"/>
    </row>
    <row r="953" spans="1:11" x14ac:dyDescent="0.2">
      <c r="A953" s="7" t="s">
        <v>16</v>
      </c>
      <c r="B953" s="7">
        <f t="shared" si="15"/>
        <v>1416</v>
      </c>
      <c r="C953" s="9">
        <v>41773</v>
      </c>
      <c r="D953" s="24">
        <v>152.31516999999982</v>
      </c>
      <c r="F953" s="7" t="s">
        <v>26</v>
      </c>
      <c r="G953" s="7">
        <v>2419</v>
      </c>
      <c r="H953" s="9">
        <v>42776</v>
      </c>
      <c r="I953" s="7">
        <v>0.17499999999999999</v>
      </c>
      <c r="K953" s="8"/>
    </row>
    <row r="954" spans="1:11" x14ac:dyDescent="0.2">
      <c r="A954" s="7" t="s">
        <v>16</v>
      </c>
      <c r="B954" s="7">
        <f t="shared" si="15"/>
        <v>1417</v>
      </c>
      <c r="C954" s="9">
        <v>41774</v>
      </c>
      <c r="D954" s="24">
        <v>152.50396999999984</v>
      </c>
      <c r="F954" s="7" t="s">
        <v>26</v>
      </c>
      <c r="G954" s="7">
        <v>2422</v>
      </c>
      <c r="H954" s="9">
        <v>42779</v>
      </c>
      <c r="I954" s="7">
        <v>0.17499999999999999</v>
      </c>
      <c r="K954" s="8"/>
    </row>
    <row r="955" spans="1:11" x14ac:dyDescent="0.2">
      <c r="A955" s="7" t="s">
        <v>16</v>
      </c>
      <c r="B955" s="7">
        <f t="shared" si="15"/>
        <v>1418</v>
      </c>
      <c r="C955" s="9">
        <v>41775</v>
      </c>
      <c r="D955" s="24">
        <v>152.45916999999983</v>
      </c>
      <c r="F955" s="7" t="s">
        <v>26</v>
      </c>
      <c r="G955" s="7">
        <v>2424</v>
      </c>
      <c r="H955" s="9">
        <v>42781</v>
      </c>
      <c r="I955" s="7">
        <v>0.17499999999999999</v>
      </c>
      <c r="K955" s="8"/>
    </row>
    <row r="956" spans="1:11" x14ac:dyDescent="0.2">
      <c r="A956" s="7" t="s">
        <v>16</v>
      </c>
      <c r="B956" s="7">
        <f t="shared" si="15"/>
        <v>1421</v>
      </c>
      <c r="C956" s="9">
        <v>41778</v>
      </c>
      <c r="D956" s="24">
        <v>152.45826999999986</v>
      </c>
      <c r="F956" s="7" t="s">
        <v>26</v>
      </c>
      <c r="G956" s="7">
        <v>2426</v>
      </c>
      <c r="H956" s="9">
        <v>42783</v>
      </c>
      <c r="I956" s="7">
        <v>0.17499999999999999</v>
      </c>
      <c r="K956" s="8"/>
    </row>
    <row r="957" spans="1:11" x14ac:dyDescent="0.2">
      <c r="A957" s="7" t="s">
        <v>16</v>
      </c>
      <c r="B957" s="7">
        <f t="shared" si="15"/>
        <v>1422</v>
      </c>
      <c r="C957" s="9">
        <v>41779</v>
      </c>
      <c r="D957" s="24">
        <v>152.66026999999985</v>
      </c>
      <c r="F957" s="7" t="s">
        <v>26</v>
      </c>
      <c r="G957" s="7">
        <v>2430</v>
      </c>
      <c r="H957" s="9">
        <v>42787</v>
      </c>
      <c r="I957" s="7">
        <v>0.17499999999999999</v>
      </c>
      <c r="K957" s="8"/>
    </row>
    <row r="958" spans="1:11" x14ac:dyDescent="0.2">
      <c r="A958" s="7" t="s">
        <v>16</v>
      </c>
      <c r="B958" s="7">
        <f t="shared" si="15"/>
        <v>1423</v>
      </c>
      <c r="C958" s="9">
        <v>41780</v>
      </c>
      <c r="D958" s="24">
        <v>152.72226999999984</v>
      </c>
      <c r="F958" s="7" t="s">
        <v>26</v>
      </c>
      <c r="G958" s="7">
        <v>2433</v>
      </c>
      <c r="H958" s="12">
        <v>42790</v>
      </c>
      <c r="I958" s="7">
        <v>0.17499999999999999</v>
      </c>
      <c r="K958" s="8"/>
    </row>
    <row r="959" spans="1:11" x14ac:dyDescent="0.2">
      <c r="A959" s="7" t="s">
        <v>16</v>
      </c>
      <c r="B959" s="7">
        <f t="shared" si="15"/>
        <v>1424</v>
      </c>
      <c r="C959" s="12">
        <v>41781</v>
      </c>
      <c r="D959" s="24">
        <v>152.88346999999985</v>
      </c>
      <c r="F959" s="7" t="s">
        <v>26</v>
      </c>
      <c r="G959" s="7">
        <v>2436</v>
      </c>
      <c r="H959" s="10">
        <v>42793</v>
      </c>
      <c r="I959" s="7">
        <v>0.17499999999999999</v>
      </c>
      <c r="K959" s="8"/>
    </row>
    <row r="960" spans="1:11" x14ac:dyDescent="0.2">
      <c r="A960" s="7" t="s">
        <v>16</v>
      </c>
      <c r="B960" s="7">
        <f t="shared" si="15"/>
        <v>1425</v>
      </c>
      <c r="C960" s="10">
        <v>41782</v>
      </c>
      <c r="D960" s="24">
        <v>152.82076999999984</v>
      </c>
      <c r="F960" s="7" t="s">
        <v>26</v>
      </c>
      <c r="G960" s="7">
        <v>2438</v>
      </c>
      <c r="H960" s="14">
        <v>42795</v>
      </c>
      <c r="I960" s="7">
        <v>0.17499999999999999</v>
      </c>
      <c r="K960" s="8"/>
    </row>
    <row r="961" spans="1:11" x14ac:dyDescent="0.2">
      <c r="A961" s="7" t="s">
        <v>16</v>
      </c>
      <c r="B961" s="7">
        <f t="shared" si="15"/>
        <v>1429</v>
      </c>
      <c r="C961" s="10">
        <v>41786</v>
      </c>
      <c r="D961" s="24">
        <v>152.96266999999983</v>
      </c>
      <c r="F961" s="7" t="s">
        <v>26</v>
      </c>
      <c r="G961" s="7">
        <v>2440</v>
      </c>
      <c r="H961" s="14">
        <v>42797</v>
      </c>
      <c r="I961" s="7">
        <v>0.17499999999999999</v>
      </c>
      <c r="K961" s="8"/>
    </row>
    <row r="962" spans="1:11" x14ac:dyDescent="0.2">
      <c r="A962" s="7" t="s">
        <v>16</v>
      </c>
      <c r="B962" s="7">
        <f t="shared" si="15"/>
        <v>1430</v>
      </c>
      <c r="C962" s="10">
        <v>41787</v>
      </c>
      <c r="D962" s="24">
        <v>152.96396999999982</v>
      </c>
      <c r="F962" s="7" t="s">
        <v>26</v>
      </c>
      <c r="G962" s="7">
        <v>2443</v>
      </c>
      <c r="H962" s="14">
        <v>42800</v>
      </c>
      <c r="I962" s="7">
        <v>0.17499999999999999</v>
      </c>
      <c r="K962" s="8"/>
    </row>
    <row r="963" spans="1:11" x14ac:dyDescent="0.2">
      <c r="A963" s="7" t="s">
        <v>16</v>
      </c>
      <c r="B963" s="7">
        <f t="shared" si="15"/>
        <v>1431</v>
      </c>
      <c r="C963" s="10">
        <v>41788</v>
      </c>
      <c r="D963" s="24">
        <v>153.09786999999983</v>
      </c>
      <c r="F963" s="7" t="s">
        <v>26</v>
      </c>
      <c r="G963" s="7">
        <v>2445</v>
      </c>
      <c r="H963" s="14">
        <v>42802</v>
      </c>
      <c r="I963" s="7">
        <v>0.17499999999999999</v>
      </c>
      <c r="K963" s="8"/>
    </row>
    <row r="964" spans="1:11" x14ac:dyDescent="0.2">
      <c r="A964" s="7" t="s">
        <v>16</v>
      </c>
      <c r="B964" s="7">
        <f t="shared" si="15"/>
        <v>1432</v>
      </c>
      <c r="C964" s="10">
        <v>41789</v>
      </c>
      <c r="D964" s="24">
        <v>153.09076999999982</v>
      </c>
      <c r="F964" s="7" t="s">
        <v>26</v>
      </c>
      <c r="G964" s="7">
        <v>2447</v>
      </c>
      <c r="H964" s="14">
        <v>42804</v>
      </c>
      <c r="I964" s="7">
        <v>0.17499999999999999</v>
      </c>
      <c r="K964" s="8"/>
    </row>
    <row r="965" spans="1:11" x14ac:dyDescent="0.2">
      <c r="A965" s="7" t="s">
        <v>16</v>
      </c>
      <c r="B965" s="7">
        <f t="shared" si="15"/>
        <v>1435</v>
      </c>
      <c r="C965" s="10">
        <v>41792</v>
      </c>
      <c r="D965" s="24">
        <v>153.27246999999983</v>
      </c>
      <c r="F965" s="7" t="s">
        <v>26</v>
      </c>
      <c r="G965" s="7">
        <v>2450</v>
      </c>
      <c r="H965" s="14">
        <v>42807</v>
      </c>
      <c r="I965" s="7">
        <v>0.17499999999999999</v>
      </c>
      <c r="K965" s="8"/>
    </row>
    <row r="966" spans="1:11" x14ac:dyDescent="0.2">
      <c r="A966" s="7" t="s">
        <v>16</v>
      </c>
      <c r="B966" s="7">
        <f t="shared" si="15"/>
        <v>1436</v>
      </c>
      <c r="C966" s="10">
        <v>41793</v>
      </c>
      <c r="D966" s="24">
        <v>153.24876999999981</v>
      </c>
      <c r="F966" s="7" t="s">
        <v>26</v>
      </c>
      <c r="G966" s="7">
        <v>2452</v>
      </c>
      <c r="H966" s="14">
        <v>42809</v>
      </c>
      <c r="I966" s="7">
        <v>0.17499999999999999</v>
      </c>
      <c r="K966" s="8"/>
    </row>
    <row r="967" spans="1:11" x14ac:dyDescent="0.2">
      <c r="A967" s="7" t="s">
        <v>16</v>
      </c>
      <c r="B967" s="7">
        <f t="shared" si="15"/>
        <v>1437</v>
      </c>
      <c r="C967" s="10">
        <v>41794</v>
      </c>
      <c r="D967" s="24">
        <v>153.2991699999998</v>
      </c>
      <c r="F967" s="7" t="s">
        <v>26</v>
      </c>
      <c r="G967" s="7">
        <v>2457</v>
      </c>
      <c r="H967" s="14">
        <v>42814</v>
      </c>
      <c r="I967" s="7">
        <v>0.17499999999999999</v>
      </c>
      <c r="K967" s="8"/>
    </row>
    <row r="968" spans="1:11" x14ac:dyDescent="0.2">
      <c r="A968" s="7" t="s">
        <v>16</v>
      </c>
      <c r="B968" s="7">
        <f t="shared" si="15"/>
        <v>1438</v>
      </c>
      <c r="C968" s="10">
        <v>41795</v>
      </c>
      <c r="D968" s="24">
        <v>153.2365699999998</v>
      </c>
      <c r="F968" s="7" t="s">
        <v>26</v>
      </c>
      <c r="G968" s="7">
        <v>2459</v>
      </c>
      <c r="H968" s="14">
        <v>42816</v>
      </c>
      <c r="I968" s="7">
        <v>2</v>
      </c>
      <c r="K968" s="8"/>
    </row>
    <row r="969" spans="1:11" x14ac:dyDescent="0.2">
      <c r="A969" s="7" t="s">
        <v>16</v>
      </c>
      <c r="B969" s="7">
        <f t="shared" si="15"/>
        <v>1439</v>
      </c>
      <c r="C969" s="10">
        <v>41796</v>
      </c>
      <c r="D969" s="24">
        <v>153.25176999999982</v>
      </c>
      <c r="F969" s="7" t="s">
        <v>26</v>
      </c>
      <c r="G969" s="7">
        <v>2461</v>
      </c>
      <c r="H969" s="14">
        <v>42818</v>
      </c>
      <c r="I969" s="7">
        <v>0.17499999999999999</v>
      </c>
      <c r="K969" s="8"/>
    </row>
    <row r="970" spans="1:11" x14ac:dyDescent="0.2">
      <c r="A970" s="7" t="s">
        <v>16</v>
      </c>
      <c r="B970" s="7">
        <f t="shared" si="15"/>
        <v>1442</v>
      </c>
      <c r="C970" s="10">
        <v>41799</v>
      </c>
      <c r="D970" s="24">
        <v>153.23016999999982</v>
      </c>
      <c r="F970" s="7" t="s">
        <v>26</v>
      </c>
      <c r="G970" s="7">
        <v>2464</v>
      </c>
      <c r="H970" s="14">
        <v>42821</v>
      </c>
      <c r="I970" s="7">
        <v>0.17499999999999999</v>
      </c>
      <c r="K970" s="8"/>
    </row>
    <row r="971" spans="1:11" x14ac:dyDescent="0.2">
      <c r="A971" s="7" t="s">
        <v>16</v>
      </c>
      <c r="B971" s="7">
        <f t="shared" si="15"/>
        <v>1443</v>
      </c>
      <c r="C971" s="10">
        <v>41800</v>
      </c>
      <c r="D971" s="24">
        <v>153.2134699999998</v>
      </c>
      <c r="F971" s="7" t="s">
        <v>26</v>
      </c>
      <c r="G971" s="7">
        <v>2466</v>
      </c>
      <c r="H971" s="14">
        <v>42823</v>
      </c>
      <c r="I971" s="7">
        <v>0.17499999999999999</v>
      </c>
      <c r="K971" s="8"/>
    </row>
    <row r="972" spans="1:11" x14ac:dyDescent="0.2">
      <c r="A972" s="7" t="s">
        <v>16</v>
      </c>
      <c r="B972" s="7">
        <f t="shared" si="15"/>
        <v>1444</v>
      </c>
      <c r="C972" s="10">
        <v>41801</v>
      </c>
      <c r="D972" s="24">
        <v>153.23946999999978</v>
      </c>
      <c r="F972" s="7" t="s">
        <v>26</v>
      </c>
      <c r="G972" s="7">
        <v>2468</v>
      </c>
      <c r="H972" s="14">
        <v>42825</v>
      </c>
      <c r="I972" s="7">
        <v>0.17499999999999999</v>
      </c>
      <c r="K972" s="8"/>
    </row>
    <row r="973" spans="1:11" x14ac:dyDescent="0.2">
      <c r="A973" s="7" t="s">
        <v>16</v>
      </c>
      <c r="B973" s="7">
        <f t="shared" si="15"/>
        <v>1445</v>
      </c>
      <c r="C973" s="10">
        <v>41802</v>
      </c>
      <c r="D973" s="24">
        <v>153.25496999999979</v>
      </c>
      <c r="F973" s="7" t="s">
        <v>26</v>
      </c>
      <c r="G973" s="7">
        <v>2471</v>
      </c>
      <c r="H973" s="14">
        <v>42828</v>
      </c>
      <c r="I973" s="7">
        <v>0.17499999999999999</v>
      </c>
      <c r="K973" s="8"/>
    </row>
    <row r="974" spans="1:11" x14ac:dyDescent="0.2">
      <c r="A974" s="7" t="s">
        <v>16</v>
      </c>
      <c r="B974" s="7">
        <f t="shared" si="15"/>
        <v>1446</v>
      </c>
      <c r="C974" s="10">
        <v>41803</v>
      </c>
      <c r="D974" s="24">
        <v>153.21616999999981</v>
      </c>
      <c r="F974" s="7" t="s">
        <v>26</v>
      </c>
      <c r="G974" s="7">
        <v>2473</v>
      </c>
      <c r="H974" s="14">
        <v>42830</v>
      </c>
      <c r="I974" s="7">
        <v>0.17499999999999999</v>
      </c>
      <c r="K974" s="8"/>
    </row>
    <row r="975" spans="1:11" x14ac:dyDescent="0.2">
      <c r="A975" s="7" t="s">
        <v>16</v>
      </c>
      <c r="B975" s="7">
        <f t="shared" si="15"/>
        <v>1449</v>
      </c>
      <c r="C975" s="10">
        <v>41806</v>
      </c>
      <c r="D975" s="24">
        <v>153.18786999999983</v>
      </c>
      <c r="F975" s="7" t="s">
        <v>26</v>
      </c>
      <c r="G975" s="7">
        <v>2475</v>
      </c>
      <c r="H975" s="14">
        <v>42832</v>
      </c>
      <c r="I975" s="7">
        <v>0.17499999999999999</v>
      </c>
      <c r="K975" s="8"/>
    </row>
    <row r="976" spans="1:11" x14ac:dyDescent="0.2">
      <c r="A976" s="7" t="s">
        <v>16</v>
      </c>
      <c r="B976" s="7">
        <f t="shared" si="15"/>
        <v>1450</v>
      </c>
      <c r="C976" s="10">
        <v>41807</v>
      </c>
      <c r="D976" s="24">
        <v>153.23846999999984</v>
      </c>
      <c r="F976" s="7" t="s">
        <v>26</v>
      </c>
      <c r="G976" s="7">
        <v>2478</v>
      </c>
      <c r="H976" s="14">
        <v>42835</v>
      </c>
      <c r="I976" s="7">
        <v>0.17499999999999999</v>
      </c>
      <c r="K976" s="8"/>
    </row>
    <row r="977" spans="1:11" x14ac:dyDescent="0.2">
      <c r="A977" s="7" t="s">
        <v>16</v>
      </c>
      <c r="B977" s="7">
        <f t="shared" si="15"/>
        <v>1451</v>
      </c>
      <c r="C977" s="10">
        <v>41808</v>
      </c>
      <c r="D977" s="24">
        <v>153.27566999999985</v>
      </c>
      <c r="F977" s="7" t="s">
        <v>26</v>
      </c>
      <c r="G977" s="7">
        <v>2480</v>
      </c>
      <c r="H977" s="14">
        <v>42837</v>
      </c>
      <c r="I977" s="7">
        <v>0.17499999999999999</v>
      </c>
      <c r="K977" s="8"/>
    </row>
    <row r="978" spans="1:11" x14ac:dyDescent="0.2">
      <c r="A978" s="7" t="s">
        <v>16</v>
      </c>
      <c r="B978" s="7">
        <f t="shared" si="15"/>
        <v>1453</v>
      </c>
      <c r="C978" s="10">
        <v>41810</v>
      </c>
      <c r="D978" s="24">
        <v>153.27566999999985</v>
      </c>
      <c r="F978" s="7" t="s">
        <v>26</v>
      </c>
      <c r="G978" s="7">
        <v>2482</v>
      </c>
      <c r="H978" s="14">
        <v>42839</v>
      </c>
      <c r="I978" s="7">
        <v>2</v>
      </c>
      <c r="K978" s="8"/>
    </row>
    <row r="979" spans="1:11" x14ac:dyDescent="0.2">
      <c r="A979" s="7" t="s">
        <v>16</v>
      </c>
      <c r="B979" s="7">
        <f t="shared" si="15"/>
        <v>1456</v>
      </c>
      <c r="C979" s="10">
        <v>41813</v>
      </c>
      <c r="D979" s="24">
        <v>153.29026999999985</v>
      </c>
      <c r="F979" s="7" t="s">
        <v>26</v>
      </c>
      <c r="G979" s="7">
        <v>2485</v>
      </c>
      <c r="H979" s="17">
        <v>42842</v>
      </c>
      <c r="I979" s="7">
        <v>2</v>
      </c>
      <c r="K979" s="8"/>
    </row>
    <row r="980" spans="1:11" x14ac:dyDescent="0.2">
      <c r="A980" s="7" t="s">
        <v>16</v>
      </c>
      <c r="B980" s="7">
        <f t="shared" si="15"/>
        <v>1457</v>
      </c>
      <c r="C980" s="11">
        <v>41814</v>
      </c>
      <c r="D980" s="24">
        <v>153.49876999999984</v>
      </c>
      <c r="F980" s="7" t="s">
        <v>26</v>
      </c>
      <c r="G980" s="7">
        <v>2487</v>
      </c>
      <c r="H980" s="16">
        <v>42844</v>
      </c>
      <c r="I980" s="7">
        <v>2</v>
      </c>
      <c r="K980" s="8"/>
    </row>
    <row r="981" spans="1:11" x14ac:dyDescent="0.2">
      <c r="A981" s="7" t="s">
        <v>16</v>
      </c>
      <c r="B981" s="7">
        <f t="shared" si="15"/>
        <v>1458</v>
      </c>
      <c r="C981" s="10">
        <v>41815</v>
      </c>
      <c r="D981" s="24">
        <v>153.67886999999985</v>
      </c>
      <c r="F981" s="7" t="s">
        <v>26</v>
      </c>
      <c r="G981" s="7">
        <v>2489</v>
      </c>
      <c r="H981" s="14">
        <v>42846</v>
      </c>
      <c r="I981" s="7">
        <v>2</v>
      </c>
      <c r="K981" s="8"/>
    </row>
    <row r="982" spans="1:11" x14ac:dyDescent="0.2">
      <c r="A982" s="7" t="s">
        <v>16</v>
      </c>
      <c r="B982" s="7">
        <f t="shared" si="15"/>
        <v>1459</v>
      </c>
      <c r="C982" s="9">
        <v>41816</v>
      </c>
      <c r="D982" s="24">
        <v>153.86476999999985</v>
      </c>
      <c r="F982" s="7" t="s">
        <v>26</v>
      </c>
      <c r="G982" s="7">
        <v>2492</v>
      </c>
      <c r="H982" s="14">
        <v>42849</v>
      </c>
      <c r="I982" s="7">
        <v>2</v>
      </c>
      <c r="K982" s="8"/>
    </row>
    <row r="983" spans="1:11" x14ac:dyDescent="0.2">
      <c r="A983" s="7" t="s">
        <v>16</v>
      </c>
      <c r="B983" s="7">
        <f t="shared" si="15"/>
        <v>1460</v>
      </c>
      <c r="C983" s="9">
        <v>41817</v>
      </c>
      <c r="D983" s="24">
        <v>153.92476999999985</v>
      </c>
      <c r="F983" s="7" t="s">
        <v>26</v>
      </c>
      <c r="G983" s="7">
        <v>2494</v>
      </c>
      <c r="H983" s="14">
        <v>42851</v>
      </c>
      <c r="I983" s="7">
        <v>2</v>
      </c>
      <c r="K983" s="8"/>
    </row>
    <row r="984" spans="1:11" x14ac:dyDescent="0.2">
      <c r="A984" s="7" t="s">
        <v>16</v>
      </c>
      <c r="B984" s="7">
        <f t="shared" si="15"/>
        <v>1463</v>
      </c>
      <c r="C984" s="9">
        <v>41820</v>
      </c>
      <c r="D984" s="24">
        <v>154.08866999999984</v>
      </c>
      <c r="F984" s="7" t="s">
        <v>26</v>
      </c>
      <c r="G984" s="7">
        <v>2496</v>
      </c>
      <c r="H984" s="14">
        <v>42853</v>
      </c>
      <c r="I984" s="7">
        <v>2</v>
      </c>
      <c r="K984" s="8"/>
    </row>
    <row r="985" spans="1:11" x14ac:dyDescent="0.2">
      <c r="A985" s="7" t="s">
        <v>16</v>
      </c>
      <c r="B985" s="7">
        <f t="shared" si="15"/>
        <v>1464</v>
      </c>
      <c r="C985" s="9">
        <v>41821</v>
      </c>
      <c r="D985" s="24">
        <v>154.14226999999985</v>
      </c>
      <c r="F985" s="7" t="s">
        <v>26</v>
      </c>
      <c r="G985" s="7">
        <v>2499</v>
      </c>
      <c r="H985" s="14">
        <v>42856</v>
      </c>
      <c r="I985" s="7">
        <v>2</v>
      </c>
      <c r="K985" s="8"/>
    </row>
    <row r="986" spans="1:11" x14ac:dyDescent="0.2">
      <c r="A986" s="7" t="s">
        <v>16</v>
      </c>
      <c r="B986" s="7">
        <f t="shared" si="15"/>
        <v>1465</v>
      </c>
      <c r="C986" s="9">
        <v>41822</v>
      </c>
      <c r="D986" s="24">
        <v>154.08226999999985</v>
      </c>
      <c r="F986" s="7" t="s">
        <v>26</v>
      </c>
      <c r="G986" s="7">
        <v>2501</v>
      </c>
      <c r="H986" s="14">
        <v>42858</v>
      </c>
      <c r="I986" s="7">
        <v>2</v>
      </c>
      <c r="K986" s="8"/>
    </row>
    <row r="987" spans="1:11" x14ac:dyDescent="0.2">
      <c r="A987" s="7" t="s">
        <v>16</v>
      </c>
      <c r="B987" s="7">
        <f t="shared" si="15"/>
        <v>1466</v>
      </c>
      <c r="C987" s="9">
        <v>41823</v>
      </c>
      <c r="D987" s="24">
        <v>154.21306999999985</v>
      </c>
      <c r="F987" s="7" t="s">
        <v>26</v>
      </c>
      <c r="G987" s="7">
        <v>2503</v>
      </c>
      <c r="H987" s="14">
        <v>42860</v>
      </c>
      <c r="I987" s="7">
        <v>5.0999999999999996</v>
      </c>
      <c r="K987" s="8"/>
    </row>
    <row r="988" spans="1:11" x14ac:dyDescent="0.2">
      <c r="A988" s="7" t="s">
        <v>16</v>
      </c>
      <c r="B988" s="7">
        <f t="shared" si="15"/>
        <v>1470</v>
      </c>
      <c r="C988" s="9">
        <v>41827</v>
      </c>
      <c r="D988" s="24">
        <v>154.32366999999985</v>
      </c>
      <c r="F988" s="7" t="s">
        <v>26</v>
      </c>
      <c r="G988" s="7">
        <v>2506</v>
      </c>
      <c r="H988" s="14">
        <v>42863</v>
      </c>
      <c r="I988" s="7">
        <v>2</v>
      </c>
      <c r="K988" s="8"/>
    </row>
    <row r="989" spans="1:11" x14ac:dyDescent="0.2">
      <c r="A989" s="7" t="s">
        <v>16</v>
      </c>
      <c r="B989" s="7">
        <f t="shared" si="15"/>
        <v>1471</v>
      </c>
      <c r="C989" s="9">
        <v>41828</v>
      </c>
      <c r="D989" s="24">
        <v>154.40666999999985</v>
      </c>
      <c r="F989" s="7" t="s">
        <v>26</v>
      </c>
      <c r="G989" s="7">
        <v>2508</v>
      </c>
      <c r="H989" s="14">
        <v>42865</v>
      </c>
      <c r="I989" s="7">
        <v>2</v>
      </c>
      <c r="K989" s="8"/>
    </row>
    <row r="990" spans="1:11" x14ac:dyDescent="0.2">
      <c r="A990" s="7" t="s">
        <v>16</v>
      </c>
      <c r="B990" s="7">
        <f t="shared" si="15"/>
        <v>1472</v>
      </c>
      <c r="C990" s="9">
        <v>41829</v>
      </c>
      <c r="D990" s="24">
        <v>154.44406999999984</v>
      </c>
      <c r="F990" s="7" t="s">
        <v>26</v>
      </c>
      <c r="G990" s="7">
        <v>2510</v>
      </c>
      <c r="H990" s="14">
        <v>42867</v>
      </c>
      <c r="I990" s="7">
        <v>2</v>
      </c>
      <c r="K990" s="8"/>
    </row>
    <row r="991" spans="1:11" x14ac:dyDescent="0.2">
      <c r="A991" s="7" t="s">
        <v>16</v>
      </c>
      <c r="B991" s="7">
        <f t="shared" si="15"/>
        <v>1473</v>
      </c>
      <c r="C991" s="9">
        <v>41830</v>
      </c>
      <c r="D991" s="24">
        <v>154.75066999999984</v>
      </c>
      <c r="F991" s="7" t="s">
        <v>26</v>
      </c>
      <c r="G991" s="7">
        <v>2513</v>
      </c>
      <c r="H991" s="14">
        <v>42870</v>
      </c>
      <c r="I991" s="7">
        <v>2</v>
      </c>
      <c r="K991" s="8"/>
    </row>
    <row r="992" spans="1:11" x14ac:dyDescent="0.2">
      <c r="A992" s="7" t="s">
        <v>16</v>
      </c>
      <c r="B992" s="7">
        <f t="shared" si="15"/>
        <v>1474</v>
      </c>
      <c r="C992" s="9">
        <v>41831</v>
      </c>
      <c r="D992" s="24">
        <v>154.74646999999982</v>
      </c>
      <c r="F992" s="7" t="s">
        <v>26</v>
      </c>
      <c r="G992" s="7">
        <v>2515</v>
      </c>
      <c r="H992" s="14">
        <v>42872</v>
      </c>
      <c r="I992" s="7">
        <v>2</v>
      </c>
      <c r="K992" s="8"/>
    </row>
    <row r="993" spans="1:11" x14ac:dyDescent="0.2">
      <c r="A993" s="7" t="s">
        <v>16</v>
      </c>
      <c r="B993" s="7">
        <f t="shared" si="15"/>
        <v>1477</v>
      </c>
      <c r="C993" s="9">
        <v>41834</v>
      </c>
      <c r="D993" s="24">
        <v>154.94296999999983</v>
      </c>
      <c r="F993" s="7" t="s">
        <v>26</v>
      </c>
      <c r="G993" s="7">
        <v>2517</v>
      </c>
      <c r="H993" s="14">
        <v>42874</v>
      </c>
      <c r="I993" s="7">
        <v>2</v>
      </c>
      <c r="K993" s="8"/>
    </row>
    <row r="994" spans="1:11" x14ac:dyDescent="0.2">
      <c r="A994" s="7" t="s">
        <v>16</v>
      </c>
      <c r="B994" s="7">
        <f t="shared" si="15"/>
        <v>1478</v>
      </c>
      <c r="C994" s="9">
        <v>41835</v>
      </c>
      <c r="D994" s="24">
        <v>155.08236999999983</v>
      </c>
      <c r="F994" s="7" t="s">
        <v>26</v>
      </c>
      <c r="G994" s="7">
        <v>2520</v>
      </c>
      <c r="H994" s="14">
        <v>42877</v>
      </c>
      <c r="I994" s="7">
        <v>2</v>
      </c>
      <c r="K994" s="8"/>
    </row>
    <row r="995" spans="1:11" x14ac:dyDescent="0.2">
      <c r="A995" s="7" t="s">
        <v>16</v>
      </c>
      <c r="B995" s="7">
        <f t="shared" si="15"/>
        <v>1479</v>
      </c>
      <c r="C995" s="9">
        <v>41836</v>
      </c>
      <c r="D995" s="24">
        <v>155.14046999999982</v>
      </c>
      <c r="F995" s="7" t="s">
        <v>26</v>
      </c>
      <c r="G995" s="7">
        <v>2522</v>
      </c>
      <c r="H995" s="14">
        <v>42879</v>
      </c>
      <c r="I995" s="7">
        <v>2</v>
      </c>
      <c r="K995" s="8"/>
    </row>
    <row r="996" spans="1:11" x14ac:dyDescent="0.2">
      <c r="A996" s="7" t="s">
        <v>16</v>
      </c>
      <c r="B996" s="7">
        <f t="shared" si="15"/>
        <v>1480</v>
      </c>
      <c r="C996" s="9">
        <v>41837</v>
      </c>
      <c r="D996" s="24">
        <v>155.23596999999984</v>
      </c>
      <c r="F996" s="7" t="s">
        <v>26</v>
      </c>
      <c r="G996" s="7">
        <v>2524</v>
      </c>
      <c r="H996" s="14">
        <v>42881</v>
      </c>
      <c r="I996" s="7">
        <v>2</v>
      </c>
      <c r="K996" s="8"/>
    </row>
    <row r="997" spans="1:11" x14ac:dyDescent="0.2">
      <c r="A997" s="7" t="s">
        <v>16</v>
      </c>
      <c r="B997" s="7">
        <f t="shared" si="15"/>
        <v>1481</v>
      </c>
      <c r="C997" s="9">
        <v>41838</v>
      </c>
      <c r="D997" s="24">
        <v>155.27216999999985</v>
      </c>
      <c r="F997" s="7" t="s">
        <v>26</v>
      </c>
      <c r="G997" s="7">
        <v>2528</v>
      </c>
      <c r="H997" s="14">
        <v>42885</v>
      </c>
      <c r="I997" s="7">
        <v>2</v>
      </c>
      <c r="K997" s="8"/>
    </row>
    <row r="998" spans="1:11" x14ac:dyDescent="0.2">
      <c r="A998" s="7" t="s">
        <v>16</v>
      </c>
      <c r="B998" s="7">
        <f t="shared" si="15"/>
        <v>1484</v>
      </c>
      <c r="C998" s="9">
        <v>41841</v>
      </c>
      <c r="D998" s="24">
        <v>155.50306999999984</v>
      </c>
      <c r="F998" s="7" t="s">
        <v>26</v>
      </c>
      <c r="G998" s="7">
        <v>2531</v>
      </c>
      <c r="H998" s="14">
        <v>42888</v>
      </c>
      <c r="I998" s="7">
        <v>2</v>
      </c>
      <c r="K998" s="8"/>
    </row>
    <row r="999" spans="1:11" x14ac:dyDescent="0.2">
      <c r="A999" s="7" t="s">
        <v>16</v>
      </c>
      <c r="B999" s="7">
        <f t="shared" si="15"/>
        <v>1485</v>
      </c>
      <c r="C999" s="9">
        <v>41842</v>
      </c>
      <c r="D999" s="24">
        <v>155.80096999999984</v>
      </c>
      <c r="F999" s="7" t="s">
        <v>26</v>
      </c>
      <c r="G999" s="7">
        <v>2534</v>
      </c>
      <c r="H999" s="14">
        <v>42891</v>
      </c>
      <c r="I999" s="7">
        <v>6</v>
      </c>
      <c r="K999" s="8"/>
    </row>
    <row r="1000" spans="1:11" x14ac:dyDescent="0.2">
      <c r="A1000" s="7" t="s">
        <v>16</v>
      </c>
      <c r="B1000" s="7">
        <f t="shared" si="15"/>
        <v>1486</v>
      </c>
      <c r="C1000" s="9">
        <v>41843</v>
      </c>
      <c r="D1000" s="24">
        <v>155.83396999999982</v>
      </c>
      <c r="F1000" s="7" t="s">
        <v>26</v>
      </c>
      <c r="G1000" s="7">
        <v>2536</v>
      </c>
      <c r="H1000" s="14">
        <v>42893</v>
      </c>
      <c r="I1000" s="7">
        <v>2</v>
      </c>
      <c r="K1000" s="8"/>
    </row>
    <row r="1001" spans="1:11" x14ac:dyDescent="0.2">
      <c r="A1001" s="7" t="s">
        <v>16</v>
      </c>
      <c r="B1001" s="7">
        <f t="shared" si="15"/>
        <v>1487</v>
      </c>
      <c r="C1001" s="9">
        <v>41844</v>
      </c>
      <c r="D1001" s="24">
        <v>155.97566999999984</v>
      </c>
      <c r="F1001" s="7" t="s">
        <v>26</v>
      </c>
      <c r="G1001" s="7">
        <v>2538</v>
      </c>
      <c r="H1001" s="14">
        <v>42895</v>
      </c>
      <c r="I1001" s="7">
        <v>2</v>
      </c>
      <c r="K1001" s="8"/>
    </row>
    <row r="1002" spans="1:11" x14ac:dyDescent="0.2">
      <c r="A1002" s="7" t="s">
        <v>16</v>
      </c>
      <c r="B1002" s="7">
        <f t="shared" si="15"/>
        <v>1488</v>
      </c>
      <c r="C1002" s="9">
        <v>41845</v>
      </c>
      <c r="D1002" s="24">
        <v>156.00046999999984</v>
      </c>
      <c r="F1002" s="7" t="s">
        <v>26</v>
      </c>
      <c r="G1002" s="7">
        <v>2541</v>
      </c>
      <c r="H1002" s="14">
        <v>42898</v>
      </c>
      <c r="I1002" s="7">
        <v>2</v>
      </c>
      <c r="K1002" s="8"/>
    </row>
    <row r="1003" spans="1:11" x14ac:dyDescent="0.2">
      <c r="A1003" s="7" t="s">
        <v>16</v>
      </c>
      <c r="B1003" s="7">
        <f t="shared" si="15"/>
        <v>1491</v>
      </c>
      <c r="C1003" s="9">
        <v>41848</v>
      </c>
      <c r="D1003" s="24">
        <v>156.27186999999981</v>
      </c>
      <c r="F1003" s="7" t="s">
        <v>26</v>
      </c>
      <c r="G1003" s="7">
        <v>2543</v>
      </c>
      <c r="H1003" s="14">
        <v>42900</v>
      </c>
      <c r="I1003" s="7">
        <v>2</v>
      </c>
      <c r="K1003" s="8"/>
    </row>
    <row r="1004" spans="1:11" x14ac:dyDescent="0.2">
      <c r="A1004" s="7" t="s">
        <v>16</v>
      </c>
      <c r="B1004" s="7">
        <f t="shared" si="15"/>
        <v>1492</v>
      </c>
      <c r="C1004" s="9">
        <v>41849</v>
      </c>
      <c r="D1004" s="24">
        <v>156.17606999999984</v>
      </c>
      <c r="F1004" s="7" t="s">
        <v>26</v>
      </c>
      <c r="G1004" s="7">
        <v>2545</v>
      </c>
      <c r="H1004" s="14">
        <v>42902</v>
      </c>
      <c r="I1004" s="7">
        <v>2</v>
      </c>
      <c r="K1004" s="8"/>
    </row>
    <row r="1005" spans="1:11" x14ac:dyDescent="0.2">
      <c r="A1005" s="7" t="s">
        <v>16</v>
      </c>
      <c r="B1005" s="7">
        <f t="shared" ref="B1005:B1068" si="16">C1005-C$2</f>
        <v>1493</v>
      </c>
      <c r="C1005" s="9">
        <v>41850</v>
      </c>
      <c r="D1005" s="24">
        <v>156.42876999999984</v>
      </c>
      <c r="F1005" s="7" t="s">
        <v>26</v>
      </c>
      <c r="G1005" s="7">
        <v>2548</v>
      </c>
      <c r="H1005" s="14">
        <v>42905</v>
      </c>
      <c r="I1005" s="7">
        <v>2</v>
      </c>
      <c r="K1005" s="8"/>
    </row>
    <row r="1006" spans="1:11" x14ac:dyDescent="0.2">
      <c r="A1006" s="7" t="s">
        <v>16</v>
      </c>
      <c r="B1006" s="7">
        <f t="shared" si="16"/>
        <v>1494</v>
      </c>
      <c r="C1006" s="9">
        <v>41851</v>
      </c>
      <c r="D1006" s="24">
        <v>156.65256999999983</v>
      </c>
      <c r="F1006" s="7" t="s">
        <v>26</v>
      </c>
      <c r="G1006" s="7">
        <v>2550</v>
      </c>
      <c r="H1006" s="14">
        <v>42907</v>
      </c>
      <c r="I1006" s="7">
        <v>2</v>
      </c>
      <c r="K1006" s="8"/>
    </row>
    <row r="1007" spans="1:11" x14ac:dyDescent="0.2">
      <c r="A1007" s="7" t="s">
        <v>16</v>
      </c>
      <c r="B1007" s="7">
        <f t="shared" si="16"/>
        <v>1495</v>
      </c>
      <c r="C1007" s="9">
        <v>41852</v>
      </c>
      <c r="D1007" s="24">
        <v>156.69606999999982</v>
      </c>
      <c r="F1007" s="7" t="s">
        <v>26</v>
      </c>
      <c r="G1007" s="7">
        <v>2552</v>
      </c>
      <c r="H1007" s="14">
        <v>42909</v>
      </c>
      <c r="I1007" s="7">
        <v>0.17499999999999999</v>
      </c>
      <c r="K1007" s="8"/>
    </row>
    <row r="1008" spans="1:11" x14ac:dyDescent="0.2">
      <c r="A1008" s="7" t="s">
        <v>16</v>
      </c>
      <c r="B1008" s="7">
        <f t="shared" si="16"/>
        <v>1498</v>
      </c>
      <c r="C1008" s="9">
        <v>41855</v>
      </c>
      <c r="D1008" s="24">
        <v>156.80086999999983</v>
      </c>
      <c r="F1008" s="7" t="s">
        <v>26</v>
      </c>
      <c r="G1008" s="7">
        <v>2555</v>
      </c>
      <c r="H1008" s="16">
        <v>42912</v>
      </c>
      <c r="I1008" s="7">
        <v>0.17499999999999999</v>
      </c>
      <c r="K1008" s="8"/>
    </row>
    <row r="1009" spans="1:11" x14ac:dyDescent="0.2">
      <c r="A1009" s="7" t="s">
        <v>16</v>
      </c>
      <c r="B1009" s="7">
        <f t="shared" si="16"/>
        <v>1499</v>
      </c>
      <c r="C1009" s="9">
        <v>41856</v>
      </c>
      <c r="D1009" s="24">
        <v>156.90886999999981</v>
      </c>
      <c r="F1009" s="7" t="s">
        <v>26</v>
      </c>
      <c r="G1009" s="7">
        <v>2557</v>
      </c>
      <c r="H1009" s="14">
        <v>42914</v>
      </c>
      <c r="I1009" s="7">
        <v>0.17499999999999999</v>
      </c>
      <c r="K1009" s="8"/>
    </row>
    <row r="1010" spans="1:11" x14ac:dyDescent="0.2">
      <c r="A1010" s="7" t="s">
        <v>16</v>
      </c>
      <c r="B1010" s="7">
        <f t="shared" si="16"/>
        <v>1500</v>
      </c>
      <c r="C1010" s="9">
        <v>41857</v>
      </c>
      <c r="D1010" s="24">
        <v>156.73526999999982</v>
      </c>
      <c r="F1010" s="7" t="s">
        <v>26</v>
      </c>
      <c r="G1010" s="7">
        <v>2559</v>
      </c>
      <c r="H1010" s="14">
        <v>42916</v>
      </c>
      <c r="I1010" s="7">
        <v>0.17499999999999999</v>
      </c>
      <c r="K1010" s="8"/>
    </row>
    <row r="1011" spans="1:11" x14ac:dyDescent="0.2">
      <c r="A1011" s="7" t="s">
        <v>16</v>
      </c>
      <c r="B1011" s="7">
        <f t="shared" si="16"/>
        <v>1501</v>
      </c>
      <c r="C1011" s="10">
        <v>41858</v>
      </c>
      <c r="D1011" s="24">
        <v>156.73116999999982</v>
      </c>
      <c r="F1011" s="7" t="s">
        <v>26</v>
      </c>
      <c r="G1011" s="7">
        <v>2562</v>
      </c>
      <c r="H1011" s="14">
        <v>42919</v>
      </c>
      <c r="I1011" s="7">
        <v>0.17499999999999999</v>
      </c>
      <c r="K1011" s="8"/>
    </row>
    <row r="1012" spans="1:11" x14ac:dyDescent="0.2">
      <c r="A1012" s="7" t="s">
        <v>16</v>
      </c>
      <c r="B1012" s="7">
        <f t="shared" si="16"/>
        <v>1502</v>
      </c>
      <c r="C1012" s="9">
        <v>41859</v>
      </c>
      <c r="D1012" s="24">
        <v>156.93566999999982</v>
      </c>
      <c r="F1012" s="7" t="s">
        <v>26</v>
      </c>
      <c r="G1012" s="7">
        <v>2564</v>
      </c>
      <c r="H1012" s="14">
        <v>42921</v>
      </c>
      <c r="I1012" s="7">
        <v>0.17499999999999999</v>
      </c>
      <c r="K1012" s="8"/>
    </row>
    <row r="1013" spans="1:11" x14ac:dyDescent="0.2">
      <c r="A1013" s="7" t="s">
        <v>16</v>
      </c>
      <c r="B1013" s="7">
        <f t="shared" si="16"/>
        <v>1505</v>
      </c>
      <c r="C1013" s="9">
        <v>41862</v>
      </c>
      <c r="D1013" s="24">
        <v>157.1424699999998</v>
      </c>
      <c r="F1013" s="7" t="s">
        <v>26</v>
      </c>
      <c r="G1013" s="7">
        <v>2566</v>
      </c>
      <c r="H1013" s="14">
        <v>42923</v>
      </c>
      <c r="I1013" s="7">
        <v>0.17499999999999999</v>
      </c>
      <c r="K1013" s="8"/>
    </row>
    <row r="1014" spans="1:11" x14ac:dyDescent="0.2">
      <c r="A1014" s="7" t="s">
        <v>16</v>
      </c>
      <c r="B1014" s="7">
        <f t="shared" si="16"/>
        <v>1506</v>
      </c>
      <c r="C1014" s="9">
        <v>41863</v>
      </c>
      <c r="D1014" s="24">
        <v>157.46956999999981</v>
      </c>
      <c r="F1014" s="7" t="s">
        <v>26</v>
      </c>
      <c r="G1014" s="7">
        <v>2569</v>
      </c>
      <c r="H1014" s="14">
        <v>42926</v>
      </c>
      <c r="I1014" s="7">
        <v>0.17499999999999999</v>
      </c>
      <c r="K1014" s="8"/>
    </row>
    <row r="1015" spans="1:11" x14ac:dyDescent="0.2">
      <c r="A1015" s="7" t="s">
        <v>16</v>
      </c>
      <c r="B1015" s="7">
        <f t="shared" si="16"/>
        <v>1507</v>
      </c>
      <c r="C1015" s="9">
        <v>41864</v>
      </c>
      <c r="D1015" s="24">
        <v>157.4814699999998</v>
      </c>
      <c r="F1015" s="7" t="s">
        <v>26</v>
      </c>
      <c r="G1015" s="7">
        <v>2571</v>
      </c>
      <c r="H1015" s="14">
        <v>42928</v>
      </c>
      <c r="I1015" s="7">
        <v>0.17499999999999999</v>
      </c>
      <c r="K1015" s="8"/>
    </row>
    <row r="1016" spans="1:11" x14ac:dyDescent="0.2">
      <c r="A1016" s="7" t="s">
        <v>16</v>
      </c>
      <c r="B1016" s="7">
        <f t="shared" si="16"/>
        <v>1508</v>
      </c>
      <c r="C1016" s="9">
        <v>41865</v>
      </c>
      <c r="D1016" s="24">
        <v>157.63826999999978</v>
      </c>
      <c r="F1016" s="7" t="s">
        <v>26</v>
      </c>
      <c r="G1016" s="7">
        <v>2573</v>
      </c>
      <c r="H1016" s="14">
        <v>42930</v>
      </c>
      <c r="I1016" s="7">
        <v>0.17499999999999999</v>
      </c>
      <c r="K1016" s="8"/>
    </row>
    <row r="1017" spans="1:11" x14ac:dyDescent="0.2">
      <c r="A1017" s="7" t="s">
        <v>16</v>
      </c>
      <c r="B1017" s="7">
        <f t="shared" si="16"/>
        <v>1509</v>
      </c>
      <c r="C1017" s="9">
        <v>41866</v>
      </c>
      <c r="D1017" s="24">
        <v>157.68216999999979</v>
      </c>
      <c r="F1017" s="7" t="s">
        <v>26</v>
      </c>
      <c r="G1017" s="7">
        <v>2576</v>
      </c>
      <c r="H1017" s="14">
        <v>42933</v>
      </c>
      <c r="I1017" s="7">
        <v>0.17499999999999999</v>
      </c>
      <c r="K1017" s="8"/>
    </row>
    <row r="1018" spans="1:11" x14ac:dyDescent="0.2">
      <c r="A1018" s="7" t="s">
        <v>16</v>
      </c>
      <c r="B1018" s="7">
        <f t="shared" si="16"/>
        <v>1512</v>
      </c>
      <c r="C1018" s="9">
        <v>41869</v>
      </c>
      <c r="D1018" s="24">
        <v>157.88606999999976</v>
      </c>
      <c r="F1018" s="7" t="s">
        <v>26</v>
      </c>
      <c r="G1018" s="7">
        <v>2578</v>
      </c>
      <c r="H1018" s="14">
        <v>42935</v>
      </c>
      <c r="I1018" s="7">
        <v>3.82</v>
      </c>
      <c r="K1018" s="8"/>
    </row>
    <row r="1019" spans="1:11" x14ac:dyDescent="0.2">
      <c r="A1019" s="7" t="s">
        <v>16</v>
      </c>
      <c r="B1019" s="7">
        <f t="shared" si="16"/>
        <v>1513</v>
      </c>
      <c r="C1019" s="9">
        <v>41870</v>
      </c>
      <c r="D1019" s="24">
        <v>158.03236999999976</v>
      </c>
      <c r="F1019" s="7" t="s">
        <v>26</v>
      </c>
      <c r="G1019" s="7">
        <v>2581</v>
      </c>
      <c r="H1019" s="14">
        <v>42938</v>
      </c>
      <c r="I1019" s="7">
        <v>4.0999999999999996</v>
      </c>
      <c r="K1019" s="8"/>
    </row>
    <row r="1020" spans="1:11" x14ac:dyDescent="0.2">
      <c r="A1020" s="7" t="s">
        <v>16</v>
      </c>
      <c r="B1020" s="7">
        <f t="shared" si="16"/>
        <v>1514</v>
      </c>
      <c r="C1020" s="9">
        <v>41871</v>
      </c>
      <c r="D1020" s="24">
        <v>158.07656999999978</v>
      </c>
      <c r="F1020" s="7" t="s">
        <v>26</v>
      </c>
      <c r="G1020" s="7">
        <v>2583</v>
      </c>
      <c r="H1020" s="14">
        <v>42940</v>
      </c>
      <c r="I1020" s="7">
        <v>0.17499999999999999</v>
      </c>
      <c r="K1020" s="8"/>
    </row>
    <row r="1021" spans="1:11" x14ac:dyDescent="0.2">
      <c r="A1021" s="7" t="s">
        <v>16</v>
      </c>
      <c r="B1021" s="7">
        <f t="shared" si="16"/>
        <v>1515</v>
      </c>
      <c r="C1021" s="9">
        <v>41872</v>
      </c>
      <c r="D1021" s="24">
        <v>158.21916999999979</v>
      </c>
      <c r="F1021" s="7" t="s">
        <v>26</v>
      </c>
      <c r="G1021" s="7">
        <v>2585</v>
      </c>
      <c r="H1021" s="14">
        <v>42942</v>
      </c>
      <c r="I1021" s="7">
        <v>0.17499999999999999</v>
      </c>
      <c r="K1021" s="8"/>
    </row>
    <row r="1022" spans="1:11" x14ac:dyDescent="0.2">
      <c r="A1022" s="7" t="s">
        <v>16</v>
      </c>
      <c r="B1022" s="7">
        <f t="shared" si="16"/>
        <v>1516</v>
      </c>
      <c r="C1022" s="9">
        <v>41873</v>
      </c>
      <c r="D1022" s="24">
        <v>158.26466999999977</v>
      </c>
      <c r="F1022" s="7" t="s">
        <v>26</v>
      </c>
      <c r="G1022" s="7">
        <v>2587</v>
      </c>
      <c r="H1022" s="14">
        <v>42944</v>
      </c>
      <c r="I1022" s="7">
        <v>0.17499999999999999</v>
      </c>
      <c r="K1022" s="8"/>
    </row>
    <row r="1023" spans="1:11" x14ac:dyDescent="0.2">
      <c r="A1023" s="7" t="s">
        <v>16</v>
      </c>
      <c r="B1023" s="7">
        <f t="shared" si="16"/>
        <v>1519</v>
      </c>
      <c r="C1023" s="9">
        <v>41876</v>
      </c>
      <c r="D1023" s="24">
        <v>158.51746999999978</v>
      </c>
      <c r="F1023" s="7" t="s">
        <v>26</v>
      </c>
      <c r="G1023" s="7">
        <v>2590</v>
      </c>
      <c r="H1023" s="14">
        <v>42947</v>
      </c>
      <c r="I1023" s="7">
        <v>0.17499999999999999</v>
      </c>
      <c r="K1023" s="8"/>
    </row>
    <row r="1024" spans="1:11" x14ac:dyDescent="0.2">
      <c r="A1024" s="7" t="s">
        <v>16</v>
      </c>
      <c r="B1024" s="7">
        <f t="shared" si="16"/>
        <v>1520</v>
      </c>
      <c r="C1024" s="9">
        <v>41877</v>
      </c>
      <c r="D1024" s="24">
        <v>158.38876999999977</v>
      </c>
      <c r="F1024" s="7" t="s">
        <v>26</v>
      </c>
      <c r="G1024" s="7">
        <v>2597</v>
      </c>
      <c r="H1024" s="14">
        <v>42954</v>
      </c>
      <c r="I1024" s="7">
        <v>0.17499999999999999</v>
      </c>
      <c r="K1024" s="8"/>
    </row>
    <row r="1025" spans="1:11" x14ac:dyDescent="0.2">
      <c r="A1025" s="7" t="s">
        <v>16</v>
      </c>
      <c r="B1025" s="7">
        <f t="shared" si="16"/>
        <v>1521</v>
      </c>
      <c r="C1025" s="9">
        <v>41878</v>
      </c>
      <c r="D1025" s="24">
        <v>158.44126999999975</v>
      </c>
      <c r="F1025" s="7" t="s">
        <v>26</v>
      </c>
      <c r="G1025" s="7">
        <v>2601</v>
      </c>
      <c r="H1025" s="14">
        <v>42958</v>
      </c>
      <c r="I1025" s="7">
        <v>0.17499999999999999</v>
      </c>
      <c r="K1025" s="8"/>
    </row>
    <row r="1026" spans="1:11" x14ac:dyDescent="0.2">
      <c r="A1026" s="7" t="s">
        <v>16</v>
      </c>
      <c r="B1026" s="7">
        <f t="shared" si="16"/>
        <v>1522</v>
      </c>
      <c r="C1026" s="9">
        <v>41879</v>
      </c>
      <c r="D1026" s="24">
        <v>158.60806999999974</v>
      </c>
      <c r="F1026" s="7" t="s">
        <v>26</v>
      </c>
      <c r="G1026" s="7">
        <v>2604</v>
      </c>
      <c r="H1026" s="14">
        <v>42961</v>
      </c>
      <c r="I1026" s="7">
        <v>0.17499999999999999</v>
      </c>
      <c r="K1026" s="8"/>
    </row>
    <row r="1027" spans="1:11" x14ac:dyDescent="0.2">
      <c r="A1027" s="7" t="s">
        <v>16</v>
      </c>
      <c r="B1027" s="7">
        <f t="shared" si="16"/>
        <v>1523</v>
      </c>
      <c r="C1027" s="9">
        <v>41880</v>
      </c>
      <c r="D1027" s="24">
        <v>158.64266999999975</v>
      </c>
      <c r="F1027" s="7" t="s">
        <v>26</v>
      </c>
      <c r="G1027" s="7">
        <v>2608</v>
      </c>
      <c r="H1027" s="14">
        <v>42965</v>
      </c>
      <c r="I1027" s="7">
        <v>0.17499999999999999</v>
      </c>
      <c r="K1027" s="8"/>
    </row>
    <row r="1028" spans="1:11" x14ac:dyDescent="0.2">
      <c r="A1028" s="7" t="s">
        <v>16</v>
      </c>
      <c r="B1028" s="7">
        <f t="shared" si="16"/>
        <v>1527</v>
      </c>
      <c r="C1028" s="9">
        <v>41884</v>
      </c>
      <c r="D1028" s="24">
        <v>158.88036999999977</v>
      </c>
      <c r="F1028" s="7" t="s">
        <v>26</v>
      </c>
      <c r="G1028" s="7">
        <v>2611</v>
      </c>
      <c r="H1028" s="14">
        <v>42968</v>
      </c>
      <c r="I1028" s="7">
        <v>0.17499999999999999</v>
      </c>
      <c r="K1028" s="8"/>
    </row>
    <row r="1029" spans="1:11" x14ac:dyDescent="0.2">
      <c r="A1029" s="7" t="s">
        <v>16</v>
      </c>
      <c r="B1029" s="7">
        <f t="shared" si="16"/>
        <v>1528</v>
      </c>
      <c r="C1029" s="9">
        <v>41885</v>
      </c>
      <c r="D1029" s="24">
        <v>158.90066999999976</v>
      </c>
      <c r="F1029" s="7" t="s">
        <v>26</v>
      </c>
      <c r="G1029" s="7">
        <v>2614</v>
      </c>
      <c r="H1029" s="14">
        <v>42971</v>
      </c>
      <c r="I1029" s="7">
        <v>0.17499999999999999</v>
      </c>
      <c r="K1029" s="8"/>
    </row>
    <row r="1030" spans="1:11" x14ac:dyDescent="0.2">
      <c r="A1030" s="7" t="s">
        <v>16</v>
      </c>
      <c r="B1030" s="7">
        <f t="shared" si="16"/>
        <v>1529</v>
      </c>
      <c r="C1030" s="9">
        <v>41886</v>
      </c>
      <c r="D1030" s="24">
        <v>159.06036999999975</v>
      </c>
      <c r="F1030" s="7" t="s">
        <v>26</v>
      </c>
      <c r="G1030" s="7">
        <v>2618</v>
      </c>
      <c r="H1030" s="14">
        <v>42975</v>
      </c>
      <c r="I1030" s="7">
        <v>0.17499999999999999</v>
      </c>
      <c r="K1030" s="8"/>
    </row>
    <row r="1031" spans="1:11" x14ac:dyDescent="0.2">
      <c r="A1031" s="7" t="s">
        <v>16</v>
      </c>
      <c r="B1031" s="7">
        <f t="shared" si="16"/>
        <v>1530</v>
      </c>
      <c r="C1031" s="9">
        <v>41887</v>
      </c>
      <c r="D1031" s="24">
        <v>159.08136999999977</v>
      </c>
      <c r="F1031" s="7" t="s">
        <v>26</v>
      </c>
      <c r="G1031" s="7">
        <v>2622</v>
      </c>
      <c r="H1031" s="14">
        <v>42979</v>
      </c>
      <c r="I1031" s="7">
        <v>0.17499999999999999</v>
      </c>
      <c r="K1031" s="8"/>
    </row>
    <row r="1032" spans="1:11" x14ac:dyDescent="0.2">
      <c r="A1032" s="7" t="s">
        <v>16</v>
      </c>
      <c r="B1032" s="7">
        <f t="shared" si="16"/>
        <v>1533</v>
      </c>
      <c r="C1032" s="9">
        <v>41890</v>
      </c>
      <c r="D1032" s="24">
        <v>159.53896999999978</v>
      </c>
      <c r="F1032" s="7" t="s">
        <v>26</v>
      </c>
      <c r="G1032" s="7">
        <v>2632</v>
      </c>
      <c r="H1032" s="14">
        <v>42989</v>
      </c>
      <c r="I1032" s="7">
        <v>0.17499999999999999</v>
      </c>
      <c r="K1032" s="8"/>
    </row>
    <row r="1033" spans="1:11" x14ac:dyDescent="0.2">
      <c r="A1033" s="7" t="s">
        <v>16</v>
      </c>
      <c r="B1033" s="7">
        <f t="shared" si="16"/>
        <v>1534</v>
      </c>
      <c r="C1033" s="9">
        <v>41891</v>
      </c>
      <c r="D1033" s="24">
        <v>159.75716999999977</v>
      </c>
      <c r="F1033" s="7" t="s">
        <v>26</v>
      </c>
      <c r="G1033" s="7">
        <v>2636</v>
      </c>
      <c r="H1033" s="14">
        <v>42993</v>
      </c>
      <c r="I1033" s="7">
        <v>0.17499999999999999</v>
      </c>
      <c r="K1033" s="8"/>
    </row>
    <row r="1034" spans="1:11" x14ac:dyDescent="0.2">
      <c r="A1034" s="7" t="s">
        <v>16</v>
      </c>
      <c r="B1034" s="7">
        <f t="shared" si="16"/>
        <v>1535</v>
      </c>
      <c r="C1034" s="9">
        <v>41892</v>
      </c>
      <c r="D1034" s="24">
        <v>159.76306999999977</v>
      </c>
      <c r="F1034" s="7" t="s">
        <v>26</v>
      </c>
      <c r="G1034" s="7">
        <v>2639</v>
      </c>
      <c r="H1034" s="14">
        <v>42996</v>
      </c>
      <c r="I1034" s="7">
        <v>0.17499999999999999</v>
      </c>
      <c r="K1034" s="8"/>
    </row>
    <row r="1035" spans="1:11" x14ac:dyDescent="0.2">
      <c r="A1035" s="7" t="s">
        <v>16</v>
      </c>
      <c r="B1035" s="7">
        <f t="shared" si="16"/>
        <v>1536</v>
      </c>
      <c r="C1035" s="9">
        <v>41893</v>
      </c>
      <c r="D1035" s="24">
        <v>159.91456999999977</v>
      </c>
      <c r="F1035" s="7" t="s">
        <v>26</v>
      </c>
      <c r="G1035" s="7">
        <v>2643</v>
      </c>
      <c r="H1035" s="14">
        <v>43000</v>
      </c>
      <c r="I1035" s="7">
        <v>0.17499999999999999</v>
      </c>
      <c r="K1035" s="8"/>
    </row>
    <row r="1036" spans="1:11" x14ac:dyDescent="0.2">
      <c r="A1036" s="7" t="s">
        <v>16</v>
      </c>
      <c r="B1036" s="7">
        <f t="shared" si="16"/>
        <v>1537</v>
      </c>
      <c r="C1036" s="9">
        <v>41894</v>
      </c>
      <c r="D1036" s="24">
        <v>159.96336999999977</v>
      </c>
      <c r="F1036" s="7" t="s">
        <v>26</v>
      </c>
      <c r="G1036" s="7">
        <v>2646</v>
      </c>
      <c r="H1036" s="14">
        <v>43003</v>
      </c>
      <c r="I1036" s="7">
        <v>0.17499999999999999</v>
      </c>
      <c r="K1036" s="8"/>
    </row>
    <row r="1037" spans="1:11" x14ac:dyDescent="0.2">
      <c r="A1037" s="7" t="s">
        <v>16</v>
      </c>
      <c r="B1037" s="7">
        <f t="shared" si="16"/>
        <v>1540</v>
      </c>
      <c r="C1037" s="9">
        <v>41897</v>
      </c>
      <c r="D1037" s="24">
        <v>160.17616999999976</v>
      </c>
      <c r="F1037" s="7" t="s">
        <v>26</v>
      </c>
      <c r="G1037" s="7">
        <v>2650</v>
      </c>
      <c r="H1037" s="14">
        <v>43007</v>
      </c>
      <c r="I1037" s="7">
        <v>0.17499999999999999</v>
      </c>
      <c r="K1037" s="8"/>
    </row>
    <row r="1038" spans="1:11" x14ac:dyDescent="0.2">
      <c r="A1038" s="7" t="s">
        <v>16</v>
      </c>
      <c r="B1038" s="7">
        <f t="shared" si="16"/>
        <v>1541</v>
      </c>
      <c r="C1038" s="9">
        <v>41898</v>
      </c>
      <c r="D1038" s="24">
        <v>160.25586999999976</v>
      </c>
      <c r="F1038" s="7" t="s">
        <v>26</v>
      </c>
      <c r="G1038" s="7">
        <v>2657</v>
      </c>
      <c r="H1038" s="14">
        <v>43014</v>
      </c>
      <c r="I1038" s="7">
        <v>0.17499999999999999</v>
      </c>
      <c r="K1038" s="8"/>
    </row>
    <row r="1039" spans="1:11" x14ac:dyDescent="0.2">
      <c r="A1039" s="7" t="s">
        <v>16</v>
      </c>
      <c r="B1039" s="7">
        <f t="shared" si="16"/>
        <v>1542</v>
      </c>
      <c r="C1039" s="9">
        <v>41899</v>
      </c>
      <c r="D1039" s="24">
        <v>160.33356999999978</v>
      </c>
      <c r="F1039" s="7" t="s">
        <v>26</v>
      </c>
      <c r="G1039" s="7">
        <v>2664</v>
      </c>
      <c r="H1039" s="18">
        <v>43021</v>
      </c>
      <c r="I1039" s="7">
        <v>0.17499999999999999</v>
      </c>
      <c r="K1039" s="8"/>
    </row>
    <row r="1040" spans="1:11" x14ac:dyDescent="0.2">
      <c r="A1040" s="7" t="s">
        <v>18</v>
      </c>
      <c r="B1040" s="7">
        <f t="shared" si="16"/>
        <v>1543</v>
      </c>
      <c r="C1040" s="12">
        <v>41900</v>
      </c>
      <c r="D1040" s="24">
        <v>159.9595199999998</v>
      </c>
      <c r="F1040" s="7" t="s">
        <v>26</v>
      </c>
      <c r="G1040" s="7">
        <v>2671</v>
      </c>
      <c r="H1040" s="16">
        <v>43028</v>
      </c>
      <c r="I1040" s="7">
        <v>0.17499999999999999</v>
      </c>
      <c r="K1040" s="8"/>
    </row>
    <row r="1041" spans="1:11" x14ac:dyDescent="0.2">
      <c r="A1041" s="7" t="s">
        <v>18</v>
      </c>
      <c r="B1041" s="7">
        <f t="shared" si="16"/>
        <v>1544</v>
      </c>
      <c r="C1041" s="10">
        <v>41901</v>
      </c>
      <c r="D1041" s="24">
        <v>159.97461999999979</v>
      </c>
      <c r="F1041" s="7" t="s">
        <v>26</v>
      </c>
      <c r="G1041" s="7">
        <v>2678</v>
      </c>
      <c r="H1041" s="14">
        <v>43035</v>
      </c>
      <c r="I1041" s="7">
        <v>0.17499999999999999</v>
      </c>
      <c r="K1041" s="8"/>
    </row>
    <row r="1042" spans="1:11" x14ac:dyDescent="0.2">
      <c r="A1042" s="7" t="s">
        <v>18</v>
      </c>
      <c r="B1042" s="7">
        <f t="shared" si="16"/>
        <v>1547</v>
      </c>
      <c r="C1042" s="9">
        <v>41904</v>
      </c>
      <c r="D1042" s="24">
        <v>159.66726999999977</v>
      </c>
      <c r="F1042" s="7" t="s">
        <v>26</v>
      </c>
      <c r="G1042" s="7">
        <v>2685</v>
      </c>
      <c r="H1042" s="9">
        <v>43042</v>
      </c>
      <c r="I1042" s="7">
        <v>0.17499999999999999</v>
      </c>
      <c r="K1042" s="8"/>
    </row>
    <row r="1043" spans="1:11" x14ac:dyDescent="0.2">
      <c r="A1043" s="7" t="s">
        <v>18</v>
      </c>
      <c r="B1043" s="7">
        <f t="shared" si="16"/>
        <v>1548</v>
      </c>
      <c r="C1043" s="9">
        <v>41905</v>
      </c>
      <c r="D1043" s="24">
        <v>159.44231999999977</v>
      </c>
      <c r="F1043" s="7" t="s">
        <v>26</v>
      </c>
      <c r="G1043" s="7">
        <v>2691</v>
      </c>
      <c r="H1043" s="9">
        <v>43048</v>
      </c>
      <c r="I1043" s="7">
        <v>0.17499999999999999</v>
      </c>
      <c r="K1043" s="8"/>
    </row>
    <row r="1044" spans="1:11" x14ac:dyDescent="0.2">
      <c r="A1044" s="7" t="s">
        <v>18</v>
      </c>
      <c r="B1044" s="7">
        <f t="shared" si="16"/>
        <v>1549</v>
      </c>
      <c r="C1044" s="9">
        <v>41906</v>
      </c>
      <c r="D1044" s="24">
        <v>159.43151999999978</v>
      </c>
      <c r="F1044" s="7" t="s">
        <v>26</v>
      </c>
      <c r="G1044" s="7">
        <v>2699</v>
      </c>
      <c r="H1044" s="9">
        <v>43056</v>
      </c>
      <c r="I1044" s="7">
        <v>0.17499999999999999</v>
      </c>
      <c r="K1044" s="8"/>
    </row>
    <row r="1045" spans="1:11" x14ac:dyDescent="0.2">
      <c r="A1045" s="7" t="s">
        <v>18</v>
      </c>
      <c r="B1045" s="7">
        <f t="shared" si="16"/>
        <v>1550</v>
      </c>
      <c r="C1045" s="9">
        <v>41907</v>
      </c>
      <c r="D1045" s="24">
        <v>159.21516999999977</v>
      </c>
      <c r="F1045" s="7" t="s">
        <v>26</v>
      </c>
      <c r="G1045" s="7">
        <v>2706</v>
      </c>
      <c r="H1045" s="9">
        <v>43063</v>
      </c>
      <c r="I1045" s="7">
        <v>0.17499999999999999</v>
      </c>
      <c r="K1045" s="8"/>
    </row>
    <row r="1046" spans="1:11" x14ac:dyDescent="0.2">
      <c r="A1046" s="7" t="s">
        <v>18</v>
      </c>
      <c r="B1046" s="7">
        <f t="shared" si="16"/>
        <v>1551</v>
      </c>
      <c r="C1046" s="9">
        <v>41908</v>
      </c>
      <c r="D1046" s="24">
        <v>159.22646999999978</v>
      </c>
      <c r="F1046" s="7" t="s">
        <v>26</v>
      </c>
      <c r="G1046" s="7">
        <v>2713</v>
      </c>
      <c r="H1046" s="9">
        <v>43070</v>
      </c>
      <c r="I1046" s="7">
        <v>0.17499999999999999</v>
      </c>
      <c r="K1046" s="8"/>
    </row>
    <row r="1047" spans="1:11" x14ac:dyDescent="0.2">
      <c r="A1047" s="7" t="s">
        <v>18</v>
      </c>
      <c r="B1047" s="7">
        <f t="shared" si="16"/>
        <v>1554</v>
      </c>
      <c r="C1047" s="9">
        <v>41911</v>
      </c>
      <c r="D1047" s="24">
        <v>159.05821999999978</v>
      </c>
      <c r="F1047" s="7" t="s">
        <v>26</v>
      </c>
      <c r="G1047" s="7">
        <v>2720</v>
      </c>
      <c r="H1047" s="9">
        <v>43077</v>
      </c>
      <c r="I1047" s="7">
        <v>0.17499999999999999</v>
      </c>
      <c r="K1047" s="8"/>
    </row>
    <row r="1048" spans="1:11" x14ac:dyDescent="0.2">
      <c r="A1048" s="7" t="s">
        <v>18</v>
      </c>
      <c r="B1048" s="7">
        <f t="shared" si="16"/>
        <v>1555</v>
      </c>
      <c r="C1048" s="9">
        <v>41912</v>
      </c>
      <c r="D1048" s="24">
        <v>158.90506999999977</v>
      </c>
      <c r="F1048" s="7" t="s">
        <v>26</v>
      </c>
      <c r="G1048" s="7">
        <v>2726</v>
      </c>
      <c r="H1048" s="9">
        <v>43083</v>
      </c>
      <c r="I1048" s="7">
        <v>0.17499999999999999</v>
      </c>
      <c r="K1048" s="8"/>
    </row>
    <row r="1049" spans="1:11" x14ac:dyDescent="0.2">
      <c r="A1049" s="7" t="s">
        <v>18</v>
      </c>
      <c r="B1049" s="7">
        <f t="shared" si="16"/>
        <v>1556</v>
      </c>
      <c r="C1049" s="9">
        <v>41913</v>
      </c>
      <c r="D1049" s="24">
        <v>158.9127699999998</v>
      </c>
      <c r="F1049" s="7" t="s">
        <v>26</v>
      </c>
      <c r="G1049" s="7">
        <v>2733</v>
      </c>
      <c r="H1049" s="9">
        <v>43090</v>
      </c>
      <c r="I1049" s="7">
        <v>0.17499999999999999</v>
      </c>
      <c r="K1049" s="8"/>
    </row>
    <row r="1050" spans="1:11" x14ac:dyDescent="0.2">
      <c r="A1050" s="7" t="s">
        <v>18</v>
      </c>
      <c r="B1050" s="7">
        <f t="shared" si="16"/>
        <v>1557</v>
      </c>
      <c r="C1050" s="9">
        <v>41914</v>
      </c>
      <c r="D1050" s="24">
        <v>158.84131999999977</v>
      </c>
      <c r="F1050" s="7" t="s">
        <v>26</v>
      </c>
      <c r="G1050" s="7">
        <v>2740</v>
      </c>
      <c r="H1050" s="9">
        <v>43097</v>
      </c>
      <c r="I1050" s="7">
        <v>0.17499999999999999</v>
      </c>
      <c r="K1050" s="8"/>
    </row>
    <row r="1051" spans="1:11" x14ac:dyDescent="0.2">
      <c r="A1051" s="7" t="s">
        <v>18</v>
      </c>
      <c r="B1051" s="7">
        <f t="shared" si="16"/>
        <v>1558</v>
      </c>
      <c r="C1051" s="9">
        <v>41915</v>
      </c>
      <c r="D1051" s="24">
        <v>158.74431999999976</v>
      </c>
      <c r="F1051" s="7" t="s">
        <v>26</v>
      </c>
      <c r="G1051" s="7">
        <v>2745</v>
      </c>
      <c r="H1051" s="9">
        <v>43102</v>
      </c>
      <c r="I1051" s="7">
        <v>0.17499999999999999</v>
      </c>
      <c r="K1051" s="8"/>
    </row>
    <row r="1052" spans="1:11" x14ac:dyDescent="0.2">
      <c r="A1052" s="7" t="s">
        <v>18</v>
      </c>
      <c r="B1052" s="7">
        <f t="shared" si="16"/>
        <v>1561</v>
      </c>
      <c r="C1052" s="9">
        <v>41918</v>
      </c>
      <c r="D1052" s="24">
        <v>158.60076999999978</v>
      </c>
      <c r="K1052" s="8"/>
    </row>
    <row r="1053" spans="1:11" x14ac:dyDescent="0.2">
      <c r="A1053" s="7" t="s">
        <v>18</v>
      </c>
      <c r="B1053" s="7">
        <f t="shared" si="16"/>
        <v>1562</v>
      </c>
      <c r="C1053" s="9">
        <v>41919</v>
      </c>
      <c r="D1053" s="24">
        <v>158.46701999999979</v>
      </c>
      <c r="K1053" s="8"/>
    </row>
    <row r="1054" spans="1:11" x14ac:dyDescent="0.2">
      <c r="A1054" s="7" t="s">
        <v>18</v>
      </c>
      <c r="B1054" s="7">
        <f t="shared" si="16"/>
        <v>1563</v>
      </c>
      <c r="C1054" s="9">
        <v>41920</v>
      </c>
      <c r="D1054" s="24">
        <v>158.46531999999976</v>
      </c>
      <c r="K1054" s="8"/>
    </row>
    <row r="1055" spans="1:11" x14ac:dyDescent="0.2">
      <c r="A1055" s="7" t="s">
        <v>18</v>
      </c>
      <c r="B1055" s="7">
        <f t="shared" si="16"/>
        <v>1564</v>
      </c>
      <c r="C1055" s="9">
        <v>41921</v>
      </c>
      <c r="D1055" s="24">
        <v>158.35546999999977</v>
      </c>
      <c r="K1055" s="8"/>
    </row>
    <row r="1056" spans="1:11" x14ac:dyDescent="0.2">
      <c r="A1056" s="7" t="s">
        <v>18</v>
      </c>
      <c r="B1056" s="7">
        <f t="shared" si="16"/>
        <v>1565</v>
      </c>
      <c r="C1056" s="9">
        <v>41922</v>
      </c>
      <c r="D1056" s="24">
        <v>158.35546999999977</v>
      </c>
      <c r="K1056" s="8"/>
    </row>
    <row r="1057" spans="1:11" x14ac:dyDescent="0.2">
      <c r="A1057" s="7" t="s">
        <v>18</v>
      </c>
      <c r="B1057" s="7">
        <f t="shared" si="16"/>
        <v>1569</v>
      </c>
      <c r="C1057" s="9">
        <v>41926</v>
      </c>
      <c r="D1057" s="24">
        <v>158.34246999999976</v>
      </c>
      <c r="K1057" s="8"/>
    </row>
    <row r="1058" spans="1:11" x14ac:dyDescent="0.2">
      <c r="A1058" s="7" t="s">
        <v>18</v>
      </c>
      <c r="B1058" s="7">
        <f t="shared" si="16"/>
        <v>1570</v>
      </c>
      <c r="C1058" s="9">
        <v>41927</v>
      </c>
      <c r="D1058" s="24">
        <v>158.24531999999977</v>
      </c>
      <c r="K1058" s="8"/>
    </row>
    <row r="1059" spans="1:11" x14ac:dyDescent="0.2">
      <c r="A1059" s="7" t="s">
        <v>18</v>
      </c>
      <c r="B1059" s="7">
        <f t="shared" si="16"/>
        <v>1571</v>
      </c>
      <c r="C1059" s="9">
        <v>41928</v>
      </c>
      <c r="D1059" s="24">
        <v>158.15236999999976</v>
      </c>
      <c r="K1059" s="8"/>
    </row>
    <row r="1060" spans="1:11" x14ac:dyDescent="0.2">
      <c r="A1060" s="7" t="s">
        <v>18</v>
      </c>
      <c r="B1060" s="7">
        <f t="shared" si="16"/>
        <v>1572</v>
      </c>
      <c r="C1060" s="9">
        <v>41929</v>
      </c>
      <c r="D1060" s="24">
        <v>158.11166999999975</v>
      </c>
      <c r="K1060" s="8"/>
    </row>
    <row r="1061" spans="1:11" x14ac:dyDescent="0.2">
      <c r="A1061" s="7" t="s">
        <v>18</v>
      </c>
      <c r="B1061" s="7">
        <f t="shared" si="16"/>
        <v>1575</v>
      </c>
      <c r="C1061" s="9">
        <v>41932</v>
      </c>
      <c r="D1061" s="24">
        <v>158.00531999999976</v>
      </c>
      <c r="K1061" s="8"/>
    </row>
    <row r="1062" spans="1:11" x14ac:dyDescent="0.2">
      <c r="A1062" s="7" t="s">
        <v>18</v>
      </c>
      <c r="B1062" s="7">
        <f t="shared" si="16"/>
        <v>1576</v>
      </c>
      <c r="C1062" s="9">
        <v>41933</v>
      </c>
      <c r="D1062" s="24">
        <v>157.90466999999975</v>
      </c>
      <c r="K1062" s="8"/>
    </row>
    <row r="1063" spans="1:11" x14ac:dyDescent="0.2">
      <c r="A1063" s="7" t="s">
        <v>18</v>
      </c>
      <c r="B1063" s="7">
        <f t="shared" si="16"/>
        <v>1577</v>
      </c>
      <c r="C1063" s="9">
        <v>41934</v>
      </c>
      <c r="D1063" s="24">
        <v>157.89996999999974</v>
      </c>
      <c r="K1063" s="8"/>
    </row>
    <row r="1064" spans="1:11" x14ac:dyDescent="0.2">
      <c r="A1064" s="7" t="s">
        <v>18</v>
      </c>
      <c r="B1064" s="7">
        <f t="shared" si="16"/>
        <v>1578</v>
      </c>
      <c r="C1064" s="9">
        <v>41935</v>
      </c>
      <c r="D1064" s="24">
        <v>157.78761999999972</v>
      </c>
      <c r="K1064" s="8"/>
    </row>
    <row r="1065" spans="1:11" x14ac:dyDescent="0.2">
      <c r="A1065" s="7" t="s">
        <v>18</v>
      </c>
      <c r="B1065" s="7">
        <f t="shared" si="16"/>
        <v>1579</v>
      </c>
      <c r="C1065" s="9">
        <v>41936</v>
      </c>
      <c r="D1065" s="24">
        <v>157.80311999999972</v>
      </c>
      <c r="K1065" s="8"/>
    </row>
    <row r="1066" spans="1:11" x14ac:dyDescent="0.2">
      <c r="A1066" s="7" t="s">
        <v>18</v>
      </c>
      <c r="B1066" s="7">
        <f t="shared" si="16"/>
        <v>1582</v>
      </c>
      <c r="C1066" s="9">
        <v>41939</v>
      </c>
      <c r="D1066" s="24">
        <v>157.68836999999974</v>
      </c>
      <c r="K1066" s="8"/>
    </row>
    <row r="1067" spans="1:11" x14ac:dyDescent="0.2">
      <c r="A1067" s="7" t="s">
        <v>18</v>
      </c>
      <c r="B1067" s="7">
        <f t="shared" si="16"/>
        <v>1583</v>
      </c>
      <c r="C1067" s="9">
        <v>41940</v>
      </c>
      <c r="D1067" s="24">
        <v>157.59521999999973</v>
      </c>
      <c r="K1067" s="8"/>
    </row>
    <row r="1068" spans="1:11" x14ac:dyDescent="0.2">
      <c r="A1068" s="7" t="s">
        <v>18</v>
      </c>
      <c r="B1068" s="7">
        <f t="shared" si="16"/>
        <v>1584</v>
      </c>
      <c r="C1068" s="9">
        <v>41941</v>
      </c>
      <c r="D1068" s="24">
        <v>157.60211999999973</v>
      </c>
      <c r="K1068" s="8"/>
    </row>
    <row r="1069" spans="1:11" x14ac:dyDescent="0.2">
      <c r="A1069" s="7" t="s">
        <v>18</v>
      </c>
      <c r="B1069" s="7">
        <f t="shared" ref="B1069:B1132" si="17">C1069-C$2</f>
        <v>1585</v>
      </c>
      <c r="C1069" s="9">
        <v>41942</v>
      </c>
      <c r="D1069" s="24">
        <v>157.51546999999974</v>
      </c>
      <c r="K1069" s="8"/>
    </row>
    <row r="1070" spans="1:11" x14ac:dyDescent="0.2">
      <c r="A1070" s="7" t="s">
        <v>18</v>
      </c>
      <c r="B1070" s="7">
        <f t="shared" si="17"/>
        <v>1586</v>
      </c>
      <c r="C1070" s="9">
        <v>41943</v>
      </c>
      <c r="D1070" s="24">
        <v>157.50776999999974</v>
      </c>
      <c r="K1070" s="8"/>
    </row>
    <row r="1071" spans="1:11" x14ac:dyDescent="0.2">
      <c r="A1071" s="7" t="s">
        <v>18</v>
      </c>
      <c r="B1071" s="7">
        <f t="shared" si="17"/>
        <v>1589</v>
      </c>
      <c r="C1071" s="9">
        <v>41946</v>
      </c>
      <c r="D1071" s="24">
        <v>157.40961999999973</v>
      </c>
      <c r="K1071" s="8"/>
    </row>
    <row r="1072" spans="1:11" x14ac:dyDescent="0.2">
      <c r="A1072" s="7" t="s">
        <v>18</v>
      </c>
      <c r="B1072" s="7">
        <f t="shared" si="17"/>
        <v>1590</v>
      </c>
      <c r="C1072" s="9">
        <v>41947</v>
      </c>
      <c r="D1072" s="24">
        <v>157.31836999999973</v>
      </c>
      <c r="K1072" s="8"/>
    </row>
    <row r="1073" spans="1:11" x14ac:dyDescent="0.2">
      <c r="A1073" s="7" t="s">
        <v>18</v>
      </c>
      <c r="B1073" s="7">
        <f t="shared" si="17"/>
        <v>1591</v>
      </c>
      <c r="C1073" s="9">
        <v>41948</v>
      </c>
      <c r="D1073" s="24">
        <v>157.33046999999974</v>
      </c>
      <c r="K1073" s="8"/>
    </row>
    <row r="1074" spans="1:11" x14ac:dyDescent="0.2">
      <c r="A1074" s="7" t="s">
        <v>18</v>
      </c>
      <c r="B1074" s="7">
        <f t="shared" si="17"/>
        <v>1592</v>
      </c>
      <c r="C1074" s="9">
        <v>41949</v>
      </c>
      <c r="D1074" s="24">
        <v>157.24561999999975</v>
      </c>
      <c r="K1074" s="8"/>
    </row>
    <row r="1075" spans="1:11" x14ac:dyDescent="0.2">
      <c r="A1075" s="7" t="s">
        <v>18</v>
      </c>
      <c r="B1075" s="7">
        <f t="shared" si="17"/>
        <v>1593</v>
      </c>
      <c r="C1075" s="9">
        <v>41950</v>
      </c>
      <c r="D1075" s="24">
        <v>157.16041999999973</v>
      </c>
      <c r="K1075" s="8"/>
    </row>
    <row r="1076" spans="1:11" x14ac:dyDescent="0.2">
      <c r="A1076" s="7" t="s">
        <v>18</v>
      </c>
      <c r="B1076" s="7">
        <f t="shared" si="17"/>
        <v>1596</v>
      </c>
      <c r="C1076" s="9">
        <v>41953</v>
      </c>
      <c r="D1076" s="24">
        <v>157.07906999999972</v>
      </c>
      <c r="K1076" s="8"/>
    </row>
    <row r="1077" spans="1:11" x14ac:dyDescent="0.2">
      <c r="A1077" s="7" t="s">
        <v>18</v>
      </c>
      <c r="B1077" s="7">
        <f t="shared" si="17"/>
        <v>1598</v>
      </c>
      <c r="C1077" s="9">
        <v>41955</v>
      </c>
      <c r="D1077" s="24">
        <v>156.99651999999972</v>
      </c>
      <c r="K1077" s="8"/>
    </row>
    <row r="1078" spans="1:11" x14ac:dyDescent="0.2">
      <c r="A1078" s="7" t="s">
        <v>18</v>
      </c>
      <c r="B1078" s="7">
        <f t="shared" si="17"/>
        <v>1599</v>
      </c>
      <c r="C1078" s="9">
        <v>41956</v>
      </c>
      <c r="D1078" s="24">
        <v>156.90866999999972</v>
      </c>
      <c r="K1078" s="8"/>
    </row>
    <row r="1079" spans="1:11" x14ac:dyDescent="0.2">
      <c r="A1079" s="7" t="s">
        <v>18</v>
      </c>
      <c r="B1079" s="7">
        <f t="shared" si="17"/>
        <v>1600</v>
      </c>
      <c r="C1079" s="9">
        <v>41957</v>
      </c>
      <c r="D1079" s="24">
        <v>156.9269699999997</v>
      </c>
      <c r="K1079" s="8"/>
    </row>
    <row r="1080" spans="1:11" x14ac:dyDescent="0.2">
      <c r="A1080" s="7" t="s">
        <v>18</v>
      </c>
      <c r="B1080" s="7">
        <f t="shared" si="17"/>
        <v>1603</v>
      </c>
      <c r="C1080" s="9">
        <v>41960</v>
      </c>
      <c r="D1080" s="24">
        <v>156.7792199999997</v>
      </c>
      <c r="K1080" s="8"/>
    </row>
    <row r="1081" spans="1:11" x14ac:dyDescent="0.2">
      <c r="A1081" s="7" t="s">
        <v>18</v>
      </c>
      <c r="B1081" s="7">
        <f t="shared" si="17"/>
        <v>1604</v>
      </c>
      <c r="C1081" s="9">
        <v>41961</v>
      </c>
      <c r="D1081" s="24">
        <v>156.6948699999997</v>
      </c>
      <c r="K1081" s="8"/>
    </row>
    <row r="1082" spans="1:11" x14ac:dyDescent="0.2">
      <c r="A1082" s="7" t="s">
        <v>18</v>
      </c>
      <c r="B1082" s="7">
        <f t="shared" si="17"/>
        <v>1605</v>
      </c>
      <c r="C1082" s="9">
        <v>41962</v>
      </c>
      <c r="D1082" s="24">
        <v>156.7224699999997</v>
      </c>
      <c r="K1082" s="8"/>
    </row>
    <row r="1083" spans="1:11" x14ac:dyDescent="0.2">
      <c r="A1083" s="7" t="s">
        <v>18</v>
      </c>
      <c r="B1083" s="7">
        <f t="shared" si="17"/>
        <v>1606</v>
      </c>
      <c r="C1083" s="9">
        <v>41963</v>
      </c>
      <c r="D1083" s="24">
        <v>156.65371999999971</v>
      </c>
      <c r="K1083" s="8"/>
    </row>
    <row r="1084" spans="1:11" x14ac:dyDescent="0.2">
      <c r="A1084" s="7" t="s">
        <v>18</v>
      </c>
      <c r="B1084" s="7">
        <f t="shared" si="17"/>
        <v>1607</v>
      </c>
      <c r="C1084" s="9">
        <v>41964</v>
      </c>
      <c r="D1084" s="24">
        <v>156.65841999999972</v>
      </c>
      <c r="K1084" s="8"/>
    </row>
    <row r="1085" spans="1:11" x14ac:dyDescent="0.2">
      <c r="A1085" s="7" t="s">
        <v>18</v>
      </c>
      <c r="B1085" s="7">
        <f t="shared" si="17"/>
        <v>1610</v>
      </c>
      <c r="C1085" s="9">
        <v>41967</v>
      </c>
      <c r="D1085" s="24">
        <v>156.58536999999973</v>
      </c>
      <c r="K1085" s="8"/>
    </row>
    <row r="1086" spans="1:11" x14ac:dyDescent="0.2">
      <c r="A1086" s="7" t="s">
        <v>18</v>
      </c>
      <c r="B1086" s="7">
        <f t="shared" si="17"/>
        <v>1611</v>
      </c>
      <c r="C1086" s="9">
        <v>41968</v>
      </c>
      <c r="D1086" s="24">
        <v>156.51441999999972</v>
      </c>
      <c r="K1086" s="8"/>
    </row>
    <row r="1087" spans="1:11" x14ac:dyDescent="0.2">
      <c r="A1087" s="7" t="s">
        <v>18</v>
      </c>
      <c r="B1087" s="7">
        <f t="shared" si="17"/>
        <v>1612</v>
      </c>
      <c r="C1087" s="9">
        <v>41969</v>
      </c>
      <c r="D1087" s="24">
        <v>156.50471999999971</v>
      </c>
      <c r="K1087" s="8"/>
    </row>
    <row r="1088" spans="1:11" x14ac:dyDescent="0.2">
      <c r="A1088" s="7" t="s">
        <v>18</v>
      </c>
      <c r="B1088" s="7">
        <f t="shared" si="17"/>
        <v>1617</v>
      </c>
      <c r="C1088" s="9">
        <v>41974</v>
      </c>
      <c r="D1088" s="24">
        <v>156.4313699999997</v>
      </c>
      <c r="K1088" s="8"/>
    </row>
    <row r="1089" spans="1:11" x14ac:dyDescent="0.2">
      <c r="A1089" s="7" t="s">
        <v>18</v>
      </c>
      <c r="B1089" s="7">
        <f t="shared" si="17"/>
        <v>1618</v>
      </c>
      <c r="C1089" s="9">
        <v>41975</v>
      </c>
      <c r="D1089" s="24">
        <v>156.35691999999969</v>
      </c>
      <c r="K1089" s="8"/>
    </row>
    <row r="1090" spans="1:11" x14ac:dyDescent="0.2">
      <c r="A1090" s="7" t="s">
        <v>18</v>
      </c>
      <c r="B1090" s="7">
        <f t="shared" si="17"/>
        <v>1619</v>
      </c>
      <c r="C1090" s="9">
        <v>41976</v>
      </c>
      <c r="D1090" s="24">
        <v>156.36121999999969</v>
      </c>
      <c r="K1090" s="8"/>
    </row>
    <row r="1091" spans="1:11" x14ac:dyDescent="0.2">
      <c r="A1091" s="7" t="s">
        <v>18</v>
      </c>
      <c r="B1091" s="7">
        <f t="shared" si="17"/>
        <v>1620</v>
      </c>
      <c r="C1091" s="9">
        <v>41977</v>
      </c>
      <c r="D1091" s="24">
        <v>156.29736999999969</v>
      </c>
      <c r="K1091" s="8"/>
    </row>
    <row r="1092" spans="1:11" x14ac:dyDescent="0.2">
      <c r="A1092" s="7" t="s">
        <v>18</v>
      </c>
      <c r="B1092" s="7">
        <f t="shared" si="17"/>
        <v>1621</v>
      </c>
      <c r="C1092" s="9">
        <v>41978</v>
      </c>
      <c r="D1092" s="24">
        <v>156.29516999999967</v>
      </c>
      <c r="K1092" s="8"/>
    </row>
    <row r="1093" spans="1:11" x14ac:dyDescent="0.2">
      <c r="A1093" s="7" t="s">
        <v>18</v>
      </c>
      <c r="B1093" s="7">
        <f t="shared" si="17"/>
        <v>1624</v>
      </c>
      <c r="C1093" s="9">
        <v>41981</v>
      </c>
      <c r="D1093" s="24">
        <v>156.23251999999968</v>
      </c>
      <c r="K1093" s="8"/>
    </row>
    <row r="1094" spans="1:11" x14ac:dyDescent="0.2">
      <c r="A1094" s="7" t="s">
        <v>18</v>
      </c>
      <c r="B1094" s="7">
        <f t="shared" si="17"/>
        <v>1625</v>
      </c>
      <c r="C1094" s="9">
        <v>41982</v>
      </c>
      <c r="D1094" s="24">
        <v>156.16986999999966</v>
      </c>
      <c r="K1094" s="8"/>
    </row>
    <row r="1095" spans="1:11" x14ac:dyDescent="0.2">
      <c r="A1095" s="7" t="s">
        <v>18</v>
      </c>
      <c r="B1095" s="7">
        <f t="shared" si="17"/>
        <v>1626</v>
      </c>
      <c r="C1095" s="9">
        <v>41983</v>
      </c>
      <c r="D1095" s="24">
        <v>156.17726999999968</v>
      </c>
      <c r="K1095" s="8"/>
    </row>
    <row r="1096" spans="1:11" x14ac:dyDescent="0.2">
      <c r="A1096" s="7" t="s">
        <v>18</v>
      </c>
      <c r="B1096" s="7">
        <f t="shared" si="17"/>
        <v>1627</v>
      </c>
      <c r="C1096" s="9">
        <v>41984</v>
      </c>
      <c r="D1096" s="24">
        <v>156.10791999999967</v>
      </c>
      <c r="K1096" s="8"/>
    </row>
    <row r="1097" spans="1:11" x14ac:dyDescent="0.2">
      <c r="A1097" s="7" t="s">
        <v>18</v>
      </c>
      <c r="B1097" s="7">
        <f t="shared" si="17"/>
        <v>1628</v>
      </c>
      <c r="C1097" s="9">
        <v>41985</v>
      </c>
      <c r="D1097" s="24">
        <v>156.10981999999964</v>
      </c>
      <c r="K1097" s="8"/>
    </row>
    <row r="1098" spans="1:11" x14ac:dyDescent="0.2">
      <c r="A1098" s="7" t="s">
        <v>18</v>
      </c>
      <c r="B1098" s="7">
        <f t="shared" si="17"/>
        <v>1631</v>
      </c>
      <c r="C1098" s="9">
        <v>41988</v>
      </c>
      <c r="D1098" s="24">
        <v>155.97676999999968</v>
      </c>
      <c r="K1098" s="8"/>
    </row>
    <row r="1099" spans="1:11" x14ac:dyDescent="0.2">
      <c r="A1099" s="7" t="s">
        <v>18</v>
      </c>
      <c r="B1099" s="7">
        <f t="shared" si="17"/>
        <v>1632</v>
      </c>
      <c r="C1099" s="9">
        <v>41989</v>
      </c>
      <c r="D1099" s="24">
        <v>155.91851999999966</v>
      </c>
      <c r="K1099" s="8"/>
    </row>
    <row r="1100" spans="1:11" x14ac:dyDescent="0.2">
      <c r="A1100" s="7" t="s">
        <v>18</v>
      </c>
      <c r="B1100" s="7">
        <f t="shared" si="17"/>
        <v>1633</v>
      </c>
      <c r="C1100" s="9">
        <v>41990</v>
      </c>
      <c r="D1100" s="24">
        <v>155.92141999999967</v>
      </c>
      <c r="K1100" s="8"/>
    </row>
    <row r="1101" spans="1:11" x14ac:dyDescent="0.2">
      <c r="A1101" s="7" t="s">
        <v>18</v>
      </c>
      <c r="B1101" s="7">
        <f t="shared" si="17"/>
        <v>1634</v>
      </c>
      <c r="C1101" s="9">
        <v>41991</v>
      </c>
      <c r="D1101" s="24">
        <v>155.86516999999967</v>
      </c>
      <c r="K1101" s="8"/>
    </row>
    <row r="1102" spans="1:11" x14ac:dyDescent="0.2">
      <c r="A1102" s="7" t="s">
        <v>18</v>
      </c>
      <c r="B1102" s="7">
        <f t="shared" si="17"/>
        <v>1638</v>
      </c>
      <c r="C1102" s="9">
        <v>41995</v>
      </c>
      <c r="D1102" s="24">
        <v>155.87056999999965</v>
      </c>
      <c r="K1102" s="8"/>
    </row>
    <row r="1103" spans="1:11" x14ac:dyDescent="0.2">
      <c r="A1103" s="7" t="s">
        <v>18</v>
      </c>
      <c r="B1103" s="7">
        <f t="shared" si="17"/>
        <v>1639</v>
      </c>
      <c r="C1103" s="9">
        <v>41996</v>
      </c>
      <c r="D1103" s="24">
        <v>155.81791999999967</v>
      </c>
      <c r="K1103" s="8"/>
    </row>
    <row r="1104" spans="1:11" x14ac:dyDescent="0.2">
      <c r="A1104" s="7" t="s">
        <v>18</v>
      </c>
      <c r="B1104" s="7">
        <f t="shared" si="17"/>
        <v>1645</v>
      </c>
      <c r="C1104" s="9">
        <v>42002</v>
      </c>
      <c r="D1104" s="24">
        <v>155.81891999999965</v>
      </c>
      <c r="K1104" s="8"/>
    </row>
    <row r="1105" spans="1:11" x14ac:dyDescent="0.2">
      <c r="A1105" s="7" t="s">
        <v>18</v>
      </c>
      <c r="B1105" s="7">
        <f t="shared" si="17"/>
        <v>1646</v>
      </c>
      <c r="C1105" s="9">
        <v>42003</v>
      </c>
      <c r="D1105" s="24">
        <v>155.74196999999964</v>
      </c>
      <c r="K1105" s="8"/>
    </row>
    <row r="1106" spans="1:11" x14ac:dyDescent="0.2">
      <c r="A1106" s="7" t="s">
        <v>18</v>
      </c>
      <c r="B1106" s="7">
        <f t="shared" si="17"/>
        <v>1647</v>
      </c>
      <c r="C1106" s="9">
        <v>42004</v>
      </c>
      <c r="D1106" s="24">
        <v>155.75656999999967</v>
      </c>
      <c r="K1106" s="8"/>
    </row>
    <row r="1107" spans="1:11" x14ac:dyDescent="0.2">
      <c r="A1107" s="7" t="s">
        <v>18</v>
      </c>
      <c r="B1107" s="7">
        <f t="shared" si="17"/>
        <v>1652</v>
      </c>
      <c r="C1107" s="9">
        <v>42009</v>
      </c>
      <c r="D1107" s="24">
        <v>155.70531999999966</v>
      </c>
      <c r="K1107" s="8"/>
    </row>
    <row r="1108" spans="1:11" x14ac:dyDescent="0.2">
      <c r="A1108" s="7" t="s">
        <v>18</v>
      </c>
      <c r="B1108" s="7">
        <f t="shared" si="17"/>
        <v>1653</v>
      </c>
      <c r="C1108" s="9">
        <v>42010</v>
      </c>
      <c r="D1108" s="24">
        <v>155.63876999999968</v>
      </c>
      <c r="K1108" s="8"/>
    </row>
    <row r="1109" spans="1:11" x14ac:dyDescent="0.2">
      <c r="A1109" s="7" t="s">
        <v>18</v>
      </c>
      <c r="B1109" s="7">
        <f t="shared" si="17"/>
        <v>1654</v>
      </c>
      <c r="C1109" s="9">
        <v>42011</v>
      </c>
      <c r="D1109" s="24">
        <v>155.65056999999965</v>
      </c>
      <c r="K1109" s="8"/>
    </row>
    <row r="1110" spans="1:11" x14ac:dyDescent="0.2">
      <c r="A1110" s="7" t="s">
        <v>18</v>
      </c>
      <c r="B1110" s="7">
        <f t="shared" si="17"/>
        <v>1655</v>
      </c>
      <c r="C1110" s="9">
        <v>42012</v>
      </c>
      <c r="D1110" s="24">
        <v>155.57881999999967</v>
      </c>
      <c r="K1110" s="8"/>
    </row>
    <row r="1111" spans="1:11" x14ac:dyDescent="0.2">
      <c r="A1111" s="7" t="s">
        <v>18</v>
      </c>
      <c r="B1111" s="7">
        <f t="shared" si="17"/>
        <v>1656</v>
      </c>
      <c r="C1111" s="9">
        <v>42013</v>
      </c>
      <c r="D1111" s="24">
        <v>155.59751999999966</v>
      </c>
      <c r="K1111" s="8"/>
    </row>
    <row r="1112" spans="1:11" x14ac:dyDescent="0.2">
      <c r="A1112" s="7" t="s">
        <v>18</v>
      </c>
      <c r="B1112" s="7">
        <f t="shared" si="17"/>
        <v>1659</v>
      </c>
      <c r="C1112" s="9">
        <v>42016</v>
      </c>
      <c r="D1112" s="24">
        <v>155.54656999999966</v>
      </c>
      <c r="K1112" s="8"/>
    </row>
    <row r="1113" spans="1:11" x14ac:dyDescent="0.2">
      <c r="A1113" s="7" t="s">
        <v>18</v>
      </c>
      <c r="B1113" s="7">
        <f t="shared" si="17"/>
        <v>1660</v>
      </c>
      <c r="C1113" s="9">
        <v>42017</v>
      </c>
      <c r="D1113" s="24">
        <v>155.48661999999965</v>
      </c>
      <c r="K1113" s="8"/>
    </row>
    <row r="1114" spans="1:11" x14ac:dyDescent="0.2">
      <c r="A1114" s="7" t="s">
        <v>18</v>
      </c>
      <c r="B1114" s="7">
        <f t="shared" si="17"/>
        <v>1661</v>
      </c>
      <c r="C1114" s="9">
        <v>42018</v>
      </c>
      <c r="D1114" s="24">
        <v>155.49561999999963</v>
      </c>
      <c r="K1114" s="8"/>
    </row>
    <row r="1115" spans="1:11" x14ac:dyDescent="0.2">
      <c r="A1115" s="7" t="s">
        <v>18</v>
      </c>
      <c r="B1115" s="7">
        <f t="shared" si="17"/>
        <v>1662</v>
      </c>
      <c r="C1115" s="9">
        <v>42019</v>
      </c>
      <c r="D1115" s="24">
        <v>155.43736999999965</v>
      </c>
      <c r="K1115" s="8"/>
    </row>
    <row r="1116" spans="1:11" x14ac:dyDescent="0.2">
      <c r="A1116" s="7" t="s">
        <v>18</v>
      </c>
      <c r="B1116" s="7">
        <f t="shared" si="17"/>
        <v>1663</v>
      </c>
      <c r="C1116" s="9">
        <v>42020</v>
      </c>
      <c r="D1116" s="24">
        <v>155.44326999999964</v>
      </c>
      <c r="K1116" s="8"/>
    </row>
    <row r="1117" spans="1:11" x14ac:dyDescent="0.2">
      <c r="A1117" s="7" t="s">
        <v>18</v>
      </c>
      <c r="B1117" s="7">
        <f t="shared" si="17"/>
        <v>1667</v>
      </c>
      <c r="C1117" s="9">
        <v>42024</v>
      </c>
      <c r="D1117" s="24">
        <v>155.39991999999964</v>
      </c>
      <c r="K1117" s="8"/>
    </row>
    <row r="1118" spans="1:11" x14ac:dyDescent="0.2">
      <c r="A1118" s="7" t="s">
        <v>18</v>
      </c>
      <c r="B1118" s="7">
        <f t="shared" si="17"/>
        <v>1668</v>
      </c>
      <c r="C1118" s="9">
        <v>42025</v>
      </c>
      <c r="D1118" s="24">
        <v>155.39761999999965</v>
      </c>
      <c r="K1118" s="8"/>
    </row>
    <row r="1119" spans="1:11" x14ac:dyDescent="0.2">
      <c r="A1119" s="7" t="s">
        <v>18</v>
      </c>
      <c r="B1119" s="7">
        <f t="shared" si="17"/>
        <v>1669</v>
      </c>
      <c r="C1119" s="9">
        <v>42026</v>
      </c>
      <c r="D1119" s="24">
        <v>155.34616999999963</v>
      </c>
      <c r="K1119" s="8"/>
    </row>
    <row r="1120" spans="1:11" x14ac:dyDescent="0.2">
      <c r="A1120" s="7" t="s">
        <v>18</v>
      </c>
      <c r="B1120" s="7">
        <f t="shared" si="17"/>
        <v>1670</v>
      </c>
      <c r="C1120" s="9">
        <v>42027</v>
      </c>
      <c r="D1120" s="24">
        <v>155.35406999999964</v>
      </c>
      <c r="K1120" s="8"/>
    </row>
    <row r="1121" spans="1:11" x14ac:dyDescent="0.2">
      <c r="A1121" s="7" t="s">
        <v>18</v>
      </c>
      <c r="B1121" s="7">
        <f t="shared" si="17"/>
        <v>1673</v>
      </c>
      <c r="C1121" s="9">
        <v>42030</v>
      </c>
      <c r="D1121" s="24">
        <v>155.30591999999965</v>
      </c>
      <c r="K1121" s="8"/>
    </row>
    <row r="1122" spans="1:11" x14ac:dyDescent="0.2">
      <c r="A1122" s="7" t="s">
        <v>20</v>
      </c>
      <c r="B1122" s="7">
        <f t="shared" si="17"/>
        <v>1674</v>
      </c>
      <c r="C1122" s="12">
        <v>42031</v>
      </c>
      <c r="D1122" s="24">
        <v>155.88831999999962</v>
      </c>
      <c r="K1122" s="8"/>
    </row>
    <row r="1123" spans="1:11" x14ac:dyDescent="0.2">
      <c r="A1123" s="7" t="s">
        <v>20</v>
      </c>
      <c r="B1123" s="7">
        <f t="shared" si="17"/>
        <v>1675</v>
      </c>
      <c r="C1123" s="10">
        <v>42032</v>
      </c>
      <c r="D1123" s="24">
        <v>155.90361999999962</v>
      </c>
      <c r="K1123" s="8"/>
    </row>
    <row r="1124" spans="1:11" x14ac:dyDescent="0.2">
      <c r="A1124" s="7" t="s">
        <v>20</v>
      </c>
      <c r="B1124" s="7">
        <f t="shared" si="17"/>
        <v>1676</v>
      </c>
      <c r="C1124" s="9">
        <v>42033</v>
      </c>
      <c r="D1124" s="24">
        <v>156.6094199999996</v>
      </c>
      <c r="K1124" s="8"/>
    </row>
    <row r="1125" spans="1:11" x14ac:dyDescent="0.2">
      <c r="A1125" s="7" t="s">
        <v>20</v>
      </c>
      <c r="B1125" s="7">
        <f t="shared" si="17"/>
        <v>1677</v>
      </c>
      <c r="C1125" s="9">
        <v>42034</v>
      </c>
      <c r="D1125" s="24">
        <v>156.70031999999961</v>
      </c>
      <c r="K1125" s="8"/>
    </row>
    <row r="1126" spans="1:11" x14ac:dyDescent="0.2">
      <c r="A1126" s="7" t="s">
        <v>20</v>
      </c>
      <c r="B1126" s="7">
        <f t="shared" si="17"/>
        <v>1680</v>
      </c>
      <c r="C1126" s="9">
        <v>42037</v>
      </c>
      <c r="D1126" s="24">
        <v>157.11161999999959</v>
      </c>
      <c r="K1126" s="8"/>
    </row>
    <row r="1127" spans="1:11" x14ac:dyDescent="0.2">
      <c r="A1127" s="7" t="s">
        <v>20</v>
      </c>
      <c r="B1127" s="7">
        <f t="shared" si="17"/>
        <v>1681</v>
      </c>
      <c r="C1127" s="9">
        <v>42038</v>
      </c>
      <c r="D1127" s="24">
        <v>157.87141999999957</v>
      </c>
      <c r="K1127" s="8"/>
    </row>
    <row r="1128" spans="1:11" x14ac:dyDescent="0.2">
      <c r="A1128" s="7" t="s">
        <v>20</v>
      </c>
      <c r="B1128" s="7">
        <f t="shared" si="17"/>
        <v>1682</v>
      </c>
      <c r="C1128" s="9">
        <v>42039</v>
      </c>
      <c r="D1128" s="24">
        <v>157.8986199999996</v>
      </c>
      <c r="K1128" s="8"/>
    </row>
    <row r="1129" spans="1:11" x14ac:dyDescent="0.2">
      <c r="A1129" s="7" t="s">
        <v>20</v>
      </c>
      <c r="B1129" s="7">
        <f t="shared" si="17"/>
        <v>1683</v>
      </c>
      <c r="C1129" s="9">
        <v>42040</v>
      </c>
      <c r="D1129" s="24">
        <v>158.18771999999959</v>
      </c>
      <c r="K1129" s="8"/>
    </row>
    <row r="1130" spans="1:11" x14ac:dyDescent="0.2">
      <c r="A1130" s="7" t="s">
        <v>20</v>
      </c>
      <c r="B1130" s="7">
        <f t="shared" si="17"/>
        <v>1684</v>
      </c>
      <c r="C1130" s="9">
        <v>42041</v>
      </c>
      <c r="D1130" s="24">
        <v>158.27931999999959</v>
      </c>
      <c r="K1130" s="8"/>
    </row>
    <row r="1131" spans="1:11" x14ac:dyDescent="0.2">
      <c r="A1131" s="7" t="s">
        <v>20</v>
      </c>
      <c r="B1131" s="7">
        <f t="shared" si="17"/>
        <v>1687</v>
      </c>
      <c r="C1131" s="9">
        <v>42044</v>
      </c>
      <c r="D1131" s="24">
        <v>158.80391999999961</v>
      </c>
      <c r="K1131" s="8"/>
    </row>
    <row r="1132" spans="1:11" x14ac:dyDescent="0.2">
      <c r="A1132" s="7" t="s">
        <v>20</v>
      </c>
      <c r="B1132" s="7">
        <f t="shared" si="17"/>
        <v>1688</v>
      </c>
      <c r="C1132" s="9">
        <v>42045</v>
      </c>
      <c r="D1132" s="24">
        <v>159.1403199999996</v>
      </c>
      <c r="K1132" s="8"/>
    </row>
    <row r="1133" spans="1:11" x14ac:dyDescent="0.2">
      <c r="A1133" s="7" t="s">
        <v>20</v>
      </c>
      <c r="B1133" s="7">
        <f t="shared" ref="B1133:B1196" si="18">C1133-C$2</f>
        <v>1689</v>
      </c>
      <c r="C1133" s="9">
        <v>42046</v>
      </c>
      <c r="D1133" s="24">
        <v>159.25001999999961</v>
      </c>
      <c r="K1133" s="8"/>
    </row>
    <row r="1134" spans="1:11" x14ac:dyDescent="0.2">
      <c r="A1134" s="7" t="s">
        <v>20</v>
      </c>
      <c r="B1134" s="7">
        <f t="shared" si="18"/>
        <v>1690</v>
      </c>
      <c r="C1134" s="9">
        <v>42047</v>
      </c>
      <c r="D1134" s="24">
        <v>159.63321999999962</v>
      </c>
    </row>
    <row r="1135" spans="1:11" x14ac:dyDescent="0.2">
      <c r="A1135" s="7" t="s">
        <v>20</v>
      </c>
      <c r="B1135" s="7">
        <f t="shared" si="18"/>
        <v>1691</v>
      </c>
      <c r="C1135" s="9">
        <v>42048</v>
      </c>
      <c r="D1135" s="24">
        <v>159.63971999999961</v>
      </c>
    </row>
    <row r="1136" spans="1:11" x14ac:dyDescent="0.2">
      <c r="A1136" s="7" t="s">
        <v>20</v>
      </c>
      <c r="B1136" s="7">
        <f t="shared" si="18"/>
        <v>1695</v>
      </c>
      <c r="C1136" s="9">
        <v>42052</v>
      </c>
      <c r="D1136" s="24">
        <v>160.00811999999962</v>
      </c>
    </row>
    <row r="1137" spans="1:4" x14ac:dyDescent="0.2">
      <c r="A1137" s="7" t="s">
        <v>20</v>
      </c>
      <c r="B1137" s="7">
        <f t="shared" si="18"/>
        <v>1696</v>
      </c>
      <c r="C1137" s="9">
        <v>42053</v>
      </c>
      <c r="D1137" s="24">
        <v>160.01221999999962</v>
      </c>
    </row>
    <row r="1138" spans="1:4" x14ac:dyDescent="0.2">
      <c r="A1138" s="7" t="s">
        <v>20</v>
      </c>
      <c r="B1138" s="7">
        <f t="shared" si="18"/>
        <v>1697</v>
      </c>
      <c r="C1138" s="9">
        <v>42054</v>
      </c>
      <c r="D1138" s="24">
        <v>160.27841999999964</v>
      </c>
    </row>
    <row r="1139" spans="1:4" x14ac:dyDescent="0.2">
      <c r="A1139" s="7" t="s">
        <v>20</v>
      </c>
      <c r="B1139" s="7">
        <f t="shared" si="18"/>
        <v>1698</v>
      </c>
      <c r="C1139" s="9">
        <v>42055</v>
      </c>
      <c r="D1139" s="24">
        <v>160.32071999999962</v>
      </c>
    </row>
    <row r="1140" spans="1:4" x14ac:dyDescent="0.2">
      <c r="A1140" s="7" t="s">
        <v>20</v>
      </c>
      <c r="B1140" s="7">
        <f t="shared" si="18"/>
        <v>1701</v>
      </c>
      <c r="C1140" s="9">
        <v>42058</v>
      </c>
      <c r="D1140" s="24">
        <v>160.68841999999964</v>
      </c>
    </row>
    <row r="1141" spans="1:4" x14ac:dyDescent="0.2">
      <c r="A1141" s="7" t="s">
        <v>20</v>
      </c>
      <c r="B1141" s="7">
        <f t="shared" si="18"/>
        <v>1702</v>
      </c>
      <c r="C1141" s="9">
        <v>42059</v>
      </c>
      <c r="D1141" s="24">
        <v>161.04801999999964</v>
      </c>
    </row>
    <row r="1142" spans="1:4" x14ac:dyDescent="0.2">
      <c r="A1142" s="7" t="s">
        <v>20</v>
      </c>
      <c r="B1142" s="7">
        <f t="shared" si="18"/>
        <v>1703</v>
      </c>
      <c r="C1142" s="9">
        <v>42060</v>
      </c>
      <c r="D1142" s="24">
        <v>161.06741999999963</v>
      </c>
    </row>
    <row r="1143" spans="1:4" x14ac:dyDescent="0.2">
      <c r="A1143" s="7" t="s">
        <v>20</v>
      </c>
      <c r="B1143" s="7">
        <f t="shared" si="18"/>
        <v>1704</v>
      </c>
      <c r="C1143" s="9">
        <v>42061</v>
      </c>
      <c r="D1143" s="24">
        <v>161.34871999999962</v>
      </c>
    </row>
    <row r="1144" spans="1:4" x14ac:dyDescent="0.2">
      <c r="A1144" s="7" t="s">
        <v>20</v>
      </c>
      <c r="B1144" s="7">
        <f t="shared" si="18"/>
        <v>1705</v>
      </c>
      <c r="C1144" s="9">
        <v>42062</v>
      </c>
      <c r="D1144" s="24">
        <v>161.38591999999963</v>
      </c>
    </row>
    <row r="1145" spans="1:4" x14ac:dyDescent="0.2">
      <c r="A1145" s="7" t="s">
        <v>20</v>
      </c>
      <c r="B1145" s="7">
        <f t="shared" si="18"/>
        <v>1708</v>
      </c>
      <c r="C1145" s="9">
        <v>42065</v>
      </c>
      <c r="D1145" s="24">
        <v>161.67911999999964</v>
      </c>
    </row>
    <row r="1146" spans="1:4" x14ac:dyDescent="0.2">
      <c r="A1146" s="7" t="s">
        <v>20</v>
      </c>
      <c r="B1146" s="7">
        <f t="shared" si="18"/>
        <v>1709</v>
      </c>
      <c r="C1146" s="9">
        <v>42066</v>
      </c>
      <c r="D1146" s="24">
        <v>161.91331999999966</v>
      </c>
    </row>
    <row r="1147" spans="1:4" x14ac:dyDescent="0.2">
      <c r="A1147" s="7" t="s">
        <v>20</v>
      </c>
      <c r="B1147" s="7">
        <f t="shared" si="18"/>
        <v>1710</v>
      </c>
      <c r="C1147" s="9">
        <v>42067</v>
      </c>
      <c r="D1147" s="24">
        <v>161.95271999999966</v>
      </c>
    </row>
    <row r="1148" spans="1:4" x14ac:dyDescent="0.2">
      <c r="A1148" s="7" t="s">
        <v>20</v>
      </c>
      <c r="B1148" s="7">
        <f t="shared" si="18"/>
        <v>1711</v>
      </c>
      <c r="C1148" s="9">
        <v>42068</v>
      </c>
      <c r="D1148" s="24">
        <v>162.06541999999968</v>
      </c>
    </row>
    <row r="1149" spans="1:4" x14ac:dyDescent="0.2">
      <c r="A1149" s="7" t="s">
        <v>20</v>
      </c>
      <c r="B1149" s="7">
        <f t="shared" si="18"/>
        <v>1712</v>
      </c>
      <c r="C1149" s="9">
        <v>42069</v>
      </c>
      <c r="D1149" s="24">
        <v>162.14261999999968</v>
      </c>
    </row>
    <row r="1150" spans="1:4" x14ac:dyDescent="0.2">
      <c r="A1150" s="7" t="s">
        <v>20</v>
      </c>
      <c r="B1150" s="7">
        <f t="shared" si="18"/>
        <v>1715</v>
      </c>
      <c r="C1150" s="9">
        <v>42072</v>
      </c>
      <c r="D1150" s="24">
        <v>162.03851999999966</v>
      </c>
    </row>
    <row r="1151" spans="1:4" x14ac:dyDescent="0.2">
      <c r="A1151" s="7" t="s">
        <v>20</v>
      </c>
      <c r="B1151" s="7">
        <f t="shared" si="18"/>
        <v>1716</v>
      </c>
      <c r="C1151" s="9">
        <v>42073</v>
      </c>
      <c r="D1151" s="24">
        <v>162.57061999999968</v>
      </c>
    </row>
    <row r="1152" spans="1:4" x14ac:dyDescent="0.2">
      <c r="A1152" s="7" t="s">
        <v>20</v>
      </c>
      <c r="B1152" s="7">
        <f t="shared" si="18"/>
        <v>1717</v>
      </c>
      <c r="C1152" s="9">
        <v>42074</v>
      </c>
      <c r="D1152" s="24">
        <v>162.54481999999967</v>
      </c>
    </row>
    <row r="1153" spans="1:4" x14ac:dyDescent="0.2">
      <c r="A1153" s="7" t="s">
        <v>20</v>
      </c>
      <c r="B1153" s="7">
        <f t="shared" si="18"/>
        <v>1718</v>
      </c>
      <c r="C1153" s="9">
        <v>42075</v>
      </c>
      <c r="D1153" s="24">
        <v>162.85371999999967</v>
      </c>
    </row>
    <row r="1154" spans="1:4" x14ac:dyDescent="0.2">
      <c r="A1154" s="7" t="s">
        <v>20</v>
      </c>
      <c r="B1154" s="7">
        <f t="shared" si="18"/>
        <v>1719</v>
      </c>
      <c r="C1154" s="9">
        <v>42076</v>
      </c>
      <c r="D1154" s="24">
        <v>162.86451999999966</v>
      </c>
    </row>
    <row r="1155" spans="1:4" x14ac:dyDescent="0.2">
      <c r="A1155" s="7" t="s">
        <v>20</v>
      </c>
      <c r="B1155" s="7">
        <f t="shared" si="18"/>
        <v>1722</v>
      </c>
      <c r="C1155" s="9">
        <v>42079</v>
      </c>
      <c r="D1155" s="24">
        <v>163.10851999999966</v>
      </c>
    </row>
    <row r="1156" spans="1:4" x14ac:dyDescent="0.2">
      <c r="A1156" s="7" t="s">
        <v>20</v>
      </c>
      <c r="B1156" s="7">
        <f t="shared" si="18"/>
        <v>1723</v>
      </c>
      <c r="C1156" s="9">
        <v>42080</v>
      </c>
      <c r="D1156" s="24">
        <v>163.41181999999966</v>
      </c>
    </row>
    <row r="1157" spans="1:4" x14ac:dyDescent="0.2">
      <c r="A1157" s="7" t="s">
        <v>20</v>
      </c>
      <c r="B1157" s="7">
        <f t="shared" si="18"/>
        <v>1724</v>
      </c>
      <c r="C1157" s="9">
        <v>42081</v>
      </c>
      <c r="D1157" s="24">
        <v>163.47481999999965</v>
      </c>
    </row>
    <row r="1158" spans="1:4" x14ac:dyDescent="0.2">
      <c r="A1158" s="7" t="s">
        <v>20</v>
      </c>
      <c r="B1158" s="7">
        <f t="shared" si="18"/>
        <v>1725</v>
      </c>
      <c r="C1158" s="9">
        <v>42082</v>
      </c>
      <c r="D1158" s="24">
        <v>163.80711999999966</v>
      </c>
    </row>
    <row r="1159" spans="1:4" x14ac:dyDescent="0.2">
      <c r="A1159" s="7" t="s">
        <v>20</v>
      </c>
      <c r="B1159" s="7">
        <f t="shared" si="18"/>
        <v>1726</v>
      </c>
      <c r="C1159" s="10">
        <v>42083</v>
      </c>
      <c r="D1159" s="24">
        <v>163.77761999999964</v>
      </c>
    </row>
    <row r="1160" spans="1:4" x14ac:dyDescent="0.2">
      <c r="A1160" s="7" t="s">
        <v>20</v>
      </c>
      <c r="B1160" s="7">
        <f t="shared" si="18"/>
        <v>1729</v>
      </c>
      <c r="C1160" s="9">
        <v>42086</v>
      </c>
      <c r="D1160" s="24">
        <v>164.06351999999964</v>
      </c>
    </row>
    <row r="1161" spans="1:4" x14ac:dyDescent="0.2">
      <c r="A1161" s="7" t="s">
        <v>20</v>
      </c>
      <c r="B1161" s="7">
        <f t="shared" si="18"/>
        <v>1730</v>
      </c>
      <c r="C1161" s="9">
        <v>42087</v>
      </c>
      <c r="D1161" s="24">
        <v>164.20511999999965</v>
      </c>
    </row>
    <row r="1162" spans="1:4" x14ac:dyDescent="0.2">
      <c r="A1162" s="7" t="s">
        <v>20</v>
      </c>
      <c r="B1162" s="7">
        <f t="shared" si="18"/>
        <v>1731</v>
      </c>
      <c r="C1162" s="9">
        <v>42088</v>
      </c>
      <c r="D1162" s="24">
        <v>164.27361999999965</v>
      </c>
    </row>
    <row r="1163" spans="1:4" x14ac:dyDescent="0.2">
      <c r="A1163" s="7" t="s">
        <v>20</v>
      </c>
      <c r="B1163" s="7">
        <f t="shared" si="18"/>
        <v>1732</v>
      </c>
      <c r="C1163" s="9">
        <v>42089</v>
      </c>
      <c r="D1163" s="24">
        <v>164.48221999999964</v>
      </c>
    </row>
    <row r="1164" spans="1:4" x14ac:dyDescent="0.2">
      <c r="A1164" s="7" t="s">
        <v>20</v>
      </c>
      <c r="B1164" s="7">
        <f t="shared" si="18"/>
        <v>1733</v>
      </c>
      <c r="C1164" s="9">
        <v>42090</v>
      </c>
      <c r="D1164" s="24">
        <v>164.45471999999964</v>
      </c>
    </row>
    <row r="1165" spans="1:4" x14ac:dyDescent="0.2">
      <c r="A1165" s="7" t="s">
        <v>20</v>
      </c>
      <c r="B1165" s="7">
        <f t="shared" si="18"/>
        <v>1736</v>
      </c>
      <c r="C1165" s="9">
        <v>42093</v>
      </c>
      <c r="D1165" s="24">
        <v>164.77471999999966</v>
      </c>
    </row>
    <row r="1166" spans="1:4" x14ac:dyDescent="0.2">
      <c r="A1166" s="7" t="s">
        <v>20</v>
      </c>
      <c r="B1166" s="7">
        <f t="shared" si="18"/>
        <v>1737</v>
      </c>
      <c r="C1166" s="9">
        <v>42094</v>
      </c>
      <c r="D1166" s="24">
        <v>165.17541999999966</v>
      </c>
    </row>
    <row r="1167" spans="1:4" x14ac:dyDescent="0.2">
      <c r="A1167" s="7" t="s">
        <v>20</v>
      </c>
      <c r="B1167" s="7">
        <f t="shared" si="18"/>
        <v>1738</v>
      </c>
      <c r="C1167" s="9">
        <v>42095</v>
      </c>
      <c r="D1167" s="24">
        <v>165.19381999999965</v>
      </c>
    </row>
    <row r="1168" spans="1:4" x14ac:dyDescent="0.2">
      <c r="A1168" s="7" t="s">
        <v>20</v>
      </c>
      <c r="B1168" s="7">
        <f t="shared" si="18"/>
        <v>1739</v>
      </c>
      <c r="C1168" s="9">
        <v>42096</v>
      </c>
      <c r="D1168" s="24">
        <v>165.43361999999965</v>
      </c>
    </row>
    <row r="1169" spans="1:4" x14ac:dyDescent="0.2">
      <c r="A1169" s="7" t="s">
        <v>20</v>
      </c>
      <c r="B1169" s="7">
        <f t="shared" si="18"/>
        <v>1740</v>
      </c>
      <c r="C1169" s="9">
        <v>42097</v>
      </c>
      <c r="D1169" s="24">
        <v>165.37241999999964</v>
      </c>
    </row>
    <row r="1170" spans="1:4" x14ac:dyDescent="0.2">
      <c r="A1170" s="7" t="s">
        <v>20</v>
      </c>
      <c r="B1170" s="7">
        <f t="shared" si="18"/>
        <v>1743</v>
      </c>
      <c r="C1170" s="9">
        <v>42100</v>
      </c>
      <c r="D1170" s="24">
        <v>165.81461999999965</v>
      </c>
    </row>
    <row r="1171" spans="1:4" x14ac:dyDescent="0.2">
      <c r="A1171" s="7" t="s">
        <v>20</v>
      </c>
      <c r="B1171" s="7">
        <f t="shared" si="18"/>
        <v>1744</v>
      </c>
      <c r="C1171" s="9">
        <v>42101</v>
      </c>
      <c r="D1171" s="24">
        <v>166.08741999999964</v>
      </c>
    </row>
    <row r="1172" spans="1:4" x14ac:dyDescent="0.2">
      <c r="A1172" s="7" t="s">
        <v>20</v>
      </c>
      <c r="B1172" s="7">
        <f t="shared" si="18"/>
        <v>1745</v>
      </c>
      <c r="C1172" s="9">
        <v>42102</v>
      </c>
      <c r="D1172" s="24">
        <v>166.13711999999964</v>
      </c>
    </row>
    <row r="1173" spans="1:4" x14ac:dyDescent="0.2">
      <c r="A1173" s="7" t="s">
        <v>20</v>
      </c>
      <c r="B1173" s="7">
        <f t="shared" si="18"/>
        <v>1746</v>
      </c>
      <c r="C1173" s="9">
        <v>42103</v>
      </c>
      <c r="D1173" s="24">
        <v>166.25211999999965</v>
      </c>
    </row>
    <row r="1174" spans="1:4" x14ac:dyDescent="0.2">
      <c r="A1174" s="7" t="s">
        <v>20</v>
      </c>
      <c r="B1174" s="7">
        <f t="shared" si="18"/>
        <v>1747</v>
      </c>
      <c r="C1174" s="9">
        <v>42104</v>
      </c>
      <c r="D1174" s="24">
        <v>166.28541999999965</v>
      </c>
    </row>
    <row r="1175" spans="1:4" x14ac:dyDescent="0.2">
      <c r="A1175" s="7" t="s">
        <v>20</v>
      </c>
      <c r="B1175" s="7">
        <f t="shared" si="18"/>
        <v>1750</v>
      </c>
      <c r="C1175" s="9">
        <v>42107</v>
      </c>
      <c r="D1175" s="24">
        <v>166.41201999999964</v>
      </c>
    </row>
    <row r="1176" spans="1:4" x14ac:dyDescent="0.2">
      <c r="A1176" s="7" t="s">
        <v>20</v>
      </c>
      <c r="B1176" s="7">
        <f t="shared" si="18"/>
        <v>1751</v>
      </c>
      <c r="C1176" s="9">
        <v>42108</v>
      </c>
      <c r="D1176" s="24">
        <v>166.83811999999963</v>
      </c>
    </row>
    <row r="1177" spans="1:4" x14ac:dyDescent="0.2">
      <c r="A1177" s="7" t="s">
        <v>20</v>
      </c>
      <c r="B1177" s="7">
        <f t="shared" si="18"/>
        <v>1752</v>
      </c>
      <c r="C1177" s="9">
        <v>42109</v>
      </c>
      <c r="D1177" s="24">
        <v>166.85681999999966</v>
      </c>
    </row>
    <row r="1178" spans="1:4" x14ac:dyDescent="0.2">
      <c r="A1178" s="7" t="s">
        <v>20</v>
      </c>
      <c r="B1178" s="7">
        <f t="shared" si="18"/>
        <v>1753</v>
      </c>
      <c r="C1178" s="9">
        <v>42110</v>
      </c>
      <c r="D1178" s="24">
        <v>167.06581999999966</v>
      </c>
    </row>
    <row r="1179" spans="1:4" x14ac:dyDescent="0.2">
      <c r="A1179" s="7" t="s">
        <v>20</v>
      </c>
      <c r="B1179" s="7">
        <f t="shared" si="18"/>
        <v>1754</v>
      </c>
      <c r="C1179" s="9">
        <v>42111</v>
      </c>
      <c r="D1179" s="24">
        <v>167.03201999999968</v>
      </c>
    </row>
    <row r="1180" spans="1:4" x14ac:dyDescent="0.2">
      <c r="A1180" s="7" t="s">
        <v>20</v>
      </c>
      <c r="B1180" s="7">
        <f t="shared" si="18"/>
        <v>1757</v>
      </c>
      <c r="C1180" s="9">
        <v>42114</v>
      </c>
      <c r="D1180" s="24">
        <v>167.27931999999967</v>
      </c>
    </row>
    <row r="1181" spans="1:4" x14ac:dyDescent="0.2">
      <c r="A1181" s="7" t="s">
        <v>20</v>
      </c>
      <c r="B1181" s="7">
        <f t="shared" si="18"/>
        <v>1758</v>
      </c>
      <c r="C1181" s="9">
        <v>42115</v>
      </c>
      <c r="D1181" s="24">
        <v>167.45401999999967</v>
      </c>
    </row>
    <row r="1182" spans="1:4" x14ac:dyDescent="0.2">
      <c r="A1182" s="7" t="s">
        <v>20</v>
      </c>
      <c r="B1182" s="7">
        <f t="shared" si="18"/>
        <v>1759</v>
      </c>
      <c r="C1182" s="9">
        <v>42116</v>
      </c>
      <c r="D1182" s="24">
        <v>167.52961999999968</v>
      </c>
    </row>
    <row r="1183" spans="1:4" x14ac:dyDescent="0.2">
      <c r="A1183" s="7" t="s">
        <v>20</v>
      </c>
      <c r="B1183" s="7">
        <f t="shared" si="18"/>
        <v>1760</v>
      </c>
      <c r="C1183" s="14">
        <v>42117</v>
      </c>
      <c r="D1183" s="24">
        <v>167.65781999999967</v>
      </c>
    </row>
    <row r="1184" spans="1:4" x14ac:dyDescent="0.2">
      <c r="A1184" s="7" t="s">
        <v>20</v>
      </c>
      <c r="B1184" s="7">
        <f t="shared" si="18"/>
        <v>1761</v>
      </c>
      <c r="C1184" s="14">
        <v>42118</v>
      </c>
      <c r="D1184" s="24">
        <v>167.71151999999969</v>
      </c>
    </row>
    <row r="1185" spans="1:4" x14ac:dyDescent="0.2">
      <c r="A1185" s="7" t="s">
        <v>20</v>
      </c>
      <c r="B1185" s="7">
        <f t="shared" si="18"/>
        <v>1764</v>
      </c>
      <c r="C1185" s="14">
        <v>42121</v>
      </c>
      <c r="D1185" s="24">
        <v>167.8950199999997</v>
      </c>
    </row>
    <row r="1186" spans="1:4" x14ac:dyDescent="0.2">
      <c r="A1186" s="7" t="s">
        <v>20</v>
      </c>
      <c r="B1186" s="7">
        <f t="shared" si="18"/>
        <v>1765</v>
      </c>
      <c r="C1186" s="14">
        <v>42122</v>
      </c>
      <c r="D1186" s="24">
        <v>168.0979199999997</v>
      </c>
    </row>
    <row r="1187" spans="1:4" x14ac:dyDescent="0.2">
      <c r="A1187" s="7" t="s">
        <v>20</v>
      </c>
      <c r="B1187" s="7">
        <f t="shared" si="18"/>
        <v>1766</v>
      </c>
      <c r="C1187" s="14">
        <v>42123</v>
      </c>
      <c r="D1187" s="24">
        <v>168.07691999999969</v>
      </c>
    </row>
    <row r="1188" spans="1:4" x14ac:dyDescent="0.2">
      <c r="A1188" s="7" t="s">
        <v>20</v>
      </c>
      <c r="B1188" s="7">
        <f t="shared" si="18"/>
        <v>1767</v>
      </c>
      <c r="C1188" s="14">
        <v>42124</v>
      </c>
      <c r="D1188" s="24">
        <v>168.5019199999997</v>
      </c>
    </row>
    <row r="1189" spans="1:4" x14ac:dyDescent="0.2">
      <c r="A1189" s="7" t="s">
        <v>20</v>
      </c>
      <c r="B1189" s="7">
        <f t="shared" si="18"/>
        <v>1768</v>
      </c>
      <c r="C1189" s="14">
        <v>42125</v>
      </c>
      <c r="D1189" s="24">
        <v>168.55921999999967</v>
      </c>
    </row>
    <row r="1190" spans="1:4" x14ac:dyDescent="0.2">
      <c r="A1190" s="7" t="s">
        <v>20</v>
      </c>
      <c r="B1190" s="7">
        <f t="shared" si="18"/>
        <v>1771</v>
      </c>
      <c r="C1190" s="14">
        <v>42128</v>
      </c>
      <c r="D1190" s="24">
        <v>168.07926999999967</v>
      </c>
    </row>
    <row r="1191" spans="1:4" x14ac:dyDescent="0.2">
      <c r="A1191" s="7" t="s">
        <v>20</v>
      </c>
      <c r="B1191" s="7">
        <f t="shared" si="18"/>
        <v>1772</v>
      </c>
      <c r="C1191" s="14">
        <v>42129</v>
      </c>
      <c r="D1191" s="24">
        <v>168.51306999999966</v>
      </c>
    </row>
    <row r="1192" spans="1:4" x14ac:dyDescent="0.2">
      <c r="A1192" s="7" t="s">
        <v>20</v>
      </c>
      <c r="B1192" s="7">
        <f t="shared" si="18"/>
        <v>1773</v>
      </c>
      <c r="C1192" s="14">
        <v>42130</v>
      </c>
      <c r="D1192" s="24">
        <v>168.51386999999966</v>
      </c>
    </row>
    <row r="1193" spans="1:4" x14ac:dyDescent="0.2">
      <c r="A1193" s="7" t="s">
        <v>20</v>
      </c>
      <c r="C1193" s="19"/>
      <c r="D1193" s="24">
        <v>168.51386999999966</v>
      </c>
    </row>
    <row r="1194" spans="1:4" x14ac:dyDescent="0.2">
      <c r="A1194" s="7" t="s">
        <v>20</v>
      </c>
      <c r="B1194" s="7">
        <f t="shared" si="18"/>
        <v>1782</v>
      </c>
      <c r="C1194" s="14">
        <v>42139</v>
      </c>
      <c r="D1194" s="24">
        <v>168.51386999999966</v>
      </c>
    </row>
    <row r="1195" spans="1:4" x14ac:dyDescent="0.2">
      <c r="A1195" s="7" t="s">
        <v>20</v>
      </c>
      <c r="B1195" s="7">
        <f t="shared" si="18"/>
        <v>1785</v>
      </c>
      <c r="C1195" s="14">
        <v>42142</v>
      </c>
      <c r="D1195" s="24">
        <v>169.24686999999966</v>
      </c>
    </row>
    <row r="1196" spans="1:4" x14ac:dyDescent="0.2">
      <c r="A1196" s="7" t="s">
        <v>20</v>
      </c>
      <c r="B1196" s="7">
        <f t="shared" si="18"/>
        <v>1786</v>
      </c>
      <c r="C1196" s="14">
        <v>42143</v>
      </c>
      <c r="D1196" s="24">
        <v>169.51786999999965</v>
      </c>
    </row>
    <row r="1197" spans="1:4" x14ac:dyDescent="0.2">
      <c r="A1197" s="7" t="s">
        <v>20</v>
      </c>
      <c r="B1197" s="7">
        <f t="shared" ref="B1197:B1260" si="19">C1197-C$2</f>
        <v>1787</v>
      </c>
      <c r="C1197" s="14">
        <v>42144</v>
      </c>
      <c r="D1197" s="24">
        <v>169.54986999999966</v>
      </c>
    </row>
    <row r="1198" spans="1:4" x14ac:dyDescent="0.2">
      <c r="A1198" s="7" t="s">
        <v>20</v>
      </c>
      <c r="B1198" s="7">
        <f t="shared" si="19"/>
        <v>1788</v>
      </c>
      <c r="C1198" s="14">
        <v>42145</v>
      </c>
      <c r="D1198" s="24">
        <v>169.69586999999964</v>
      </c>
    </row>
    <row r="1199" spans="1:4" x14ac:dyDescent="0.2">
      <c r="A1199" s="7" t="s">
        <v>20</v>
      </c>
      <c r="B1199" s="7">
        <f t="shared" si="19"/>
        <v>1789</v>
      </c>
      <c r="C1199" s="14">
        <v>42146</v>
      </c>
      <c r="D1199" s="24">
        <v>170.31311999999966</v>
      </c>
    </row>
    <row r="1200" spans="1:4" x14ac:dyDescent="0.2">
      <c r="A1200" s="7" t="s">
        <v>20</v>
      </c>
      <c r="B1200" s="7">
        <f t="shared" si="19"/>
        <v>1793</v>
      </c>
      <c r="C1200" s="14">
        <v>42150</v>
      </c>
      <c r="D1200" s="24">
        <v>170.53511999999964</v>
      </c>
    </row>
    <row r="1201" spans="1:4" x14ac:dyDescent="0.2">
      <c r="A1201" s="7" t="s">
        <v>20</v>
      </c>
      <c r="B1201" s="7">
        <f t="shared" si="19"/>
        <v>1794</v>
      </c>
      <c r="C1201" s="14">
        <v>42151</v>
      </c>
      <c r="D1201" s="24">
        <v>170.58311999999964</v>
      </c>
    </row>
    <row r="1202" spans="1:4" x14ac:dyDescent="0.2">
      <c r="A1202" s="7" t="s">
        <v>20</v>
      </c>
      <c r="B1202" s="7">
        <f t="shared" si="19"/>
        <v>1795</v>
      </c>
      <c r="C1202" s="14">
        <v>42152</v>
      </c>
      <c r="D1202" s="24">
        <v>170.81711999999965</v>
      </c>
    </row>
    <row r="1203" spans="1:4" x14ac:dyDescent="0.2">
      <c r="A1203" s="7" t="s">
        <v>20</v>
      </c>
      <c r="B1203" s="7">
        <f t="shared" si="19"/>
        <v>1796</v>
      </c>
      <c r="C1203" s="9">
        <v>42153</v>
      </c>
      <c r="D1203" s="24">
        <v>170.78911999999966</v>
      </c>
    </row>
    <row r="1204" spans="1:4" x14ac:dyDescent="0.2">
      <c r="A1204" s="7" t="s">
        <v>20</v>
      </c>
      <c r="B1204" s="7">
        <f t="shared" si="19"/>
        <v>1799</v>
      </c>
      <c r="C1204" s="9">
        <v>42156</v>
      </c>
      <c r="D1204" s="24">
        <v>171.50111999999964</v>
      </c>
    </row>
    <row r="1205" spans="1:4" x14ac:dyDescent="0.2">
      <c r="A1205" s="7" t="s">
        <v>20</v>
      </c>
      <c r="B1205" s="7">
        <f t="shared" si="19"/>
        <v>1800</v>
      </c>
      <c r="C1205" s="9">
        <v>42157</v>
      </c>
      <c r="D1205" s="24">
        <v>171.50111999999964</v>
      </c>
    </row>
    <row r="1206" spans="1:4" x14ac:dyDescent="0.2">
      <c r="A1206" s="7" t="s">
        <v>20</v>
      </c>
      <c r="B1206" s="7">
        <f t="shared" si="19"/>
        <v>1801</v>
      </c>
      <c r="C1206" s="9">
        <v>42158</v>
      </c>
      <c r="D1206" s="24">
        <v>171.50111999999964</v>
      </c>
    </row>
    <row r="1207" spans="1:4" x14ac:dyDescent="0.2">
      <c r="A1207" s="7" t="s">
        <v>20</v>
      </c>
      <c r="B1207" s="7">
        <f t="shared" si="19"/>
        <v>1803</v>
      </c>
      <c r="C1207" s="9">
        <v>42160</v>
      </c>
      <c r="D1207" s="24">
        <v>171.50111999999964</v>
      </c>
    </row>
    <row r="1208" spans="1:4" x14ac:dyDescent="0.2">
      <c r="A1208" s="7" t="s">
        <v>20</v>
      </c>
      <c r="B1208" s="7">
        <f t="shared" si="19"/>
        <v>1806</v>
      </c>
      <c r="C1208" s="9">
        <v>42163</v>
      </c>
      <c r="D1208" s="24">
        <v>171.02411999999964</v>
      </c>
    </row>
    <row r="1209" spans="1:4" x14ac:dyDescent="0.2">
      <c r="A1209" s="7" t="s">
        <v>20</v>
      </c>
      <c r="B1209" s="7">
        <f t="shared" si="19"/>
        <v>1807</v>
      </c>
      <c r="C1209" s="9">
        <v>42164</v>
      </c>
      <c r="D1209" s="24">
        <v>171.39711999999966</v>
      </c>
    </row>
    <row r="1210" spans="1:4" x14ac:dyDescent="0.2">
      <c r="A1210" s="7" t="s">
        <v>20</v>
      </c>
      <c r="B1210" s="7">
        <f t="shared" si="19"/>
        <v>1808</v>
      </c>
      <c r="C1210" s="9">
        <v>42165</v>
      </c>
      <c r="D1210" s="24">
        <v>171.45211999999964</v>
      </c>
    </row>
    <row r="1211" spans="1:4" x14ac:dyDescent="0.2">
      <c r="A1211" s="7" t="s">
        <v>20</v>
      </c>
      <c r="B1211" s="7">
        <f t="shared" si="19"/>
        <v>1809</v>
      </c>
      <c r="C1211" s="9">
        <v>42166</v>
      </c>
      <c r="D1211" s="24">
        <v>171.54511999999966</v>
      </c>
    </row>
    <row r="1212" spans="1:4" x14ac:dyDescent="0.2">
      <c r="A1212" s="7" t="s">
        <v>20</v>
      </c>
      <c r="B1212" s="7">
        <f t="shared" si="19"/>
        <v>1810</v>
      </c>
      <c r="C1212" s="9">
        <v>42167</v>
      </c>
      <c r="D1212" s="24">
        <v>171.61711999999966</v>
      </c>
    </row>
    <row r="1213" spans="1:4" x14ac:dyDescent="0.2">
      <c r="A1213" s="7" t="s">
        <v>20</v>
      </c>
      <c r="B1213" s="7">
        <f t="shared" si="19"/>
        <v>1813</v>
      </c>
      <c r="C1213" s="9">
        <v>42170</v>
      </c>
      <c r="D1213" s="24">
        <v>171.62111999999965</v>
      </c>
    </row>
    <row r="1214" spans="1:4" x14ac:dyDescent="0.2">
      <c r="A1214" s="7" t="s">
        <v>20</v>
      </c>
      <c r="B1214" s="7">
        <f t="shared" si="19"/>
        <v>1814</v>
      </c>
      <c r="C1214" s="9">
        <v>42171</v>
      </c>
      <c r="D1214" s="24">
        <v>171.76671999999965</v>
      </c>
    </row>
    <row r="1215" spans="1:4" x14ac:dyDescent="0.2">
      <c r="A1215" s="7" t="s">
        <v>20</v>
      </c>
      <c r="B1215" s="7">
        <f t="shared" si="19"/>
        <v>1815</v>
      </c>
      <c r="C1215" s="9">
        <v>42172</v>
      </c>
      <c r="D1215" s="24">
        <v>171.86871999999966</v>
      </c>
    </row>
    <row r="1216" spans="1:4" x14ac:dyDescent="0.2">
      <c r="A1216" s="7" t="s">
        <v>20</v>
      </c>
      <c r="B1216" s="7">
        <f t="shared" si="19"/>
        <v>1816</v>
      </c>
      <c r="C1216" s="9">
        <v>42173</v>
      </c>
      <c r="D1216" s="24">
        <v>172.02271999999965</v>
      </c>
    </row>
    <row r="1217" spans="1:4" x14ac:dyDescent="0.2">
      <c r="A1217" s="7" t="s">
        <v>20</v>
      </c>
      <c r="B1217" s="7">
        <f t="shared" si="19"/>
        <v>1817</v>
      </c>
      <c r="C1217" s="9">
        <v>42174</v>
      </c>
      <c r="D1217" s="24">
        <v>172.07671999999965</v>
      </c>
    </row>
    <row r="1218" spans="1:4" x14ac:dyDescent="0.2">
      <c r="A1218" s="7" t="s">
        <v>20</v>
      </c>
      <c r="B1218" s="7">
        <f t="shared" si="19"/>
        <v>1820</v>
      </c>
      <c r="C1218" s="9">
        <v>42177</v>
      </c>
      <c r="D1218" s="24">
        <v>172.40871999999965</v>
      </c>
    </row>
    <row r="1219" spans="1:4" x14ac:dyDescent="0.2">
      <c r="A1219" s="7" t="s">
        <v>20</v>
      </c>
      <c r="B1219" s="7">
        <f t="shared" si="19"/>
        <v>1821</v>
      </c>
      <c r="C1219" s="9">
        <v>42178</v>
      </c>
      <c r="D1219" s="24">
        <v>172.56571999999966</v>
      </c>
    </row>
    <row r="1220" spans="1:4" x14ac:dyDescent="0.2">
      <c r="A1220" s="7" t="s">
        <v>20</v>
      </c>
      <c r="B1220" s="7">
        <f t="shared" si="19"/>
        <v>1822</v>
      </c>
      <c r="C1220" s="9">
        <v>42179</v>
      </c>
      <c r="D1220" s="24">
        <v>172.65671999999967</v>
      </c>
    </row>
    <row r="1221" spans="1:4" x14ac:dyDescent="0.2">
      <c r="A1221" s="7" t="s">
        <v>20</v>
      </c>
      <c r="B1221" s="7">
        <f t="shared" si="19"/>
        <v>1823</v>
      </c>
      <c r="C1221" s="9">
        <v>42180</v>
      </c>
      <c r="D1221" s="24">
        <v>172.80771999999965</v>
      </c>
    </row>
    <row r="1222" spans="1:4" x14ac:dyDescent="0.2">
      <c r="A1222" s="7" t="s">
        <v>20</v>
      </c>
      <c r="B1222" s="7">
        <f t="shared" si="19"/>
        <v>1824</v>
      </c>
      <c r="C1222" s="9">
        <v>42181</v>
      </c>
      <c r="D1222" s="24">
        <v>172.83371999999966</v>
      </c>
    </row>
    <row r="1223" spans="1:4" x14ac:dyDescent="0.2">
      <c r="A1223" s="7" t="s">
        <v>20</v>
      </c>
      <c r="B1223" s="7">
        <f t="shared" si="19"/>
        <v>1827</v>
      </c>
      <c r="C1223" s="9">
        <v>42184</v>
      </c>
      <c r="D1223" s="24">
        <v>172.71271999999965</v>
      </c>
    </row>
    <row r="1224" spans="1:4" x14ac:dyDescent="0.2">
      <c r="A1224" s="7" t="s">
        <v>20</v>
      </c>
      <c r="B1224" s="7">
        <f t="shared" si="19"/>
        <v>1828</v>
      </c>
      <c r="C1224" s="9">
        <v>42185</v>
      </c>
      <c r="D1224" s="24">
        <v>172.97371999999964</v>
      </c>
    </row>
    <row r="1225" spans="1:4" x14ac:dyDescent="0.2">
      <c r="A1225" s="7" t="s">
        <v>20</v>
      </c>
      <c r="B1225" s="7">
        <f t="shared" si="19"/>
        <v>1829</v>
      </c>
      <c r="C1225" s="9">
        <v>42186</v>
      </c>
      <c r="D1225" s="24">
        <v>173.02571999999967</v>
      </c>
    </row>
    <row r="1226" spans="1:4" x14ac:dyDescent="0.2">
      <c r="A1226" s="7" t="s">
        <v>20</v>
      </c>
      <c r="B1226" s="7">
        <f t="shared" si="19"/>
        <v>1830</v>
      </c>
      <c r="C1226" s="9">
        <v>42187</v>
      </c>
      <c r="D1226" s="24">
        <v>173.20571999999964</v>
      </c>
    </row>
    <row r="1227" spans="1:4" x14ac:dyDescent="0.2">
      <c r="A1227" s="7" t="s">
        <v>20</v>
      </c>
      <c r="B1227" s="7">
        <f t="shared" si="19"/>
        <v>1834</v>
      </c>
      <c r="C1227" s="9">
        <v>42191</v>
      </c>
      <c r="D1227" s="24">
        <v>173.32971999999964</v>
      </c>
    </row>
    <row r="1228" spans="1:4" x14ac:dyDescent="0.2">
      <c r="A1228" s="7" t="s">
        <v>20</v>
      </c>
      <c r="B1228" s="7">
        <f t="shared" si="19"/>
        <v>1835</v>
      </c>
      <c r="C1228" s="9">
        <v>42192</v>
      </c>
      <c r="D1228" s="24">
        <v>173.49871999999965</v>
      </c>
    </row>
    <row r="1229" spans="1:4" x14ac:dyDescent="0.2">
      <c r="A1229" s="7" t="s">
        <v>20</v>
      </c>
      <c r="B1229" s="7">
        <f t="shared" si="19"/>
        <v>1836</v>
      </c>
      <c r="C1229" s="9">
        <v>42193</v>
      </c>
      <c r="D1229" s="24">
        <v>173.53471999999965</v>
      </c>
    </row>
    <row r="1230" spans="1:4" x14ac:dyDescent="0.2">
      <c r="A1230" s="7" t="s">
        <v>20</v>
      </c>
      <c r="B1230" s="7">
        <f t="shared" si="19"/>
        <v>1837</v>
      </c>
      <c r="C1230" s="9">
        <v>42194</v>
      </c>
      <c r="D1230" s="24">
        <v>173.68571999999966</v>
      </c>
    </row>
    <row r="1231" spans="1:4" x14ac:dyDescent="0.2">
      <c r="A1231" s="7" t="s">
        <v>20</v>
      </c>
      <c r="B1231" s="7">
        <f t="shared" si="19"/>
        <v>1838</v>
      </c>
      <c r="C1231" s="9">
        <v>42195</v>
      </c>
      <c r="D1231" s="24">
        <v>173.70471999999964</v>
      </c>
    </row>
    <row r="1232" spans="1:4" x14ac:dyDescent="0.2">
      <c r="A1232" s="7" t="s">
        <v>20</v>
      </c>
      <c r="B1232" s="7">
        <f t="shared" si="19"/>
        <v>1841</v>
      </c>
      <c r="C1232" s="9">
        <v>42198</v>
      </c>
      <c r="D1232" s="24">
        <v>174.05271999999965</v>
      </c>
    </row>
    <row r="1233" spans="1:4" x14ac:dyDescent="0.2">
      <c r="A1233" s="7" t="s">
        <v>20</v>
      </c>
      <c r="B1233" s="7">
        <f t="shared" si="19"/>
        <v>1842</v>
      </c>
      <c r="C1233" s="9">
        <v>42199</v>
      </c>
      <c r="D1233" s="24">
        <v>174.28571999999966</v>
      </c>
    </row>
    <row r="1234" spans="1:4" x14ac:dyDescent="0.2">
      <c r="A1234" s="7" t="s">
        <v>20</v>
      </c>
      <c r="B1234" s="7">
        <f t="shared" si="19"/>
        <v>1843</v>
      </c>
      <c r="C1234" s="9">
        <v>42200</v>
      </c>
      <c r="D1234" s="24">
        <v>174.33471999999966</v>
      </c>
    </row>
    <row r="1235" spans="1:4" x14ac:dyDescent="0.2">
      <c r="A1235" s="7" t="s">
        <v>20</v>
      </c>
      <c r="B1235" s="7">
        <f t="shared" si="19"/>
        <v>1844</v>
      </c>
      <c r="C1235" s="9">
        <v>42201</v>
      </c>
      <c r="D1235" s="24">
        <v>174.42171999999965</v>
      </c>
    </row>
    <row r="1236" spans="1:4" x14ac:dyDescent="0.2">
      <c r="A1236" s="7" t="s">
        <v>20</v>
      </c>
      <c r="B1236" s="7">
        <f t="shared" si="19"/>
        <v>1845</v>
      </c>
      <c r="C1236" s="16">
        <v>42202</v>
      </c>
      <c r="D1236" s="24">
        <v>174.30271999999965</v>
      </c>
    </row>
    <row r="1237" spans="1:4" x14ac:dyDescent="0.2">
      <c r="A1237" s="7" t="s">
        <v>20</v>
      </c>
      <c r="B1237" s="7">
        <f t="shared" si="19"/>
        <v>1848</v>
      </c>
      <c r="C1237" s="14">
        <v>42205</v>
      </c>
      <c r="D1237" s="24">
        <v>174.55071999999964</v>
      </c>
    </row>
    <row r="1238" spans="1:4" x14ac:dyDescent="0.2">
      <c r="A1238" s="7" t="s">
        <v>20</v>
      </c>
      <c r="B1238" s="7">
        <f t="shared" si="19"/>
        <v>1849</v>
      </c>
      <c r="C1238" s="14">
        <v>42206</v>
      </c>
      <c r="D1238" s="24">
        <v>174.89871999999966</v>
      </c>
    </row>
    <row r="1239" spans="1:4" x14ac:dyDescent="0.2">
      <c r="A1239" s="7" t="s">
        <v>20</v>
      </c>
      <c r="B1239" s="7">
        <f t="shared" si="19"/>
        <v>1850</v>
      </c>
      <c r="C1239" s="14">
        <v>42207</v>
      </c>
      <c r="D1239" s="24">
        <v>174.95571999999964</v>
      </c>
    </row>
    <row r="1240" spans="1:4" x14ac:dyDescent="0.2">
      <c r="A1240" s="7" t="s">
        <v>20</v>
      </c>
      <c r="B1240" s="7">
        <f t="shared" si="19"/>
        <v>1851</v>
      </c>
      <c r="C1240" s="14">
        <v>42208</v>
      </c>
      <c r="D1240" s="24">
        <v>175.05071999999964</v>
      </c>
    </row>
    <row r="1241" spans="1:4" x14ac:dyDescent="0.2">
      <c r="A1241" s="7" t="s">
        <v>20</v>
      </c>
      <c r="B1241" s="7">
        <f t="shared" si="19"/>
        <v>1852</v>
      </c>
      <c r="C1241" s="14">
        <v>42209</v>
      </c>
      <c r="D1241" s="24">
        <v>175.12471999999966</v>
      </c>
    </row>
    <row r="1242" spans="1:4" x14ac:dyDescent="0.2">
      <c r="A1242" s="7" t="s">
        <v>20</v>
      </c>
      <c r="B1242" s="7">
        <f t="shared" si="19"/>
        <v>1855</v>
      </c>
      <c r="C1242" s="14">
        <v>42212</v>
      </c>
      <c r="D1242" s="24">
        <v>175.45071999999965</v>
      </c>
    </row>
    <row r="1243" spans="1:4" x14ac:dyDescent="0.2">
      <c r="A1243" s="7" t="s">
        <v>20</v>
      </c>
      <c r="B1243" s="7">
        <f t="shared" si="19"/>
        <v>1856</v>
      </c>
      <c r="C1243" s="14">
        <v>42213</v>
      </c>
      <c r="D1243" s="24">
        <v>175.73671999999965</v>
      </c>
    </row>
    <row r="1244" spans="1:4" x14ac:dyDescent="0.2">
      <c r="A1244" s="7" t="s">
        <v>20</v>
      </c>
      <c r="B1244" s="7">
        <f t="shared" si="19"/>
        <v>1857</v>
      </c>
      <c r="C1244" s="14">
        <v>42214</v>
      </c>
      <c r="D1244" s="24">
        <v>175.81071999999966</v>
      </c>
    </row>
    <row r="1245" spans="1:4" x14ac:dyDescent="0.2">
      <c r="A1245" s="7" t="s">
        <v>20</v>
      </c>
      <c r="B1245" s="7">
        <f t="shared" si="19"/>
        <v>1858</v>
      </c>
      <c r="C1245" s="14">
        <v>42215</v>
      </c>
      <c r="D1245" s="24">
        <v>176.08971999999966</v>
      </c>
    </row>
    <row r="1246" spans="1:4" x14ac:dyDescent="0.2">
      <c r="A1246" s="7" t="s">
        <v>20</v>
      </c>
      <c r="B1246" s="7">
        <f t="shared" si="19"/>
        <v>1859</v>
      </c>
      <c r="C1246" s="14">
        <v>42216</v>
      </c>
      <c r="D1246" s="24">
        <v>176.11171999999965</v>
      </c>
    </row>
    <row r="1247" spans="1:4" x14ac:dyDescent="0.2">
      <c r="A1247" s="7" t="s">
        <v>20</v>
      </c>
      <c r="B1247" s="7">
        <f t="shared" si="19"/>
        <v>1862</v>
      </c>
      <c r="C1247" s="14">
        <v>42219</v>
      </c>
      <c r="D1247" s="24">
        <v>176.29671999999965</v>
      </c>
    </row>
    <row r="1248" spans="1:4" x14ac:dyDescent="0.2">
      <c r="A1248" s="7" t="s">
        <v>20</v>
      </c>
      <c r="B1248" s="7">
        <f t="shared" si="19"/>
        <v>1863</v>
      </c>
      <c r="C1248" s="14">
        <v>42220</v>
      </c>
      <c r="D1248" s="24">
        <v>176.39571999999964</v>
      </c>
    </row>
    <row r="1249" spans="1:4" x14ac:dyDescent="0.2">
      <c r="A1249" s="7" t="s">
        <v>20</v>
      </c>
      <c r="B1249" s="7">
        <f t="shared" si="19"/>
        <v>1864</v>
      </c>
      <c r="C1249" s="14">
        <v>42221</v>
      </c>
      <c r="D1249" s="24">
        <v>176.42671999999965</v>
      </c>
    </row>
    <row r="1250" spans="1:4" x14ac:dyDescent="0.2">
      <c r="A1250" s="7" t="s">
        <v>20</v>
      </c>
      <c r="B1250" s="7">
        <f t="shared" si="19"/>
        <v>1865</v>
      </c>
      <c r="C1250" s="14">
        <v>42222</v>
      </c>
      <c r="D1250" s="24">
        <v>176.52571999999967</v>
      </c>
    </row>
    <row r="1251" spans="1:4" x14ac:dyDescent="0.2">
      <c r="A1251" s="7" t="s">
        <v>20</v>
      </c>
      <c r="B1251" s="7">
        <f t="shared" si="19"/>
        <v>1866</v>
      </c>
      <c r="C1251" s="14">
        <v>42223</v>
      </c>
      <c r="D1251" s="24">
        <v>176.59371999999965</v>
      </c>
    </row>
    <row r="1252" spans="1:4" x14ac:dyDescent="0.2">
      <c r="A1252" s="7" t="s">
        <v>20</v>
      </c>
      <c r="B1252" s="7">
        <f t="shared" si="19"/>
        <v>1869</v>
      </c>
      <c r="C1252" s="14">
        <v>42226</v>
      </c>
      <c r="D1252" s="24">
        <v>176.91871999999964</v>
      </c>
    </row>
    <row r="1253" spans="1:4" x14ac:dyDescent="0.2">
      <c r="A1253" s="7" t="s">
        <v>20</v>
      </c>
      <c r="B1253" s="7">
        <f t="shared" si="19"/>
        <v>1870</v>
      </c>
      <c r="C1253" s="14">
        <v>42227</v>
      </c>
      <c r="D1253" s="24">
        <v>176.98771999999965</v>
      </c>
    </row>
    <row r="1254" spans="1:4" x14ac:dyDescent="0.2">
      <c r="A1254" s="7" t="s">
        <v>20</v>
      </c>
      <c r="B1254" s="7">
        <f t="shared" si="19"/>
        <v>1871</v>
      </c>
      <c r="C1254" s="14">
        <v>42228</v>
      </c>
      <c r="D1254" s="24">
        <v>177.05171999999965</v>
      </c>
    </row>
    <row r="1255" spans="1:4" x14ac:dyDescent="0.2">
      <c r="A1255" s="7" t="s">
        <v>20</v>
      </c>
      <c r="B1255" s="7">
        <f t="shared" si="19"/>
        <v>1872</v>
      </c>
      <c r="C1255" s="14">
        <v>42229</v>
      </c>
      <c r="D1255" s="24">
        <v>177.55071999999964</v>
      </c>
    </row>
    <row r="1256" spans="1:4" x14ac:dyDescent="0.2">
      <c r="A1256" s="7" t="s">
        <v>20</v>
      </c>
      <c r="B1256" s="7">
        <f t="shared" si="19"/>
        <v>1873</v>
      </c>
      <c r="C1256" s="14">
        <v>42230</v>
      </c>
      <c r="D1256" s="24">
        <v>177.59671999999966</v>
      </c>
    </row>
    <row r="1257" spans="1:4" x14ac:dyDescent="0.2">
      <c r="A1257" s="7" t="s">
        <v>20</v>
      </c>
      <c r="B1257" s="7">
        <f t="shared" si="19"/>
        <v>1876</v>
      </c>
      <c r="C1257" s="14">
        <v>42233</v>
      </c>
      <c r="D1257" s="24">
        <v>177.96071999999964</v>
      </c>
    </row>
    <row r="1258" spans="1:4" x14ac:dyDescent="0.2">
      <c r="A1258" s="7" t="s">
        <v>20</v>
      </c>
      <c r="B1258" s="7">
        <f t="shared" si="19"/>
        <v>1877</v>
      </c>
      <c r="C1258" s="14">
        <v>42234</v>
      </c>
      <c r="D1258" s="24">
        <v>178.06671999999966</v>
      </c>
    </row>
    <row r="1259" spans="1:4" x14ac:dyDescent="0.2">
      <c r="A1259" s="7" t="s">
        <v>20</v>
      </c>
      <c r="B1259" s="7">
        <f t="shared" si="19"/>
        <v>1878</v>
      </c>
      <c r="C1259" s="14">
        <v>42235</v>
      </c>
      <c r="D1259" s="24">
        <v>178.12571999999966</v>
      </c>
    </row>
    <row r="1260" spans="1:4" x14ac:dyDescent="0.2">
      <c r="A1260" s="7" t="s">
        <v>20</v>
      </c>
      <c r="B1260" s="7">
        <f t="shared" si="19"/>
        <v>1879</v>
      </c>
      <c r="C1260" s="14">
        <v>42236</v>
      </c>
      <c r="D1260" s="24">
        <v>178.41271999999964</v>
      </c>
    </row>
    <row r="1261" spans="1:4" ht="12.75" customHeight="1" x14ac:dyDescent="0.2">
      <c r="A1261" s="7" t="s">
        <v>20</v>
      </c>
      <c r="B1261" s="7">
        <f t="shared" ref="B1261:B1324" si="20">C1261-C$2</f>
        <v>1880</v>
      </c>
      <c r="C1261" s="14">
        <v>42237</v>
      </c>
      <c r="D1261" s="24">
        <v>178.46271999999965</v>
      </c>
    </row>
    <row r="1262" spans="1:4" x14ac:dyDescent="0.2">
      <c r="A1262" s="7" t="s">
        <v>20</v>
      </c>
      <c r="B1262" s="7">
        <f t="shared" si="20"/>
        <v>1883</v>
      </c>
      <c r="C1262" s="9">
        <v>42240</v>
      </c>
      <c r="D1262" s="24">
        <v>178.44871999999964</v>
      </c>
    </row>
    <row r="1263" spans="1:4" x14ac:dyDescent="0.2">
      <c r="A1263" s="7" t="s">
        <v>20</v>
      </c>
      <c r="B1263" s="7">
        <f t="shared" si="20"/>
        <v>1884</v>
      </c>
      <c r="C1263" s="9">
        <v>42241</v>
      </c>
      <c r="D1263" s="24">
        <v>178.61571999999964</v>
      </c>
    </row>
    <row r="1264" spans="1:4" x14ac:dyDescent="0.2">
      <c r="A1264" s="7" t="s">
        <v>20</v>
      </c>
      <c r="B1264" s="7">
        <f t="shared" si="20"/>
        <v>1885</v>
      </c>
      <c r="C1264" s="9">
        <v>42242</v>
      </c>
      <c r="D1264" s="24">
        <v>178.64071999999965</v>
      </c>
    </row>
    <row r="1265" spans="1:4" x14ac:dyDescent="0.2">
      <c r="A1265" s="7" t="s">
        <v>20</v>
      </c>
      <c r="B1265" s="7">
        <f t="shared" si="20"/>
        <v>1886</v>
      </c>
      <c r="C1265" s="9">
        <v>42243</v>
      </c>
      <c r="D1265" s="24">
        <v>178.76571999999965</v>
      </c>
    </row>
    <row r="1266" spans="1:4" x14ac:dyDescent="0.2">
      <c r="A1266" s="7" t="s">
        <v>20</v>
      </c>
      <c r="B1266" s="7">
        <f t="shared" si="20"/>
        <v>1887</v>
      </c>
      <c r="C1266" s="9">
        <v>42244</v>
      </c>
      <c r="D1266" s="24">
        <v>178.77271999999965</v>
      </c>
    </row>
    <row r="1267" spans="1:4" x14ac:dyDescent="0.2">
      <c r="A1267" s="7" t="s">
        <v>20</v>
      </c>
      <c r="B1267" s="7">
        <f t="shared" si="20"/>
        <v>1890</v>
      </c>
      <c r="C1267" s="9">
        <v>42247</v>
      </c>
      <c r="D1267" s="24">
        <v>178.93271999999965</v>
      </c>
    </row>
    <row r="1268" spans="1:4" x14ac:dyDescent="0.2">
      <c r="A1268" s="7" t="s">
        <v>20</v>
      </c>
      <c r="B1268" s="7">
        <f t="shared" si="20"/>
        <v>1892</v>
      </c>
      <c r="C1268" s="9">
        <v>42249</v>
      </c>
      <c r="D1268" s="24">
        <v>179.15771999999964</v>
      </c>
    </row>
    <row r="1269" spans="1:4" x14ac:dyDescent="0.2">
      <c r="A1269" s="7" t="s">
        <v>20</v>
      </c>
      <c r="B1269" s="7">
        <f t="shared" si="20"/>
        <v>1893</v>
      </c>
      <c r="C1269" s="9">
        <v>42250</v>
      </c>
      <c r="D1269" s="24">
        <v>179.48171999999965</v>
      </c>
    </row>
    <row r="1270" spans="1:4" x14ac:dyDescent="0.2">
      <c r="A1270" s="7" t="s">
        <v>20</v>
      </c>
      <c r="B1270" s="7">
        <f t="shared" si="20"/>
        <v>1894</v>
      </c>
      <c r="C1270" s="9">
        <v>42251</v>
      </c>
      <c r="D1270" s="24">
        <v>179.50771999999967</v>
      </c>
    </row>
    <row r="1271" spans="1:4" x14ac:dyDescent="0.2">
      <c r="A1271" s="7" t="s">
        <v>20</v>
      </c>
      <c r="B1271" s="7">
        <f t="shared" si="20"/>
        <v>1898</v>
      </c>
      <c r="C1271" s="9">
        <v>42255</v>
      </c>
      <c r="D1271" s="24">
        <v>180.11671999999965</v>
      </c>
    </row>
    <row r="1272" spans="1:4" x14ac:dyDescent="0.2">
      <c r="A1272" s="7" t="s">
        <v>20</v>
      </c>
      <c r="B1272" s="7">
        <f t="shared" si="20"/>
        <v>1899</v>
      </c>
      <c r="C1272" s="9">
        <v>42256</v>
      </c>
      <c r="D1272" s="24">
        <v>180.17871999999966</v>
      </c>
    </row>
    <row r="1273" spans="1:4" x14ac:dyDescent="0.2">
      <c r="A1273" s="7" t="s">
        <v>20</v>
      </c>
      <c r="B1273" s="7">
        <f t="shared" si="20"/>
        <v>1900</v>
      </c>
      <c r="C1273" s="9">
        <v>42257</v>
      </c>
      <c r="D1273" s="24">
        <v>180.61471999999966</v>
      </c>
    </row>
    <row r="1274" spans="1:4" x14ac:dyDescent="0.2">
      <c r="A1274" s="7" t="s">
        <v>20</v>
      </c>
      <c r="B1274" s="7">
        <f t="shared" si="20"/>
        <v>1901</v>
      </c>
      <c r="C1274" s="9">
        <v>42258</v>
      </c>
      <c r="D1274" s="24">
        <v>180.61271999999965</v>
      </c>
    </row>
    <row r="1275" spans="1:4" x14ac:dyDescent="0.2">
      <c r="A1275" s="7" t="s">
        <v>20</v>
      </c>
      <c r="B1275" s="7">
        <f t="shared" si="20"/>
        <v>1904</v>
      </c>
      <c r="C1275" s="9">
        <v>42261</v>
      </c>
      <c r="D1275" s="24">
        <v>180.85571999999965</v>
      </c>
    </row>
    <row r="1276" spans="1:4" x14ac:dyDescent="0.2">
      <c r="A1276" s="7" t="s">
        <v>20</v>
      </c>
      <c r="B1276" s="7">
        <f t="shared" si="20"/>
        <v>1905</v>
      </c>
      <c r="C1276" s="9">
        <v>42262</v>
      </c>
      <c r="D1276" s="24">
        <v>181.02871999999965</v>
      </c>
    </row>
    <row r="1277" spans="1:4" x14ac:dyDescent="0.2">
      <c r="A1277" s="7" t="s">
        <v>20</v>
      </c>
      <c r="B1277" s="7">
        <f t="shared" si="20"/>
        <v>1906</v>
      </c>
      <c r="C1277" s="9">
        <v>42263</v>
      </c>
      <c r="D1277" s="24">
        <v>181.09371999999965</v>
      </c>
    </row>
    <row r="1278" spans="1:4" x14ac:dyDescent="0.2">
      <c r="A1278" s="7" t="s">
        <v>20</v>
      </c>
      <c r="B1278" s="7">
        <f t="shared" si="20"/>
        <v>1907</v>
      </c>
      <c r="C1278" s="9">
        <v>42264</v>
      </c>
      <c r="D1278" s="24">
        <v>181.27371999999966</v>
      </c>
    </row>
    <row r="1279" spans="1:4" x14ac:dyDescent="0.2">
      <c r="A1279" s="7" t="s">
        <v>20</v>
      </c>
      <c r="B1279" s="7">
        <f t="shared" si="20"/>
        <v>1908</v>
      </c>
      <c r="C1279" s="9">
        <v>42265</v>
      </c>
      <c r="D1279" s="24">
        <v>181.39071999999965</v>
      </c>
    </row>
    <row r="1280" spans="1:4" x14ac:dyDescent="0.2">
      <c r="A1280" s="7" t="s">
        <v>20</v>
      </c>
      <c r="B1280" s="7">
        <f t="shared" si="20"/>
        <v>1911</v>
      </c>
      <c r="C1280" s="9">
        <v>42268</v>
      </c>
      <c r="D1280" s="24">
        <v>181.60971999999964</v>
      </c>
    </row>
    <row r="1281" spans="1:4" x14ac:dyDescent="0.2">
      <c r="A1281" s="7" t="s">
        <v>20</v>
      </c>
      <c r="B1281" s="7">
        <f t="shared" si="20"/>
        <v>1912</v>
      </c>
      <c r="C1281" s="14">
        <v>42269</v>
      </c>
      <c r="D1281" s="24">
        <v>181.89571999999964</v>
      </c>
    </row>
    <row r="1282" spans="1:4" x14ac:dyDescent="0.2">
      <c r="A1282" s="7" t="s">
        <v>20</v>
      </c>
      <c r="B1282" s="7">
        <f t="shared" si="20"/>
        <v>1913</v>
      </c>
      <c r="C1282" s="14">
        <v>42270</v>
      </c>
      <c r="D1282" s="24">
        <v>181.91771999999966</v>
      </c>
    </row>
    <row r="1283" spans="1:4" x14ac:dyDescent="0.2">
      <c r="A1283" s="7" t="s">
        <v>20</v>
      </c>
      <c r="B1283" s="7">
        <f t="shared" si="20"/>
        <v>1914</v>
      </c>
      <c r="C1283" s="14">
        <v>42271</v>
      </c>
      <c r="D1283" s="24">
        <v>181.91971999999964</v>
      </c>
    </row>
    <row r="1284" spans="1:4" x14ac:dyDescent="0.2">
      <c r="A1284" s="7" t="s">
        <v>20</v>
      </c>
      <c r="B1284" s="7">
        <f t="shared" si="20"/>
        <v>1919</v>
      </c>
      <c r="C1284" s="14">
        <v>42276</v>
      </c>
      <c r="D1284" s="24">
        <v>182.32571999999965</v>
      </c>
    </row>
    <row r="1285" spans="1:4" x14ac:dyDescent="0.2">
      <c r="A1285" s="7" t="s">
        <v>22</v>
      </c>
      <c r="B1285" s="7">
        <f t="shared" si="20"/>
        <v>1920</v>
      </c>
      <c r="C1285" s="14">
        <v>42277</v>
      </c>
      <c r="D1285" s="24">
        <v>182.00071999999966</v>
      </c>
    </row>
    <row r="1286" spans="1:4" x14ac:dyDescent="0.2">
      <c r="A1286" s="7" t="s">
        <v>22</v>
      </c>
      <c r="B1286" s="7">
        <f t="shared" si="20"/>
        <v>1921</v>
      </c>
      <c r="C1286" s="14">
        <v>42278</v>
      </c>
      <c r="D1286" s="24">
        <v>181.97871999999964</v>
      </c>
    </row>
    <row r="1287" spans="1:4" x14ac:dyDescent="0.2">
      <c r="A1287" s="7" t="s">
        <v>22</v>
      </c>
      <c r="B1287" s="7">
        <f t="shared" si="20"/>
        <v>1922</v>
      </c>
      <c r="C1287" s="14">
        <v>42279</v>
      </c>
      <c r="D1287" s="24">
        <v>181.98471999999964</v>
      </c>
    </row>
    <row r="1288" spans="1:4" x14ac:dyDescent="0.2">
      <c r="A1288" s="7" t="s">
        <v>22</v>
      </c>
      <c r="B1288" s="7">
        <f t="shared" si="20"/>
        <v>1925</v>
      </c>
      <c r="C1288" s="14">
        <v>42282</v>
      </c>
      <c r="D1288" s="24">
        <v>181.78171999999967</v>
      </c>
    </row>
    <row r="1289" spans="1:4" x14ac:dyDescent="0.2">
      <c r="A1289" s="7" t="s">
        <v>22</v>
      </c>
      <c r="B1289" s="7">
        <f t="shared" si="20"/>
        <v>1926</v>
      </c>
      <c r="C1289" s="14">
        <v>42283</v>
      </c>
      <c r="D1289" s="24">
        <v>181.60371999999964</v>
      </c>
    </row>
    <row r="1290" spans="1:4" x14ac:dyDescent="0.2">
      <c r="A1290" s="7" t="s">
        <v>22</v>
      </c>
      <c r="B1290" s="7">
        <f t="shared" si="20"/>
        <v>1927</v>
      </c>
      <c r="C1290" s="14">
        <v>42284</v>
      </c>
      <c r="D1290" s="24">
        <v>181.55871999999965</v>
      </c>
    </row>
    <row r="1291" spans="1:4" x14ac:dyDescent="0.2">
      <c r="A1291" s="7" t="s">
        <v>22</v>
      </c>
      <c r="B1291" s="7">
        <f t="shared" si="20"/>
        <v>1929</v>
      </c>
      <c r="C1291" s="14">
        <v>42286</v>
      </c>
      <c r="D1291" s="24">
        <v>181.35571999999965</v>
      </c>
    </row>
    <row r="1292" spans="1:4" x14ac:dyDescent="0.2">
      <c r="A1292" s="7" t="s">
        <v>22</v>
      </c>
      <c r="B1292" s="7">
        <f t="shared" si="20"/>
        <v>1933</v>
      </c>
      <c r="C1292" s="14">
        <v>42290</v>
      </c>
      <c r="D1292" s="24">
        <v>181.10271999999966</v>
      </c>
    </row>
    <row r="1293" spans="1:4" x14ac:dyDescent="0.2">
      <c r="A1293" s="7" t="s">
        <v>22</v>
      </c>
      <c r="B1293" s="7">
        <f t="shared" si="20"/>
        <v>1934</v>
      </c>
      <c r="C1293" s="14">
        <v>42291</v>
      </c>
      <c r="D1293" s="24">
        <v>181.18271999999965</v>
      </c>
    </row>
    <row r="1294" spans="1:4" x14ac:dyDescent="0.2">
      <c r="A1294" s="7" t="s">
        <v>22</v>
      </c>
      <c r="B1294" s="7">
        <f t="shared" si="20"/>
        <v>1935</v>
      </c>
      <c r="C1294" s="14">
        <v>42292</v>
      </c>
      <c r="D1294" s="24">
        <v>181.02771999999965</v>
      </c>
    </row>
    <row r="1295" spans="1:4" x14ac:dyDescent="0.2">
      <c r="A1295" s="7" t="s">
        <v>22</v>
      </c>
      <c r="B1295" s="7">
        <f t="shared" si="20"/>
        <v>1936</v>
      </c>
      <c r="C1295" s="14">
        <v>42293</v>
      </c>
      <c r="D1295" s="24">
        <v>181.01471999999964</v>
      </c>
    </row>
    <row r="1296" spans="1:4" x14ac:dyDescent="0.2">
      <c r="A1296" s="7" t="s">
        <v>22</v>
      </c>
      <c r="B1296" s="7">
        <f t="shared" si="20"/>
        <v>1939</v>
      </c>
      <c r="C1296" s="14">
        <v>42296</v>
      </c>
      <c r="D1296" s="24">
        <v>180.87871999999965</v>
      </c>
    </row>
    <row r="1297" spans="1:4" x14ac:dyDescent="0.2">
      <c r="A1297" s="7" t="s">
        <v>22</v>
      </c>
      <c r="B1297" s="7">
        <f t="shared" si="20"/>
        <v>1941</v>
      </c>
      <c r="C1297" s="14">
        <v>42298</v>
      </c>
      <c r="D1297" s="24">
        <v>180.71471999999966</v>
      </c>
    </row>
    <row r="1298" spans="1:4" x14ac:dyDescent="0.2">
      <c r="A1298" s="7" t="s">
        <v>22</v>
      </c>
      <c r="B1298" s="7">
        <f t="shared" si="20"/>
        <v>1942</v>
      </c>
      <c r="C1298" s="14">
        <v>42299</v>
      </c>
      <c r="D1298" s="24">
        <v>180.64171999999965</v>
      </c>
    </row>
    <row r="1299" spans="1:4" x14ac:dyDescent="0.2">
      <c r="A1299" s="7" t="s">
        <v>22</v>
      </c>
      <c r="B1299" s="7">
        <f t="shared" si="20"/>
        <v>1943</v>
      </c>
      <c r="C1299" s="14">
        <v>42300</v>
      </c>
      <c r="D1299" s="24">
        <v>180.62471999999966</v>
      </c>
    </row>
    <row r="1300" spans="1:4" x14ac:dyDescent="0.2">
      <c r="A1300" s="7" t="s">
        <v>22</v>
      </c>
      <c r="B1300" s="7">
        <f t="shared" si="20"/>
        <v>1946</v>
      </c>
      <c r="C1300" s="14">
        <v>42303</v>
      </c>
      <c r="D1300" s="24">
        <v>180.52371999999966</v>
      </c>
    </row>
    <row r="1301" spans="1:4" x14ac:dyDescent="0.2">
      <c r="A1301" s="7" t="s">
        <v>22</v>
      </c>
      <c r="B1301" s="7">
        <f t="shared" si="20"/>
        <v>1947</v>
      </c>
      <c r="C1301" s="14">
        <v>42304</v>
      </c>
      <c r="D1301" s="24">
        <v>180.40771999999964</v>
      </c>
    </row>
    <row r="1302" spans="1:4" x14ac:dyDescent="0.2">
      <c r="A1302" s="7" t="s">
        <v>22</v>
      </c>
      <c r="B1302" s="7">
        <f t="shared" si="20"/>
        <v>1948</v>
      </c>
      <c r="C1302" s="14">
        <v>42305</v>
      </c>
      <c r="D1302" s="24">
        <v>180.40271999999965</v>
      </c>
    </row>
    <row r="1303" spans="1:4" x14ac:dyDescent="0.2">
      <c r="A1303" s="7" t="s">
        <v>22</v>
      </c>
      <c r="B1303" s="7">
        <f t="shared" si="20"/>
        <v>1949</v>
      </c>
      <c r="C1303" s="14">
        <v>42306</v>
      </c>
      <c r="D1303" s="24">
        <v>180.29751999999965</v>
      </c>
    </row>
    <row r="1304" spans="1:4" x14ac:dyDescent="0.2">
      <c r="A1304" s="7" t="s">
        <v>22</v>
      </c>
      <c r="B1304" s="7">
        <f t="shared" si="20"/>
        <v>1950</v>
      </c>
      <c r="C1304" s="14">
        <v>42307</v>
      </c>
      <c r="D1304" s="24">
        <v>180.29221999999965</v>
      </c>
    </row>
    <row r="1305" spans="1:4" x14ac:dyDescent="0.2">
      <c r="A1305" s="7" t="s">
        <v>22</v>
      </c>
      <c r="B1305" s="7">
        <f t="shared" si="20"/>
        <v>1953</v>
      </c>
      <c r="C1305" s="14">
        <v>42310</v>
      </c>
      <c r="D1305" s="24">
        <v>180.17676999999964</v>
      </c>
    </row>
    <row r="1306" spans="1:4" x14ac:dyDescent="0.2">
      <c r="A1306" s="7" t="s">
        <v>22</v>
      </c>
      <c r="B1306" s="7">
        <f t="shared" si="20"/>
        <v>1954</v>
      </c>
      <c r="C1306" s="14">
        <v>42311</v>
      </c>
      <c r="D1306" s="24">
        <v>180.05641999999963</v>
      </c>
    </row>
    <row r="1307" spans="1:4" x14ac:dyDescent="0.2">
      <c r="A1307" s="7" t="s">
        <v>22</v>
      </c>
      <c r="B1307" s="7">
        <f t="shared" si="20"/>
        <v>1955</v>
      </c>
      <c r="C1307" s="9">
        <v>42312</v>
      </c>
      <c r="D1307" s="24">
        <v>180.05901999999963</v>
      </c>
    </row>
    <row r="1308" spans="1:4" x14ac:dyDescent="0.2">
      <c r="A1308" s="7" t="s">
        <v>22</v>
      </c>
      <c r="B1308" s="7">
        <f t="shared" si="20"/>
        <v>1956</v>
      </c>
      <c r="C1308" s="9">
        <v>42313</v>
      </c>
      <c r="D1308" s="24">
        <v>179.95396999999966</v>
      </c>
    </row>
    <row r="1309" spans="1:4" x14ac:dyDescent="0.2">
      <c r="A1309" s="7" t="s">
        <v>22</v>
      </c>
      <c r="B1309" s="7">
        <f t="shared" si="20"/>
        <v>1957</v>
      </c>
      <c r="C1309" s="9">
        <v>42314</v>
      </c>
      <c r="D1309" s="24">
        <v>179.95126999999965</v>
      </c>
    </row>
    <row r="1310" spans="1:4" x14ac:dyDescent="0.2">
      <c r="A1310" s="7" t="s">
        <v>22</v>
      </c>
      <c r="B1310" s="7">
        <f t="shared" si="20"/>
        <v>1960</v>
      </c>
      <c r="C1310" s="9">
        <v>42317</v>
      </c>
      <c r="D1310" s="24">
        <v>179.85401999999965</v>
      </c>
    </row>
    <row r="1311" spans="1:4" x14ac:dyDescent="0.2">
      <c r="A1311" s="7" t="s">
        <v>22</v>
      </c>
      <c r="B1311" s="7">
        <f t="shared" si="20"/>
        <v>1961</v>
      </c>
      <c r="C1311" s="9">
        <v>42318</v>
      </c>
      <c r="D1311" s="24">
        <v>179.76401999999965</v>
      </c>
    </row>
    <row r="1312" spans="1:4" x14ac:dyDescent="0.2">
      <c r="A1312" s="7" t="s">
        <v>22</v>
      </c>
      <c r="B1312" s="7">
        <f t="shared" si="20"/>
        <v>1963</v>
      </c>
      <c r="C1312" s="9">
        <v>42320</v>
      </c>
      <c r="D1312" s="24">
        <v>179.76591999999962</v>
      </c>
    </row>
    <row r="1313" spans="1:4" x14ac:dyDescent="0.2">
      <c r="A1313" s="7" t="s">
        <v>22</v>
      </c>
      <c r="B1313" s="7">
        <f t="shared" si="20"/>
        <v>1964</v>
      </c>
      <c r="C1313" s="9">
        <v>42321</v>
      </c>
      <c r="D1313" s="24">
        <v>179.76961999999963</v>
      </c>
    </row>
    <row r="1314" spans="1:4" x14ac:dyDescent="0.2">
      <c r="A1314" s="7" t="s">
        <v>22</v>
      </c>
      <c r="B1314" s="7">
        <f t="shared" si="20"/>
        <v>1967</v>
      </c>
      <c r="C1314" s="9">
        <v>42324</v>
      </c>
      <c r="D1314" s="24">
        <v>179.67346999999964</v>
      </c>
    </row>
    <row r="1315" spans="1:4" x14ac:dyDescent="0.2">
      <c r="A1315" s="7" t="s">
        <v>22</v>
      </c>
      <c r="B1315" s="7">
        <f t="shared" si="20"/>
        <v>1968</v>
      </c>
      <c r="C1315" s="9">
        <v>42325</v>
      </c>
      <c r="D1315" s="24">
        <v>179.58221999999967</v>
      </c>
    </row>
    <row r="1316" spans="1:4" x14ac:dyDescent="0.2">
      <c r="A1316" s="7" t="s">
        <v>22</v>
      </c>
      <c r="B1316" s="7">
        <f t="shared" si="20"/>
        <v>1969</v>
      </c>
      <c r="C1316" s="9">
        <v>42326</v>
      </c>
      <c r="D1316" s="24">
        <v>179.56811999999965</v>
      </c>
    </row>
    <row r="1317" spans="1:4" x14ac:dyDescent="0.2">
      <c r="A1317" s="7" t="s">
        <v>22</v>
      </c>
      <c r="B1317" s="7">
        <f t="shared" si="20"/>
        <v>1970</v>
      </c>
      <c r="C1317" s="9">
        <v>42327</v>
      </c>
      <c r="D1317" s="24">
        <v>179.47446999999966</v>
      </c>
    </row>
    <row r="1318" spans="1:4" x14ac:dyDescent="0.2">
      <c r="A1318" s="7" t="s">
        <v>22</v>
      </c>
      <c r="B1318" s="7">
        <f t="shared" si="20"/>
        <v>1971</v>
      </c>
      <c r="C1318" s="9">
        <v>42328</v>
      </c>
      <c r="D1318" s="24">
        <v>179.47296999999966</v>
      </c>
    </row>
    <row r="1319" spans="1:4" x14ac:dyDescent="0.2">
      <c r="A1319" s="7" t="s">
        <v>22</v>
      </c>
      <c r="B1319" s="7">
        <f t="shared" si="20"/>
        <v>1974</v>
      </c>
      <c r="C1319" s="9">
        <v>42331</v>
      </c>
      <c r="D1319" s="24">
        <v>179.39271999999966</v>
      </c>
    </row>
    <row r="1320" spans="1:4" x14ac:dyDescent="0.2">
      <c r="A1320" s="7" t="s">
        <v>22</v>
      </c>
      <c r="B1320" s="7">
        <f t="shared" si="20"/>
        <v>1975</v>
      </c>
      <c r="C1320" s="9">
        <v>42332</v>
      </c>
      <c r="D1320" s="24">
        <v>179.30276999999964</v>
      </c>
    </row>
    <row r="1321" spans="1:4" x14ac:dyDescent="0.2">
      <c r="A1321" s="7" t="s">
        <v>22</v>
      </c>
      <c r="B1321" s="7">
        <f t="shared" si="20"/>
        <v>1976</v>
      </c>
      <c r="C1321" s="9">
        <v>42333</v>
      </c>
      <c r="D1321" s="24">
        <v>179.30226999999965</v>
      </c>
    </row>
    <row r="1322" spans="1:4" x14ac:dyDescent="0.2">
      <c r="A1322" s="7" t="s">
        <v>22</v>
      </c>
      <c r="B1322" s="7">
        <f t="shared" si="20"/>
        <v>1981</v>
      </c>
      <c r="C1322" s="9">
        <v>42338</v>
      </c>
      <c r="D1322" s="24">
        <v>179.22861999999964</v>
      </c>
    </row>
    <row r="1323" spans="1:4" x14ac:dyDescent="0.2">
      <c r="A1323" s="7" t="s">
        <v>22</v>
      </c>
      <c r="B1323" s="7">
        <f t="shared" si="20"/>
        <v>1983</v>
      </c>
      <c r="C1323" s="9">
        <v>42340</v>
      </c>
      <c r="D1323" s="24">
        <v>179.13676999999964</v>
      </c>
    </row>
    <row r="1324" spans="1:4" x14ac:dyDescent="0.2">
      <c r="A1324" s="7" t="s">
        <v>22</v>
      </c>
      <c r="B1324" s="7">
        <f t="shared" si="20"/>
        <v>1984</v>
      </c>
      <c r="C1324" s="9">
        <v>42341</v>
      </c>
      <c r="D1324" s="24">
        <v>179.04581999999962</v>
      </c>
    </row>
    <row r="1325" spans="1:4" x14ac:dyDescent="0.2">
      <c r="A1325" s="7" t="s">
        <v>22</v>
      </c>
      <c r="B1325" s="7">
        <f t="shared" ref="B1325:B1388" si="21">C1325-C$2</f>
        <v>1985</v>
      </c>
      <c r="C1325" s="9">
        <v>42342</v>
      </c>
      <c r="D1325" s="24">
        <v>179.06981999999962</v>
      </c>
    </row>
    <row r="1326" spans="1:4" x14ac:dyDescent="0.2">
      <c r="A1326" s="7" t="s">
        <v>22</v>
      </c>
      <c r="B1326" s="7">
        <f t="shared" si="21"/>
        <v>1988</v>
      </c>
      <c r="C1326" s="14">
        <v>42345</v>
      </c>
      <c r="D1326" s="24">
        <v>178.94666999999964</v>
      </c>
    </row>
    <row r="1327" spans="1:4" x14ac:dyDescent="0.2">
      <c r="A1327" s="7" t="s">
        <v>22</v>
      </c>
      <c r="B1327" s="7">
        <f t="shared" si="21"/>
        <v>1989</v>
      </c>
      <c r="C1327" s="14">
        <v>42346</v>
      </c>
      <c r="D1327" s="24">
        <v>178.84111999999965</v>
      </c>
    </row>
    <row r="1328" spans="1:4" x14ac:dyDescent="0.2">
      <c r="A1328" s="7" t="s">
        <v>22</v>
      </c>
      <c r="B1328" s="7">
        <f t="shared" si="21"/>
        <v>1990</v>
      </c>
      <c r="C1328" s="14">
        <v>42347</v>
      </c>
      <c r="D1328" s="24">
        <v>178.84581999999966</v>
      </c>
    </row>
    <row r="1329" spans="1:4" x14ac:dyDescent="0.2">
      <c r="A1329" s="7" t="s">
        <v>22</v>
      </c>
      <c r="B1329" s="7">
        <f t="shared" si="21"/>
        <v>1991</v>
      </c>
      <c r="C1329" s="14">
        <v>42348</v>
      </c>
      <c r="D1329" s="24">
        <v>178.75956999999966</v>
      </c>
    </row>
    <row r="1330" spans="1:4" x14ac:dyDescent="0.2">
      <c r="A1330" s="7" t="s">
        <v>22</v>
      </c>
      <c r="B1330" s="7">
        <f t="shared" si="21"/>
        <v>1992</v>
      </c>
      <c r="C1330" s="14">
        <v>42349</v>
      </c>
      <c r="D1330" s="24">
        <v>178.77176999999966</v>
      </c>
    </row>
    <row r="1331" spans="1:4" x14ac:dyDescent="0.2">
      <c r="A1331" s="7" t="s">
        <v>22</v>
      </c>
      <c r="B1331" s="7">
        <f t="shared" si="21"/>
        <v>1995</v>
      </c>
      <c r="C1331" s="14">
        <v>42352</v>
      </c>
      <c r="D1331" s="24">
        <v>178.68741999999966</v>
      </c>
    </row>
    <row r="1332" spans="1:4" x14ac:dyDescent="0.2">
      <c r="A1332" s="7" t="s">
        <v>22</v>
      </c>
      <c r="B1332" s="7">
        <f t="shared" si="21"/>
        <v>1996</v>
      </c>
      <c r="C1332" s="14">
        <v>42353</v>
      </c>
      <c r="D1332" s="24">
        <v>178.60566999999966</v>
      </c>
    </row>
    <row r="1333" spans="1:4" x14ac:dyDescent="0.2">
      <c r="A1333" s="7" t="s">
        <v>22</v>
      </c>
      <c r="B1333" s="7">
        <f t="shared" si="21"/>
        <v>1997</v>
      </c>
      <c r="C1333" s="14">
        <v>42354</v>
      </c>
      <c r="D1333" s="24">
        <v>178.60956999999965</v>
      </c>
    </row>
    <row r="1334" spans="1:4" x14ac:dyDescent="0.2">
      <c r="A1334" s="7" t="s">
        <v>22</v>
      </c>
      <c r="B1334" s="7">
        <f t="shared" si="21"/>
        <v>1998</v>
      </c>
      <c r="C1334" s="14">
        <v>42355</v>
      </c>
      <c r="D1334" s="24">
        <v>178.51791999999966</v>
      </c>
    </row>
    <row r="1335" spans="1:4" x14ac:dyDescent="0.2">
      <c r="A1335" s="7" t="s">
        <v>22</v>
      </c>
      <c r="B1335" s="7">
        <f t="shared" si="21"/>
        <v>1999</v>
      </c>
      <c r="C1335" s="14">
        <v>42356</v>
      </c>
      <c r="D1335" s="24">
        <v>178.53571999999966</v>
      </c>
    </row>
    <row r="1336" spans="1:4" x14ac:dyDescent="0.2">
      <c r="A1336" s="7" t="s">
        <v>22</v>
      </c>
      <c r="B1336" s="7">
        <f t="shared" si="21"/>
        <v>2002</v>
      </c>
      <c r="C1336" s="9">
        <v>42359</v>
      </c>
      <c r="D1336" s="24">
        <v>178.46396999999965</v>
      </c>
    </row>
    <row r="1337" spans="1:4" x14ac:dyDescent="0.2">
      <c r="A1337" s="7" t="s">
        <v>22</v>
      </c>
      <c r="B1337" s="7">
        <f t="shared" si="21"/>
        <v>2003</v>
      </c>
      <c r="C1337" s="9">
        <v>42360</v>
      </c>
      <c r="D1337" s="24">
        <v>178.39041999999966</v>
      </c>
    </row>
    <row r="1338" spans="1:4" x14ac:dyDescent="0.2">
      <c r="A1338" s="7" t="s">
        <v>22</v>
      </c>
      <c r="B1338" s="7">
        <f t="shared" si="21"/>
        <v>2004</v>
      </c>
      <c r="C1338" s="9">
        <v>42361</v>
      </c>
      <c r="D1338" s="24">
        <v>178.39921999999964</v>
      </c>
    </row>
    <row r="1339" spans="1:4" x14ac:dyDescent="0.2">
      <c r="A1339" s="7" t="s">
        <v>22</v>
      </c>
      <c r="B1339" s="7">
        <f t="shared" si="21"/>
        <v>2005</v>
      </c>
      <c r="C1339" s="9">
        <v>42362</v>
      </c>
      <c r="D1339" s="24">
        <v>178.33346999999966</v>
      </c>
    </row>
    <row r="1340" spans="1:4" x14ac:dyDescent="0.2">
      <c r="A1340" s="7" t="s">
        <v>22</v>
      </c>
      <c r="B1340" s="7">
        <f t="shared" si="21"/>
        <v>2010</v>
      </c>
      <c r="C1340" s="9">
        <v>42367</v>
      </c>
      <c r="D1340" s="24">
        <v>178.34206999999967</v>
      </c>
    </row>
    <row r="1341" spans="1:4" x14ac:dyDescent="0.2">
      <c r="A1341" s="7" t="s">
        <v>22</v>
      </c>
      <c r="B1341" s="7">
        <f t="shared" si="21"/>
        <v>2016</v>
      </c>
      <c r="C1341" s="9">
        <v>42373</v>
      </c>
      <c r="D1341" s="24">
        <v>178.27801999999966</v>
      </c>
    </row>
    <row r="1342" spans="1:4" x14ac:dyDescent="0.2">
      <c r="A1342" s="7" t="s">
        <v>22</v>
      </c>
      <c r="B1342" s="7">
        <f t="shared" si="21"/>
        <v>2018</v>
      </c>
      <c r="C1342" s="9">
        <v>42375</v>
      </c>
      <c r="D1342" s="24">
        <v>178.21576999999968</v>
      </c>
    </row>
    <row r="1343" spans="1:4" x14ac:dyDescent="0.2">
      <c r="A1343" s="7" t="s">
        <v>22</v>
      </c>
      <c r="B1343" s="7">
        <f t="shared" si="21"/>
        <v>2019</v>
      </c>
      <c r="C1343" s="9">
        <v>42376</v>
      </c>
      <c r="D1343" s="24">
        <v>178.13451999999967</v>
      </c>
    </row>
    <row r="1344" spans="1:4" x14ac:dyDescent="0.2">
      <c r="A1344" s="7" t="s">
        <v>22</v>
      </c>
      <c r="B1344" s="7">
        <f t="shared" si="21"/>
        <v>2020</v>
      </c>
      <c r="C1344" s="9">
        <v>42377</v>
      </c>
      <c r="D1344" s="24">
        <v>178.14351999999968</v>
      </c>
    </row>
    <row r="1345" spans="1:4" x14ac:dyDescent="0.2">
      <c r="A1345" s="7" t="s">
        <v>22</v>
      </c>
      <c r="B1345" s="7">
        <f t="shared" si="21"/>
        <v>2023</v>
      </c>
      <c r="C1345" s="9">
        <v>42380</v>
      </c>
      <c r="D1345" s="24">
        <v>178.08551999999966</v>
      </c>
    </row>
    <row r="1346" spans="1:4" x14ac:dyDescent="0.2">
      <c r="A1346" s="7" t="s">
        <v>22</v>
      </c>
      <c r="B1346" s="7">
        <f t="shared" si="21"/>
        <v>2024</v>
      </c>
      <c r="C1346" s="9">
        <v>42381</v>
      </c>
      <c r="D1346" s="24">
        <v>178.03151999999966</v>
      </c>
    </row>
    <row r="1347" spans="1:4" x14ac:dyDescent="0.2">
      <c r="A1347" s="7" t="s">
        <v>22</v>
      </c>
      <c r="B1347" s="7">
        <f t="shared" si="21"/>
        <v>2025</v>
      </c>
      <c r="C1347" s="9">
        <v>42382</v>
      </c>
      <c r="D1347" s="24">
        <v>178.04251999999968</v>
      </c>
    </row>
    <row r="1348" spans="1:4" x14ac:dyDescent="0.2">
      <c r="A1348" s="7" t="s">
        <v>22</v>
      </c>
      <c r="B1348" s="7">
        <f t="shared" si="21"/>
        <v>2026</v>
      </c>
      <c r="C1348" s="9">
        <v>42383</v>
      </c>
      <c r="D1348" s="24">
        <v>177.99051999999966</v>
      </c>
    </row>
    <row r="1349" spans="1:4" x14ac:dyDescent="0.2">
      <c r="A1349" s="7" t="s">
        <v>22</v>
      </c>
      <c r="B1349" s="7">
        <f t="shared" si="21"/>
        <v>2027</v>
      </c>
      <c r="C1349" s="9">
        <v>42384</v>
      </c>
      <c r="D1349" s="24">
        <v>177.98351999999966</v>
      </c>
    </row>
    <row r="1350" spans="1:4" x14ac:dyDescent="0.2">
      <c r="A1350" s="7" t="s">
        <v>22</v>
      </c>
      <c r="B1350" s="7">
        <f t="shared" si="21"/>
        <v>2031</v>
      </c>
      <c r="C1350" s="9">
        <v>42388</v>
      </c>
      <c r="D1350" s="24">
        <v>177.93251999999967</v>
      </c>
    </row>
    <row r="1351" spans="1:4" x14ac:dyDescent="0.2">
      <c r="A1351" s="7" t="s">
        <v>22</v>
      </c>
      <c r="B1351" s="7">
        <f t="shared" si="21"/>
        <v>2032</v>
      </c>
      <c r="C1351" s="9">
        <v>42389</v>
      </c>
      <c r="D1351" s="24">
        <v>177.88951999999966</v>
      </c>
    </row>
    <row r="1352" spans="1:4" x14ac:dyDescent="0.2">
      <c r="A1352" s="7" t="s">
        <v>22</v>
      </c>
      <c r="B1352" s="7">
        <f t="shared" si="21"/>
        <v>2033</v>
      </c>
      <c r="C1352" s="9">
        <v>42390</v>
      </c>
      <c r="D1352" s="24">
        <v>177.89751999999967</v>
      </c>
    </row>
    <row r="1353" spans="1:4" x14ac:dyDescent="0.2">
      <c r="A1353" s="7" t="s">
        <v>22</v>
      </c>
      <c r="B1353" s="7">
        <f t="shared" si="21"/>
        <v>2034</v>
      </c>
      <c r="C1353" s="9">
        <v>42391</v>
      </c>
      <c r="D1353" s="24">
        <v>177.85651999999968</v>
      </c>
    </row>
    <row r="1354" spans="1:4" x14ac:dyDescent="0.2">
      <c r="A1354" s="7" t="s">
        <v>22</v>
      </c>
      <c r="B1354" s="7">
        <f t="shared" si="21"/>
        <v>2037</v>
      </c>
      <c r="C1354" s="9">
        <v>42394</v>
      </c>
      <c r="D1354" s="24">
        <v>177.82251999999966</v>
      </c>
    </row>
    <row r="1355" spans="1:4" x14ac:dyDescent="0.2">
      <c r="A1355" s="7" t="s">
        <v>22</v>
      </c>
      <c r="B1355" s="7">
        <f t="shared" si="21"/>
        <v>2038</v>
      </c>
      <c r="C1355" s="9">
        <v>42395</v>
      </c>
      <c r="D1355" s="24">
        <v>177.77651999999966</v>
      </c>
    </row>
    <row r="1356" spans="1:4" x14ac:dyDescent="0.2">
      <c r="A1356" s="7" t="s">
        <v>22</v>
      </c>
      <c r="B1356" s="7">
        <f t="shared" si="21"/>
        <v>2039</v>
      </c>
      <c r="C1356" s="9">
        <v>42396</v>
      </c>
      <c r="D1356" s="24">
        <v>177.72651999999968</v>
      </c>
    </row>
    <row r="1357" spans="1:4" x14ac:dyDescent="0.2">
      <c r="A1357" s="7" t="s">
        <v>22</v>
      </c>
      <c r="B1357" s="7">
        <f t="shared" si="21"/>
        <v>2040</v>
      </c>
      <c r="C1357" s="9">
        <v>42397</v>
      </c>
      <c r="D1357" s="24">
        <v>177.39986999999968</v>
      </c>
    </row>
    <row r="1358" spans="1:4" x14ac:dyDescent="0.2">
      <c r="A1358" s="7" t="s">
        <v>22</v>
      </c>
      <c r="B1358" s="7">
        <f t="shared" si="21"/>
        <v>2041</v>
      </c>
      <c r="C1358" s="9">
        <v>42398</v>
      </c>
      <c r="D1358" s="24">
        <v>177.50926999999967</v>
      </c>
    </row>
    <row r="1359" spans="1:4" x14ac:dyDescent="0.2">
      <c r="A1359" s="7" t="s">
        <v>22</v>
      </c>
      <c r="B1359" s="7">
        <f t="shared" si="21"/>
        <v>2044</v>
      </c>
      <c r="C1359" s="9">
        <v>42401</v>
      </c>
      <c r="D1359" s="24">
        <v>177.42841999999968</v>
      </c>
    </row>
    <row r="1360" spans="1:4" x14ac:dyDescent="0.2">
      <c r="A1360" s="7" t="s">
        <v>22</v>
      </c>
      <c r="B1360" s="7">
        <f t="shared" si="21"/>
        <v>2045</v>
      </c>
      <c r="C1360" s="9">
        <v>42402</v>
      </c>
      <c r="D1360" s="24">
        <v>177.35326999999967</v>
      </c>
    </row>
    <row r="1361" spans="1:4" x14ac:dyDescent="0.2">
      <c r="A1361" s="7" t="s">
        <v>22</v>
      </c>
      <c r="B1361" s="7">
        <f t="shared" si="21"/>
        <v>2046</v>
      </c>
      <c r="C1361" s="9">
        <v>42403</v>
      </c>
      <c r="D1361" s="24">
        <v>177.35896999999969</v>
      </c>
    </row>
    <row r="1362" spans="1:4" x14ac:dyDescent="0.2">
      <c r="A1362" s="7" t="s">
        <v>22</v>
      </c>
      <c r="B1362" s="7">
        <f t="shared" si="21"/>
        <v>2047</v>
      </c>
      <c r="C1362" s="9">
        <v>42404</v>
      </c>
      <c r="D1362" s="24">
        <v>177.2903199999997</v>
      </c>
    </row>
    <row r="1363" spans="1:4" x14ac:dyDescent="0.2">
      <c r="A1363" s="7" t="s">
        <v>22</v>
      </c>
      <c r="B1363" s="7">
        <f t="shared" si="21"/>
        <v>2048</v>
      </c>
      <c r="C1363" s="9">
        <v>42405</v>
      </c>
      <c r="D1363" s="24">
        <v>177.30171999999968</v>
      </c>
    </row>
    <row r="1364" spans="1:4" x14ac:dyDescent="0.2">
      <c r="A1364" s="7" t="s">
        <v>22</v>
      </c>
      <c r="B1364" s="7">
        <f t="shared" si="21"/>
        <v>2051</v>
      </c>
      <c r="C1364" s="12">
        <v>42408</v>
      </c>
      <c r="D1364" s="24">
        <v>177.22966999999969</v>
      </c>
    </row>
    <row r="1365" spans="1:4" x14ac:dyDescent="0.2">
      <c r="A1365" s="7" t="s">
        <v>22</v>
      </c>
      <c r="B1365" s="7">
        <f t="shared" si="21"/>
        <v>2052</v>
      </c>
      <c r="C1365" s="9">
        <v>42409</v>
      </c>
      <c r="D1365" s="24">
        <v>177.1645199999997</v>
      </c>
    </row>
    <row r="1366" spans="1:4" x14ac:dyDescent="0.2">
      <c r="A1366" s="7" t="s">
        <v>22</v>
      </c>
      <c r="B1366" s="7">
        <f t="shared" si="21"/>
        <v>2053</v>
      </c>
      <c r="C1366" s="10">
        <v>42410</v>
      </c>
      <c r="D1366" s="24">
        <v>177.16441999999969</v>
      </c>
    </row>
    <row r="1367" spans="1:4" x14ac:dyDescent="0.2">
      <c r="A1367" s="7" t="s">
        <v>22</v>
      </c>
      <c r="B1367" s="7">
        <f t="shared" si="21"/>
        <v>2054</v>
      </c>
      <c r="C1367" s="9">
        <v>42411</v>
      </c>
      <c r="D1367" s="24">
        <v>177.10246999999967</v>
      </c>
    </row>
    <row r="1368" spans="1:4" x14ac:dyDescent="0.2">
      <c r="A1368" s="7" t="s">
        <v>22</v>
      </c>
      <c r="B1368" s="7">
        <f t="shared" si="21"/>
        <v>2055</v>
      </c>
      <c r="C1368" s="9">
        <v>42412</v>
      </c>
      <c r="D1368" s="24">
        <v>177.1041699999997</v>
      </c>
    </row>
    <row r="1369" spans="1:4" x14ac:dyDescent="0.2">
      <c r="A1369" s="7" t="s">
        <v>22</v>
      </c>
      <c r="B1369" s="7">
        <f t="shared" si="21"/>
        <v>2059</v>
      </c>
      <c r="C1369" s="9">
        <v>42416</v>
      </c>
      <c r="D1369" s="24">
        <v>177.03051999999971</v>
      </c>
    </row>
    <row r="1370" spans="1:4" x14ac:dyDescent="0.2">
      <c r="A1370" s="7" t="s">
        <v>22</v>
      </c>
      <c r="B1370" s="7">
        <f t="shared" si="21"/>
        <v>2060</v>
      </c>
      <c r="C1370" s="9">
        <v>42417</v>
      </c>
      <c r="D1370" s="24">
        <v>176.9903699999997</v>
      </c>
    </row>
    <row r="1371" spans="1:4" x14ac:dyDescent="0.2">
      <c r="A1371" s="7" t="s">
        <v>22</v>
      </c>
      <c r="B1371" s="7">
        <f t="shared" si="21"/>
        <v>2061</v>
      </c>
      <c r="C1371" s="9">
        <v>42418</v>
      </c>
      <c r="D1371" s="24">
        <v>176.95371999999972</v>
      </c>
    </row>
    <row r="1372" spans="1:4" x14ac:dyDescent="0.2">
      <c r="A1372" s="7" t="s">
        <v>22</v>
      </c>
      <c r="B1372" s="7">
        <f t="shared" si="21"/>
        <v>2062</v>
      </c>
      <c r="C1372" s="9">
        <v>42419</v>
      </c>
      <c r="D1372" s="24">
        <v>176.96021999999971</v>
      </c>
    </row>
    <row r="1373" spans="1:4" x14ac:dyDescent="0.2">
      <c r="A1373" s="7" t="s">
        <v>22</v>
      </c>
      <c r="B1373" s="7">
        <f t="shared" si="21"/>
        <v>2065</v>
      </c>
      <c r="C1373" s="9">
        <v>42422</v>
      </c>
      <c r="D1373" s="24">
        <v>176.91646999999972</v>
      </c>
    </row>
    <row r="1374" spans="1:4" x14ac:dyDescent="0.2">
      <c r="A1374" s="7" t="s">
        <v>22</v>
      </c>
      <c r="B1374" s="7">
        <f t="shared" si="21"/>
        <v>2066</v>
      </c>
      <c r="C1374" s="9">
        <v>42423</v>
      </c>
      <c r="D1374" s="24">
        <v>176.88791999999972</v>
      </c>
    </row>
    <row r="1375" spans="1:4" x14ac:dyDescent="0.2">
      <c r="A1375" s="7" t="s">
        <v>22</v>
      </c>
      <c r="B1375" s="7">
        <f t="shared" si="21"/>
        <v>2067</v>
      </c>
      <c r="C1375" s="9">
        <v>42424</v>
      </c>
      <c r="D1375" s="24">
        <v>176.88211999999973</v>
      </c>
    </row>
    <row r="1376" spans="1:4" x14ac:dyDescent="0.2">
      <c r="A1376" s="7" t="s">
        <v>22</v>
      </c>
      <c r="B1376" s="7">
        <f t="shared" si="21"/>
        <v>2068</v>
      </c>
      <c r="C1376" s="9">
        <v>42425</v>
      </c>
      <c r="D1376" s="24">
        <v>176.84456999999975</v>
      </c>
    </row>
    <row r="1377" spans="1:4" x14ac:dyDescent="0.2">
      <c r="A1377" s="7" t="s">
        <v>22</v>
      </c>
      <c r="B1377" s="7">
        <f t="shared" si="21"/>
        <v>2069</v>
      </c>
      <c r="C1377" s="9">
        <v>42426</v>
      </c>
      <c r="D1377" s="24">
        <v>176.85496999999975</v>
      </c>
    </row>
    <row r="1378" spans="1:4" x14ac:dyDescent="0.2">
      <c r="A1378" s="7" t="s">
        <v>22</v>
      </c>
      <c r="B1378" s="7">
        <f t="shared" si="21"/>
        <v>2072</v>
      </c>
      <c r="C1378" s="9">
        <v>42429</v>
      </c>
      <c r="D1378" s="24">
        <v>176.78931999999975</v>
      </c>
    </row>
    <row r="1379" spans="1:4" x14ac:dyDescent="0.2">
      <c r="A1379" s="7" t="s">
        <v>22</v>
      </c>
      <c r="B1379" s="7">
        <f t="shared" si="21"/>
        <v>2073</v>
      </c>
      <c r="C1379" s="9">
        <v>42430</v>
      </c>
      <c r="D1379" s="24">
        <v>176.73106999999973</v>
      </c>
    </row>
    <row r="1380" spans="1:4" x14ac:dyDescent="0.2">
      <c r="A1380" s="7" t="s">
        <v>22</v>
      </c>
      <c r="B1380" s="7">
        <f t="shared" si="21"/>
        <v>2074</v>
      </c>
      <c r="C1380" s="9">
        <v>42431</v>
      </c>
      <c r="D1380" s="24">
        <v>176.74356999999975</v>
      </c>
    </row>
    <row r="1381" spans="1:4" x14ac:dyDescent="0.2">
      <c r="A1381" s="7" t="s">
        <v>22</v>
      </c>
      <c r="B1381" s="7">
        <f t="shared" si="21"/>
        <v>2075</v>
      </c>
      <c r="C1381" s="9">
        <v>42432</v>
      </c>
      <c r="D1381" s="24">
        <v>176.70351999999977</v>
      </c>
    </row>
    <row r="1382" spans="1:4" x14ac:dyDescent="0.2">
      <c r="A1382" s="7" t="s">
        <v>22</v>
      </c>
      <c r="B1382" s="7">
        <f t="shared" si="21"/>
        <v>2076</v>
      </c>
      <c r="C1382" s="9">
        <v>42433</v>
      </c>
      <c r="D1382" s="24">
        <v>176.69721999999976</v>
      </c>
    </row>
    <row r="1383" spans="1:4" x14ac:dyDescent="0.2">
      <c r="A1383" s="7" t="s">
        <v>22</v>
      </c>
      <c r="B1383" s="7">
        <f t="shared" si="21"/>
        <v>2079</v>
      </c>
      <c r="C1383" s="9">
        <v>42436</v>
      </c>
      <c r="D1383" s="24">
        <v>176.60896999999977</v>
      </c>
    </row>
    <row r="1384" spans="1:4" x14ac:dyDescent="0.2">
      <c r="A1384" s="7" t="s">
        <v>22</v>
      </c>
      <c r="B1384" s="7">
        <f t="shared" si="21"/>
        <v>2080</v>
      </c>
      <c r="C1384" s="9">
        <v>42437</v>
      </c>
      <c r="D1384" s="24">
        <v>176.52711999999977</v>
      </c>
    </row>
    <row r="1385" spans="1:4" x14ac:dyDescent="0.2">
      <c r="A1385" s="7" t="s">
        <v>22</v>
      </c>
      <c r="B1385" s="7">
        <f t="shared" si="21"/>
        <v>2081</v>
      </c>
      <c r="C1385" s="9">
        <v>42438</v>
      </c>
      <c r="D1385" s="24">
        <v>176.55531999999977</v>
      </c>
    </row>
    <row r="1386" spans="1:4" x14ac:dyDescent="0.2">
      <c r="A1386" s="7" t="s">
        <v>22</v>
      </c>
      <c r="B1386" s="7">
        <f t="shared" si="21"/>
        <v>2082</v>
      </c>
      <c r="C1386" s="9">
        <v>42439</v>
      </c>
      <c r="D1386" s="24">
        <v>176.50606999999977</v>
      </c>
    </row>
    <row r="1387" spans="1:4" x14ac:dyDescent="0.2">
      <c r="A1387" s="7" t="s">
        <v>22</v>
      </c>
      <c r="B1387" s="7">
        <f t="shared" si="21"/>
        <v>2083</v>
      </c>
      <c r="C1387" s="9">
        <v>42440</v>
      </c>
      <c r="D1387" s="24">
        <v>176.51886999999977</v>
      </c>
    </row>
    <row r="1388" spans="1:4" x14ac:dyDescent="0.2">
      <c r="A1388" s="7" t="s">
        <v>22</v>
      </c>
      <c r="B1388" s="7">
        <f t="shared" si="21"/>
        <v>2086</v>
      </c>
      <c r="C1388" s="9">
        <v>42443</v>
      </c>
      <c r="D1388" s="24">
        <v>176.49111999999977</v>
      </c>
    </row>
    <row r="1389" spans="1:4" x14ac:dyDescent="0.2">
      <c r="A1389" s="7" t="s">
        <v>22</v>
      </c>
      <c r="B1389" s="7">
        <f t="shared" ref="B1389:B1452" si="22">C1389-C$2</f>
        <v>2087</v>
      </c>
      <c r="C1389" s="9">
        <v>42444</v>
      </c>
      <c r="D1389" s="24">
        <v>176.46356999999978</v>
      </c>
    </row>
    <row r="1390" spans="1:4" x14ac:dyDescent="0.2">
      <c r="A1390" s="7" t="s">
        <v>22</v>
      </c>
      <c r="B1390" s="7">
        <f t="shared" si="22"/>
        <v>2088</v>
      </c>
      <c r="C1390" s="9">
        <v>42445</v>
      </c>
      <c r="D1390" s="24">
        <v>176.46666999999977</v>
      </c>
    </row>
    <row r="1391" spans="1:4" x14ac:dyDescent="0.2">
      <c r="A1391" s="7" t="s">
        <v>22</v>
      </c>
      <c r="B1391" s="7">
        <f t="shared" si="22"/>
        <v>2089</v>
      </c>
      <c r="C1391" s="9">
        <v>42446</v>
      </c>
      <c r="D1391" s="24">
        <v>176.43661999999978</v>
      </c>
    </row>
    <row r="1392" spans="1:4" x14ac:dyDescent="0.2">
      <c r="A1392" s="7" t="s">
        <v>22</v>
      </c>
      <c r="B1392" s="7">
        <f t="shared" si="22"/>
        <v>2090</v>
      </c>
      <c r="C1392" s="9">
        <v>42447</v>
      </c>
      <c r="D1392" s="24">
        <v>176.44001999999978</v>
      </c>
    </row>
    <row r="1393" spans="1:4" x14ac:dyDescent="0.2">
      <c r="A1393" s="7" t="s">
        <v>22</v>
      </c>
      <c r="B1393" s="7">
        <f t="shared" si="22"/>
        <v>2093</v>
      </c>
      <c r="C1393" s="9">
        <v>42450</v>
      </c>
      <c r="D1393" s="24">
        <v>176.38426999999979</v>
      </c>
    </row>
    <row r="1394" spans="1:4" x14ac:dyDescent="0.2">
      <c r="A1394" s="7" t="s">
        <v>22</v>
      </c>
      <c r="B1394" s="7">
        <f t="shared" si="22"/>
        <v>2094</v>
      </c>
      <c r="C1394" s="9">
        <v>42451</v>
      </c>
      <c r="D1394" s="24">
        <v>176.33201999999977</v>
      </c>
    </row>
    <row r="1395" spans="1:4" x14ac:dyDescent="0.2">
      <c r="A1395" s="7" t="s">
        <v>22</v>
      </c>
      <c r="B1395" s="7">
        <f t="shared" si="22"/>
        <v>2095</v>
      </c>
      <c r="C1395" s="9">
        <v>42452</v>
      </c>
      <c r="D1395" s="24">
        <v>176.3481199999998</v>
      </c>
    </row>
    <row r="1396" spans="1:4" x14ac:dyDescent="0.2">
      <c r="A1396" s="7" t="s">
        <v>22</v>
      </c>
      <c r="B1396" s="7">
        <f t="shared" si="22"/>
        <v>2097</v>
      </c>
      <c r="C1396" s="9">
        <v>42454</v>
      </c>
      <c r="D1396" s="24">
        <v>176.31076999999979</v>
      </c>
    </row>
    <row r="1397" spans="1:4" x14ac:dyDescent="0.2">
      <c r="A1397" s="7" t="s">
        <v>22</v>
      </c>
      <c r="B1397" s="7">
        <f t="shared" si="22"/>
        <v>2100</v>
      </c>
      <c r="C1397" s="9">
        <v>42457</v>
      </c>
      <c r="D1397" s="24">
        <v>176.28001999999978</v>
      </c>
    </row>
    <row r="1398" spans="1:4" x14ac:dyDescent="0.2">
      <c r="A1398" s="7" t="s">
        <v>22</v>
      </c>
      <c r="B1398" s="7">
        <f t="shared" si="22"/>
        <v>2101</v>
      </c>
      <c r="C1398" s="14">
        <v>42458</v>
      </c>
      <c r="D1398" s="24">
        <v>176.25396999999981</v>
      </c>
    </row>
    <row r="1399" spans="1:4" x14ac:dyDescent="0.2">
      <c r="A1399" s="7" t="s">
        <v>22</v>
      </c>
      <c r="B1399" s="7">
        <f t="shared" si="22"/>
        <v>2102</v>
      </c>
      <c r="C1399" s="14">
        <v>42459</v>
      </c>
      <c r="D1399" s="24">
        <v>176.2552699999998</v>
      </c>
    </row>
    <row r="1400" spans="1:4" x14ac:dyDescent="0.2">
      <c r="A1400" s="7" t="s">
        <v>22</v>
      </c>
      <c r="B1400" s="7">
        <f t="shared" si="22"/>
        <v>2103</v>
      </c>
      <c r="C1400" s="14">
        <v>42460</v>
      </c>
      <c r="D1400" s="24">
        <v>176.22641999999979</v>
      </c>
    </row>
    <row r="1401" spans="1:4" x14ac:dyDescent="0.2">
      <c r="A1401" s="7" t="s">
        <v>22</v>
      </c>
      <c r="B1401" s="7">
        <f t="shared" si="22"/>
        <v>2104</v>
      </c>
      <c r="C1401" s="14">
        <v>42461</v>
      </c>
      <c r="D1401" s="24">
        <v>176.22691999999978</v>
      </c>
    </row>
    <row r="1402" spans="1:4" x14ac:dyDescent="0.2">
      <c r="A1402" s="7" t="s">
        <v>22</v>
      </c>
      <c r="B1402" s="7">
        <f t="shared" si="22"/>
        <v>2107</v>
      </c>
      <c r="C1402" s="14">
        <v>42464</v>
      </c>
      <c r="D1402" s="24">
        <v>176.2047699999998</v>
      </c>
    </row>
    <row r="1403" spans="1:4" x14ac:dyDescent="0.2">
      <c r="A1403" s="7" t="s">
        <v>22</v>
      </c>
      <c r="B1403" s="7">
        <f t="shared" si="22"/>
        <v>2109</v>
      </c>
      <c r="C1403" s="14">
        <v>42466</v>
      </c>
      <c r="D1403" s="24">
        <v>176.1855199999998</v>
      </c>
    </row>
    <row r="1404" spans="1:4" x14ac:dyDescent="0.2">
      <c r="A1404" s="7" t="s">
        <v>22</v>
      </c>
      <c r="B1404" s="7">
        <f t="shared" si="22"/>
        <v>2110</v>
      </c>
      <c r="C1404" s="14">
        <v>42467</v>
      </c>
      <c r="D1404" s="24">
        <v>176.1569699999998</v>
      </c>
    </row>
    <row r="1405" spans="1:4" x14ac:dyDescent="0.2">
      <c r="A1405" s="7" t="s">
        <v>22</v>
      </c>
      <c r="B1405" s="7">
        <f t="shared" si="22"/>
        <v>2111</v>
      </c>
      <c r="C1405" s="14">
        <v>42468</v>
      </c>
      <c r="D1405" s="24">
        <v>176.1542699999998</v>
      </c>
    </row>
    <row r="1406" spans="1:4" x14ac:dyDescent="0.2">
      <c r="A1406" s="7" t="s">
        <v>22</v>
      </c>
      <c r="B1406" s="7">
        <f t="shared" si="22"/>
        <v>2114</v>
      </c>
      <c r="C1406" s="14">
        <v>42471</v>
      </c>
      <c r="D1406" s="24">
        <v>176.13651999999979</v>
      </c>
    </row>
    <row r="1407" spans="1:4" x14ac:dyDescent="0.2">
      <c r="A1407" s="7" t="s">
        <v>22</v>
      </c>
      <c r="B1407" s="7">
        <f t="shared" si="22"/>
        <v>2115</v>
      </c>
      <c r="C1407" s="14">
        <v>42472</v>
      </c>
      <c r="D1407" s="24">
        <v>176.11506999999978</v>
      </c>
    </row>
    <row r="1408" spans="1:4" x14ac:dyDescent="0.2">
      <c r="A1408" s="7" t="s">
        <v>22</v>
      </c>
      <c r="B1408" s="7">
        <f t="shared" si="22"/>
        <v>2116</v>
      </c>
      <c r="C1408" s="14">
        <v>42473</v>
      </c>
      <c r="D1408" s="24">
        <v>176.11216999999979</v>
      </c>
    </row>
    <row r="1409" spans="1:4" x14ac:dyDescent="0.2">
      <c r="A1409" s="7" t="s">
        <v>22</v>
      </c>
      <c r="B1409" s="7">
        <f t="shared" si="22"/>
        <v>2117</v>
      </c>
      <c r="C1409" s="14">
        <v>42474</v>
      </c>
      <c r="D1409" s="24">
        <v>176.09421999999978</v>
      </c>
    </row>
    <row r="1410" spans="1:4" x14ac:dyDescent="0.2">
      <c r="A1410" s="7" t="s">
        <v>22</v>
      </c>
      <c r="B1410" s="7">
        <f t="shared" si="22"/>
        <v>2118</v>
      </c>
      <c r="C1410" s="14">
        <v>42475</v>
      </c>
      <c r="D1410" s="24">
        <v>176.09101999999976</v>
      </c>
    </row>
    <row r="1411" spans="1:4" x14ac:dyDescent="0.2">
      <c r="A1411" s="7" t="s">
        <v>22</v>
      </c>
      <c r="B1411" s="7">
        <f t="shared" si="22"/>
        <v>2121</v>
      </c>
      <c r="C1411" s="14">
        <v>42478</v>
      </c>
      <c r="D1411" s="24">
        <v>176.09101999999976</v>
      </c>
    </row>
    <row r="1412" spans="1:4" x14ac:dyDescent="0.2">
      <c r="A1412" s="7" t="s">
        <v>22</v>
      </c>
      <c r="B1412" s="7">
        <f t="shared" si="22"/>
        <v>2122</v>
      </c>
      <c r="C1412" s="17">
        <v>42479</v>
      </c>
      <c r="D1412" s="24">
        <v>176.09101999999976</v>
      </c>
    </row>
    <row r="1413" spans="1:4" x14ac:dyDescent="0.2">
      <c r="A1413" s="7" t="s">
        <v>22</v>
      </c>
      <c r="B1413" s="7">
        <f t="shared" si="22"/>
        <v>2123</v>
      </c>
      <c r="C1413" s="14">
        <v>42480</v>
      </c>
      <c r="D1413" s="24">
        <v>176.09101999999976</v>
      </c>
    </row>
    <row r="1414" spans="1:4" x14ac:dyDescent="0.2">
      <c r="A1414" s="7" t="s">
        <v>22</v>
      </c>
      <c r="B1414" s="7">
        <f t="shared" si="22"/>
        <v>2124</v>
      </c>
      <c r="C1414" s="16">
        <v>42481</v>
      </c>
      <c r="D1414" s="24">
        <v>176.04196999999976</v>
      </c>
    </row>
    <row r="1415" spans="1:4" x14ac:dyDescent="0.2">
      <c r="A1415" s="7" t="s">
        <v>22</v>
      </c>
      <c r="B1415" s="7">
        <f t="shared" si="22"/>
        <v>2125</v>
      </c>
      <c r="C1415" s="14">
        <v>42482</v>
      </c>
      <c r="D1415" s="24">
        <v>176.06166999999979</v>
      </c>
    </row>
    <row r="1416" spans="1:4" x14ac:dyDescent="0.2">
      <c r="A1416" s="7" t="s">
        <v>22</v>
      </c>
      <c r="B1416" s="7">
        <f t="shared" si="22"/>
        <v>2128</v>
      </c>
      <c r="C1416" s="14">
        <v>42485</v>
      </c>
      <c r="D1416" s="24">
        <v>176.02881999999977</v>
      </c>
    </row>
    <row r="1417" spans="1:4" x14ac:dyDescent="0.2">
      <c r="A1417" s="7" t="s">
        <v>22</v>
      </c>
      <c r="B1417" s="7">
        <f t="shared" si="22"/>
        <v>2129</v>
      </c>
      <c r="C1417" s="14">
        <v>42486</v>
      </c>
      <c r="D1417" s="24">
        <v>175.97826999999978</v>
      </c>
    </row>
    <row r="1418" spans="1:4" x14ac:dyDescent="0.2">
      <c r="A1418" s="7" t="s">
        <v>22</v>
      </c>
      <c r="B1418" s="7">
        <f t="shared" si="22"/>
        <v>2130</v>
      </c>
      <c r="C1418" s="14">
        <v>42487</v>
      </c>
      <c r="D1418" s="24">
        <v>175.97726999999978</v>
      </c>
    </row>
    <row r="1419" spans="1:4" x14ac:dyDescent="0.2">
      <c r="A1419" s="7" t="s">
        <v>22</v>
      </c>
      <c r="B1419" s="7">
        <f t="shared" si="22"/>
        <v>2131</v>
      </c>
      <c r="C1419" s="14">
        <v>42488</v>
      </c>
      <c r="D1419" s="24">
        <v>175.93021999999979</v>
      </c>
    </row>
    <row r="1420" spans="1:4" x14ac:dyDescent="0.2">
      <c r="A1420" s="7" t="s">
        <v>22</v>
      </c>
      <c r="B1420" s="7">
        <f t="shared" si="22"/>
        <v>2132</v>
      </c>
      <c r="C1420" s="14">
        <v>42489</v>
      </c>
      <c r="D1420" s="24">
        <v>175.93401999999978</v>
      </c>
    </row>
    <row r="1421" spans="1:4" x14ac:dyDescent="0.2">
      <c r="A1421" s="7" t="s">
        <v>22</v>
      </c>
      <c r="B1421" s="7">
        <f t="shared" si="22"/>
        <v>2135</v>
      </c>
      <c r="C1421" s="14">
        <v>42492</v>
      </c>
      <c r="D1421" s="24">
        <v>175.84926999999979</v>
      </c>
    </row>
    <row r="1422" spans="1:4" x14ac:dyDescent="0.2">
      <c r="A1422" s="7" t="s">
        <v>22</v>
      </c>
      <c r="B1422" s="7">
        <f t="shared" si="22"/>
        <v>2136</v>
      </c>
      <c r="C1422" s="14">
        <v>42493</v>
      </c>
      <c r="D1422" s="24">
        <v>175.78211999999979</v>
      </c>
    </row>
    <row r="1423" spans="1:4" x14ac:dyDescent="0.2">
      <c r="A1423" s="7" t="s">
        <v>22</v>
      </c>
      <c r="B1423" s="7">
        <f t="shared" si="22"/>
        <v>2137</v>
      </c>
      <c r="C1423" s="14">
        <v>42494</v>
      </c>
      <c r="D1423" s="24">
        <v>175.76791999999978</v>
      </c>
    </row>
    <row r="1424" spans="1:4" x14ac:dyDescent="0.2">
      <c r="A1424" s="7" t="s">
        <v>22</v>
      </c>
      <c r="B1424" s="7">
        <f t="shared" si="22"/>
        <v>2138</v>
      </c>
      <c r="C1424" s="14">
        <v>42495</v>
      </c>
      <c r="D1424" s="24">
        <v>175.6362699999998</v>
      </c>
    </row>
    <row r="1425" spans="1:4" x14ac:dyDescent="0.2">
      <c r="A1425" s="7" t="s">
        <v>22</v>
      </c>
      <c r="B1425" s="7">
        <f t="shared" si="22"/>
        <v>2139</v>
      </c>
      <c r="C1425" s="14">
        <v>42496</v>
      </c>
      <c r="D1425" s="24">
        <v>175.68296999999978</v>
      </c>
    </row>
    <row r="1426" spans="1:4" x14ac:dyDescent="0.2">
      <c r="A1426" s="7" t="s">
        <v>22</v>
      </c>
      <c r="B1426" s="7">
        <f t="shared" si="22"/>
        <v>2142</v>
      </c>
      <c r="C1426" s="14">
        <v>42499</v>
      </c>
      <c r="D1426" s="24">
        <v>175.5956199999998</v>
      </c>
    </row>
    <row r="1427" spans="1:4" x14ac:dyDescent="0.2">
      <c r="A1427" s="7" t="s">
        <v>22</v>
      </c>
      <c r="B1427" s="7">
        <f t="shared" si="22"/>
        <v>2143</v>
      </c>
      <c r="C1427" s="9">
        <v>42500</v>
      </c>
      <c r="D1427" s="24">
        <v>175.5130699999998</v>
      </c>
    </row>
    <row r="1428" spans="1:4" x14ac:dyDescent="0.2">
      <c r="A1428" s="7" t="s">
        <v>22</v>
      </c>
      <c r="B1428" s="7">
        <f t="shared" si="22"/>
        <v>2144</v>
      </c>
      <c r="C1428" s="9">
        <v>42501</v>
      </c>
      <c r="D1428" s="24">
        <v>175.52656999999979</v>
      </c>
    </row>
    <row r="1429" spans="1:4" x14ac:dyDescent="0.2">
      <c r="A1429" s="7" t="s">
        <v>22</v>
      </c>
      <c r="B1429" s="7">
        <f t="shared" si="22"/>
        <v>2145</v>
      </c>
      <c r="C1429" s="9">
        <v>42502</v>
      </c>
      <c r="D1429" s="24">
        <v>175.46491999999981</v>
      </c>
    </row>
    <row r="1430" spans="1:4" x14ac:dyDescent="0.2">
      <c r="A1430" s="7" t="s">
        <v>22</v>
      </c>
      <c r="B1430" s="7">
        <f t="shared" si="22"/>
        <v>2146</v>
      </c>
      <c r="C1430" s="9">
        <v>42503</v>
      </c>
      <c r="D1430" s="24">
        <v>175.4304199999998</v>
      </c>
    </row>
    <row r="1431" spans="1:4" x14ac:dyDescent="0.2">
      <c r="A1431" s="7" t="s">
        <v>22</v>
      </c>
      <c r="B1431" s="7">
        <f t="shared" si="22"/>
        <v>2149</v>
      </c>
      <c r="C1431" s="9">
        <v>42506</v>
      </c>
      <c r="D1431" s="24">
        <v>175.36636999999982</v>
      </c>
    </row>
    <row r="1432" spans="1:4" x14ac:dyDescent="0.2">
      <c r="A1432" s="7" t="s">
        <v>22</v>
      </c>
      <c r="B1432" s="7">
        <f t="shared" si="22"/>
        <v>2150</v>
      </c>
      <c r="C1432" s="9">
        <v>42507</v>
      </c>
      <c r="D1432" s="24">
        <v>175.29741999999982</v>
      </c>
    </row>
    <row r="1433" spans="1:4" x14ac:dyDescent="0.2">
      <c r="A1433" s="7" t="s">
        <v>22</v>
      </c>
      <c r="B1433" s="7">
        <f t="shared" si="22"/>
        <v>2151</v>
      </c>
      <c r="C1433" s="9">
        <v>42508</v>
      </c>
      <c r="D1433" s="24">
        <v>175.30411999999981</v>
      </c>
    </row>
    <row r="1434" spans="1:4" x14ac:dyDescent="0.2">
      <c r="A1434" s="7" t="s">
        <v>22</v>
      </c>
      <c r="B1434" s="7">
        <f t="shared" si="22"/>
        <v>2152</v>
      </c>
      <c r="C1434" s="9">
        <v>42509</v>
      </c>
      <c r="D1434" s="24">
        <v>175.27786999999981</v>
      </c>
    </row>
    <row r="1435" spans="1:4" x14ac:dyDescent="0.2">
      <c r="A1435" s="7" t="s">
        <v>22</v>
      </c>
      <c r="B1435" s="7">
        <f t="shared" si="22"/>
        <v>2153</v>
      </c>
      <c r="C1435" s="9">
        <v>42510</v>
      </c>
      <c r="D1435" s="24">
        <v>175.24326999999982</v>
      </c>
    </row>
    <row r="1436" spans="1:4" x14ac:dyDescent="0.2">
      <c r="A1436" s="7" t="s">
        <v>22</v>
      </c>
      <c r="B1436" s="7">
        <f t="shared" si="22"/>
        <v>2156</v>
      </c>
      <c r="C1436" s="9">
        <v>42513</v>
      </c>
      <c r="D1436" s="24">
        <v>175.18351999999982</v>
      </c>
    </row>
    <row r="1437" spans="1:4" x14ac:dyDescent="0.2">
      <c r="A1437" s="7" t="s">
        <v>22</v>
      </c>
      <c r="B1437" s="7">
        <f t="shared" si="22"/>
        <v>2157</v>
      </c>
      <c r="C1437" s="9">
        <v>42514</v>
      </c>
      <c r="D1437" s="24">
        <v>175.12566999999981</v>
      </c>
    </row>
    <row r="1438" spans="1:4" x14ac:dyDescent="0.2">
      <c r="A1438" s="7" t="s">
        <v>22</v>
      </c>
      <c r="B1438" s="7">
        <f t="shared" si="22"/>
        <v>2158</v>
      </c>
      <c r="C1438" s="9">
        <v>42515</v>
      </c>
      <c r="D1438" s="24">
        <v>175.11796999999979</v>
      </c>
    </row>
    <row r="1439" spans="1:4" x14ac:dyDescent="0.2">
      <c r="A1439" s="7" t="s">
        <v>22</v>
      </c>
      <c r="B1439" s="7">
        <f t="shared" si="22"/>
        <v>2159</v>
      </c>
      <c r="C1439" s="9">
        <v>42516</v>
      </c>
      <c r="D1439" s="24">
        <v>175.06081999999981</v>
      </c>
    </row>
    <row r="1440" spans="1:4" x14ac:dyDescent="0.2">
      <c r="A1440" s="7" t="s">
        <v>22</v>
      </c>
      <c r="B1440" s="7">
        <f t="shared" si="22"/>
        <v>2160</v>
      </c>
      <c r="C1440" s="9">
        <v>42517</v>
      </c>
      <c r="D1440" s="24">
        <v>175.05581999999981</v>
      </c>
    </row>
    <row r="1441" spans="1:4" x14ac:dyDescent="0.2">
      <c r="A1441" s="7" t="s">
        <v>22</v>
      </c>
      <c r="B1441" s="7">
        <f t="shared" si="22"/>
        <v>2164</v>
      </c>
      <c r="C1441" s="9">
        <v>42521</v>
      </c>
      <c r="D1441" s="24">
        <v>175.0011699999998</v>
      </c>
    </row>
    <row r="1442" spans="1:4" x14ac:dyDescent="0.2">
      <c r="A1442" s="7" t="s">
        <v>22</v>
      </c>
      <c r="B1442" s="7">
        <f t="shared" si="22"/>
        <v>2165</v>
      </c>
      <c r="C1442" s="9">
        <v>42522</v>
      </c>
      <c r="D1442" s="24">
        <v>174.9408199999998</v>
      </c>
    </row>
    <row r="1443" spans="1:4" x14ac:dyDescent="0.2">
      <c r="A1443" s="7" t="s">
        <v>22</v>
      </c>
      <c r="B1443" s="7">
        <f t="shared" si="22"/>
        <v>2166</v>
      </c>
      <c r="C1443" s="9">
        <v>42523</v>
      </c>
      <c r="D1443" s="24">
        <v>174.9423199999998</v>
      </c>
    </row>
    <row r="1444" spans="1:4" x14ac:dyDescent="0.2">
      <c r="A1444" s="7" t="s">
        <v>22</v>
      </c>
      <c r="B1444" s="7">
        <f t="shared" si="22"/>
        <v>2167</v>
      </c>
      <c r="C1444" s="9">
        <v>42524</v>
      </c>
      <c r="D1444" s="24">
        <v>174.95201999999981</v>
      </c>
    </row>
    <row r="1445" spans="1:4" x14ac:dyDescent="0.2">
      <c r="A1445" s="7" t="s">
        <v>22</v>
      </c>
      <c r="B1445" s="7">
        <f t="shared" si="22"/>
        <v>2170</v>
      </c>
      <c r="C1445" s="9">
        <v>42527</v>
      </c>
      <c r="D1445" s="24">
        <v>174.89816999999982</v>
      </c>
    </row>
    <row r="1446" spans="1:4" x14ac:dyDescent="0.2">
      <c r="A1446" s="7" t="s">
        <v>22</v>
      </c>
      <c r="B1446" s="7">
        <f t="shared" si="22"/>
        <v>2171</v>
      </c>
      <c r="C1446" s="9">
        <v>42528</v>
      </c>
      <c r="D1446" s="24">
        <v>174.84061999999983</v>
      </c>
    </row>
    <row r="1447" spans="1:4" x14ac:dyDescent="0.2">
      <c r="A1447" s="7" t="s">
        <v>22</v>
      </c>
      <c r="B1447" s="7">
        <f t="shared" si="22"/>
        <v>2172</v>
      </c>
      <c r="C1447" s="9">
        <v>42529</v>
      </c>
      <c r="D1447" s="24">
        <v>174.84711999999982</v>
      </c>
    </row>
    <row r="1448" spans="1:4" x14ac:dyDescent="0.2">
      <c r="A1448" s="7" t="s">
        <v>22</v>
      </c>
      <c r="B1448" s="7">
        <f t="shared" si="22"/>
        <v>2173</v>
      </c>
      <c r="C1448" s="9">
        <v>42530</v>
      </c>
      <c r="D1448" s="24">
        <v>174.79496999999984</v>
      </c>
    </row>
    <row r="1449" spans="1:4" x14ac:dyDescent="0.2">
      <c r="A1449" s="7" t="s">
        <v>22</v>
      </c>
      <c r="B1449" s="7">
        <f t="shared" si="22"/>
        <v>2174</v>
      </c>
      <c r="C1449" s="9">
        <v>42531</v>
      </c>
      <c r="D1449" s="24">
        <v>174.79866999999985</v>
      </c>
    </row>
    <row r="1450" spans="1:4" x14ac:dyDescent="0.2">
      <c r="A1450" s="7" t="s">
        <v>22</v>
      </c>
      <c r="B1450" s="7">
        <f t="shared" si="22"/>
        <v>2177</v>
      </c>
      <c r="C1450" s="9">
        <v>42534</v>
      </c>
      <c r="D1450" s="24">
        <v>174.75191999999984</v>
      </c>
    </row>
    <row r="1451" spans="1:4" x14ac:dyDescent="0.2">
      <c r="A1451" s="7" t="s">
        <v>22</v>
      </c>
      <c r="B1451" s="7">
        <f t="shared" si="22"/>
        <v>2178</v>
      </c>
      <c r="C1451" s="9">
        <v>42535</v>
      </c>
      <c r="D1451" s="24">
        <v>174.70036999999985</v>
      </c>
    </row>
    <row r="1452" spans="1:4" x14ac:dyDescent="0.2">
      <c r="A1452" s="7" t="s">
        <v>22</v>
      </c>
      <c r="B1452" s="7">
        <f t="shared" si="22"/>
        <v>2179</v>
      </c>
      <c r="C1452" s="9">
        <v>42536</v>
      </c>
      <c r="D1452" s="24">
        <v>174.70896999999985</v>
      </c>
    </row>
    <row r="1453" spans="1:4" x14ac:dyDescent="0.2">
      <c r="A1453" s="7" t="s">
        <v>22</v>
      </c>
      <c r="B1453" s="7">
        <f t="shared" ref="B1453:B1516" si="23">C1453-C$2</f>
        <v>2180</v>
      </c>
      <c r="C1453" s="9">
        <v>42537</v>
      </c>
      <c r="D1453" s="24">
        <v>174.65741999999986</v>
      </c>
    </row>
    <row r="1454" spans="1:4" x14ac:dyDescent="0.2">
      <c r="A1454" s="7" t="s">
        <v>22</v>
      </c>
      <c r="B1454" s="7">
        <f t="shared" si="23"/>
        <v>2181</v>
      </c>
      <c r="C1454" s="9">
        <v>42538</v>
      </c>
      <c r="D1454" s="24">
        <v>174.65271999999985</v>
      </c>
    </row>
    <row r="1455" spans="1:4" x14ac:dyDescent="0.2">
      <c r="A1455" s="7" t="s">
        <v>22</v>
      </c>
      <c r="B1455" s="7">
        <f t="shared" si="23"/>
        <v>2184</v>
      </c>
      <c r="C1455" s="9">
        <v>42541</v>
      </c>
      <c r="D1455" s="24">
        <v>174.60566999999986</v>
      </c>
    </row>
    <row r="1456" spans="1:4" x14ac:dyDescent="0.2">
      <c r="A1456" s="7" t="s">
        <v>22</v>
      </c>
      <c r="B1456" s="7">
        <f t="shared" si="23"/>
        <v>2185</v>
      </c>
      <c r="C1456" s="9">
        <v>42542</v>
      </c>
      <c r="D1456" s="24">
        <v>174.56261999999987</v>
      </c>
    </row>
    <row r="1457" spans="1:4" x14ac:dyDescent="0.2">
      <c r="A1457" s="7" t="s">
        <v>22</v>
      </c>
      <c r="B1457" s="7">
        <f t="shared" si="23"/>
        <v>2186</v>
      </c>
      <c r="C1457" s="9">
        <v>42543</v>
      </c>
      <c r="D1457" s="24">
        <v>174.56301999999988</v>
      </c>
    </row>
    <row r="1458" spans="1:4" x14ac:dyDescent="0.2">
      <c r="A1458" s="7" t="s">
        <v>22</v>
      </c>
      <c r="B1458" s="7">
        <f t="shared" si="23"/>
        <v>2187</v>
      </c>
      <c r="C1458" s="9">
        <v>42544</v>
      </c>
      <c r="D1458" s="24">
        <v>174.51606999999987</v>
      </c>
    </row>
    <row r="1459" spans="1:4" x14ac:dyDescent="0.2">
      <c r="A1459" s="7" t="s">
        <v>22</v>
      </c>
      <c r="B1459" s="7">
        <f t="shared" si="23"/>
        <v>2188</v>
      </c>
      <c r="C1459" s="9">
        <v>42545</v>
      </c>
      <c r="D1459" s="24">
        <v>174.51866999999987</v>
      </c>
    </row>
    <row r="1460" spans="1:4" x14ac:dyDescent="0.2">
      <c r="A1460" s="7" t="s">
        <v>22</v>
      </c>
      <c r="B1460" s="7">
        <f t="shared" si="23"/>
        <v>2191</v>
      </c>
      <c r="C1460" s="9">
        <v>42548</v>
      </c>
      <c r="D1460" s="24">
        <v>174.48351999999988</v>
      </c>
    </row>
    <row r="1461" spans="1:4" x14ac:dyDescent="0.2">
      <c r="A1461" s="7" t="s">
        <v>22</v>
      </c>
      <c r="B1461" s="7">
        <f t="shared" si="23"/>
        <v>2192</v>
      </c>
      <c r="C1461" s="9">
        <v>42549</v>
      </c>
      <c r="D1461" s="24">
        <v>174.44176999999988</v>
      </c>
    </row>
    <row r="1462" spans="1:4" x14ac:dyDescent="0.2">
      <c r="A1462" s="7" t="s">
        <v>22</v>
      </c>
      <c r="B1462" s="7">
        <f t="shared" si="23"/>
        <v>2193</v>
      </c>
      <c r="C1462" s="9">
        <v>42550</v>
      </c>
      <c r="D1462" s="24">
        <v>174.36326999999989</v>
      </c>
    </row>
    <row r="1463" spans="1:4" x14ac:dyDescent="0.2">
      <c r="A1463" s="7" t="s">
        <v>22</v>
      </c>
      <c r="B1463" s="7">
        <f t="shared" si="23"/>
        <v>2194</v>
      </c>
      <c r="C1463" s="9">
        <v>42551</v>
      </c>
      <c r="D1463" s="24">
        <v>174.32951999999986</v>
      </c>
    </row>
    <row r="1464" spans="1:4" x14ac:dyDescent="0.2">
      <c r="A1464" s="7" t="s">
        <v>22</v>
      </c>
      <c r="B1464" s="7">
        <f t="shared" si="23"/>
        <v>2195</v>
      </c>
      <c r="C1464" s="9">
        <v>42552</v>
      </c>
      <c r="D1464" s="24">
        <v>174.33021999999988</v>
      </c>
    </row>
    <row r="1465" spans="1:4" x14ac:dyDescent="0.2">
      <c r="A1465" s="7" t="s">
        <v>22</v>
      </c>
      <c r="B1465" s="7">
        <f t="shared" si="23"/>
        <v>2199</v>
      </c>
      <c r="C1465" s="9">
        <v>42556</v>
      </c>
      <c r="D1465" s="24">
        <v>174.29296999999988</v>
      </c>
    </row>
    <row r="1466" spans="1:4" x14ac:dyDescent="0.2">
      <c r="A1466" s="7" t="s">
        <v>22</v>
      </c>
      <c r="B1466" s="7">
        <f t="shared" si="23"/>
        <v>2200</v>
      </c>
      <c r="C1466" s="9">
        <v>42557</v>
      </c>
      <c r="D1466" s="24">
        <v>174.29246999999989</v>
      </c>
    </row>
    <row r="1467" spans="1:4" x14ac:dyDescent="0.2">
      <c r="A1467" s="7" t="s">
        <v>22</v>
      </c>
      <c r="B1467" s="7">
        <f t="shared" si="23"/>
        <v>2201</v>
      </c>
      <c r="C1467" s="9">
        <v>42558</v>
      </c>
      <c r="D1467" s="24">
        <v>174.25701999999987</v>
      </c>
    </row>
    <row r="1468" spans="1:4" x14ac:dyDescent="0.2">
      <c r="A1468" s="7" t="s">
        <v>22</v>
      </c>
      <c r="B1468" s="7">
        <f t="shared" si="23"/>
        <v>2202</v>
      </c>
      <c r="C1468" s="9">
        <v>42559</v>
      </c>
      <c r="D1468" s="24">
        <v>174.25571999999988</v>
      </c>
    </row>
    <row r="1469" spans="1:4" x14ac:dyDescent="0.2">
      <c r="A1469" s="7" t="s">
        <v>22</v>
      </c>
      <c r="B1469" s="7">
        <f t="shared" si="23"/>
        <v>2205</v>
      </c>
      <c r="C1469" s="9">
        <v>42562</v>
      </c>
      <c r="D1469" s="24">
        <v>174.21616999999989</v>
      </c>
    </row>
    <row r="1470" spans="1:4" x14ac:dyDescent="0.2">
      <c r="A1470" s="7" t="s">
        <v>22</v>
      </c>
      <c r="B1470" s="7">
        <f t="shared" si="23"/>
        <v>2206</v>
      </c>
      <c r="C1470" s="9">
        <v>42563</v>
      </c>
      <c r="D1470" s="24">
        <v>174.16991999999991</v>
      </c>
    </row>
    <row r="1471" spans="1:4" x14ac:dyDescent="0.2">
      <c r="A1471" s="7" t="s">
        <v>22</v>
      </c>
      <c r="B1471" s="7">
        <f t="shared" si="23"/>
        <v>2207</v>
      </c>
      <c r="C1471" s="9">
        <v>42564</v>
      </c>
      <c r="D1471" s="24">
        <v>174.17631999999989</v>
      </c>
    </row>
    <row r="1472" spans="1:4" x14ac:dyDescent="0.2">
      <c r="A1472" s="7" t="s">
        <v>22</v>
      </c>
      <c r="B1472" s="7">
        <f t="shared" si="23"/>
        <v>2208</v>
      </c>
      <c r="C1472" s="9">
        <v>42565</v>
      </c>
      <c r="D1472" s="24">
        <v>174.18071999999989</v>
      </c>
    </row>
    <row r="1473" spans="1:4" x14ac:dyDescent="0.2">
      <c r="A1473" s="7" t="s">
        <v>22</v>
      </c>
      <c r="B1473" s="7">
        <f t="shared" si="23"/>
        <v>2209</v>
      </c>
      <c r="C1473" s="9">
        <v>42566</v>
      </c>
      <c r="D1473" s="24">
        <v>174.1809199999999</v>
      </c>
    </row>
    <row r="1474" spans="1:4" x14ac:dyDescent="0.2">
      <c r="A1474" s="7" t="s">
        <v>22</v>
      </c>
      <c r="B1474" s="7">
        <f t="shared" si="23"/>
        <v>2212</v>
      </c>
      <c r="C1474" s="9">
        <v>42569</v>
      </c>
      <c r="D1474" s="24">
        <v>174.1461699999999</v>
      </c>
    </row>
    <row r="1475" spans="1:4" x14ac:dyDescent="0.2">
      <c r="A1475" s="7" t="s">
        <v>22</v>
      </c>
      <c r="B1475" s="7">
        <f t="shared" si="23"/>
        <v>2214</v>
      </c>
      <c r="C1475" s="9">
        <v>42571</v>
      </c>
      <c r="D1475" s="24">
        <v>174.1012199999999</v>
      </c>
    </row>
    <row r="1476" spans="1:4" x14ac:dyDescent="0.2">
      <c r="A1476" s="7" t="s">
        <v>22</v>
      </c>
      <c r="B1476" s="7">
        <f t="shared" si="23"/>
        <v>2215</v>
      </c>
      <c r="C1476" s="9">
        <v>42572</v>
      </c>
      <c r="D1476" s="24">
        <v>174.11021999999988</v>
      </c>
    </row>
    <row r="1477" spans="1:4" x14ac:dyDescent="0.2">
      <c r="A1477" s="7" t="s">
        <v>22</v>
      </c>
      <c r="B1477" s="7">
        <f t="shared" si="23"/>
        <v>2216</v>
      </c>
      <c r="C1477" s="9">
        <v>42573</v>
      </c>
      <c r="D1477" s="24">
        <v>174.12051999999989</v>
      </c>
    </row>
    <row r="1478" spans="1:4" x14ac:dyDescent="0.2">
      <c r="A1478" s="7" t="s">
        <v>22</v>
      </c>
      <c r="B1478" s="7">
        <f t="shared" si="23"/>
        <v>2219</v>
      </c>
      <c r="C1478" s="9">
        <v>42576</v>
      </c>
      <c r="D1478" s="24">
        <v>174.09016999999986</v>
      </c>
    </row>
    <row r="1479" spans="1:4" x14ac:dyDescent="0.2">
      <c r="A1479" s="7" t="s">
        <v>22</v>
      </c>
      <c r="B1479" s="7">
        <f t="shared" si="23"/>
        <v>2220</v>
      </c>
      <c r="C1479" s="9">
        <v>42577</v>
      </c>
      <c r="D1479" s="24">
        <v>174.05861999999988</v>
      </c>
    </row>
    <row r="1480" spans="1:4" x14ac:dyDescent="0.2">
      <c r="A1480" s="7" t="s">
        <v>22</v>
      </c>
      <c r="B1480" s="7">
        <f t="shared" si="23"/>
        <v>2221</v>
      </c>
      <c r="C1480" s="9">
        <v>42578</v>
      </c>
      <c r="D1480" s="24">
        <v>174.05381999999989</v>
      </c>
    </row>
    <row r="1481" spans="1:4" x14ac:dyDescent="0.2">
      <c r="A1481" s="7" t="s">
        <v>22</v>
      </c>
      <c r="B1481" s="7">
        <f t="shared" si="23"/>
        <v>2222</v>
      </c>
      <c r="C1481" s="9">
        <v>42579</v>
      </c>
      <c r="D1481" s="24">
        <v>174.00786999999988</v>
      </c>
    </row>
    <row r="1482" spans="1:4" x14ac:dyDescent="0.2">
      <c r="A1482" s="7" t="s">
        <v>22</v>
      </c>
      <c r="B1482" s="7">
        <f t="shared" si="23"/>
        <v>2223</v>
      </c>
      <c r="C1482" s="9">
        <v>42580</v>
      </c>
      <c r="D1482" s="24">
        <v>174.03556999999989</v>
      </c>
    </row>
    <row r="1483" spans="1:4" x14ac:dyDescent="0.2">
      <c r="A1483" s="7" t="s">
        <v>22</v>
      </c>
      <c r="B1483" s="7">
        <f t="shared" si="23"/>
        <v>2226</v>
      </c>
      <c r="C1483" s="9">
        <v>42583</v>
      </c>
      <c r="D1483" s="24">
        <v>174.1555699999999</v>
      </c>
    </row>
    <row r="1484" spans="1:4" x14ac:dyDescent="0.2">
      <c r="A1484" s="7" t="s">
        <v>22</v>
      </c>
      <c r="B1484" s="7">
        <f t="shared" si="23"/>
        <v>2227</v>
      </c>
      <c r="C1484" s="9">
        <v>42584</v>
      </c>
      <c r="D1484" s="24">
        <v>174.1555699999999</v>
      </c>
    </row>
    <row r="1485" spans="1:4" x14ac:dyDescent="0.2">
      <c r="A1485" s="7" t="s">
        <v>22</v>
      </c>
      <c r="B1485" s="7">
        <f t="shared" si="23"/>
        <v>2228</v>
      </c>
      <c r="C1485" s="9">
        <v>42585</v>
      </c>
      <c r="D1485" s="24">
        <v>174.1205699999999</v>
      </c>
    </row>
    <row r="1486" spans="1:4" x14ac:dyDescent="0.2">
      <c r="A1486" s="7" t="s">
        <v>22</v>
      </c>
      <c r="B1486" s="7">
        <f t="shared" si="23"/>
        <v>2229</v>
      </c>
      <c r="C1486" s="9">
        <v>42586</v>
      </c>
      <c r="D1486" s="24">
        <v>174.1205699999999</v>
      </c>
    </row>
    <row r="1487" spans="1:4" x14ac:dyDescent="0.2">
      <c r="A1487" s="7" t="s">
        <v>22</v>
      </c>
      <c r="B1487" s="7">
        <f t="shared" si="23"/>
        <v>2230</v>
      </c>
      <c r="C1487" s="9">
        <v>42587</v>
      </c>
      <c r="D1487" s="24">
        <v>174.0957699999999</v>
      </c>
    </row>
    <row r="1488" spans="1:4" x14ac:dyDescent="0.2">
      <c r="A1488" s="7" t="s">
        <v>22</v>
      </c>
      <c r="B1488" s="7">
        <f t="shared" si="23"/>
        <v>2233</v>
      </c>
      <c r="C1488" s="9">
        <v>42590</v>
      </c>
      <c r="D1488" s="24">
        <v>174.04771999999991</v>
      </c>
    </row>
    <row r="1489" spans="1:4" x14ac:dyDescent="0.2">
      <c r="A1489" s="7" t="s">
        <v>22</v>
      </c>
      <c r="B1489" s="7">
        <f t="shared" si="23"/>
        <v>2234</v>
      </c>
      <c r="C1489" s="9">
        <v>42591</v>
      </c>
      <c r="D1489" s="24">
        <v>174.01861999999991</v>
      </c>
    </row>
    <row r="1490" spans="1:4" x14ac:dyDescent="0.2">
      <c r="A1490" s="7" t="s">
        <v>22</v>
      </c>
      <c r="B1490" s="7">
        <f t="shared" si="23"/>
        <v>2235</v>
      </c>
      <c r="C1490" s="9">
        <v>42592</v>
      </c>
      <c r="D1490" s="24">
        <v>174.01281999999992</v>
      </c>
    </row>
    <row r="1491" spans="1:4" x14ac:dyDescent="0.2">
      <c r="A1491" s="7" t="s">
        <v>22</v>
      </c>
      <c r="B1491" s="7">
        <f t="shared" si="23"/>
        <v>2236</v>
      </c>
      <c r="C1491" s="9">
        <v>42593</v>
      </c>
      <c r="D1491" s="24">
        <v>173.97796999999991</v>
      </c>
    </row>
    <row r="1492" spans="1:4" x14ac:dyDescent="0.2">
      <c r="A1492" s="7" t="s">
        <v>22</v>
      </c>
      <c r="B1492" s="7">
        <f t="shared" si="23"/>
        <v>2237</v>
      </c>
      <c r="C1492" s="9">
        <v>42594</v>
      </c>
      <c r="D1492" s="24">
        <v>173.9748699999999</v>
      </c>
    </row>
    <row r="1493" spans="1:4" x14ac:dyDescent="0.2">
      <c r="A1493" s="7" t="s">
        <v>22</v>
      </c>
      <c r="B1493" s="7">
        <f t="shared" si="23"/>
        <v>2240</v>
      </c>
      <c r="C1493" s="9">
        <v>42597</v>
      </c>
      <c r="D1493" s="24">
        <v>173.94091999999989</v>
      </c>
    </row>
    <row r="1494" spans="1:4" x14ac:dyDescent="0.2">
      <c r="A1494" s="7" t="s">
        <v>22</v>
      </c>
      <c r="B1494" s="7">
        <f t="shared" si="23"/>
        <v>2241</v>
      </c>
      <c r="C1494" s="9">
        <v>42598</v>
      </c>
      <c r="D1494" s="24">
        <v>173.91456999999988</v>
      </c>
    </row>
    <row r="1495" spans="1:4" x14ac:dyDescent="0.2">
      <c r="A1495" s="7" t="s">
        <v>22</v>
      </c>
      <c r="B1495" s="7">
        <f t="shared" si="23"/>
        <v>2242</v>
      </c>
      <c r="C1495" s="9">
        <v>42599</v>
      </c>
      <c r="D1495" s="24">
        <v>173.89506999999989</v>
      </c>
    </row>
    <row r="1496" spans="1:4" x14ac:dyDescent="0.2">
      <c r="A1496" s="7" t="s">
        <v>22</v>
      </c>
      <c r="B1496" s="7">
        <f t="shared" si="23"/>
        <v>2243</v>
      </c>
      <c r="C1496" s="9">
        <v>42600</v>
      </c>
      <c r="D1496" s="24">
        <v>173.8864199999999</v>
      </c>
    </row>
    <row r="1497" spans="1:4" x14ac:dyDescent="0.2">
      <c r="A1497" s="7" t="s">
        <v>22</v>
      </c>
      <c r="B1497" s="7">
        <f t="shared" si="23"/>
        <v>2244</v>
      </c>
      <c r="C1497" s="9">
        <v>42601</v>
      </c>
      <c r="D1497" s="24">
        <v>173.86641999999989</v>
      </c>
    </row>
    <row r="1498" spans="1:4" x14ac:dyDescent="0.2">
      <c r="A1498" s="7" t="s">
        <v>22</v>
      </c>
      <c r="B1498" s="7">
        <f t="shared" si="23"/>
        <v>2247</v>
      </c>
      <c r="C1498" s="9">
        <v>42604</v>
      </c>
      <c r="D1498" s="24">
        <v>173.8208699999999</v>
      </c>
    </row>
    <row r="1499" spans="1:4" x14ac:dyDescent="0.2">
      <c r="A1499" s="7" t="s">
        <v>22</v>
      </c>
      <c r="B1499" s="7">
        <f t="shared" si="23"/>
        <v>2251</v>
      </c>
      <c r="C1499" s="9">
        <v>42608</v>
      </c>
      <c r="D1499" s="24">
        <v>173.77441999999991</v>
      </c>
    </row>
    <row r="1500" spans="1:4" x14ac:dyDescent="0.2">
      <c r="A1500" s="7" t="s">
        <v>22</v>
      </c>
      <c r="B1500" s="7">
        <f t="shared" si="23"/>
        <v>2254</v>
      </c>
      <c r="C1500" s="9">
        <v>42611</v>
      </c>
      <c r="D1500" s="24">
        <v>173.72636999999992</v>
      </c>
    </row>
    <row r="1501" spans="1:4" x14ac:dyDescent="0.2">
      <c r="A1501" s="7" t="s">
        <v>22</v>
      </c>
      <c r="B1501" s="7">
        <f t="shared" si="23"/>
        <v>2255</v>
      </c>
      <c r="C1501" s="9">
        <v>42612</v>
      </c>
      <c r="D1501" s="24">
        <v>173.68801999999991</v>
      </c>
    </row>
    <row r="1502" spans="1:4" x14ac:dyDescent="0.2">
      <c r="A1502" s="7" t="s">
        <v>22</v>
      </c>
      <c r="B1502" s="7">
        <f t="shared" si="23"/>
        <v>2256</v>
      </c>
      <c r="C1502" s="9">
        <v>42613</v>
      </c>
      <c r="D1502" s="24">
        <v>173.67371999999992</v>
      </c>
    </row>
    <row r="1503" spans="1:4" x14ac:dyDescent="0.2">
      <c r="A1503" s="7" t="s">
        <v>22</v>
      </c>
      <c r="B1503" s="7">
        <f t="shared" si="23"/>
        <v>2257</v>
      </c>
      <c r="C1503" s="9">
        <v>42614</v>
      </c>
      <c r="D1503" s="24">
        <v>173.63356999999991</v>
      </c>
    </row>
    <row r="1504" spans="1:4" x14ac:dyDescent="0.2">
      <c r="A1504" s="7" t="s">
        <v>22</v>
      </c>
      <c r="B1504" s="7">
        <f t="shared" si="23"/>
        <v>2258</v>
      </c>
      <c r="C1504" s="9">
        <v>42615</v>
      </c>
      <c r="D1504" s="24">
        <v>173.6358699999999</v>
      </c>
    </row>
    <row r="1505" spans="1:4" x14ac:dyDescent="0.2">
      <c r="A1505" s="7" t="s">
        <v>22</v>
      </c>
      <c r="B1505" s="7">
        <f t="shared" si="23"/>
        <v>2262</v>
      </c>
      <c r="C1505" s="9">
        <v>42619</v>
      </c>
      <c r="D1505" s="24">
        <v>173.61951999999991</v>
      </c>
    </row>
    <row r="1506" spans="1:4" x14ac:dyDescent="0.2">
      <c r="A1506" s="7" t="s">
        <v>22</v>
      </c>
      <c r="B1506" s="7">
        <f t="shared" si="23"/>
        <v>2263</v>
      </c>
      <c r="C1506" s="9">
        <v>42620</v>
      </c>
      <c r="D1506" s="24">
        <v>173.56151999999992</v>
      </c>
    </row>
    <row r="1507" spans="1:4" x14ac:dyDescent="0.2">
      <c r="A1507" s="7" t="s">
        <v>22</v>
      </c>
      <c r="B1507" s="7">
        <f t="shared" si="23"/>
        <v>2264</v>
      </c>
      <c r="C1507" s="9">
        <v>42621</v>
      </c>
      <c r="D1507" s="24">
        <v>173.51946999999993</v>
      </c>
    </row>
    <row r="1508" spans="1:4" x14ac:dyDescent="0.2">
      <c r="A1508" s="7" t="s">
        <v>22</v>
      </c>
      <c r="B1508" s="7">
        <f t="shared" si="23"/>
        <v>2265</v>
      </c>
      <c r="C1508" s="9">
        <v>42622</v>
      </c>
      <c r="D1508" s="24">
        <v>173.51886999999991</v>
      </c>
    </row>
    <row r="1509" spans="1:4" x14ac:dyDescent="0.2">
      <c r="A1509" s="7" t="s">
        <v>22</v>
      </c>
      <c r="B1509" s="7">
        <f t="shared" si="23"/>
        <v>2268</v>
      </c>
      <c r="C1509" s="9">
        <v>42625</v>
      </c>
      <c r="D1509" s="24">
        <v>173.48351999999991</v>
      </c>
    </row>
    <row r="1510" spans="1:4" x14ac:dyDescent="0.2">
      <c r="A1510" s="7" t="s">
        <v>22</v>
      </c>
      <c r="B1510" s="7">
        <f t="shared" si="23"/>
        <v>2269</v>
      </c>
      <c r="C1510" s="9">
        <v>42626</v>
      </c>
      <c r="D1510" s="24">
        <v>173.44046999999992</v>
      </c>
    </row>
    <row r="1511" spans="1:4" x14ac:dyDescent="0.2">
      <c r="A1511" s="7" t="s">
        <v>22</v>
      </c>
      <c r="B1511" s="7">
        <f t="shared" si="23"/>
        <v>2270</v>
      </c>
      <c r="C1511" s="9">
        <v>42627</v>
      </c>
      <c r="D1511" s="24">
        <v>173.45316999999991</v>
      </c>
    </row>
    <row r="1512" spans="1:4" x14ac:dyDescent="0.2">
      <c r="A1512" s="7" t="s">
        <v>22</v>
      </c>
      <c r="B1512" s="7">
        <f t="shared" si="23"/>
        <v>2271</v>
      </c>
      <c r="C1512" s="9">
        <v>42628</v>
      </c>
      <c r="D1512" s="24">
        <v>173.45316999999991</v>
      </c>
    </row>
    <row r="1513" spans="1:4" x14ac:dyDescent="0.2">
      <c r="A1513" s="7" t="s">
        <v>22</v>
      </c>
      <c r="B1513" s="7">
        <f t="shared" si="23"/>
        <v>2272</v>
      </c>
      <c r="C1513" s="9">
        <v>42629</v>
      </c>
      <c r="D1513" s="24">
        <v>173.41711999999993</v>
      </c>
    </row>
    <row r="1514" spans="1:4" x14ac:dyDescent="0.2">
      <c r="A1514" s="7" t="s">
        <v>22</v>
      </c>
      <c r="B1514" s="7">
        <f t="shared" si="23"/>
        <v>2275</v>
      </c>
      <c r="C1514" s="9">
        <v>42632</v>
      </c>
      <c r="D1514" s="24">
        <v>173.38586999999993</v>
      </c>
    </row>
    <row r="1515" spans="1:4" x14ac:dyDescent="0.2">
      <c r="A1515" s="7" t="s">
        <v>22</v>
      </c>
      <c r="B1515" s="7">
        <f t="shared" si="23"/>
        <v>2276</v>
      </c>
      <c r="C1515" s="9">
        <v>42633</v>
      </c>
      <c r="D1515" s="24">
        <v>173.35281999999995</v>
      </c>
    </row>
    <row r="1516" spans="1:4" x14ac:dyDescent="0.2">
      <c r="A1516" s="7" t="s">
        <v>22</v>
      </c>
      <c r="B1516" s="7">
        <f t="shared" si="23"/>
        <v>2277</v>
      </c>
      <c r="C1516" s="9">
        <v>42634</v>
      </c>
      <c r="D1516" s="24">
        <v>173.35221999999993</v>
      </c>
    </row>
    <row r="1517" spans="1:4" x14ac:dyDescent="0.2">
      <c r="A1517" s="7" t="s">
        <v>22</v>
      </c>
      <c r="B1517" s="7">
        <f t="shared" ref="B1517:B1580" si="24">C1517-C$2</f>
        <v>2278</v>
      </c>
      <c r="C1517" s="9">
        <v>42635</v>
      </c>
      <c r="D1517" s="24">
        <v>173.35221999999993</v>
      </c>
    </row>
    <row r="1518" spans="1:4" x14ac:dyDescent="0.2">
      <c r="A1518" s="7" t="s">
        <v>22</v>
      </c>
      <c r="B1518" s="7">
        <f t="shared" si="24"/>
        <v>2279</v>
      </c>
      <c r="C1518" s="9">
        <v>42636</v>
      </c>
      <c r="D1518" s="24">
        <v>173.28496999999993</v>
      </c>
    </row>
    <row r="1519" spans="1:4" x14ac:dyDescent="0.2">
      <c r="A1519" s="7" t="s">
        <v>22</v>
      </c>
      <c r="B1519" s="7">
        <f t="shared" si="24"/>
        <v>2282</v>
      </c>
      <c r="C1519" s="9">
        <v>42639</v>
      </c>
      <c r="D1519" s="24">
        <v>173.23971999999995</v>
      </c>
    </row>
    <row r="1520" spans="1:4" x14ac:dyDescent="0.2">
      <c r="A1520" s="7" t="s">
        <v>22</v>
      </c>
      <c r="B1520" s="7">
        <f t="shared" si="24"/>
        <v>2283</v>
      </c>
      <c r="C1520" s="9">
        <v>42640</v>
      </c>
      <c r="D1520" s="24">
        <v>173.21571999999995</v>
      </c>
    </row>
    <row r="1521" spans="1:4" x14ac:dyDescent="0.2">
      <c r="A1521" s="7" t="s">
        <v>22</v>
      </c>
      <c r="B1521" s="7">
        <f t="shared" si="24"/>
        <v>2284</v>
      </c>
      <c r="C1521" s="9">
        <v>42641</v>
      </c>
      <c r="D1521" s="24">
        <v>173.21921999999995</v>
      </c>
    </row>
    <row r="1522" spans="1:4" x14ac:dyDescent="0.2">
      <c r="A1522" s="7" t="s">
        <v>22</v>
      </c>
      <c r="B1522" s="7">
        <f t="shared" si="24"/>
        <v>2285</v>
      </c>
      <c r="C1522" s="9">
        <v>42642</v>
      </c>
      <c r="D1522" s="24">
        <v>173.17166999999995</v>
      </c>
    </row>
    <row r="1523" spans="1:4" x14ac:dyDescent="0.2">
      <c r="A1523" s="7" t="s">
        <v>22</v>
      </c>
      <c r="B1523" s="7">
        <f t="shared" si="24"/>
        <v>2286</v>
      </c>
      <c r="C1523" s="9">
        <v>42643</v>
      </c>
      <c r="D1523" s="24">
        <v>173.18886999999998</v>
      </c>
    </row>
    <row r="1524" spans="1:4" x14ac:dyDescent="0.2">
      <c r="A1524" s="7" t="s">
        <v>22</v>
      </c>
      <c r="B1524" s="7">
        <f t="shared" si="24"/>
        <v>2289</v>
      </c>
      <c r="C1524" s="9">
        <v>42646</v>
      </c>
      <c r="D1524" s="24">
        <v>173.16021999999998</v>
      </c>
    </row>
    <row r="1525" spans="1:4" x14ac:dyDescent="0.2">
      <c r="A1525" s="7" t="s">
        <v>22</v>
      </c>
      <c r="B1525" s="7">
        <f t="shared" si="24"/>
        <v>2290</v>
      </c>
      <c r="C1525" s="9">
        <v>42647</v>
      </c>
      <c r="D1525" s="24">
        <v>173.13246999999998</v>
      </c>
    </row>
    <row r="1526" spans="1:4" x14ac:dyDescent="0.2">
      <c r="A1526" s="7" t="s">
        <v>22</v>
      </c>
      <c r="B1526" s="7">
        <f t="shared" si="24"/>
        <v>2291</v>
      </c>
      <c r="C1526" s="9">
        <v>42648</v>
      </c>
      <c r="D1526" s="24">
        <v>173.13506999999998</v>
      </c>
    </row>
    <row r="1527" spans="1:4" x14ac:dyDescent="0.2">
      <c r="A1527" s="7" t="s">
        <v>22</v>
      </c>
      <c r="B1527" s="7">
        <f t="shared" si="24"/>
        <v>2292</v>
      </c>
      <c r="C1527" s="9">
        <v>42649</v>
      </c>
      <c r="D1527" s="24">
        <v>173.10961999999998</v>
      </c>
    </row>
    <row r="1528" spans="1:4" x14ac:dyDescent="0.2">
      <c r="A1528" s="7" t="s">
        <v>22</v>
      </c>
      <c r="B1528" s="7">
        <f t="shared" si="24"/>
        <v>2293</v>
      </c>
      <c r="C1528" s="9">
        <v>42650</v>
      </c>
      <c r="D1528" s="24">
        <v>173.10551999999996</v>
      </c>
    </row>
    <row r="1529" spans="1:4" x14ac:dyDescent="0.2">
      <c r="A1529" s="7" t="s">
        <v>22</v>
      </c>
      <c r="B1529" s="7">
        <f t="shared" si="24"/>
        <v>2297</v>
      </c>
      <c r="C1529" s="9">
        <v>42654</v>
      </c>
      <c r="D1529" s="24">
        <v>173.06856999999994</v>
      </c>
    </row>
    <row r="1530" spans="1:4" x14ac:dyDescent="0.2">
      <c r="A1530" s="7" t="s">
        <v>22</v>
      </c>
      <c r="B1530" s="7">
        <f t="shared" si="24"/>
        <v>2298</v>
      </c>
      <c r="C1530" s="9">
        <v>42655</v>
      </c>
      <c r="D1530" s="24">
        <v>173.03461999999993</v>
      </c>
    </row>
    <row r="1531" spans="1:4" x14ac:dyDescent="0.2">
      <c r="A1531" s="7" t="s">
        <v>22</v>
      </c>
      <c r="B1531" s="7">
        <f t="shared" si="24"/>
        <v>2299</v>
      </c>
      <c r="C1531" s="9">
        <v>42656</v>
      </c>
      <c r="D1531" s="24">
        <v>173.03351999999992</v>
      </c>
    </row>
    <row r="1532" spans="1:4" x14ac:dyDescent="0.2">
      <c r="A1532" s="7" t="s">
        <v>22</v>
      </c>
      <c r="B1532" s="7">
        <f t="shared" si="24"/>
        <v>2300</v>
      </c>
      <c r="C1532" s="9">
        <v>42657</v>
      </c>
      <c r="D1532" s="24">
        <v>173.03751999999994</v>
      </c>
    </row>
    <row r="1533" spans="1:4" x14ac:dyDescent="0.2">
      <c r="A1533" s="7" t="s">
        <v>24</v>
      </c>
      <c r="B1533" s="7">
        <f t="shared" si="24"/>
        <v>2303</v>
      </c>
      <c r="C1533" s="9">
        <v>42660</v>
      </c>
      <c r="D1533" s="24">
        <v>172.67836999999994</v>
      </c>
    </row>
    <row r="1534" spans="1:4" x14ac:dyDescent="0.2">
      <c r="A1534" s="7" t="s">
        <v>24</v>
      </c>
      <c r="B1534" s="7">
        <f t="shared" si="24"/>
        <v>2304</v>
      </c>
      <c r="C1534" s="9">
        <v>42661</v>
      </c>
      <c r="D1534" s="24">
        <v>172.67836999999994</v>
      </c>
    </row>
    <row r="1535" spans="1:4" x14ac:dyDescent="0.2">
      <c r="A1535" s="7" t="s">
        <v>24</v>
      </c>
      <c r="B1535" s="7">
        <f t="shared" si="24"/>
        <v>2306</v>
      </c>
      <c r="C1535" s="9">
        <v>42663</v>
      </c>
      <c r="D1535" s="24">
        <v>172.23931999999994</v>
      </c>
    </row>
    <row r="1536" spans="1:4" x14ac:dyDescent="0.2">
      <c r="A1536" s="7" t="s">
        <v>24</v>
      </c>
      <c r="B1536" s="7">
        <f t="shared" si="24"/>
        <v>2307</v>
      </c>
      <c r="C1536" s="9">
        <v>42664</v>
      </c>
      <c r="D1536" s="24">
        <v>171.94766999999996</v>
      </c>
    </row>
    <row r="1537" spans="1:4" x14ac:dyDescent="0.2">
      <c r="A1537" s="7" t="s">
        <v>24</v>
      </c>
      <c r="B1537" s="7">
        <f t="shared" si="24"/>
        <v>2310</v>
      </c>
      <c r="C1537" s="9">
        <v>42667</v>
      </c>
      <c r="D1537" s="24">
        <v>171.87806999999995</v>
      </c>
    </row>
    <row r="1538" spans="1:4" x14ac:dyDescent="0.2">
      <c r="A1538" s="7" t="s">
        <v>24</v>
      </c>
      <c r="B1538" s="7">
        <f t="shared" si="24"/>
        <v>2311</v>
      </c>
      <c r="C1538" s="9">
        <v>42668</v>
      </c>
      <c r="D1538" s="24">
        <v>171.64201999999997</v>
      </c>
    </row>
    <row r="1539" spans="1:4" x14ac:dyDescent="0.2">
      <c r="A1539" s="7" t="s">
        <v>24</v>
      </c>
      <c r="B1539" s="7">
        <f t="shared" si="24"/>
        <v>2312</v>
      </c>
      <c r="C1539" s="9">
        <v>42669</v>
      </c>
      <c r="D1539" s="24">
        <v>171.60031999999995</v>
      </c>
    </row>
    <row r="1540" spans="1:4" x14ac:dyDescent="0.2">
      <c r="A1540" s="7" t="s">
        <v>24</v>
      </c>
      <c r="B1540" s="7">
        <f t="shared" si="24"/>
        <v>2313</v>
      </c>
      <c r="C1540" s="9">
        <v>42670</v>
      </c>
      <c r="D1540" s="24">
        <v>171.34426999999997</v>
      </c>
    </row>
    <row r="1541" spans="1:4" x14ac:dyDescent="0.2">
      <c r="A1541" s="7" t="s">
        <v>24</v>
      </c>
      <c r="B1541" s="7">
        <f t="shared" si="24"/>
        <v>2314</v>
      </c>
      <c r="C1541" s="9">
        <v>42671</v>
      </c>
      <c r="D1541" s="24">
        <v>171.31066999999996</v>
      </c>
    </row>
    <row r="1542" spans="1:4" x14ac:dyDescent="0.2">
      <c r="A1542" s="7" t="s">
        <v>24</v>
      </c>
      <c r="B1542" s="7">
        <f t="shared" si="24"/>
        <v>2317</v>
      </c>
      <c r="C1542" s="9">
        <v>42674</v>
      </c>
      <c r="D1542" s="24">
        <v>171.05191999999997</v>
      </c>
    </row>
    <row r="1543" spans="1:4" x14ac:dyDescent="0.2">
      <c r="A1543" s="7" t="s">
        <v>24</v>
      </c>
      <c r="B1543" s="7">
        <f t="shared" si="24"/>
        <v>2318</v>
      </c>
      <c r="C1543" s="9">
        <v>42675</v>
      </c>
      <c r="D1543" s="24">
        <v>170.79986999999997</v>
      </c>
    </row>
    <row r="1544" spans="1:4" x14ac:dyDescent="0.2">
      <c r="A1544" s="7" t="s">
        <v>24</v>
      </c>
      <c r="B1544" s="7">
        <f t="shared" si="24"/>
        <v>2319</v>
      </c>
      <c r="C1544" s="9">
        <v>42676</v>
      </c>
      <c r="D1544" s="24">
        <v>170.81096999999997</v>
      </c>
    </row>
    <row r="1545" spans="1:4" x14ac:dyDescent="0.2">
      <c r="A1545" s="7" t="s">
        <v>24</v>
      </c>
      <c r="B1545" s="7">
        <f t="shared" si="24"/>
        <v>2320</v>
      </c>
      <c r="C1545" s="9">
        <v>42677</v>
      </c>
      <c r="D1545" s="24">
        <v>170.63771999999997</v>
      </c>
    </row>
    <row r="1546" spans="1:4" x14ac:dyDescent="0.2">
      <c r="A1546" s="7" t="s">
        <v>24</v>
      </c>
      <c r="B1546" s="7">
        <f t="shared" si="24"/>
        <v>2321</v>
      </c>
      <c r="C1546" s="9">
        <v>42678</v>
      </c>
      <c r="D1546" s="24">
        <v>170.57311999999996</v>
      </c>
    </row>
    <row r="1547" spans="1:4" x14ac:dyDescent="0.2">
      <c r="A1547" s="7" t="s">
        <v>24</v>
      </c>
      <c r="B1547" s="7">
        <f t="shared" si="24"/>
        <v>2324</v>
      </c>
      <c r="C1547" s="9">
        <v>42681</v>
      </c>
      <c r="D1547" s="24">
        <v>170.38596999999999</v>
      </c>
    </row>
    <row r="1548" spans="1:4" x14ac:dyDescent="0.2">
      <c r="A1548" s="7" t="s">
        <v>24</v>
      </c>
      <c r="B1548" s="7">
        <f t="shared" si="24"/>
        <v>2325</v>
      </c>
      <c r="C1548" s="9">
        <v>42682</v>
      </c>
      <c r="D1548" s="24">
        <v>170.25211999999996</v>
      </c>
    </row>
    <row r="1549" spans="1:4" x14ac:dyDescent="0.2">
      <c r="A1549" s="7" t="s">
        <v>24</v>
      </c>
      <c r="B1549" s="7">
        <f t="shared" si="24"/>
        <v>2326</v>
      </c>
      <c r="C1549" s="9">
        <v>42683</v>
      </c>
      <c r="D1549" s="24">
        <v>170.21031999999997</v>
      </c>
    </row>
    <row r="1550" spans="1:4" x14ac:dyDescent="0.2">
      <c r="A1550" s="7" t="s">
        <v>24</v>
      </c>
      <c r="B1550" s="7">
        <f t="shared" si="24"/>
        <v>2327</v>
      </c>
      <c r="C1550" s="9">
        <v>42684</v>
      </c>
      <c r="D1550" s="24">
        <v>170.09816999999998</v>
      </c>
    </row>
    <row r="1551" spans="1:4" x14ac:dyDescent="0.2">
      <c r="A1551" s="7" t="s">
        <v>24</v>
      </c>
      <c r="B1551" s="7">
        <f t="shared" si="24"/>
        <v>2331</v>
      </c>
      <c r="C1551" s="9">
        <v>42688</v>
      </c>
      <c r="D1551" s="24">
        <v>169.98896999999997</v>
      </c>
    </row>
    <row r="1552" spans="1:4" x14ac:dyDescent="0.2">
      <c r="A1552" s="7" t="s">
        <v>24</v>
      </c>
      <c r="B1552" s="7">
        <f t="shared" si="24"/>
        <v>2332</v>
      </c>
      <c r="C1552" s="9">
        <v>42689</v>
      </c>
      <c r="D1552" s="24">
        <v>169.82201999999995</v>
      </c>
    </row>
    <row r="1553" spans="1:4" x14ac:dyDescent="0.2">
      <c r="A1553" s="7" t="s">
        <v>24</v>
      </c>
      <c r="B1553" s="7">
        <f t="shared" si="24"/>
        <v>2333</v>
      </c>
      <c r="C1553" s="9">
        <v>42690</v>
      </c>
      <c r="D1553" s="24">
        <v>169.80171999999996</v>
      </c>
    </row>
    <row r="1554" spans="1:4" x14ac:dyDescent="0.2">
      <c r="A1554" s="7" t="s">
        <v>24</v>
      </c>
      <c r="B1554" s="7">
        <f t="shared" si="24"/>
        <v>2334</v>
      </c>
      <c r="C1554" s="9">
        <v>42691</v>
      </c>
      <c r="D1554" s="24">
        <v>169.68176999999997</v>
      </c>
    </row>
    <row r="1555" spans="1:4" x14ac:dyDescent="0.2">
      <c r="A1555" s="7" t="s">
        <v>24</v>
      </c>
      <c r="B1555" s="7">
        <f t="shared" si="24"/>
        <v>2335</v>
      </c>
      <c r="C1555" s="9">
        <v>42692</v>
      </c>
      <c r="D1555" s="24">
        <v>169.64856999999995</v>
      </c>
    </row>
    <row r="1556" spans="1:4" x14ac:dyDescent="0.2">
      <c r="A1556" s="7" t="s">
        <v>24</v>
      </c>
      <c r="B1556" s="7">
        <f t="shared" si="24"/>
        <v>2338</v>
      </c>
      <c r="C1556" s="9">
        <v>42695</v>
      </c>
      <c r="D1556" s="24">
        <v>169.49686999999994</v>
      </c>
    </row>
    <row r="1557" spans="1:4" x14ac:dyDescent="0.2">
      <c r="A1557" s="7" t="s">
        <v>24</v>
      </c>
      <c r="B1557" s="7">
        <f t="shared" si="24"/>
        <v>2339</v>
      </c>
      <c r="C1557" s="9">
        <v>42696</v>
      </c>
      <c r="D1557" s="24">
        <v>169.38511999999994</v>
      </c>
    </row>
    <row r="1558" spans="1:4" x14ac:dyDescent="0.2">
      <c r="A1558" s="7" t="s">
        <v>24</v>
      </c>
      <c r="B1558" s="7">
        <f t="shared" si="24"/>
        <v>2340</v>
      </c>
      <c r="C1558" s="9">
        <v>42697</v>
      </c>
      <c r="D1558" s="24">
        <v>169.34541999999993</v>
      </c>
    </row>
    <row r="1559" spans="1:4" x14ac:dyDescent="0.2">
      <c r="A1559" s="7" t="s">
        <v>24</v>
      </c>
      <c r="B1559" s="7">
        <f t="shared" si="24"/>
        <v>2342</v>
      </c>
      <c r="C1559" s="9">
        <v>42699</v>
      </c>
      <c r="D1559" s="24">
        <v>169.20976999999993</v>
      </c>
    </row>
    <row r="1560" spans="1:4" x14ac:dyDescent="0.2">
      <c r="A1560" s="7" t="s">
        <v>24</v>
      </c>
      <c r="B1560" s="7">
        <f t="shared" si="24"/>
        <v>2345</v>
      </c>
      <c r="C1560" s="9">
        <v>42702</v>
      </c>
      <c r="D1560" s="24">
        <v>169.03381999999991</v>
      </c>
    </row>
    <row r="1561" spans="1:4" x14ac:dyDescent="0.2">
      <c r="A1561" s="7" t="s">
        <v>24</v>
      </c>
      <c r="B1561" s="7">
        <f t="shared" si="24"/>
        <v>2346</v>
      </c>
      <c r="C1561" s="9">
        <v>42703</v>
      </c>
      <c r="D1561" s="24">
        <v>168.93176999999994</v>
      </c>
    </row>
    <row r="1562" spans="1:4" x14ac:dyDescent="0.2">
      <c r="A1562" s="7" t="s">
        <v>24</v>
      </c>
      <c r="B1562" s="7">
        <f t="shared" si="24"/>
        <v>2347</v>
      </c>
      <c r="C1562" s="9">
        <v>42704</v>
      </c>
      <c r="D1562" s="24">
        <v>168.87866999999991</v>
      </c>
    </row>
    <row r="1563" spans="1:4" x14ac:dyDescent="0.2">
      <c r="A1563" s="7" t="s">
        <v>24</v>
      </c>
      <c r="B1563" s="7">
        <f t="shared" si="24"/>
        <v>2348</v>
      </c>
      <c r="C1563" s="9">
        <v>42705</v>
      </c>
      <c r="D1563" s="24">
        <v>168.79041999999993</v>
      </c>
    </row>
    <row r="1564" spans="1:4" x14ac:dyDescent="0.2">
      <c r="A1564" s="7" t="s">
        <v>24</v>
      </c>
      <c r="B1564" s="7">
        <f t="shared" si="24"/>
        <v>2349</v>
      </c>
      <c r="C1564" s="9">
        <v>42706</v>
      </c>
      <c r="D1564" s="24">
        <v>168.76901999999993</v>
      </c>
    </row>
    <row r="1565" spans="1:4" x14ac:dyDescent="0.2">
      <c r="A1565" s="7" t="s">
        <v>24</v>
      </c>
      <c r="B1565" s="7">
        <f t="shared" si="24"/>
        <v>2352</v>
      </c>
      <c r="C1565" s="9">
        <v>42709</v>
      </c>
      <c r="D1565" s="24">
        <v>168.65656999999993</v>
      </c>
    </row>
    <row r="1566" spans="1:4" x14ac:dyDescent="0.2">
      <c r="A1566" s="7" t="s">
        <v>24</v>
      </c>
      <c r="B1566" s="7">
        <f t="shared" si="24"/>
        <v>2353</v>
      </c>
      <c r="C1566" s="9">
        <v>42710</v>
      </c>
      <c r="D1566" s="24">
        <v>168.55941999999993</v>
      </c>
    </row>
    <row r="1567" spans="1:4" x14ac:dyDescent="0.2">
      <c r="A1567" s="7" t="s">
        <v>24</v>
      </c>
      <c r="B1567" s="7">
        <f t="shared" si="24"/>
        <v>2354</v>
      </c>
      <c r="C1567" s="10">
        <v>42711</v>
      </c>
      <c r="D1567" s="24">
        <v>168.54641999999993</v>
      </c>
    </row>
    <row r="1568" spans="1:4" x14ac:dyDescent="0.2">
      <c r="A1568" s="7" t="s">
        <v>24</v>
      </c>
      <c r="B1568" s="7">
        <f t="shared" si="24"/>
        <v>2355</v>
      </c>
      <c r="C1568" s="9">
        <v>42712</v>
      </c>
      <c r="D1568" s="24">
        <v>168.46166999999991</v>
      </c>
    </row>
    <row r="1569" spans="1:4" x14ac:dyDescent="0.2">
      <c r="A1569" s="7" t="s">
        <v>24</v>
      </c>
      <c r="B1569" s="7">
        <f t="shared" si="24"/>
        <v>2356</v>
      </c>
      <c r="C1569" s="9">
        <v>42713</v>
      </c>
      <c r="D1569" s="24">
        <v>168.44586999999993</v>
      </c>
    </row>
    <row r="1570" spans="1:4" x14ac:dyDescent="0.2">
      <c r="A1570" s="7" t="s">
        <v>24</v>
      </c>
      <c r="B1570" s="7">
        <f t="shared" si="24"/>
        <v>2359</v>
      </c>
      <c r="C1570" s="9">
        <v>42716</v>
      </c>
      <c r="D1570" s="24">
        <v>168.33381999999995</v>
      </c>
    </row>
    <row r="1571" spans="1:4" x14ac:dyDescent="0.2">
      <c r="A1571" s="7" t="s">
        <v>24</v>
      </c>
      <c r="B1571" s="7">
        <f t="shared" si="24"/>
        <v>2360</v>
      </c>
      <c r="C1571" s="9">
        <v>42717</v>
      </c>
      <c r="D1571" s="24">
        <v>168.25116999999995</v>
      </c>
    </row>
    <row r="1572" spans="1:4" x14ac:dyDescent="0.2">
      <c r="A1572" s="7" t="s">
        <v>24</v>
      </c>
      <c r="B1572" s="7">
        <f t="shared" si="24"/>
        <v>2361</v>
      </c>
      <c r="C1572" s="9">
        <v>42718</v>
      </c>
      <c r="D1572" s="24">
        <v>168.18756999999994</v>
      </c>
    </row>
    <row r="1573" spans="1:4" x14ac:dyDescent="0.2">
      <c r="A1573" s="7" t="s">
        <v>26</v>
      </c>
      <c r="B1573" s="7">
        <f t="shared" si="24"/>
        <v>2362</v>
      </c>
      <c r="C1573" s="9">
        <v>42719</v>
      </c>
      <c r="D1573" s="24">
        <v>168.14711999999994</v>
      </c>
    </row>
    <row r="1574" spans="1:4" x14ac:dyDescent="0.2">
      <c r="A1574" s="7" t="s">
        <v>26</v>
      </c>
      <c r="B1574" s="7">
        <f t="shared" si="24"/>
        <v>2363</v>
      </c>
      <c r="C1574" s="9">
        <v>42720</v>
      </c>
      <c r="D1574" s="24">
        <v>168.14451999999994</v>
      </c>
    </row>
    <row r="1575" spans="1:4" x14ac:dyDescent="0.2">
      <c r="A1575" s="7" t="s">
        <v>26</v>
      </c>
      <c r="B1575" s="7">
        <f t="shared" si="24"/>
        <v>2366</v>
      </c>
      <c r="C1575" s="9">
        <v>42723</v>
      </c>
      <c r="D1575" s="24">
        <v>168.11576999999994</v>
      </c>
    </row>
    <row r="1576" spans="1:4" x14ac:dyDescent="0.2">
      <c r="A1576" s="7" t="s">
        <v>26</v>
      </c>
      <c r="B1576" s="7">
        <f t="shared" si="24"/>
        <v>2375</v>
      </c>
      <c r="C1576" s="9">
        <v>42732</v>
      </c>
      <c r="D1576" s="24">
        <v>168.09011999999993</v>
      </c>
    </row>
    <row r="1577" spans="1:4" x14ac:dyDescent="0.2">
      <c r="A1577" s="7" t="s">
        <v>26</v>
      </c>
      <c r="B1577" s="7">
        <f t="shared" si="24"/>
        <v>2376</v>
      </c>
      <c r="C1577" s="9">
        <v>42733</v>
      </c>
      <c r="D1577" s="24">
        <v>168.07006999999996</v>
      </c>
    </row>
    <row r="1578" spans="1:4" x14ac:dyDescent="0.2">
      <c r="A1578" s="7" t="s">
        <v>26</v>
      </c>
      <c r="B1578" s="7">
        <f t="shared" si="24"/>
        <v>2377</v>
      </c>
      <c r="C1578" s="9">
        <v>42734</v>
      </c>
      <c r="D1578" s="24">
        <v>168.06816999999995</v>
      </c>
    </row>
    <row r="1579" spans="1:4" x14ac:dyDescent="0.2">
      <c r="A1579" s="7" t="s">
        <v>26</v>
      </c>
      <c r="B1579" s="7">
        <f t="shared" si="24"/>
        <v>2381</v>
      </c>
      <c r="C1579" s="9">
        <v>42738</v>
      </c>
      <c r="D1579" s="24">
        <v>168.04051999999996</v>
      </c>
    </row>
    <row r="1580" spans="1:4" x14ac:dyDescent="0.2">
      <c r="A1580" s="7" t="s">
        <v>26</v>
      </c>
      <c r="B1580" s="7">
        <f t="shared" si="24"/>
        <v>2382</v>
      </c>
      <c r="C1580" s="9">
        <v>42739</v>
      </c>
      <c r="D1580" s="24">
        <v>168.01946999999998</v>
      </c>
    </row>
    <row r="1581" spans="1:4" x14ac:dyDescent="0.2">
      <c r="A1581" s="7" t="s">
        <v>26</v>
      </c>
      <c r="B1581" s="7">
        <f t="shared" ref="B1581:B1644" si="25">C1581-C$2</f>
        <v>2384</v>
      </c>
      <c r="C1581" s="9">
        <v>42741</v>
      </c>
      <c r="D1581" s="24">
        <v>168.01776999999996</v>
      </c>
    </row>
    <row r="1582" spans="1:4" x14ac:dyDescent="0.2">
      <c r="A1582" s="7" t="s">
        <v>26</v>
      </c>
      <c r="B1582" s="7">
        <f t="shared" si="25"/>
        <v>2387</v>
      </c>
      <c r="C1582" s="9">
        <v>42744</v>
      </c>
      <c r="D1582" s="24">
        <v>167.99311999999998</v>
      </c>
    </row>
    <row r="1583" spans="1:4" x14ac:dyDescent="0.2">
      <c r="A1583" s="7" t="s">
        <v>26</v>
      </c>
      <c r="B1583" s="7">
        <f t="shared" si="25"/>
        <v>2388</v>
      </c>
      <c r="C1583" s="9">
        <v>42745</v>
      </c>
      <c r="D1583" s="24">
        <v>167.96946999999997</v>
      </c>
    </row>
    <row r="1584" spans="1:4" x14ac:dyDescent="0.2">
      <c r="A1584" s="7" t="s">
        <v>26</v>
      </c>
      <c r="B1584" s="7">
        <f t="shared" si="25"/>
        <v>2389</v>
      </c>
      <c r="C1584" s="9">
        <v>42746</v>
      </c>
      <c r="D1584" s="24">
        <v>167.96126999999996</v>
      </c>
    </row>
    <row r="1585" spans="1:4" x14ac:dyDescent="0.2">
      <c r="A1585" s="7" t="s">
        <v>26</v>
      </c>
      <c r="B1585" s="7">
        <f t="shared" si="25"/>
        <v>2390</v>
      </c>
      <c r="C1585" s="9">
        <v>42747</v>
      </c>
      <c r="D1585" s="24">
        <v>167.94671999999997</v>
      </c>
    </row>
    <row r="1586" spans="1:4" x14ac:dyDescent="0.2">
      <c r="A1586" s="7" t="s">
        <v>26</v>
      </c>
      <c r="B1586" s="7">
        <f t="shared" si="25"/>
        <v>2391</v>
      </c>
      <c r="C1586" s="9">
        <v>42748</v>
      </c>
      <c r="D1586" s="24">
        <v>167.94151999999997</v>
      </c>
    </row>
    <row r="1587" spans="1:4" x14ac:dyDescent="0.2">
      <c r="A1587" s="7" t="s">
        <v>26</v>
      </c>
      <c r="B1587" s="7">
        <f t="shared" si="25"/>
        <v>2395</v>
      </c>
      <c r="C1587" s="9">
        <v>42752</v>
      </c>
      <c r="D1587" s="24">
        <v>167.93296999999998</v>
      </c>
    </row>
    <row r="1588" spans="1:4" x14ac:dyDescent="0.2">
      <c r="A1588" s="7" t="s">
        <v>26</v>
      </c>
      <c r="B1588" s="7">
        <f t="shared" si="25"/>
        <v>2396</v>
      </c>
      <c r="C1588" s="9">
        <v>42753</v>
      </c>
      <c r="D1588" s="24">
        <v>167.91636999999997</v>
      </c>
    </row>
    <row r="1589" spans="1:4" x14ac:dyDescent="0.2">
      <c r="A1589" s="7" t="s">
        <v>26</v>
      </c>
      <c r="B1589" s="7">
        <f t="shared" si="25"/>
        <v>2397</v>
      </c>
      <c r="C1589" s="9">
        <v>42754</v>
      </c>
      <c r="D1589" s="24">
        <v>167.89771999999996</v>
      </c>
    </row>
    <row r="1590" spans="1:4" x14ac:dyDescent="0.2">
      <c r="A1590" s="7" t="s">
        <v>26</v>
      </c>
      <c r="B1590" s="7">
        <f t="shared" si="25"/>
        <v>2398</v>
      </c>
      <c r="C1590" s="9">
        <v>42755</v>
      </c>
      <c r="D1590" s="24">
        <v>167.89741999999998</v>
      </c>
    </row>
    <row r="1591" spans="1:4" x14ac:dyDescent="0.2">
      <c r="A1591" s="7" t="s">
        <v>26</v>
      </c>
      <c r="B1591" s="7">
        <f t="shared" si="25"/>
        <v>2401</v>
      </c>
      <c r="C1591" s="9">
        <v>42758</v>
      </c>
      <c r="D1591" s="24">
        <v>167.85127</v>
      </c>
    </row>
    <row r="1592" spans="1:4" x14ac:dyDescent="0.2">
      <c r="A1592" s="7" t="s">
        <v>26</v>
      </c>
      <c r="B1592" s="7">
        <f t="shared" si="25"/>
        <v>2402</v>
      </c>
      <c r="C1592" s="9">
        <v>42759</v>
      </c>
      <c r="D1592" s="24">
        <v>167.83452</v>
      </c>
    </row>
    <row r="1593" spans="1:4" x14ac:dyDescent="0.2">
      <c r="A1593" s="7" t="s">
        <v>26</v>
      </c>
      <c r="B1593" s="7">
        <f t="shared" si="25"/>
        <v>2403</v>
      </c>
      <c r="C1593" s="9">
        <v>42760</v>
      </c>
      <c r="D1593" s="24">
        <v>167.83741999999998</v>
      </c>
    </row>
    <row r="1594" spans="1:4" x14ac:dyDescent="0.2">
      <c r="A1594" s="7" t="s">
        <v>26</v>
      </c>
      <c r="B1594" s="7">
        <f t="shared" si="25"/>
        <v>2404</v>
      </c>
      <c r="C1594" s="9">
        <v>42761</v>
      </c>
      <c r="D1594" s="24">
        <v>167.82496999999998</v>
      </c>
    </row>
    <row r="1595" spans="1:4" x14ac:dyDescent="0.2">
      <c r="A1595" s="7" t="s">
        <v>26</v>
      </c>
      <c r="B1595" s="7">
        <f t="shared" si="25"/>
        <v>2405</v>
      </c>
      <c r="C1595" s="9">
        <v>42762</v>
      </c>
      <c r="D1595" s="24">
        <v>167.82486999999998</v>
      </c>
    </row>
    <row r="1596" spans="1:4" x14ac:dyDescent="0.2">
      <c r="A1596" s="7" t="s">
        <v>26</v>
      </c>
      <c r="B1596" s="7">
        <f t="shared" si="25"/>
        <v>2408</v>
      </c>
      <c r="C1596" s="9">
        <v>42765</v>
      </c>
      <c r="D1596" s="24">
        <v>167.81131999999997</v>
      </c>
    </row>
    <row r="1597" spans="1:4" x14ac:dyDescent="0.2">
      <c r="A1597" s="7" t="s">
        <v>26</v>
      </c>
      <c r="B1597" s="7">
        <f t="shared" si="25"/>
        <v>2409</v>
      </c>
      <c r="C1597" s="9">
        <v>42766</v>
      </c>
      <c r="D1597" s="24">
        <v>167.79686999999996</v>
      </c>
    </row>
    <row r="1598" spans="1:4" x14ac:dyDescent="0.2">
      <c r="A1598" s="7" t="s">
        <v>26</v>
      </c>
      <c r="B1598" s="7">
        <f t="shared" si="25"/>
        <v>2410</v>
      </c>
      <c r="C1598" s="9">
        <v>42767</v>
      </c>
      <c r="D1598" s="24">
        <v>167.79676999999995</v>
      </c>
    </row>
    <row r="1599" spans="1:4" x14ac:dyDescent="0.2">
      <c r="A1599" s="7" t="s">
        <v>26</v>
      </c>
      <c r="B1599" s="7">
        <f t="shared" si="25"/>
        <v>2411</v>
      </c>
      <c r="C1599" s="9">
        <v>42768</v>
      </c>
      <c r="D1599" s="24">
        <v>167.78251999999995</v>
      </c>
    </row>
    <row r="1600" spans="1:4" x14ac:dyDescent="0.2">
      <c r="A1600" s="7" t="s">
        <v>26</v>
      </c>
      <c r="B1600" s="7">
        <f t="shared" si="25"/>
        <v>2412</v>
      </c>
      <c r="C1600" s="9">
        <v>42769</v>
      </c>
      <c r="D1600" s="24">
        <v>167.78501999999997</v>
      </c>
    </row>
    <row r="1601" spans="1:4" x14ac:dyDescent="0.2">
      <c r="A1601" s="7" t="s">
        <v>26</v>
      </c>
      <c r="B1601" s="7">
        <f t="shared" si="25"/>
        <v>2415</v>
      </c>
      <c r="C1601" s="9">
        <v>42772</v>
      </c>
      <c r="D1601" s="24">
        <v>167.73736999999997</v>
      </c>
    </row>
    <row r="1602" spans="1:4" x14ac:dyDescent="0.2">
      <c r="A1602" s="7" t="s">
        <v>26</v>
      </c>
      <c r="B1602" s="7">
        <f t="shared" si="25"/>
        <v>2416</v>
      </c>
      <c r="C1602" s="9">
        <v>42773</v>
      </c>
      <c r="D1602" s="24">
        <v>167.71831999999998</v>
      </c>
    </row>
    <row r="1603" spans="1:4" x14ac:dyDescent="0.2">
      <c r="A1603" s="7" t="s">
        <v>26</v>
      </c>
      <c r="B1603" s="7">
        <f t="shared" si="25"/>
        <v>2417</v>
      </c>
      <c r="C1603" s="9">
        <v>42774</v>
      </c>
      <c r="D1603" s="24">
        <v>167.71021999999996</v>
      </c>
    </row>
    <row r="1604" spans="1:4" x14ac:dyDescent="0.2">
      <c r="A1604" s="7" t="s">
        <v>26</v>
      </c>
      <c r="B1604" s="7">
        <f t="shared" si="25"/>
        <v>2418</v>
      </c>
      <c r="C1604" s="9">
        <v>42775</v>
      </c>
      <c r="D1604" s="24">
        <v>167.69256999999999</v>
      </c>
    </row>
    <row r="1605" spans="1:4" x14ac:dyDescent="0.2">
      <c r="A1605" s="7" t="s">
        <v>26</v>
      </c>
      <c r="B1605" s="7">
        <f t="shared" si="25"/>
        <v>2419</v>
      </c>
      <c r="C1605" s="9">
        <v>42776</v>
      </c>
      <c r="D1605" s="24">
        <v>167.69446999999997</v>
      </c>
    </row>
    <row r="1606" spans="1:4" x14ac:dyDescent="0.2">
      <c r="A1606" s="7" t="s">
        <v>26</v>
      </c>
      <c r="B1606" s="7">
        <f t="shared" si="25"/>
        <v>2422</v>
      </c>
      <c r="C1606" s="9">
        <v>42779</v>
      </c>
      <c r="D1606" s="24">
        <v>167.68211999999997</v>
      </c>
    </row>
    <row r="1607" spans="1:4" x14ac:dyDescent="0.2">
      <c r="A1607" s="7" t="s">
        <v>26</v>
      </c>
      <c r="B1607" s="7">
        <f t="shared" si="25"/>
        <v>2424</v>
      </c>
      <c r="C1607" s="9">
        <v>42781</v>
      </c>
      <c r="D1607" s="24">
        <v>167.67006999999998</v>
      </c>
    </row>
    <row r="1608" spans="1:4" x14ac:dyDescent="0.2">
      <c r="A1608" s="7" t="s">
        <v>26</v>
      </c>
      <c r="B1608" s="7">
        <f t="shared" si="25"/>
        <v>2425</v>
      </c>
      <c r="C1608" s="9">
        <v>42782</v>
      </c>
      <c r="D1608" s="24">
        <v>167.65741999999997</v>
      </c>
    </row>
    <row r="1609" spans="1:4" x14ac:dyDescent="0.2">
      <c r="A1609" s="7" t="s">
        <v>26</v>
      </c>
      <c r="B1609" s="7">
        <f t="shared" si="25"/>
        <v>2426</v>
      </c>
      <c r="C1609" s="9">
        <v>42783</v>
      </c>
      <c r="D1609" s="24">
        <v>167.65961999999999</v>
      </c>
    </row>
    <row r="1610" spans="1:4" x14ac:dyDescent="0.2">
      <c r="A1610" s="7" t="s">
        <v>26</v>
      </c>
      <c r="B1610" s="7">
        <f t="shared" si="25"/>
        <v>2430</v>
      </c>
      <c r="C1610" s="9">
        <v>42787</v>
      </c>
      <c r="D1610" s="24">
        <v>167.64737</v>
      </c>
    </row>
    <row r="1611" spans="1:4" x14ac:dyDescent="0.2">
      <c r="A1611" s="7" t="s">
        <v>26</v>
      </c>
      <c r="B1611" s="7">
        <f t="shared" si="25"/>
        <v>2431</v>
      </c>
      <c r="C1611" s="9">
        <v>42788</v>
      </c>
      <c r="D1611" s="24">
        <v>167.62891999999999</v>
      </c>
    </row>
    <row r="1612" spans="1:4" x14ac:dyDescent="0.2">
      <c r="A1612" s="7" t="s">
        <v>26</v>
      </c>
      <c r="B1612" s="7">
        <f t="shared" si="25"/>
        <v>2432</v>
      </c>
      <c r="C1612" s="9">
        <v>42789</v>
      </c>
      <c r="D1612" s="24">
        <v>167.62881999999999</v>
      </c>
    </row>
    <row r="1613" spans="1:4" x14ac:dyDescent="0.2">
      <c r="A1613" s="7" t="s">
        <v>26</v>
      </c>
      <c r="B1613" s="7">
        <f t="shared" si="25"/>
        <v>2433</v>
      </c>
      <c r="C1613" s="9">
        <v>42790</v>
      </c>
      <c r="D1613" s="24">
        <v>167.63002</v>
      </c>
    </row>
    <row r="1614" spans="1:4" x14ac:dyDescent="0.2">
      <c r="A1614" s="7" t="s">
        <v>26</v>
      </c>
      <c r="B1614" s="7">
        <f t="shared" si="25"/>
        <v>2436</v>
      </c>
      <c r="C1614" s="9">
        <v>42793</v>
      </c>
      <c r="D1614" s="24">
        <v>167.61766999999998</v>
      </c>
    </row>
    <row r="1615" spans="1:4" x14ac:dyDescent="0.2">
      <c r="A1615" s="7" t="s">
        <v>26</v>
      </c>
      <c r="B1615" s="7">
        <f t="shared" si="25"/>
        <v>2438</v>
      </c>
      <c r="C1615" s="14">
        <v>42795</v>
      </c>
      <c r="D1615" s="24">
        <v>167.60471999999999</v>
      </c>
    </row>
    <row r="1616" spans="1:4" x14ac:dyDescent="0.2">
      <c r="A1616" s="7" t="s">
        <v>26</v>
      </c>
      <c r="B1616" s="7">
        <f t="shared" si="25"/>
        <v>2439</v>
      </c>
      <c r="C1616" s="14">
        <v>42796</v>
      </c>
      <c r="D1616" s="24">
        <v>167.58376999999996</v>
      </c>
    </row>
    <row r="1617" spans="1:4" x14ac:dyDescent="0.2">
      <c r="A1617" s="7" t="s">
        <v>26</v>
      </c>
      <c r="B1617" s="7">
        <f t="shared" si="25"/>
        <v>2440</v>
      </c>
      <c r="C1617" s="14">
        <v>42797</v>
      </c>
      <c r="D1617" s="24">
        <v>167.58116999999996</v>
      </c>
    </row>
    <row r="1618" spans="1:4" x14ac:dyDescent="0.2">
      <c r="A1618" s="7" t="s">
        <v>26</v>
      </c>
      <c r="B1618" s="7">
        <f t="shared" si="25"/>
        <v>2443</v>
      </c>
      <c r="C1618" s="14">
        <v>42800</v>
      </c>
      <c r="D1618" s="24">
        <v>167.56501999999995</v>
      </c>
    </row>
    <row r="1619" spans="1:4" x14ac:dyDescent="0.2">
      <c r="A1619" s="7" t="s">
        <v>26</v>
      </c>
      <c r="B1619" s="7">
        <f t="shared" si="25"/>
        <v>2444</v>
      </c>
      <c r="C1619" s="14">
        <v>42801</v>
      </c>
      <c r="D1619" s="24">
        <v>167.55446999999998</v>
      </c>
    </row>
    <row r="1620" spans="1:4" x14ac:dyDescent="0.2">
      <c r="A1620" s="7" t="s">
        <v>26</v>
      </c>
      <c r="B1620" s="7">
        <f t="shared" si="25"/>
        <v>2445</v>
      </c>
      <c r="C1620" s="14">
        <v>42802</v>
      </c>
      <c r="D1620" s="24">
        <v>167.55276999999995</v>
      </c>
    </row>
    <row r="1621" spans="1:4" x14ac:dyDescent="0.2">
      <c r="A1621" s="7" t="s">
        <v>26</v>
      </c>
      <c r="B1621" s="7">
        <f t="shared" si="25"/>
        <v>2446</v>
      </c>
      <c r="C1621" s="14">
        <v>42803</v>
      </c>
      <c r="D1621" s="24">
        <v>167.53731999999994</v>
      </c>
    </row>
    <row r="1622" spans="1:4" x14ac:dyDescent="0.2">
      <c r="A1622" s="7" t="s">
        <v>26</v>
      </c>
      <c r="B1622" s="7">
        <f t="shared" si="25"/>
        <v>2447</v>
      </c>
      <c r="C1622" s="14">
        <v>42804</v>
      </c>
      <c r="D1622" s="24">
        <v>167.54351999999997</v>
      </c>
    </row>
    <row r="1623" spans="1:4" x14ac:dyDescent="0.2">
      <c r="A1623" s="7" t="s">
        <v>26</v>
      </c>
      <c r="B1623" s="7">
        <f t="shared" si="25"/>
        <v>2450</v>
      </c>
      <c r="C1623" s="14">
        <v>42807</v>
      </c>
      <c r="D1623" s="24">
        <v>167.53176999999997</v>
      </c>
    </row>
    <row r="1624" spans="1:4" x14ac:dyDescent="0.2">
      <c r="A1624" s="7" t="s">
        <v>26</v>
      </c>
      <c r="B1624" s="7">
        <f t="shared" si="25"/>
        <v>2451</v>
      </c>
      <c r="C1624" s="18">
        <v>42808</v>
      </c>
      <c r="D1624" s="24">
        <v>167.52061999999998</v>
      </c>
    </row>
    <row r="1625" spans="1:4" x14ac:dyDescent="0.2">
      <c r="A1625" s="7" t="s">
        <v>26</v>
      </c>
      <c r="B1625" s="7">
        <f t="shared" si="25"/>
        <v>2452</v>
      </c>
      <c r="C1625" s="14">
        <v>42809</v>
      </c>
      <c r="D1625" s="24">
        <v>167.52091999999996</v>
      </c>
    </row>
    <row r="1626" spans="1:4" x14ac:dyDescent="0.2">
      <c r="A1626" s="7" t="s">
        <v>26</v>
      </c>
      <c r="B1626" s="7">
        <f t="shared" si="25"/>
        <v>2453</v>
      </c>
      <c r="C1626" s="16">
        <v>42810</v>
      </c>
      <c r="D1626" s="24">
        <v>167.51216999999994</v>
      </c>
    </row>
    <row r="1627" spans="1:4" x14ac:dyDescent="0.2">
      <c r="A1627" s="7" t="s">
        <v>26</v>
      </c>
      <c r="B1627" s="7">
        <f t="shared" si="25"/>
        <v>2454</v>
      </c>
      <c r="C1627" s="14">
        <v>42811</v>
      </c>
      <c r="D1627" s="24">
        <v>167.51046999999994</v>
      </c>
    </row>
    <row r="1628" spans="1:4" x14ac:dyDescent="0.2">
      <c r="A1628" s="7" t="s">
        <v>26</v>
      </c>
      <c r="B1628" s="7">
        <f t="shared" si="25"/>
        <v>2457</v>
      </c>
      <c r="C1628" s="14">
        <v>42814</v>
      </c>
      <c r="D1628" s="24">
        <v>167.51256999999995</v>
      </c>
    </row>
    <row r="1629" spans="1:4" x14ac:dyDescent="0.2">
      <c r="A1629" s="7" t="s">
        <v>26</v>
      </c>
      <c r="B1629" s="7">
        <f t="shared" si="25"/>
        <v>2458</v>
      </c>
      <c r="C1629" s="14">
        <v>42815</v>
      </c>
      <c r="D1629" s="24">
        <v>167.49431999999996</v>
      </c>
    </row>
    <row r="1630" spans="1:4" x14ac:dyDescent="0.2">
      <c r="A1630" s="7" t="s">
        <v>26</v>
      </c>
      <c r="B1630" s="7">
        <f t="shared" si="25"/>
        <v>2459</v>
      </c>
      <c r="C1630" s="14">
        <v>42816</v>
      </c>
      <c r="D1630" s="24">
        <v>167.49431999999996</v>
      </c>
    </row>
    <row r="1631" spans="1:4" x14ac:dyDescent="0.2">
      <c r="A1631" s="7" t="s">
        <v>26</v>
      </c>
      <c r="B1631" s="7">
        <f t="shared" si="25"/>
        <v>2460</v>
      </c>
      <c r="C1631" s="14">
        <v>42817</v>
      </c>
      <c r="D1631" s="24">
        <v>167.49431999999996</v>
      </c>
    </row>
    <row r="1632" spans="1:4" x14ac:dyDescent="0.2">
      <c r="A1632" s="7" t="s">
        <v>26</v>
      </c>
      <c r="B1632" s="7">
        <f t="shared" si="25"/>
        <v>2461</v>
      </c>
      <c r="C1632" s="14">
        <v>42818</v>
      </c>
      <c r="D1632" s="24">
        <v>167.50291999999996</v>
      </c>
    </row>
    <row r="1633" spans="1:4" x14ac:dyDescent="0.2">
      <c r="A1633" s="7" t="s">
        <v>26</v>
      </c>
      <c r="B1633" s="7">
        <f t="shared" si="25"/>
        <v>2464</v>
      </c>
      <c r="C1633" s="14">
        <v>42821</v>
      </c>
      <c r="D1633" s="24">
        <v>167.49556999999996</v>
      </c>
    </row>
    <row r="1634" spans="1:4" x14ac:dyDescent="0.2">
      <c r="A1634" s="7" t="s">
        <v>26</v>
      </c>
      <c r="B1634" s="7">
        <f t="shared" si="25"/>
        <v>2465</v>
      </c>
      <c r="C1634" s="14">
        <v>42822</v>
      </c>
      <c r="D1634" s="24">
        <v>167.48811999999992</v>
      </c>
    </row>
    <row r="1635" spans="1:4" x14ac:dyDescent="0.2">
      <c r="A1635" s="7" t="s">
        <v>26</v>
      </c>
      <c r="B1635" s="7">
        <f t="shared" si="25"/>
        <v>2466</v>
      </c>
      <c r="C1635" s="14">
        <v>42823</v>
      </c>
      <c r="D1635" s="24">
        <v>167.48801999999992</v>
      </c>
    </row>
    <row r="1636" spans="1:4" x14ac:dyDescent="0.2">
      <c r="A1636" s="7" t="s">
        <v>26</v>
      </c>
      <c r="B1636" s="7">
        <f t="shared" si="25"/>
        <v>2467</v>
      </c>
      <c r="C1636" s="14">
        <v>42824</v>
      </c>
      <c r="D1636" s="24">
        <v>167.48106999999993</v>
      </c>
    </row>
    <row r="1637" spans="1:4" x14ac:dyDescent="0.2">
      <c r="A1637" s="7" t="s">
        <v>26</v>
      </c>
      <c r="B1637" s="7">
        <f t="shared" si="25"/>
        <v>2468</v>
      </c>
      <c r="C1637" s="14">
        <v>42825</v>
      </c>
      <c r="D1637" s="24">
        <v>167.4809699999999</v>
      </c>
    </row>
    <row r="1638" spans="1:4" x14ac:dyDescent="0.2">
      <c r="A1638" s="7" t="s">
        <v>26</v>
      </c>
      <c r="B1638" s="7">
        <f t="shared" si="25"/>
        <v>2471</v>
      </c>
      <c r="C1638" s="14">
        <v>42828</v>
      </c>
      <c r="D1638" s="24">
        <v>167.47491999999991</v>
      </c>
    </row>
    <row r="1639" spans="1:4" x14ac:dyDescent="0.2">
      <c r="A1639" s="7" t="s">
        <v>26</v>
      </c>
      <c r="B1639" s="7">
        <f t="shared" si="25"/>
        <v>2472</v>
      </c>
      <c r="C1639" s="14">
        <v>42829</v>
      </c>
      <c r="D1639" s="24">
        <v>167.46966999999992</v>
      </c>
    </row>
    <row r="1640" spans="1:4" x14ac:dyDescent="0.2">
      <c r="A1640" s="7" t="s">
        <v>26</v>
      </c>
      <c r="B1640" s="7">
        <f t="shared" si="25"/>
        <v>2473</v>
      </c>
      <c r="C1640" s="14">
        <v>42830</v>
      </c>
      <c r="D1640" s="24">
        <v>167.46926999999994</v>
      </c>
    </row>
    <row r="1641" spans="1:4" x14ac:dyDescent="0.2">
      <c r="A1641" s="7" t="s">
        <v>26</v>
      </c>
      <c r="B1641" s="7">
        <f t="shared" si="25"/>
        <v>2474</v>
      </c>
      <c r="C1641" s="14">
        <v>42831</v>
      </c>
      <c r="D1641" s="24">
        <v>167.46281999999991</v>
      </c>
    </row>
    <row r="1642" spans="1:4" x14ac:dyDescent="0.2">
      <c r="A1642" s="7" t="s">
        <v>26</v>
      </c>
      <c r="B1642" s="7">
        <f t="shared" si="25"/>
        <v>2475</v>
      </c>
      <c r="C1642" s="14">
        <v>42832</v>
      </c>
      <c r="D1642" s="24">
        <v>167.46191999999994</v>
      </c>
    </row>
    <row r="1643" spans="1:4" x14ac:dyDescent="0.2">
      <c r="A1643" s="7" t="s">
        <v>26</v>
      </c>
      <c r="B1643" s="7">
        <f t="shared" si="25"/>
        <v>2478</v>
      </c>
      <c r="C1643" s="14">
        <v>42835</v>
      </c>
      <c r="D1643" s="24">
        <v>167.45536999999993</v>
      </c>
    </row>
    <row r="1644" spans="1:4" x14ac:dyDescent="0.2">
      <c r="A1644" s="7" t="s">
        <v>26</v>
      </c>
      <c r="B1644" s="7">
        <f t="shared" si="25"/>
        <v>2479</v>
      </c>
      <c r="C1644" s="14">
        <v>42836</v>
      </c>
      <c r="D1644" s="24">
        <v>167.44961999999992</v>
      </c>
    </row>
    <row r="1645" spans="1:4" x14ac:dyDescent="0.2">
      <c r="A1645" s="7" t="s">
        <v>26</v>
      </c>
      <c r="B1645" s="7">
        <f t="shared" ref="B1645:B1708" si="26">C1645-C$2</f>
        <v>2480</v>
      </c>
      <c r="C1645" s="14">
        <v>42837</v>
      </c>
      <c r="D1645" s="24">
        <v>167.44891999999993</v>
      </c>
    </row>
    <row r="1646" spans="1:4" x14ac:dyDescent="0.2">
      <c r="A1646" s="7" t="s">
        <v>26</v>
      </c>
      <c r="B1646" s="7">
        <f t="shared" si="26"/>
        <v>2481</v>
      </c>
      <c r="C1646" s="14">
        <v>42838</v>
      </c>
      <c r="D1646" s="24">
        <v>167.44316999999992</v>
      </c>
    </row>
    <row r="1647" spans="1:4" x14ac:dyDescent="0.2">
      <c r="A1647" s="7" t="s">
        <v>26</v>
      </c>
      <c r="B1647" s="7">
        <f t="shared" si="26"/>
        <v>2482</v>
      </c>
      <c r="C1647" s="14">
        <v>42839</v>
      </c>
      <c r="D1647" s="24">
        <v>167.43066999999994</v>
      </c>
    </row>
    <row r="1648" spans="1:4" x14ac:dyDescent="0.2">
      <c r="A1648" s="7" t="s">
        <v>26</v>
      </c>
      <c r="B1648" s="7">
        <f t="shared" si="26"/>
        <v>2485</v>
      </c>
      <c r="C1648" s="14">
        <v>42842</v>
      </c>
      <c r="D1648" s="24">
        <v>167.43066999999994</v>
      </c>
    </row>
    <row r="1649" spans="1:4" x14ac:dyDescent="0.2">
      <c r="A1649" s="7" t="s">
        <v>26</v>
      </c>
      <c r="B1649" s="7">
        <f t="shared" si="26"/>
        <v>2486</v>
      </c>
      <c r="C1649" s="14">
        <v>42843</v>
      </c>
      <c r="D1649" s="24">
        <v>167.43066999999994</v>
      </c>
    </row>
    <row r="1650" spans="1:4" x14ac:dyDescent="0.2">
      <c r="A1650" s="7" t="s">
        <v>26</v>
      </c>
      <c r="B1650" s="7">
        <f t="shared" si="26"/>
        <v>2487</v>
      </c>
      <c r="C1650" s="14">
        <v>42844</v>
      </c>
      <c r="D1650" s="24">
        <v>167.43066999999994</v>
      </c>
    </row>
    <row r="1651" spans="1:4" x14ac:dyDescent="0.2">
      <c r="A1651" s="7" t="s">
        <v>26</v>
      </c>
      <c r="B1651" s="7">
        <f t="shared" si="26"/>
        <v>2488</v>
      </c>
      <c r="C1651" s="14">
        <v>42845</v>
      </c>
      <c r="D1651" s="24">
        <v>167.43066999999994</v>
      </c>
    </row>
    <row r="1652" spans="1:4" x14ac:dyDescent="0.2">
      <c r="A1652" s="7" t="s">
        <v>26</v>
      </c>
      <c r="B1652" s="7">
        <f t="shared" si="26"/>
        <v>2489</v>
      </c>
      <c r="C1652" s="14">
        <v>42846</v>
      </c>
      <c r="D1652" s="24">
        <v>167.43066999999994</v>
      </c>
    </row>
    <row r="1653" spans="1:4" x14ac:dyDescent="0.2">
      <c r="A1653" s="7" t="s">
        <v>26</v>
      </c>
      <c r="B1653" s="7">
        <f t="shared" si="26"/>
        <v>2492</v>
      </c>
      <c r="C1653" s="14">
        <v>42849</v>
      </c>
      <c r="D1653" s="24">
        <v>167.43066999999994</v>
      </c>
    </row>
    <row r="1654" spans="1:4" x14ac:dyDescent="0.2">
      <c r="A1654" s="7" t="s">
        <v>26</v>
      </c>
      <c r="B1654" s="7">
        <f t="shared" si="26"/>
        <v>2493</v>
      </c>
      <c r="C1654" s="14">
        <v>42850</v>
      </c>
      <c r="D1654" s="24">
        <v>167.43066999999994</v>
      </c>
    </row>
    <row r="1655" spans="1:4" x14ac:dyDescent="0.2">
      <c r="A1655" s="7" t="s">
        <v>26</v>
      </c>
      <c r="B1655" s="7">
        <f t="shared" si="26"/>
        <v>2494</v>
      </c>
      <c r="C1655" s="14">
        <v>42851</v>
      </c>
      <c r="D1655" s="24">
        <v>167.43066999999994</v>
      </c>
    </row>
    <row r="1656" spans="1:4" x14ac:dyDescent="0.2">
      <c r="A1656" s="7" t="s">
        <v>26</v>
      </c>
      <c r="B1656" s="7">
        <f t="shared" si="26"/>
        <v>2495</v>
      </c>
      <c r="C1656" s="14">
        <v>42852</v>
      </c>
      <c r="D1656" s="24">
        <v>167.43066999999994</v>
      </c>
    </row>
    <row r="1657" spans="1:4" x14ac:dyDescent="0.2">
      <c r="A1657" s="7" t="s">
        <v>26</v>
      </c>
      <c r="B1657" s="7">
        <f t="shared" si="26"/>
        <v>2496</v>
      </c>
      <c r="C1657" s="14">
        <v>42853</v>
      </c>
      <c r="D1657" s="24">
        <v>167.43066999999994</v>
      </c>
    </row>
    <row r="1658" spans="1:4" x14ac:dyDescent="0.2">
      <c r="A1658" s="7" t="s">
        <v>26</v>
      </c>
      <c r="B1658" s="7">
        <f t="shared" si="26"/>
        <v>2499</v>
      </c>
      <c r="C1658" s="14">
        <v>42856</v>
      </c>
      <c r="D1658" s="24">
        <v>167.43066999999994</v>
      </c>
    </row>
    <row r="1659" spans="1:4" x14ac:dyDescent="0.2">
      <c r="A1659" s="7" t="s">
        <v>26</v>
      </c>
      <c r="B1659" s="7">
        <f t="shared" si="26"/>
        <v>2500</v>
      </c>
      <c r="C1659" s="14">
        <v>42857</v>
      </c>
      <c r="D1659" s="24">
        <v>167.43066999999994</v>
      </c>
    </row>
    <row r="1660" spans="1:4" x14ac:dyDescent="0.2">
      <c r="A1660" s="7" t="s">
        <v>26</v>
      </c>
      <c r="B1660" s="7">
        <f t="shared" si="26"/>
        <v>2501</v>
      </c>
      <c r="C1660" s="14">
        <v>42858</v>
      </c>
      <c r="D1660" s="24">
        <v>167.43066999999994</v>
      </c>
    </row>
    <row r="1661" spans="1:4" x14ac:dyDescent="0.2">
      <c r="A1661" s="7" t="s">
        <v>26</v>
      </c>
      <c r="B1661" s="7">
        <f t="shared" si="26"/>
        <v>2502</v>
      </c>
      <c r="C1661" s="14">
        <v>42859</v>
      </c>
      <c r="D1661" s="24">
        <v>167.43066999999994</v>
      </c>
    </row>
    <row r="1662" spans="1:4" x14ac:dyDescent="0.2">
      <c r="A1662" s="7" t="s">
        <v>26</v>
      </c>
      <c r="B1662" s="7">
        <f t="shared" si="26"/>
        <v>2503</v>
      </c>
      <c r="C1662" s="14">
        <v>42860</v>
      </c>
      <c r="D1662" s="24">
        <v>167.39766999999992</v>
      </c>
    </row>
    <row r="1663" spans="1:4" x14ac:dyDescent="0.2">
      <c r="A1663" s="7" t="s">
        <v>26</v>
      </c>
      <c r="B1663" s="7">
        <f t="shared" si="26"/>
        <v>2506</v>
      </c>
      <c r="C1663" s="14">
        <v>42863</v>
      </c>
      <c r="D1663" s="24">
        <v>167.42866999999993</v>
      </c>
    </row>
    <row r="1664" spans="1:4" x14ac:dyDescent="0.2">
      <c r="A1664" s="7" t="s">
        <v>26</v>
      </c>
      <c r="B1664" s="7">
        <f t="shared" si="26"/>
        <v>2507</v>
      </c>
      <c r="C1664" s="14">
        <v>42864</v>
      </c>
      <c r="D1664" s="24">
        <v>167.42866999999993</v>
      </c>
    </row>
    <row r="1665" spans="1:4" x14ac:dyDescent="0.2">
      <c r="A1665" s="7" t="s">
        <v>26</v>
      </c>
      <c r="B1665" s="7">
        <f t="shared" si="26"/>
        <v>2508</v>
      </c>
      <c r="C1665" s="14">
        <v>42865</v>
      </c>
      <c r="D1665" s="24">
        <v>167.42866999999993</v>
      </c>
    </row>
    <row r="1666" spans="1:4" x14ac:dyDescent="0.2">
      <c r="A1666" s="7" t="s">
        <v>26</v>
      </c>
      <c r="B1666" s="7">
        <f t="shared" si="26"/>
        <v>2509</v>
      </c>
      <c r="C1666" s="14">
        <v>42866</v>
      </c>
      <c r="D1666" s="24">
        <v>167.42866999999993</v>
      </c>
    </row>
    <row r="1667" spans="1:4" x14ac:dyDescent="0.2">
      <c r="A1667" s="7" t="s">
        <v>26</v>
      </c>
      <c r="B1667" s="7">
        <f t="shared" si="26"/>
        <v>2510</v>
      </c>
      <c r="C1667" s="14">
        <v>42867</v>
      </c>
      <c r="D1667" s="24">
        <v>167.42866999999993</v>
      </c>
    </row>
    <row r="1668" spans="1:4" x14ac:dyDescent="0.2">
      <c r="A1668" s="7" t="s">
        <v>26</v>
      </c>
      <c r="B1668" s="7">
        <f t="shared" si="26"/>
        <v>2513</v>
      </c>
      <c r="C1668" s="14">
        <v>42870</v>
      </c>
      <c r="D1668" s="24">
        <v>167.42866999999993</v>
      </c>
    </row>
    <row r="1669" spans="1:4" x14ac:dyDescent="0.2">
      <c r="A1669" s="7" t="s">
        <v>26</v>
      </c>
      <c r="B1669" s="7">
        <f t="shared" si="26"/>
        <v>2514</v>
      </c>
      <c r="C1669" s="14">
        <v>42871</v>
      </c>
      <c r="D1669" s="24">
        <v>167.42866999999993</v>
      </c>
    </row>
    <row r="1670" spans="1:4" x14ac:dyDescent="0.2">
      <c r="A1670" s="7" t="s">
        <v>26</v>
      </c>
      <c r="B1670" s="7">
        <f t="shared" si="26"/>
        <v>2515</v>
      </c>
      <c r="C1670" s="14">
        <v>42872</v>
      </c>
      <c r="D1670" s="24">
        <v>167.42866999999993</v>
      </c>
    </row>
    <row r="1671" spans="1:4" x14ac:dyDescent="0.2">
      <c r="A1671" s="7" t="s">
        <v>26</v>
      </c>
      <c r="B1671" s="7">
        <f t="shared" si="26"/>
        <v>2516</v>
      </c>
      <c r="C1671" s="14">
        <v>42873</v>
      </c>
      <c r="D1671" s="24">
        <v>167.42866999999993</v>
      </c>
    </row>
    <row r="1672" spans="1:4" x14ac:dyDescent="0.2">
      <c r="A1672" s="7" t="s">
        <v>26</v>
      </c>
      <c r="B1672" s="7">
        <f t="shared" si="26"/>
        <v>2517</v>
      </c>
      <c r="C1672" s="14">
        <v>42874</v>
      </c>
      <c r="D1672" s="24">
        <v>167.42866999999993</v>
      </c>
    </row>
    <row r="1673" spans="1:4" x14ac:dyDescent="0.2">
      <c r="A1673" s="7" t="s">
        <v>26</v>
      </c>
      <c r="B1673" s="7">
        <f t="shared" si="26"/>
        <v>2520</v>
      </c>
      <c r="C1673" s="14">
        <v>42877</v>
      </c>
      <c r="D1673" s="24">
        <v>167.42866999999993</v>
      </c>
    </row>
    <row r="1674" spans="1:4" x14ac:dyDescent="0.2">
      <c r="A1674" s="7" t="s">
        <v>26</v>
      </c>
      <c r="B1674" s="7">
        <f t="shared" si="26"/>
        <v>2521</v>
      </c>
      <c r="C1674" s="14">
        <v>42878</v>
      </c>
      <c r="D1674" s="24">
        <v>167.42866999999993</v>
      </c>
    </row>
    <row r="1675" spans="1:4" x14ac:dyDescent="0.2">
      <c r="A1675" s="7" t="s">
        <v>26</v>
      </c>
      <c r="B1675" s="7">
        <f t="shared" si="26"/>
        <v>2522</v>
      </c>
      <c r="C1675" s="14">
        <v>42879</v>
      </c>
      <c r="D1675" s="24">
        <v>167.42866999999993</v>
      </c>
    </row>
    <row r="1676" spans="1:4" x14ac:dyDescent="0.2">
      <c r="A1676" s="7" t="s">
        <v>26</v>
      </c>
      <c r="B1676" s="7">
        <f t="shared" si="26"/>
        <v>2523</v>
      </c>
      <c r="C1676" s="14">
        <v>42880</v>
      </c>
      <c r="D1676" s="24">
        <v>167.42866999999993</v>
      </c>
    </row>
    <row r="1677" spans="1:4" x14ac:dyDescent="0.2">
      <c r="A1677" s="7" t="s">
        <v>26</v>
      </c>
      <c r="B1677" s="7">
        <f t="shared" si="26"/>
        <v>2524</v>
      </c>
      <c r="C1677" s="14">
        <v>42881</v>
      </c>
      <c r="D1677" s="24">
        <v>167.42866999999993</v>
      </c>
    </row>
    <row r="1678" spans="1:4" x14ac:dyDescent="0.2">
      <c r="A1678" s="7" t="s">
        <v>26</v>
      </c>
      <c r="B1678" s="7">
        <f t="shared" si="26"/>
        <v>2528</v>
      </c>
      <c r="C1678" s="14">
        <v>42885</v>
      </c>
      <c r="D1678" s="24">
        <v>167.42866999999993</v>
      </c>
    </row>
    <row r="1679" spans="1:4" x14ac:dyDescent="0.2">
      <c r="A1679" s="7" t="s">
        <v>26</v>
      </c>
      <c r="B1679" s="7">
        <f t="shared" si="26"/>
        <v>2529</v>
      </c>
      <c r="C1679" s="14">
        <v>42886</v>
      </c>
      <c r="D1679" s="24">
        <v>167.42866999999993</v>
      </c>
    </row>
    <row r="1680" spans="1:4" x14ac:dyDescent="0.2">
      <c r="A1680" s="7" t="s">
        <v>26</v>
      </c>
      <c r="B1680" s="7">
        <f t="shared" si="26"/>
        <v>2530</v>
      </c>
      <c r="C1680" s="14">
        <v>42887</v>
      </c>
      <c r="D1680" s="24">
        <v>167.42866999999993</v>
      </c>
    </row>
    <row r="1681" spans="1:4" x14ac:dyDescent="0.2">
      <c r="A1681" s="7" t="s">
        <v>26</v>
      </c>
      <c r="B1681" s="7">
        <f t="shared" si="26"/>
        <v>2531</v>
      </c>
      <c r="C1681" s="14">
        <v>42888</v>
      </c>
      <c r="D1681" s="24">
        <v>167.42866999999993</v>
      </c>
    </row>
    <row r="1682" spans="1:4" x14ac:dyDescent="0.2">
      <c r="A1682" s="7" t="s">
        <v>26</v>
      </c>
      <c r="B1682" s="7">
        <f t="shared" si="26"/>
        <v>2534</v>
      </c>
      <c r="C1682" s="16">
        <v>42891</v>
      </c>
      <c r="D1682" s="24">
        <v>167.42866999999993</v>
      </c>
    </row>
    <row r="1683" spans="1:4" x14ac:dyDescent="0.2">
      <c r="A1683" s="7" t="s">
        <v>26</v>
      </c>
      <c r="B1683" s="7">
        <f t="shared" si="26"/>
        <v>2535</v>
      </c>
      <c r="C1683" s="14">
        <v>42892</v>
      </c>
      <c r="D1683" s="24">
        <v>167.40766999999994</v>
      </c>
    </row>
    <row r="1684" spans="1:4" x14ac:dyDescent="0.2">
      <c r="A1684" s="7" t="s">
        <v>26</v>
      </c>
      <c r="B1684" s="7">
        <f t="shared" si="26"/>
        <v>2536</v>
      </c>
      <c r="C1684" s="14">
        <v>42893</v>
      </c>
      <c r="D1684" s="24">
        <v>167.46866999999992</v>
      </c>
    </row>
    <row r="1685" spans="1:4" x14ac:dyDescent="0.2">
      <c r="A1685" s="7" t="s">
        <v>26</v>
      </c>
      <c r="B1685" s="7">
        <f t="shared" si="26"/>
        <v>2537</v>
      </c>
      <c r="C1685" s="14">
        <v>42894</v>
      </c>
      <c r="D1685" s="24">
        <v>167.46866999999992</v>
      </c>
    </row>
    <row r="1686" spans="1:4" x14ac:dyDescent="0.2">
      <c r="A1686" s="7" t="s">
        <v>26</v>
      </c>
      <c r="B1686" s="7">
        <f t="shared" si="26"/>
        <v>2538</v>
      </c>
      <c r="C1686" s="14">
        <v>42895</v>
      </c>
      <c r="D1686" s="24">
        <v>167.46866999999992</v>
      </c>
    </row>
    <row r="1687" spans="1:4" x14ac:dyDescent="0.2">
      <c r="A1687" s="7" t="s">
        <v>26</v>
      </c>
      <c r="B1687" s="7">
        <f t="shared" si="26"/>
        <v>2541</v>
      </c>
      <c r="C1687" s="14">
        <v>42898</v>
      </c>
      <c r="D1687" s="24">
        <v>167.46866999999992</v>
      </c>
    </row>
    <row r="1688" spans="1:4" x14ac:dyDescent="0.2">
      <c r="A1688" s="7" t="s">
        <v>26</v>
      </c>
      <c r="B1688" s="7">
        <f t="shared" si="26"/>
        <v>2542</v>
      </c>
      <c r="C1688" s="14">
        <v>42899</v>
      </c>
      <c r="D1688" s="24">
        <v>167.44166999999993</v>
      </c>
    </row>
    <row r="1689" spans="1:4" x14ac:dyDescent="0.2">
      <c r="A1689" s="7" t="s">
        <v>26</v>
      </c>
      <c r="B1689" s="7">
        <f t="shared" si="26"/>
        <v>2543</v>
      </c>
      <c r="C1689" s="14">
        <v>42900</v>
      </c>
      <c r="D1689" s="24">
        <v>167.46866999999992</v>
      </c>
    </row>
    <row r="1690" spans="1:4" x14ac:dyDescent="0.2">
      <c r="A1690" s="7" t="s">
        <v>26</v>
      </c>
      <c r="B1690" s="7">
        <f t="shared" si="26"/>
        <v>2544</v>
      </c>
      <c r="C1690" s="14">
        <v>42901</v>
      </c>
      <c r="D1690" s="24">
        <v>167.44266999999994</v>
      </c>
    </row>
    <row r="1691" spans="1:4" x14ac:dyDescent="0.2">
      <c r="A1691" s="7" t="s">
        <v>26</v>
      </c>
      <c r="B1691" s="7">
        <f t="shared" si="26"/>
        <v>2545</v>
      </c>
      <c r="C1691" s="14">
        <v>42902</v>
      </c>
      <c r="D1691" s="24">
        <v>167.46866999999992</v>
      </c>
    </row>
    <row r="1692" spans="1:4" x14ac:dyDescent="0.2">
      <c r="A1692" s="7" t="s">
        <v>26</v>
      </c>
      <c r="B1692" s="7">
        <f t="shared" si="26"/>
        <v>2548</v>
      </c>
      <c r="C1692" s="14">
        <v>42905</v>
      </c>
      <c r="D1692" s="24">
        <v>167.46866999999992</v>
      </c>
    </row>
    <row r="1693" spans="1:4" x14ac:dyDescent="0.2">
      <c r="A1693" s="7" t="s">
        <v>26</v>
      </c>
      <c r="B1693" s="7">
        <f t="shared" si="26"/>
        <v>2549</v>
      </c>
      <c r="C1693" s="14">
        <v>42906</v>
      </c>
      <c r="D1693" s="24">
        <v>167.46866999999992</v>
      </c>
    </row>
    <row r="1694" spans="1:4" x14ac:dyDescent="0.2">
      <c r="A1694" s="7" t="s">
        <v>26</v>
      </c>
      <c r="B1694" s="7">
        <f t="shared" si="26"/>
        <v>2550</v>
      </c>
      <c r="C1694" s="14">
        <v>42907</v>
      </c>
      <c r="D1694" s="24">
        <v>167.46866999999992</v>
      </c>
    </row>
    <row r="1695" spans="1:4" x14ac:dyDescent="0.2">
      <c r="A1695" s="7" t="s">
        <v>26</v>
      </c>
      <c r="B1695" s="7">
        <f t="shared" si="26"/>
        <v>2551</v>
      </c>
      <c r="C1695" s="14">
        <v>42908</v>
      </c>
      <c r="D1695" s="24">
        <v>167.46866999999992</v>
      </c>
    </row>
    <row r="1696" spans="1:4" x14ac:dyDescent="0.2">
      <c r="A1696" s="7" t="s">
        <v>26</v>
      </c>
      <c r="B1696" s="7">
        <f t="shared" si="26"/>
        <v>2552</v>
      </c>
      <c r="C1696" s="14">
        <v>42909</v>
      </c>
      <c r="D1696" s="24">
        <v>167.48346999999993</v>
      </c>
    </row>
    <row r="1697" spans="1:4" x14ac:dyDescent="0.2">
      <c r="A1697" s="7" t="s">
        <v>26</v>
      </c>
      <c r="B1697" s="7">
        <f t="shared" si="26"/>
        <v>2555</v>
      </c>
      <c r="C1697" s="18">
        <v>42912</v>
      </c>
      <c r="D1697" s="24">
        <v>167.46391999999992</v>
      </c>
    </row>
    <row r="1698" spans="1:4" x14ac:dyDescent="0.2">
      <c r="A1698" s="7" t="s">
        <v>26</v>
      </c>
      <c r="B1698" s="7">
        <f t="shared" si="26"/>
        <v>2556</v>
      </c>
      <c r="C1698" s="14">
        <v>42913</v>
      </c>
      <c r="D1698" s="24">
        <v>167.43666999999994</v>
      </c>
    </row>
    <row r="1699" spans="1:4" x14ac:dyDescent="0.2">
      <c r="A1699" s="7" t="s">
        <v>26</v>
      </c>
      <c r="B1699" s="7">
        <f t="shared" si="26"/>
        <v>2557</v>
      </c>
      <c r="C1699" s="16">
        <v>42914</v>
      </c>
      <c r="D1699" s="24">
        <v>167.44416999999993</v>
      </c>
    </row>
    <row r="1700" spans="1:4" x14ac:dyDescent="0.2">
      <c r="A1700" s="7" t="s">
        <v>26</v>
      </c>
      <c r="B1700" s="7">
        <f t="shared" si="26"/>
        <v>2558</v>
      </c>
      <c r="C1700" s="14">
        <v>42915</v>
      </c>
      <c r="D1700" s="24">
        <v>167.4147199999999</v>
      </c>
    </row>
    <row r="1701" spans="1:4" x14ac:dyDescent="0.2">
      <c r="A1701" s="7" t="s">
        <v>26</v>
      </c>
      <c r="B1701" s="7">
        <f t="shared" si="26"/>
        <v>2559</v>
      </c>
      <c r="C1701" s="14">
        <v>42916</v>
      </c>
      <c r="D1701" s="24">
        <v>167.4172199999999</v>
      </c>
    </row>
    <row r="1702" spans="1:4" x14ac:dyDescent="0.2">
      <c r="A1702" s="7" t="s">
        <v>26</v>
      </c>
      <c r="B1702" s="7">
        <f t="shared" si="26"/>
        <v>2562</v>
      </c>
      <c r="C1702" s="14">
        <v>42919</v>
      </c>
      <c r="D1702" s="24">
        <v>167.37646999999993</v>
      </c>
    </row>
    <row r="1703" spans="1:4" x14ac:dyDescent="0.2">
      <c r="A1703" s="7" t="s">
        <v>26</v>
      </c>
      <c r="B1703" s="7">
        <f t="shared" si="26"/>
        <v>2564</v>
      </c>
      <c r="C1703" s="14">
        <v>42921</v>
      </c>
      <c r="D1703" s="24">
        <v>167.33381999999992</v>
      </c>
    </row>
    <row r="1704" spans="1:4" x14ac:dyDescent="0.2">
      <c r="A1704" s="7" t="s">
        <v>26</v>
      </c>
      <c r="B1704" s="7">
        <f t="shared" si="26"/>
        <v>2565</v>
      </c>
      <c r="C1704" s="14">
        <v>42922</v>
      </c>
      <c r="D1704" s="24">
        <v>167.29546999999991</v>
      </c>
    </row>
    <row r="1705" spans="1:4" x14ac:dyDescent="0.2">
      <c r="A1705" s="7" t="s">
        <v>26</v>
      </c>
      <c r="B1705" s="7">
        <f t="shared" si="26"/>
        <v>2566</v>
      </c>
      <c r="C1705" s="14">
        <v>42923</v>
      </c>
      <c r="D1705" s="24">
        <v>167.28966999999992</v>
      </c>
    </row>
    <row r="1706" spans="1:4" x14ac:dyDescent="0.2">
      <c r="A1706" s="7" t="s">
        <v>26</v>
      </c>
      <c r="B1706" s="7">
        <f t="shared" si="26"/>
        <v>2569</v>
      </c>
      <c r="C1706" s="14">
        <v>42926</v>
      </c>
      <c r="D1706" s="24">
        <v>167.21691999999993</v>
      </c>
    </row>
    <row r="1707" spans="1:4" x14ac:dyDescent="0.2">
      <c r="A1707" s="7" t="s">
        <v>26</v>
      </c>
      <c r="B1707" s="7">
        <f t="shared" si="26"/>
        <v>2570</v>
      </c>
      <c r="C1707" s="14">
        <v>42927</v>
      </c>
      <c r="D1707" s="24">
        <v>167.17126999999994</v>
      </c>
    </row>
    <row r="1708" spans="1:4" x14ac:dyDescent="0.2">
      <c r="A1708" s="7" t="s">
        <v>26</v>
      </c>
      <c r="B1708" s="7">
        <f t="shared" si="26"/>
        <v>2571</v>
      </c>
      <c r="C1708" s="14">
        <v>42928</v>
      </c>
      <c r="D1708" s="24">
        <v>167.16976999999994</v>
      </c>
    </row>
    <row r="1709" spans="1:4" x14ac:dyDescent="0.2">
      <c r="A1709" s="7" t="s">
        <v>26</v>
      </c>
      <c r="B1709" s="7">
        <f t="shared" ref="B1709:B1750" si="27">C1709-C$2</f>
        <v>2572</v>
      </c>
      <c r="C1709" s="14">
        <v>42929</v>
      </c>
      <c r="D1709" s="24">
        <v>167.13471999999993</v>
      </c>
    </row>
    <row r="1710" spans="1:4" x14ac:dyDescent="0.2">
      <c r="A1710" s="7" t="s">
        <v>26</v>
      </c>
      <c r="B1710" s="7">
        <f t="shared" si="27"/>
        <v>2573</v>
      </c>
      <c r="C1710" s="14">
        <v>42930</v>
      </c>
      <c r="D1710" s="24">
        <v>167.12961999999993</v>
      </c>
    </row>
    <row r="1711" spans="1:4" x14ac:dyDescent="0.2">
      <c r="A1711" s="7" t="s">
        <v>26</v>
      </c>
      <c r="B1711" s="7">
        <f t="shared" si="27"/>
        <v>2576</v>
      </c>
      <c r="C1711" s="14">
        <v>42933</v>
      </c>
      <c r="D1711" s="24">
        <v>167.08786999999992</v>
      </c>
    </row>
    <row r="1712" spans="1:4" x14ac:dyDescent="0.2">
      <c r="A1712" s="7" t="s">
        <v>26</v>
      </c>
      <c r="B1712" s="7">
        <f t="shared" si="27"/>
        <v>2577</v>
      </c>
      <c r="C1712" s="14">
        <v>42934</v>
      </c>
      <c r="D1712" s="24">
        <v>167.05471999999995</v>
      </c>
    </row>
    <row r="1713" spans="1:4" x14ac:dyDescent="0.2">
      <c r="A1713" s="7" t="s">
        <v>26</v>
      </c>
      <c r="B1713" s="7">
        <f t="shared" si="27"/>
        <v>2578</v>
      </c>
      <c r="C1713" s="14">
        <v>42935</v>
      </c>
      <c r="D1713" s="24">
        <v>167.08786999999992</v>
      </c>
    </row>
    <row r="1714" spans="1:4" x14ac:dyDescent="0.2">
      <c r="A1714" s="7" t="s">
        <v>26</v>
      </c>
      <c r="B1714" s="7">
        <f t="shared" si="27"/>
        <v>2581</v>
      </c>
      <c r="C1714" s="14">
        <v>42938</v>
      </c>
      <c r="D1714" s="24">
        <v>167.06126999999992</v>
      </c>
    </row>
    <row r="1715" spans="1:4" x14ac:dyDescent="0.2">
      <c r="A1715" s="7" t="s">
        <v>26</v>
      </c>
      <c r="B1715" s="7">
        <f t="shared" si="27"/>
        <v>2583</v>
      </c>
      <c r="C1715" s="14">
        <v>42940</v>
      </c>
      <c r="D1715" s="24">
        <v>167.04266999999993</v>
      </c>
    </row>
    <row r="1716" spans="1:4" x14ac:dyDescent="0.2">
      <c r="A1716" s="7" t="s">
        <v>26</v>
      </c>
      <c r="B1716" s="7">
        <f t="shared" si="27"/>
        <v>2585</v>
      </c>
      <c r="C1716" s="14">
        <v>42942</v>
      </c>
      <c r="D1716" s="24">
        <v>167.00171999999992</v>
      </c>
    </row>
    <row r="1717" spans="1:4" x14ac:dyDescent="0.2">
      <c r="A1717" s="7" t="s">
        <v>26</v>
      </c>
      <c r="B1717" s="7">
        <f t="shared" si="27"/>
        <v>2587</v>
      </c>
      <c r="C1717" s="14">
        <v>42944</v>
      </c>
      <c r="D1717" s="24">
        <v>166.95396999999991</v>
      </c>
    </row>
    <row r="1718" spans="1:4" x14ac:dyDescent="0.2">
      <c r="A1718" s="7" t="s">
        <v>26</v>
      </c>
      <c r="B1718" s="7">
        <f t="shared" si="27"/>
        <v>2590</v>
      </c>
      <c r="C1718" s="14">
        <v>42947</v>
      </c>
      <c r="D1718" s="24">
        <v>166.92221999999992</v>
      </c>
    </row>
    <row r="1719" spans="1:4" x14ac:dyDescent="0.2">
      <c r="A1719" s="7" t="s">
        <v>26</v>
      </c>
      <c r="B1719" s="7">
        <f t="shared" si="27"/>
        <v>2597</v>
      </c>
      <c r="C1719" s="14">
        <v>42954</v>
      </c>
      <c r="D1719" s="24">
        <v>166.8868699999999</v>
      </c>
    </row>
    <row r="1720" spans="1:4" x14ac:dyDescent="0.2">
      <c r="A1720" s="7" t="s">
        <v>26</v>
      </c>
      <c r="B1720" s="7">
        <f t="shared" si="27"/>
        <v>2600</v>
      </c>
      <c r="C1720" s="14">
        <v>42957</v>
      </c>
      <c r="D1720" s="24">
        <v>166.86301999999989</v>
      </c>
    </row>
    <row r="1721" spans="1:4" x14ac:dyDescent="0.2">
      <c r="A1721" s="7" t="s">
        <v>26</v>
      </c>
      <c r="B1721" s="7">
        <f t="shared" si="27"/>
        <v>2601</v>
      </c>
      <c r="C1721" s="14">
        <v>42958</v>
      </c>
      <c r="D1721" s="24">
        <v>166.85621999999992</v>
      </c>
    </row>
    <row r="1722" spans="1:4" x14ac:dyDescent="0.2">
      <c r="A1722" s="7" t="s">
        <v>26</v>
      </c>
      <c r="B1722" s="7">
        <f t="shared" si="27"/>
        <v>2604</v>
      </c>
      <c r="C1722" s="14">
        <v>42961</v>
      </c>
      <c r="D1722" s="24">
        <v>166.82966999999994</v>
      </c>
    </row>
    <row r="1723" spans="1:4" x14ac:dyDescent="0.2">
      <c r="A1723" s="7" t="s">
        <v>26</v>
      </c>
      <c r="B1723" s="7">
        <f t="shared" si="27"/>
        <v>2608</v>
      </c>
      <c r="C1723" s="14">
        <v>42965</v>
      </c>
      <c r="D1723" s="24">
        <v>166.7862199999999</v>
      </c>
    </row>
    <row r="1724" spans="1:4" x14ac:dyDescent="0.2">
      <c r="A1724" s="7" t="s">
        <v>26</v>
      </c>
      <c r="B1724" s="7">
        <f t="shared" si="27"/>
        <v>2611</v>
      </c>
      <c r="C1724" s="14">
        <v>42968</v>
      </c>
      <c r="D1724" s="24">
        <v>166.77486999999991</v>
      </c>
    </row>
    <row r="1725" spans="1:4" x14ac:dyDescent="0.2">
      <c r="A1725" s="7" t="s">
        <v>26</v>
      </c>
      <c r="B1725" s="7">
        <f t="shared" si="27"/>
        <v>2614</v>
      </c>
      <c r="C1725" s="14">
        <v>42971</v>
      </c>
      <c r="D1725" s="24">
        <v>166.72561999999991</v>
      </c>
    </row>
    <row r="1726" spans="1:4" x14ac:dyDescent="0.2">
      <c r="A1726" s="7" t="s">
        <v>26</v>
      </c>
      <c r="B1726" s="7">
        <f t="shared" si="27"/>
        <v>2618</v>
      </c>
      <c r="C1726" s="14">
        <v>42975</v>
      </c>
      <c r="D1726" s="24">
        <v>166.67136999999991</v>
      </c>
    </row>
    <row r="1727" spans="1:4" x14ac:dyDescent="0.2">
      <c r="A1727" s="7" t="s">
        <v>26</v>
      </c>
      <c r="B1727" s="7">
        <f t="shared" si="27"/>
        <v>2622</v>
      </c>
      <c r="C1727" s="14">
        <v>42979</v>
      </c>
      <c r="D1727" s="24">
        <v>166.63941999999989</v>
      </c>
    </row>
    <row r="1728" spans="1:4" x14ac:dyDescent="0.2">
      <c r="A1728" s="7" t="s">
        <v>26</v>
      </c>
      <c r="B1728" s="7">
        <f t="shared" si="27"/>
        <v>2626</v>
      </c>
      <c r="C1728" s="14">
        <v>42983</v>
      </c>
      <c r="D1728" s="24">
        <v>166.58416999999989</v>
      </c>
    </row>
    <row r="1729" spans="1:4" x14ac:dyDescent="0.2">
      <c r="A1729" s="7" t="s">
        <v>26</v>
      </c>
      <c r="B1729" s="7">
        <f t="shared" si="27"/>
        <v>2629</v>
      </c>
      <c r="C1729" s="14">
        <v>42986</v>
      </c>
      <c r="D1729" s="24">
        <v>166.60616999999991</v>
      </c>
    </row>
    <row r="1730" spans="1:4" x14ac:dyDescent="0.2">
      <c r="A1730" s="7" t="s">
        <v>26</v>
      </c>
      <c r="B1730" s="7">
        <f t="shared" si="27"/>
        <v>2632</v>
      </c>
      <c r="C1730" s="14">
        <v>42989</v>
      </c>
      <c r="D1730" s="24">
        <v>166.62636999999989</v>
      </c>
    </row>
    <row r="1731" spans="1:4" x14ac:dyDescent="0.2">
      <c r="A1731" s="7" t="s">
        <v>26</v>
      </c>
      <c r="B1731" s="7">
        <f t="shared" si="27"/>
        <v>2636</v>
      </c>
      <c r="C1731" s="14">
        <v>42993</v>
      </c>
      <c r="D1731" s="24">
        <v>166.6131199999999</v>
      </c>
    </row>
    <row r="1732" spans="1:4" x14ac:dyDescent="0.2">
      <c r="A1732" s="7" t="s">
        <v>26</v>
      </c>
      <c r="B1732" s="7">
        <f t="shared" si="27"/>
        <v>2639</v>
      </c>
      <c r="C1732" s="14">
        <v>42996</v>
      </c>
      <c r="D1732" s="24">
        <v>166.60066999999989</v>
      </c>
    </row>
    <row r="1733" spans="1:4" x14ac:dyDescent="0.2">
      <c r="A1733" s="7" t="s">
        <v>26</v>
      </c>
      <c r="B1733" s="7">
        <f t="shared" si="27"/>
        <v>2643</v>
      </c>
      <c r="C1733" s="14">
        <v>43000</v>
      </c>
      <c r="D1733" s="24">
        <v>166.58881999999988</v>
      </c>
    </row>
    <row r="1734" spans="1:4" x14ac:dyDescent="0.2">
      <c r="A1734" s="7" t="s">
        <v>26</v>
      </c>
      <c r="B1734" s="7">
        <f t="shared" si="27"/>
        <v>2646</v>
      </c>
      <c r="C1734" s="14">
        <v>43003</v>
      </c>
      <c r="D1734" s="24">
        <v>166.5735699999999</v>
      </c>
    </row>
    <row r="1735" spans="1:4" x14ac:dyDescent="0.2">
      <c r="A1735" s="7" t="s">
        <v>26</v>
      </c>
      <c r="B1735" s="7">
        <f t="shared" si="27"/>
        <v>2650</v>
      </c>
      <c r="C1735" s="14">
        <v>43007</v>
      </c>
      <c r="D1735" s="24">
        <v>166.56081999999989</v>
      </c>
    </row>
    <row r="1736" spans="1:4" x14ac:dyDescent="0.2">
      <c r="A1736" s="7" t="s">
        <v>26</v>
      </c>
      <c r="B1736" s="7">
        <f t="shared" si="27"/>
        <v>2657</v>
      </c>
      <c r="C1736" s="14">
        <v>43014</v>
      </c>
      <c r="D1736" s="24">
        <v>166.54636999999988</v>
      </c>
    </row>
    <row r="1737" spans="1:4" x14ac:dyDescent="0.2">
      <c r="A1737" s="7" t="s">
        <v>26</v>
      </c>
      <c r="B1737" s="7">
        <f t="shared" si="27"/>
        <v>2664</v>
      </c>
      <c r="C1737" s="14">
        <v>43021</v>
      </c>
      <c r="D1737" s="24">
        <v>166.53211999999988</v>
      </c>
    </row>
    <row r="1738" spans="1:4" x14ac:dyDescent="0.2">
      <c r="A1738" s="7" t="s">
        <v>26</v>
      </c>
      <c r="B1738" s="7">
        <f t="shared" si="27"/>
        <v>2671</v>
      </c>
      <c r="C1738" s="14">
        <v>43028</v>
      </c>
      <c r="D1738" s="24">
        <v>166.51786999999987</v>
      </c>
    </row>
    <row r="1739" spans="1:4" x14ac:dyDescent="0.2">
      <c r="A1739" s="7" t="s">
        <v>26</v>
      </c>
      <c r="B1739" s="7">
        <f t="shared" si="27"/>
        <v>2678</v>
      </c>
      <c r="C1739" s="14">
        <v>43035</v>
      </c>
      <c r="D1739" s="24">
        <v>166.50861999999987</v>
      </c>
    </row>
    <row r="1740" spans="1:4" x14ac:dyDescent="0.2">
      <c r="A1740" s="7" t="s">
        <v>26</v>
      </c>
      <c r="B1740" s="7">
        <f t="shared" si="27"/>
        <v>2685</v>
      </c>
      <c r="C1740" s="9">
        <v>43042</v>
      </c>
      <c r="D1740" s="24">
        <v>166.49926999999988</v>
      </c>
    </row>
    <row r="1741" spans="1:4" x14ac:dyDescent="0.2">
      <c r="A1741" s="7" t="s">
        <v>26</v>
      </c>
      <c r="B1741" s="7">
        <f t="shared" si="27"/>
        <v>2691</v>
      </c>
      <c r="C1741" s="9">
        <v>43048</v>
      </c>
      <c r="D1741" s="24">
        <v>166.45001999999988</v>
      </c>
    </row>
    <row r="1742" spans="1:4" x14ac:dyDescent="0.2">
      <c r="A1742" s="7" t="s">
        <v>26</v>
      </c>
      <c r="B1742" s="7">
        <f t="shared" si="27"/>
        <v>2699</v>
      </c>
      <c r="C1742" s="9">
        <v>43056</v>
      </c>
      <c r="D1742" s="24">
        <v>166.43646999999987</v>
      </c>
    </row>
    <row r="1743" spans="1:4" x14ac:dyDescent="0.2">
      <c r="A1743" s="7" t="s">
        <v>26</v>
      </c>
      <c r="B1743" s="7">
        <f t="shared" si="27"/>
        <v>2706</v>
      </c>
      <c r="C1743" s="9">
        <v>43063</v>
      </c>
      <c r="D1743" s="24">
        <v>166.42771999999988</v>
      </c>
    </row>
    <row r="1744" spans="1:4" x14ac:dyDescent="0.2">
      <c r="A1744" s="7" t="s">
        <v>26</v>
      </c>
      <c r="B1744" s="7">
        <f t="shared" si="27"/>
        <v>2713</v>
      </c>
      <c r="C1744" s="9">
        <v>43070</v>
      </c>
      <c r="D1744" s="24">
        <v>166.41896999999989</v>
      </c>
    </row>
    <row r="1745" spans="1:4" x14ac:dyDescent="0.2">
      <c r="A1745" s="7" t="s">
        <v>26</v>
      </c>
      <c r="B1745" s="7">
        <f t="shared" si="27"/>
        <v>2720</v>
      </c>
      <c r="C1745" s="9">
        <v>43077</v>
      </c>
      <c r="D1745" s="24">
        <v>166.41011999999989</v>
      </c>
    </row>
    <row r="1746" spans="1:4" x14ac:dyDescent="0.2">
      <c r="A1746" s="7" t="s">
        <v>26</v>
      </c>
      <c r="B1746" s="7">
        <f t="shared" si="27"/>
        <v>2726</v>
      </c>
      <c r="C1746" s="9">
        <v>43083</v>
      </c>
      <c r="D1746" s="24">
        <v>166.40006999999989</v>
      </c>
    </row>
    <row r="1747" spans="1:4" x14ac:dyDescent="0.2">
      <c r="A1747" s="7" t="s">
        <v>26</v>
      </c>
      <c r="B1747" s="7">
        <f t="shared" si="27"/>
        <v>2733</v>
      </c>
      <c r="C1747" s="9">
        <v>43090</v>
      </c>
      <c r="D1747" s="24">
        <v>166.39081999999988</v>
      </c>
    </row>
    <row r="1748" spans="1:4" x14ac:dyDescent="0.2">
      <c r="A1748" s="7" t="s">
        <v>26</v>
      </c>
      <c r="B1748" s="7">
        <f t="shared" si="27"/>
        <v>2740</v>
      </c>
      <c r="C1748" s="9">
        <v>43097</v>
      </c>
      <c r="D1748" s="24">
        <v>166.37846999999988</v>
      </c>
    </row>
    <row r="1749" spans="1:4" x14ac:dyDescent="0.2">
      <c r="A1749" s="7" t="s">
        <v>26</v>
      </c>
      <c r="B1749" s="7">
        <f t="shared" si="27"/>
        <v>2745</v>
      </c>
      <c r="C1749" s="9">
        <v>43102</v>
      </c>
      <c r="D1749" s="24">
        <v>166.3693199999999</v>
      </c>
    </row>
    <row r="1750" spans="1:4" x14ac:dyDescent="0.2">
      <c r="A1750" s="7" t="s">
        <v>26</v>
      </c>
      <c r="B1750" s="7">
        <f t="shared" si="27"/>
        <v>2751</v>
      </c>
      <c r="C1750" s="15">
        <v>43108</v>
      </c>
      <c r="D1750" s="24">
        <v>166.36056999999988</v>
      </c>
    </row>
    <row r="1751" spans="1:4" x14ac:dyDescent="0.2">
      <c r="C1751" s="14"/>
    </row>
    <row r="1752" spans="1:4" x14ac:dyDescent="0.2">
      <c r="C1752" s="14"/>
    </row>
    <row r="1753" spans="1:4" x14ac:dyDescent="0.2">
      <c r="C1753" s="14"/>
    </row>
    <row r="1754" spans="1:4" x14ac:dyDescent="0.2">
      <c r="C1754" s="14"/>
    </row>
    <row r="1755" spans="1:4" x14ac:dyDescent="0.2">
      <c r="C1755" s="14"/>
    </row>
    <row r="1756" spans="1:4" x14ac:dyDescent="0.2">
      <c r="C1756" s="14"/>
    </row>
    <row r="1757" spans="1:4" x14ac:dyDescent="0.2">
      <c r="C1757" s="14"/>
    </row>
    <row r="1758" spans="1:4" x14ac:dyDescent="0.2">
      <c r="C1758" s="14"/>
    </row>
    <row r="1759" spans="1:4" x14ac:dyDescent="0.2">
      <c r="C1759" s="14"/>
    </row>
    <row r="1760" spans="1:4" x14ac:dyDescent="0.2">
      <c r="C1760" s="14"/>
    </row>
    <row r="1761" spans="3:3" x14ac:dyDescent="0.2">
      <c r="C1761" s="13"/>
    </row>
    <row r="1762" spans="3:3" x14ac:dyDescent="0.2">
      <c r="C1762" s="13"/>
    </row>
    <row r="1763" spans="3:3" x14ac:dyDescent="0.2">
      <c r="C1763" s="13"/>
    </row>
    <row r="1764" spans="3:3" x14ac:dyDescent="0.2">
      <c r="C1764" s="13"/>
    </row>
    <row r="1765" spans="3:3" x14ac:dyDescent="0.2">
      <c r="C1765" s="13"/>
    </row>
    <row r="1766" spans="3:3" x14ac:dyDescent="0.2">
      <c r="C1766" s="13"/>
    </row>
    <row r="1767" spans="3:3" x14ac:dyDescent="0.2">
      <c r="C1767" s="13"/>
    </row>
    <row r="1768" spans="3:3" x14ac:dyDescent="0.2">
      <c r="C1768" s="13"/>
    </row>
    <row r="1769" spans="3:3" x14ac:dyDescent="0.2">
      <c r="C1769" s="13"/>
    </row>
    <row r="1770" spans="3:3" x14ac:dyDescent="0.2">
      <c r="C1770" s="13"/>
    </row>
    <row r="1771" spans="3:3" x14ac:dyDescent="0.2">
      <c r="C1771" s="13"/>
    </row>
    <row r="1772" spans="3:3" x14ac:dyDescent="0.2">
      <c r="C1772" s="13"/>
    </row>
    <row r="1773" spans="3:3" x14ac:dyDescent="0.2">
      <c r="C1773" s="13"/>
    </row>
    <row r="1774" spans="3:3" x14ac:dyDescent="0.2">
      <c r="C1774" s="13"/>
    </row>
    <row r="1775" spans="3:3" x14ac:dyDescent="0.2">
      <c r="C1775" s="13"/>
    </row>
    <row r="1776" spans="3:3" x14ac:dyDescent="0.2">
      <c r="C1776" s="13"/>
    </row>
    <row r="1777" spans="3:3" x14ac:dyDescent="0.2">
      <c r="C1777" s="13"/>
    </row>
    <row r="1778" spans="3:3" x14ac:dyDescent="0.2">
      <c r="C1778" s="13"/>
    </row>
    <row r="1779" spans="3:3" x14ac:dyDescent="0.2">
      <c r="C1779" s="13"/>
    </row>
    <row r="1780" spans="3:3" x14ac:dyDescent="0.2">
      <c r="C1780" s="13"/>
    </row>
    <row r="1781" spans="3:3" x14ac:dyDescent="0.2">
      <c r="C1781" s="13"/>
    </row>
    <row r="1782" spans="3:3" x14ac:dyDescent="0.2">
      <c r="C1782" s="13"/>
    </row>
    <row r="1783" spans="3:3" x14ac:dyDescent="0.2">
      <c r="C1783" s="13"/>
    </row>
    <row r="1784" spans="3:3" x14ac:dyDescent="0.2">
      <c r="C1784" s="13"/>
    </row>
    <row r="1785" spans="3:3" x14ac:dyDescent="0.2">
      <c r="C1785" s="13"/>
    </row>
    <row r="1786" spans="3:3" x14ac:dyDescent="0.2">
      <c r="C1786" s="13"/>
    </row>
    <row r="1787" spans="3:3" x14ac:dyDescent="0.2">
      <c r="C1787" s="13"/>
    </row>
    <row r="1788" spans="3:3" x14ac:dyDescent="0.2">
      <c r="C1788" s="13"/>
    </row>
    <row r="1789" spans="3:3" x14ac:dyDescent="0.2">
      <c r="C1789" s="13"/>
    </row>
    <row r="1790" spans="3:3" x14ac:dyDescent="0.2">
      <c r="C1790" s="13"/>
    </row>
    <row r="1791" spans="3:3" x14ac:dyDescent="0.2">
      <c r="C1791" s="13"/>
    </row>
    <row r="1792" spans="3:3" x14ac:dyDescent="0.2">
      <c r="C1792" s="13"/>
    </row>
    <row r="1793" spans="3:3" x14ac:dyDescent="0.2">
      <c r="C1793" s="13"/>
    </row>
    <row r="1794" spans="3:3" x14ac:dyDescent="0.2">
      <c r="C1794" s="13"/>
    </row>
    <row r="1795" spans="3:3" x14ac:dyDescent="0.2">
      <c r="C1795" s="13"/>
    </row>
    <row r="1796" spans="3:3" x14ac:dyDescent="0.2">
      <c r="C1796" s="13"/>
    </row>
  </sheetData>
  <mergeCells count="4">
    <mergeCell ref="J2:K2"/>
    <mergeCell ref="J93:K93"/>
    <mergeCell ref="J112:K112"/>
    <mergeCell ref="F1:AC1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2E57-8F1F-4EA4-9D99-82BDA38D29DA}">
  <dimension ref="A1:I27"/>
  <sheetViews>
    <sheetView workbookViewId="0">
      <selection activeCell="F1" sqref="F1"/>
    </sheetView>
  </sheetViews>
  <sheetFormatPr defaultRowHeight="15" x14ac:dyDescent="0.25"/>
  <cols>
    <col min="1" max="1" width="18.85546875" customWidth="1"/>
    <col min="2" max="2" width="14.42578125" customWidth="1"/>
    <col min="3" max="3" width="19.7109375" customWidth="1"/>
    <col min="4" max="5" width="23.28515625" customWidth="1"/>
    <col min="6" max="6" width="22.5703125" customWidth="1"/>
    <col min="8" max="8" width="15.140625" customWidth="1"/>
    <col min="9" max="9" width="14.140625" customWidth="1"/>
  </cols>
  <sheetData>
    <row r="1" spans="1:9" ht="59.25" x14ac:dyDescent="0.35">
      <c r="A1" s="25" t="s">
        <v>89</v>
      </c>
      <c r="B1" s="25" t="s">
        <v>201</v>
      </c>
      <c r="C1" s="25" t="s">
        <v>202</v>
      </c>
      <c r="D1" s="25" t="s">
        <v>203</v>
      </c>
      <c r="E1" s="25" t="s">
        <v>204</v>
      </c>
      <c r="F1" s="25" t="s">
        <v>205</v>
      </c>
      <c r="H1" s="26" t="s">
        <v>1</v>
      </c>
      <c r="I1" s="26" t="s">
        <v>90</v>
      </c>
    </row>
    <row r="2" spans="1:9" x14ac:dyDescent="0.25">
      <c r="A2" s="26">
        <v>0</v>
      </c>
      <c r="B2" s="26">
        <v>6.9139999999999993E-2</v>
      </c>
      <c r="C2" s="26">
        <v>4.3499999999999997E-2</v>
      </c>
      <c r="D2" s="76">
        <v>2.5000000000000001E-3</v>
      </c>
      <c r="E2" s="78">
        <f>(30.973762+15.999*4)/30.973762*D2</f>
        <v>7.6653396187392414E-3</v>
      </c>
      <c r="F2" s="79">
        <f>B2*1000</f>
        <v>69.139999999999986</v>
      </c>
      <c r="H2" s="28" t="s">
        <v>4</v>
      </c>
      <c r="I2" s="29">
        <v>1</v>
      </c>
    </row>
    <row r="3" spans="1:9" x14ac:dyDescent="0.25">
      <c r="A3" s="26">
        <v>0.5</v>
      </c>
      <c r="B3" s="26">
        <v>6.8849999999999995E-2</v>
      </c>
      <c r="C3" s="26">
        <v>3.4299999999999997E-2</v>
      </c>
      <c r="D3" s="76">
        <v>2.5000000000000001E-3</v>
      </c>
      <c r="E3" s="78">
        <f t="shared" ref="E3:E26" si="0">(30.973762+15.999*4)/30.973762*D3</f>
        <v>7.6653396187392414E-3</v>
      </c>
      <c r="F3" s="79">
        <f t="shared" ref="F3:F26" si="1">B3*1000</f>
        <v>68.849999999999994</v>
      </c>
      <c r="H3" s="28" t="s">
        <v>7</v>
      </c>
      <c r="I3" s="29">
        <v>5</v>
      </c>
    </row>
    <row r="4" spans="1:9" x14ac:dyDescent="0.25">
      <c r="A4" s="26">
        <v>1</v>
      </c>
      <c r="B4" s="26">
        <v>6.701E-2</v>
      </c>
      <c r="C4" s="26">
        <v>3.1899999999999998E-2</v>
      </c>
      <c r="D4" s="76">
        <v>2.5000000000000001E-3</v>
      </c>
      <c r="E4" s="78">
        <f t="shared" si="0"/>
        <v>7.6653396187392414E-3</v>
      </c>
      <c r="F4" s="79">
        <f t="shared" si="1"/>
        <v>67.010000000000005</v>
      </c>
      <c r="H4" s="28" t="s">
        <v>10</v>
      </c>
      <c r="I4" s="29">
        <v>4</v>
      </c>
    </row>
    <row r="5" spans="1:9" x14ac:dyDescent="0.25">
      <c r="A5" s="26">
        <v>2</v>
      </c>
      <c r="B5" s="26">
        <v>6.5430000000000002E-2</v>
      </c>
      <c r="C5" s="26">
        <v>3.2199999999999999E-2</v>
      </c>
      <c r="D5" s="76">
        <v>2.5000000000000001E-3</v>
      </c>
      <c r="E5" s="78">
        <f t="shared" si="0"/>
        <v>7.6653396187392414E-3</v>
      </c>
      <c r="F5" s="79">
        <f t="shared" si="1"/>
        <v>65.430000000000007</v>
      </c>
      <c r="H5" s="28" t="s">
        <v>13</v>
      </c>
      <c r="I5" s="29">
        <v>0.35</v>
      </c>
    </row>
    <row r="6" spans="1:9" x14ac:dyDescent="0.25">
      <c r="A6" s="26">
        <v>3</v>
      </c>
      <c r="B6" s="26">
        <v>6.6409999999999997E-2</v>
      </c>
      <c r="C6" s="26">
        <v>2.9499999999999998E-2</v>
      </c>
      <c r="D6" s="76">
        <v>2.5000000000000001E-3</v>
      </c>
      <c r="E6" s="78">
        <f t="shared" si="0"/>
        <v>7.6653396187392414E-3</v>
      </c>
      <c r="F6" s="79">
        <f t="shared" si="1"/>
        <v>66.41</v>
      </c>
    </row>
    <row r="7" spans="1:9" x14ac:dyDescent="0.25">
      <c r="A7" s="26">
        <v>4</v>
      </c>
      <c r="B7" s="26">
        <v>6.3769999999999993E-2</v>
      </c>
      <c r="C7" s="26">
        <v>2.92E-2</v>
      </c>
      <c r="D7" s="76">
        <v>2.5000000000000001E-3</v>
      </c>
      <c r="E7" s="78">
        <f t="shared" si="0"/>
        <v>7.6653396187392414E-3</v>
      </c>
      <c r="F7" s="79">
        <f t="shared" si="1"/>
        <v>63.769999999999996</v>
      </c>
    </row>
    <row r="8" spans="1:9" x14ac:dyDescent="0.25">
      <c r="A8" s="26">
        <v>5</v>
      </c>
      <c r="B8" s="26">
        <v>6.0720000000000003E-2</v>
      </c>
      <c r="C8" s="26">
        <v>2.98E-2</v>
      </c>
      <c r="D8" s="76">
        <v>2.5000000000000001E-3</v>
      </c>
      <c r="E8" s="78">
        <f t="shared" si="0"/>
        <v>7.6653396187392414E-3</v>
      </c>
      <c r="F8" s="79">
        <f t="shared" si="1"/>
        <v>60.720000000000006</v>
      </c>
    </row>
    <row r="9" spans="1:9" x14ac:dyDescent="0.25">
      <c r="A9" s="26">
        <v>6</v>
      </c>
      <c r="B9" s="26">
        <v>6.1809999999999997E-2</v>
      </c>
      <c r="C9" s="26">
        <v>2.87E-2</v>
      </c>
      <c r="D9" s="76">
        <v>2.5000000000000001E-3</v>
      </c>
      <c r="E9" s="78">
        <f t="shared" si="0"/>
        <v>7.6653396187392414E-3</v>
      </c>
      <c r="F9" s="79">
        <f t="shared" si="1"/>
        <v>61.809999999999995</v>
      </c>
    </row>
    <row r="10" spans="1:9" x14ac:dyDescent="0.25">
      <c r="A10" s="26">
        <v>7</v>
      </c>
      <c r="B10" s="26">
        <v>6.2789999999999999E-2</v>
      </c>
      <c r="C10" s="26">
        <v>2.9700000000000001E-2</v>
      </c>
      <c r="D10" s="77">
        <v>5.1999999999999998E-3</v>
      </c>
      <c r="E10" s="78">
        <f t="shared" si="0"/>
        <v>1.5943906406977619E-2</v>
      </c>
      <c r="F10" s="79">
        <f t="shared" si="1"/>
        <v>62.79</v>
      </c>
    </row>
    <row r="11" spans="1:9" x14ac:dyDescent="0.25">
      <c r="A11" s="26">
        <v>8</v>
      </c>
      <c r="B11" s="26">
        <v>6.114E-2</v>
      </c>
      <c r="C11" s="26">
        <v>3.04E-2</v>
      </c>
      <c r="D11" s="76">
        <v>2.5000000000000001E-3</v>
      </c>
      <c r="E11" s="78">
        <f t="shared" si="0"/>
        <v>7.6653396187392414E-3</v>
      </c>
      <c r="F11" s="79">
        <f t="shared" si="1"/>
        <v>61.14</v>
      </c>
    </row>
    <row r="12" spans="1:9" x14ac:dyDescent="0.25">
      <c r="A12" s="26">
        <v>9</v>
      </c>
      <c r="B12" s="26">
        <v>6.1749999999999999E-2</v>
      </c>
      <c r="C12" s="26">
        <v>3.0200000000000001E-2</v>
      </c>
      <c r="D12" s="77">
        <v>5.0000000000000001E-3</v>
      </c>
      <c r="E12" s="78">
        <f t="shared" si="0"/>
        <v>1.5330679237478483E-2</v>
      </c>
      <c r="F12" s="79">
        <f t="shared" si="1"/>
        <v>61.75</v>
      </c>
    </row>
    <row r="13" spans="1:9" x14ac:dyDescent="0.25">
      <c r="A13" s="26">
        <v>10</v>
      </c>
      <c r="B13" s="26">
        <v>6.207E-2</v>
      </c>
      <c r="C13" s="26">
        <v>2.8400000000000002E-2</v>
      </c>
      <c r="D13" s="77">
        <v>6.1000000000000004E-3</v>
      </c>
      <c r="E13" s="78">
        <f t="shared" si="0"/>
        <v>1.870342866972375E-2</v>
      </c>
      <c r="F13" s="79">
        <f t="shared" si="1"/>
        <v>62.07</v>
      </c>
    </row>
    <row r="14" spans="1:9" x14ac:dyDescent="0.25">
      <c r="A14" s="26">
        <v>11</v>
      </c>
      <c r="B14" s="26">
        <v>6.1260000000000002E-2</v>
      </c>
      <c r="C14" s="26">
        <v>2.8000000000000001E-2</v>
      </c>
      <c r="D14" s="77">
        <v>5.5999999999999999E-3</v>
      </c>
      <c r="E14" s="78">
        <f t="shared" si="0"/>
        <v>1.7170360745975898E-2</v>
      </c>
      <c r="F14" s="79">
        <f t="shared" si="1"/>
        <v>61.260000000000005</v>
      </c>
    </row>
    <row r="15" spans="1:9" x14ac:dyDescent="0.25">
      <c r="A15" s="26">
        <v>12</v>
      </c>
      <c r="B15" s="26">
        <v>6.0600000000000001E-2</v>
      </c>
      <c r="C15" s="26">
        <v>2.92E-2</v>
      </c>
      <c r="D15" s="76">
        <v>2.5000000000000001E-3</v>
      </c>
      <c r="E15" s="78">
        <f t="shared" si="0"/>
        <v>7.6653396187392414E-3</v>
      </c>
      <c r="F15" s="79">
        <f t="shared" si="1"/>
        <v>60.6</v>
      </c>
    </row>
    <row r="16" spans="1:9" x14ac:dyDescent="0.25">
      <c r="A16" s="26">
        <v>19</v>
      </c>
      <c r="B16" s="26">
        <v>5.9299999999999999E-2</v>
      </c>
      <c r="C16" s="26">
        <v>3.4799999999999998E-2</v>
      </c>
      <c r="D16" s="77">
        <v>5.7999999999999996E-3</v>
      </c>
      <c r="E16" s="78">
        <f t="shared" si="0"/>
        <v>1.7783587915475036E-2</v>
      </c>
      <c r="F16" s="79">
        <f>B16*1000</f>
        <v>59.3</v>
      </c>
    </row>
    <row r="17" spans="1:6" x14ac:dyDescent="0.25">
      <c r="A17" s="26">
        <v>21</v>
      </c>
      <c r="B17" s="26">
        <v>6.0429999999999998E-2</v>
      </c>
      <c r="C17" s="26">
        <v>3.6400000000000002E-2</v>
      </c>
      <c r="D17" s="77">
        <v>6.4000000000000003E-3</v>
      </c>
      <c r="E17" s="78">
        <f t="shared" si="0"/>
        <v>1.9623269423972457E-2</v>
      </c>
      <c r="F17" s="79">
        <f t="shared" si="1"/>
        <v>60.43</v>
      </c>
    </row>
    <row r="18" spans="1:6" x14ac:dyDescent="0.25">
      <c r="A18" s="26">
        <v>25</v>
      </c>
      <c r="B18" s="26">
        <v>5.9540000000000003E-2</v>
      </c>
      <c r="C18" s="26">
        <v>3.4799999999999998E-2</v>
      </c>
      <c r="D18" s="77">
        <v>5.4000000000000003E-3</v>
      </c>
      <c r="E18" s="78">
        <f t="shared" si="0"/>
        <v>1.655713357647676E-2</v>
      </c>
      <c r="F18" s="79">
        <f t="shared" si="1"/>
        <v>59.54</v>
      </c>
    </row>
    <row r="19" spans="1:6" x14ac:dyDescent="0.25">
      <c r="A19" s="26">
        <v>27</v>
      </c>
      <c r="B19" s="26">
        <v>5.858E-2</v>
      </c>
      <c r="C19" s="26">
        <v>3.4200000000000001E-2</v>
      </c>
      <c r="D19" s="76">
        <v>2.5000000000000001E-3</v>
      </c>
      <c r="E19" s="78">
        <f t="shared" si="0"/>
        <v>7.6653396187392414E-3</v>
      </c>
      <c r="F19" s="79">
        <f t="shared" si="1"/>
        <v>58.58</v>
      </c>
    </row>
    <row r="20" spans="1:6" x14ac:dyDescent="0.25">
      <c r="A20" s="26">
        <v>29</v>
      </c>
      <c r="B20" s="26">
        <v>5.8650000000000001E-2</v>
      </c>
      <c r="C20" s="26">
        <v>3.49E-2</v>
      </c>
      <c r="D20" s="77">
        <v>5.4000000000000003E-3</v>
      </c>
      <c r="E20" s="78">
        <f t="shared" si="0"/>
        <v>1.655713357647676E-2</v>
      </c>
      <c r="F20" s="79">
        <f t="shared" si="1"/>
        <v>58.65</v>
      </c>
    </row>
    <row r="21" spans="1:6" x14ac:dyDescent="0.25">
      <c r="A21" s="26">
        <v>31</v>
      </c>
      <c r="B21" s="26">
        <v>5.7770000000000002E-2</v>
      </c>
      <c r="C21" s="26">
        <v>3.5799999999999998E-2</v>
      </c>
      <c r="D21" s="76">
        <v>2.5000000000000001E-3</v>
      </c>
      <c r="E21" s="78">
        <f t="shared" si="0"/>
        <v>7.6653396187392414E-3</v>
      </c>
      <c r="F21" s="79">
        <f t="shared" si="1"/>
        <v>57.77</v>
      </c>
    </row>
    <row r="22" spans="1:6" x14ac:dyDescent="0.25">
      <c r="A22" s="26">
        <v>33</v>
      </c>
      <c r="B22" s="26">
        <v>5.3220000000000003E-2</v>
      </c>
      <c r="C22" s="26">
        <v>3.7999999999999999E-2</v>
      </c>
      <c r="D22" s="76">
        <v>2.5000000000000001E-3</v>
      </c>
      <c r="E22" s="78">
        <f t="shared" si="0"/>
        <v>7.6653396187392414E-3</v>
      </c>
      <c r="F22" s="79">
        <f t="shared" si="1"/>
        <v>53.220000000000006</v>
      </c>
    </row>
    <row r="23" spans="1:6" x14ac:dyDescent="0.25">
      <c r="A23" s="26">
        <v>35</v>
      </c>
      <c r="B23" s="26">
        <v>5.2249999999999998E-2</v>
      </c>
      <c r="C23" s="26">
        <v>4.2599999999999999E-2</v>
      </c>
      <c r="D23" s="77">
        <v>9.2999999999999992E-3</v>
      </c>
      <c r="E23" s="78">
        <f t="shared" si="0"/>
        <v>2.8515063381709973E-2</v>
      </c>
      <c r="F23" s="79">
        <f t="shared" si="1"/>
        <v>52.25</v>
      </c>
    </row>
    <row r="24" spans="1:6" x14ac:dyDescent="0.25">
      <c r="A24" s="26">
        <v>44</v>
      </c>
      <c r="B24" s="26">
        <v>5.5010000000000003E-2</v>
      </c>
      <c r="C24" s="26">
        <v>4.3900000000000002E-2</v>
      </c>
      <c r="D24" s="77">
        <v>6.0000000000000001E-3</v>
      </c>
      <c r="E24" s="78">
        <f t="shared" si="0"/>
        <v>1.8396815084974177E-2</v>
      </c>
      <c r="F24" s="79">
        <f t="shared" si="1"/>
        <v>55.010000000000005</v>
      </c>
    </row>
    <row r="25" spans="1:6" x14ac:dyDescent="0.25">
      <c r="A25" s="26">
        <v>46</v>
      </c>
      <c r="B25" s="26">
        <v>5.3749999999999999E-2</v>
      </c>
      <c r="C25" s="26">
        <v>4.7E-2</v>
      </c>
      <c r="D25" s="77">
        <v>5.3E-3</v>
      </c>
      <c r="E25" s="78">
        <f t="shared" si="0"/>
        <v>1.6250519991727191E-2</v>
      </c>
      <c r="F25" s="79">
        <f t="shared" si="1"/>
        <v>53.75</v>
      </c>
    </row>
    <row r="26" spans="1:6" x14ac:dyDescent="0.25">
      <c r="A26" s="26">
        <v>48</v>
      </c>
      <c r="B26" s="26">
        <v>5.5190000000000003E-2</v>
      </c>
      <c r="C26" s="26">
        <v>4.4200000000000003E-2</v>
      </c>
      <c r="D26" s="77">
        <v>6.7999999999999996E-3</v>
      </c>
      <c r="E26" s="78">
        <f t="shared" si="0"/>
        <v>2.0849723762970732E-2</v>
      </c>
      <c r="F26" s="79">
        <f t="shared" si="1"/>
        <v>55.190000000000005</v>
      </c>
    </row>
    <row r="27" spans="1:6" x14ac:dyDescent="0.25">
      <c r="A27" s="124" t="s">
        <v>175</v>
      </c>
      <c r="B27" s="124"/>
      <c r="C27" s="124"/>
      <c r="D27" s="124"/>
      <c r="E27" s="73"/>
      <c r="F27" s="27"/>
    </row>
  </sheetData>
  <mergeCells count="1">
    <mergeCell ref="A27:D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s_x0020_Date xmlns="bdf15660-31e1-4d76-833c-0976b8bc2d17" xsi:nil="true"/>
    <Record xmlns="4ffa91fb-a0ff-4ac5-b2db-65c790d184a4">Shared</Record>
    <Rights xmlns="4ffa91fb-a0ff-4ac5-b2db-65c790d184a4" xsi:nil="true"/>
    <Document_x0020_Creation_x0020_Date xmlns="4ffa91fb-a0ff-4ac5-b2db-65c790d184a4">2020-07-07T18:53:17+00:00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Records_x0020_Status xmlns="bdf15660-31e1-4d76-833c-0976b8bc2d17">Pending</Records_x0020_Status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C2ED813C17284DA1EA4B52D9FA29C0" ma:contentTypeVersion="17" ma:contentTypeDescription="Create a new document." ma:contentTypeScope="" ma:versionID="67e0a64d68820445d8632fc0311736f8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bdf15660-31e1-4d76-833c-0976b8bc2d17" xmlns:ns7="f425e628-e645-4046-a372-2e6a420983bf" targetNamespace="http://schemas.microsoft.com/office/2006/metadata/properties" ma:root="true" ma:fieldsID="6dcfdd20321812fb1a142922334acaa3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bdf15660-31e1-4d76-833c-0976b8bc2d17"/>
    <xsd:import namespace="f425e628-e645-4046-a372-2e6a420983bf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DateTaken" minOccurs="0"/>
                <xsd:element ref="ns7:MediaServiceLocation" minOccurs="0"/>
                <xsd:element ref="ns7:MediaServiceOCR" minOccurs="0"/>
                <xsd:element ref="ns7:MediaServiceAutoKeyPoints" minOccurs="0"/>
                <xsd:element ref="ns7:MediaServiceKeyPoints" minOccurs="0"/>
                <xsd:element ref="ns6:SharedWithUsers" minOccurs="0"/>
                <xsd:element ref="ns6:SharedWithDetails" minOccurs="0"/>
                <xsd:element ref="ns6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6e4be64e-3463-41f8-be90-b35f343a1e70}" ma:internalName="TaxCatchAllLabel" ma:readOnly="true" ma:showField="CatchAllDataLabel" ma:web="bdf15660-31e1-4d76-833c-0976b8bc2d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6e4be64e-3463-41f8-be90-b35f343a1e70}" ma:internalName="TaxCatchAll" ma:showField="CatchAllData" ma:web="bdf15660-31e1-4d76-833c-0976b8bc2d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15660-31e1-4d76-833c-0976b8bc2d17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28" nillable="true" ma:displayName="Records Status" ma:default="Pending" ma:internalName="Records_x0020_Status">
      <xsd:simpleType>
        <xsd:restriction base="dms:Text"/>
      </xsd:simpleType>
    </xsd:element>
    <xsd:element name="Records_x0020_Date" ma:index="29" nillable="true" ma:displayName="Records Date" ma:hidden="true" ma:internalName="Records_x0020_Date">
      <xsd:simpleType>
        <xsd:restriction base="dms:DateTime"/>
      </xsd:simpleType>
    </xsd:element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4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5e628-e645-4046-a372-2e6a420983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6" nillable="true" ma:displayName="Location" ma:internalName="MediaServiceLocation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F80BBE-93A0-4DB4-9E17-854457517EB5}">
  <ds:schemaRefs>
    <ds:schemaRef ds:uri="http://purl.org/dc/terms/"/>
    <ds:schemaRef ds:uri="http://schemas.microsoft.com/sharepoint.v3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425e628-e645-4046-a372-2e6a420983bf"/>
    <ds:schemaRef ds:uri="http://schemas.microsoft.com/sharepoint/v3"/>
    <ds:schemaRef ds:uri="bdf15660-31e1-4d76-833c-0976b8bc2d17"/>
    <ds:schemaRef ds:uri="4ffa91fb-a0ff-4ac5-b2db-65c790d184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E0C907-6175-4617-8A16-EC96F40927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143AF8-060C-45D5-9114-705D2C96433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26C5498-442C-41E9-826A-5BBF41DD4D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bdf15660-31e1-4d76-833c-0976b8bc2d17"/>
    <ds:schemaRef ds:uri="f425e628-e645-4046-a372-2e6a420983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Keys</vt:lpstr>
      <vt:lpstr> Table 1</vt:lpstr>
      <vt:lpstr>Table 2, Fig 6</vt:lpstr>
      <vt:lpstr>Iron and Orthophosphate Fig 1&amp;4</vt:lpstr>
      <vt:lpstr>Arsenic data, Fig1&amp;2&amp;3</vt:lpstr>
      <vt:lpstr>48 hour sampling_Fig5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2020-07-08T15:09:25Z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0x01010062C2ED813C17284DA1EA4B52D9FA29C0</vt:lpwstr>
  </property>
</Properties>
</file>