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Chorley\OneDrive - Environmental Protection Agency (EPA)\Documents\Papers\2020 HESI Nephrotox\For Internal Tech Review\For Science Hub\"/>
    </mc:Choice>
  </mc:AlternateContent>
  <xr:revisionPtr revIDLastSave="82" documentId="8_{D052AA21-51BF-4A9B-8BB6-DAEACD21E887}" xr6:coauthVersionLast="44" xr6:coauthVersionMax="44" xr10:uidLastSave="{DDB82A8E-B4C3-4203-A51D-1A8576FEFF24}"/>
  <bookViews>
    <workbookView xWindow="-38510" yWindow="-10800" windowWidth="38620" windowHeight="21220" xr2:uid="{00000000-000D-0000-FFFF-FFFF00000000}"/>
  </bookViews>
  <sheets>
    <sheet name="Data description" sheetId="12" r:id="rId1"/>
    <sheet name="Seq count data" sheetId="3" r:id="rId2"/>
    <sheet name="FP vs seq correl" sheetId="7" r:id="rId3"/>
    <sheet name="Fig 8 data" sheetId="11" r:id="rId4"/>
    <sheet name="Fig 9 data" sheetId="10"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0" l="1"/>
  <c r="N65" i="10"/>
  <c r="F16" i="10" l="1"/>
  <c r="AB26" i="7"/>
  <c r="AB25" i="7"/>
  <c r="AB27" i="7"/>
  <c r="AB17" i="7"/>
  <c r="AP10" i="10" l="1"/>
  <c r="AP9" i="10"/>
  <c r="AP8" i="10"/>
  <c r="AR7" i="10"/>
  <c r="AQ7" i="10"/>
  <c r="AR6" i="10"/>
  <c r="AQ6" i="10"/>
  <c r="AP6" i="10"/>
  <c r="AP5" i="10"/>
  <c r="AR4" i="10"/>
  <c r="AP4" i="10"/>
  <c r="AR3" i="10"/>
  <c r="AQ3" i="10"/>
  <c r="AP3" i="10" l="1"/>
  <c r="AP7" i="10"/>
  <c r="AQ4" i="10"/>
  <c r="E10" i="10"/>
  <c r="E7" i="10"/>
  <c r="E6" i="10"/>
  <c r="S6" i="10"/>
  <c r="C4" i="10"/>
  <c r="C9" i="10"/>
  <c r="N78" i="10"/>
  <c r="E9" i="10" s="1"/>
  <c r="N79" i="10"/>
  <c r="N80" i="10"/>
  <c r="D9" i="10" s="1"/>
  <c r="N81" i="10"/>
  <c r="B5" i="10" s="1"/>
  <c r="N82" i="10"/>
  <c r="E5" i="10" s="1"/>
  <c r="N83" i="10"/>
  <c r="C5" i="10" s="1"/>
  <c r="N84" i="10"/>
  <c r="D5" i="10" s="1"/>
  <c r="N85" i="10"/>
  <c r="B7" i="10" s="1"/>
  <c r="N86" i="10"/>
  <c r="N87" i="10"/>
  <c r="C7" i="10" s="1"/>
  <c r="N88" i="10"/>
  <c r="D7" i="10" s="1"/>
  <c r="N89" i="10"/>
  <c r="B6" i="10" s="1"/>
  <c r="N90" i="10"/>
  <c r="N91" i="10"/>
  <c r="C6" i="10" s="1"/>
  <c r="N92" i="10"/>
  <c r="D6" i="10" s="1"/>
  <c r="N93" i="10"/>
  <c r="B10" i="10" s="1"/>
  <c r="N94" i="10"/>
  <c r="N95" i="10"/>
  <c r="C10" i="10" s="1"/>
  <c r="N96" i="10"/>
  <c r="D10" i="10" s="1"/>
  <c r="N73" i="10"/>
  <c r="B8" i="10" s="1"/>
  <c r="N77" i="10"/>
  <c r="B9" i="10" s="1"/>
  <c r="N76" i="10"/>
  <c r="D8" i="10" s="1"/>
  <c r="N75" i="10"/>
  <c r="C8" i="10" s="1"/>
  <c r="N74" i="10"/>
  <c r="E8" i="10" s="1"/>
  <c r="N69" i="10"/>
  <c r="B4" i="10" s="1"/>
  <c r="N70" i="10"/>
  <c r="E4" i="10" s="1"/>
  <c r="N71" i="10"/>
  <c r="N72" i="10"/>
  <c r="D4" i="10" s="1"/>
  <c r="N66" i="10"/>
  <c r="E3" i="10" s="1"/>
  <c r="N67" i="10"/>
  <c r="C3" i="10" s="1"/>
  <c r="N68" i="10"/>
  <c r="D3" i="10" s="1"/>
  <c r="R9" i="10" l="1"/>
  <c r="R4" i="10"/>
  <c r="R5" i="10"/>
  <c r="R6" i="10"/>
  <c r="R7" i="10"/>
  <c r="R10" i="10"/>
  <c r="R8" i="10"/>
  <c r="R3" i="10"/>
  <c r="Q9" i="10"/>
  <c r="Q4" i="10"/>
  <c r="Q5" i="10"/>
  <c r="Q6" i="10"/>
  <c r="Q7" i="10"/>
  <c r="Q10" i="10"/>
  <c r="Q8" i="10"/>
  <c r="Q3" i="10"/>
  <c r="S8" i="10"/>
  <c r="S9" i="10"/>
  <c r="S4" i="10"/>
  <c r="S5" i="10"/>
  <c r="S7" i="10"/>
  <c r="S10" i="10"/>
  <c r="S3" i="10"/>
  <c r="AJ28" i="10"/>
  <c r="AJ29" i="10"/>
  <c r="AJ30" i="10"/>
  <c r="AJ31" i="10"/>
  <c r="AJ32" i="10"/>
  <c r="AJ33" i="10"/>
  <c r="AJ34" i="10"/>
  <c r="AJ27" i="10"/>
  <c r="AI27" i="10"/>
  <c r="AI28" i="10"/>
  <c r="AI29" i="10"/>
  <c r="AI30" i="10"/>
  <c r="AI31" i="10"/>
  <c r="AI32" i="10"/>
  <c r="AI33" i="10"/>
  <c r="AI34" i="10"/>
  <c r="AH28" i="10"/>
  <c r="AH29" i="10"/>
  <c r="AH30" i="10"/>
  <c r="AH31" i="10"/>
  <c r="AH32" i="10"/>
  <c r="AH33" i="10"/>
  <c r="AH34" i="10"/>
  <c r="AH27" i="10"/>
  <c r="AG28" i="10"/>
  <c r="AG29" i="10"/>
  <c r="AG30" i="10"/>
  <c r="AG31" i="10"/>
  <c r="AG32" i="10"/>
  <c r="AG33" i="10"/>
  <c r="AG34" i="10"/>
  <c r="AG27" i="10"/>
  <c r="T56" i="10"/>
  <c r="T52" i="10"/>
  <c r="T48" i="10"/>
  <c r="T44" i="10"/>
  <c r="T40" i="10"/>
  <c r="T36" i="10"/>
  <c r="T32" i="10"/>
  <c r="T28" i="10"/>
  <c r="T24" i="10"/>
  <c r="T20" i="10"/>
  <c r="T16" i="10"/>
  <c r="R56" i="10"/>
  <c r="R52" i="10"/>
  <c r="R48" i="10"/>
  <c r="R44" i="10"/>
  <c r="R40" i="10"/>
  <c r="R36" i="10"/>
  <c r="R32" i="10"/>
  <c r="R28" i="10"/>
  <c r="R24" i="10"/>
  <c r="R20" i="10"/>
  <c r="R16" i="10"/>
  <c r="P56" i="10"/>
  <c r="P52" i="10"/>
  <c r="P48" i="10"/>
  <c r="P44" i="10"/>
  <c r="P40" i="10"/>
  <c r="P36" i="10"/>
  <c r="P32" i="10"/>
  <c r="P28" i="10"/>
  <c r="P24" i="10"/>
  <c r="P20" i="10"/>
  <c r="P16" i="10"/>
  <c r="N56" i="10"/>
  <c r="N52" i="10"/>
  <c r="N48" i="10"/>
  <c r="N44" i="10"/>
  <c r="N40" i="10"/>
  <c r="N36" i="10"/>
  <c r="N32" i="10"/>
  <c r="N28" i="10"/>
  <c r="N24" i="10"/>
  <c r="N20" i="10"/>
  <c r="N16" i="10"/>
  <c r="L56" i="10"/>
  <c r="L52" i="10"/>
  <c r="L48" i="10"/>
  <c r="L44" i="10"/>
  <c r="L40" i="10"/>
  <c r="L36" i="10"/>
  <c r="L32" i="10"/>
  <c r="L28" i="10"/>
  <c r="L24" i="10"/>
  <c r="L20" i="10"/>
  <c r="L16" i="10"/>
  <c r="J56" i="10"/>
  <c r="J52" i="10"/>
  <c r="J48" i="10"/>
  <c r="J44" i="10"/>
  <c r="J40" i="10"/>
  <c r="J36" i="10"/>
  <c r="J32" i="10"/>
  <c r="J28" i="10"/>
  <c r="J24" i="10"/>
  <c r="J20" i="10"/>
  <c r="J16" i="10"/>
  <c r="H56" i="10"/>
  <c r="H52" i="10"/>
  <c r="H48" i="10"/>
  <c r="H44" i="10"/>
  <c r="H40" i="10"/>
  <c r="H36" i="10"/>
  <c r="H32" i="10"/>
  <c r="H28" i="10"/>
  <c r="H24" i="10"/>
  <c r="H20" i="10"/>
  <c r="H16" i="10"/>
  <c r="F20" i="10"/>
  <c r="F24" i="10"/>
  <c r="F28" i="10"/>
  <c r="F32" i="10"/>
  <c r="F36" i="10"/>
  <c r="F40" i="10"/>
  <c r="F44" i="10"/>
  <c r="F48" i="10"/>
  <c r="F52" i="10"/>
  <c r="F56" i="10"/>
  <c r="AN25" i="7" l="1"/>
  <c r="AN17" i="7" l="1"/>
  <c r="AV18" i="7" l="1"/>
  <c r="AN73" i="7"/>
  <c r="AO73" i="7"/>
  <c r="AP73" i="7"/>
  <c r="AQ73" i="7"/>
  <c r="AN54" i="7"/>
  <c r="AO54" i="7"/>
  <c r="AP54" i="7"/>
  <c r="AQ54" i="7"/>
  <c r="AN79" i="7"/>
  <c r="AO79" i="7"/>
  <c r="AP79" i="7"/>
  <c r="AQ79" i="7"/>
  <c r="AN77" i="7"/>
  <c r="AO77" i="7"/>
  <c r="AP77" i="7"/>
  <c r="AQ77" i="7"/>
  <c r="AN65" i="7"/>
  <c r="AO65" i="7"/>
  <c r="AP65" i="7"/>
  <c r="AQ65" i="7"/>
  <c r="AN68" i="7"/>
  <c r="AO68" i="7"/>
  <c r="AP68" i="7"/>
  <c r="AQ68" i="7"/>
  <c r="AN60" i="7"/>
  <c r="AO60" i="7"/>
  <c r="AP60" i="7"/>
  <c r="AQ60" i="7"/>
  <c r="AN50" i="7"/>
  <c r="AO50" i="7"/>
  <c r="AP50" i="7"/>
  <c r="AQ50" i="7"/>
  <c r="AN32" i="7"/>
  <c r="AO32" i="7"/>
  <c r="AP32" i="7"/>
  <c r="AQ32" i="7"/>
  <c r="AN43" i="7"/>
  <c r="AO43" i="7"/>
  <c r="AP43" i="7"/>
  <c r="AQ43" i="7"/>
  <c r="AN56" i="7"/>
  <c r="AO56" i="7"/>
  <c r="AP56" i="7"/>
  <c r="AQ56" i="7"/>
  <c r="AO17" i="7"/>
  <c r="AP17" i="7"/>
  <c r="AQ17" i="7"/>
  <c r="AN29" i="7"/>
  <c r="AO29" i="7"/>
  <c r="AP29" i="7"/>
  <c r="AQ29" i="7"/>
  <c r="AN37" i="7"/>
  <c r="AO37" i="7"/>
  <c r="AP37" i="7"/>
  <c r="AQ37" i="7"/>
  <c r="AN26" i="7"/>
  <c r="AO26" i="7"/>
  <c r="AP26" i="7"/>
  <c r="AQ26" i="7"/>
  <c r="AN51" i="7"/>
  <c r="AO51" i="7"/>
  <c r="AP51" i="7"/>
  <c r="AQ51" i="7"/>
  <c r="AN18" i="7"/>
  <c r="AO18" i="7"/>
  <c r="AP18" i="7"/>
  <c r="AQ18" i="7"/>
  <c r="AN80" i="7"/>
  <c r="AO80" i="7"/>
  <c r="AP80" i="7"/>
  <c r="AQ80" i="7"/>
  <c r="AN34" i="7"/>
  <c r="AO34" i="7"/>
  <c r="AP34" i="7"/>
  <c r="AQ34" i="7"/>
  <c r="AN62" i="7"/>
  <c r="AO62" i="7"/>
  <c r="AP62" i="7"/>
  <c r="AQ62" i="7"/>
  <c r="AN63" i="7"/>
  <c r="AO63" i="7"/>
  <c r="AP63" i="7"/>
  <c r="AQ63" i="7"/>
  <c r="AN67" i="7"/>
  <c r="AO67" i="7"/>
  <c r="AP67" i="7"/>
  <c r="AQ67" i="7"/>
  <c r="AO25" i="7"/>
  <c r="AP25" i="7"/>
  <c r="AQ25" i="7"/>
  <c r="AN30" i="7"/>
  <c r="AO30" i="7"/>
  <c r="AP30" i="7"/>
  <c r="AQ30" i="7"/>
  <c r="AN74" i="7"/>
  <c r="AO74" i="7"/>
  <c r="AP74" i="7"/>
  <c r="AQ74" i="7"/>
  <c r="AN35" i="7"/>
  <c r="AO35" i="7"/>
  <c r="AP35" i="7"/>
  <c r="AQ35" i="7"/>
  <c r="AN52" i="7"/>
  <c r="AO52" i="7"/>
  <c r="AP52" i="7"/>
  <c r="AQ52" i="7"/>
  <c r="AN31" i="7"/>
  <c r="AO31" i="7"/>
  <c r="AP31" i="7"/>
  <c r="AQ31" i="7"/>
  <c r="AN48" i="7"/>
  <c r="AO48" i="7"/>
  <c r="AP48" i="7"/>
  <c r="AQ48" i="7"/>
  <c r="AN46" i="7"/>
  <c r="AO46" i="7"/>
  <c r="AP46" i="7"/>
  <c r="AQ46" i="7"/>
  <c r="AN19" i="7"/>
  <c r="AO19" i="7"/>
  <c r="AP19" i="7"/>
  <c r="AQ19" i="7"/>
  <c r="AN45" i="7"/>
  <c r="AO45" i="7"/>
  <c r="AP45" i="7"/>
  <c r="AQ45" i="7"/>
  <c r="AN27" i="7"/>
  <c r="AO27" i="7"/>
  <c r="AP27" i="7"/>
  <c r="AQ27" i="7"/>
  <c r="AN20" i="7"/>
  <c r="AO20" i="7"/>
  <c r="AP20" i="7"/>
  <c r="AQ20" i="7"/>
  <c r="AN21" i="7"/>
  <c r="AO21" i="7"/>
  <c r="AP21" i="7"/>
  <c r="AQ21" i="7"/>
  <c r="AN53" i="7"/>
  <c r="AO53" i="7"/>
  <c r="AP53" i="7"/>
  <c r="AQ53" i="7"/>
  <c r="AN28" i="7"/>
  <c r="AO28" i="7"/>
  <c r="AP28" i="7"/>
  <c r="AQ28" i="7"/>
  <c r="AN38" i="7"/>
  <c r="AO38" i="7"/>
  <c r="AP38" i="7"/>
  <c r="AQ38" i="7"/>
  <c r="AN33" i="7"/>
  <c r="AO33" i="7"/>
  <c r="AP33" i="7"/>
  <c r="AQ33" i="7"/>
  <c r="AN61" i="7"/>
  <c r="AO61" i="7"/>
  <c r="AP61" i="7"/>
  <c r="AQ61" i="7"/>
  <c r="AN70" i="7"/>
  <c r="AO70" i="7"/>
  <c r="AP70" i="7"/>
  <c r="AQ70" i="7"/>
  <c r="AN42" i="7"/>
  <c r="AO42" i="7"/>
  <c r="AP42" i="7"/>
  <c r="AQ42" i="7"/>
  <c r="AN72" i="7"/>
  <c r="AO72" i="7"/>
  <c r="AP72" i="7"/>
  <c r="AQ72" i="7"/>
  <c r="AN55" i="7"/>
  <c r="AO55" i="7"/>
  <c r="AP55" i="7"/>
  <c r="AQ55" i="7"/>
  <c r="AN66" i="7"/>
  <c r="AO66" i="7"/>
  <c r="AP66" i="7"/>
  <c r="AQ66" i="7"/>
  <c r="AN22" i="7"/>
  <c r="AO22" i="7"/>
  <c r="AP22" i="7"/>
  <c r="AQ22" i="7"/>
  <c r="AN71" i="7"/>
  <c r="AO71" i="7"/>
  <c r="AP71" i="7"/>
  <c r="AQ71" i="7"/>
  <c r="AN69" i="7"/>
  <c r="AO69" i="7"/>
  <c r="AP69" i="7"/>
  <c r="AQ69" i="7"/>
  <c r="AN58" i="7"/>
  <c r="AO58" i="7"/>
  <c r="AP58" i="7"/>
  <c r="AQ58" i="7"/>
  <c r="AN41" i="7"/>
  <c r="AO41" i="7"/>
  <c r="AP41" i="7"/>
  <c r="AQ41" i="7"/>
  <c r="AN23" i="7"/>
  <c r="AO23" i="7"/>
  <c r="AP23" i="7"/>
  <c r="AQ23" i="7"/>
  <c r="AN78" i="7"/>
  <c r="AO78" i="7"/>
  <c r="AP78" i="7"/>
  <c r="AQ78" i="7"/>
  <c r="AN75" i="7"/>
  <c r="AO75" i="7"/>
  <c r="AP75" i="7"/>
  <c r="AQ75" i="7"/>
  <c r="AN64" i="7"/>
  <c r="AO64" i="7"/>
  <c r="AP64" i="7"/>
  <c r="AQ64" i="7"/>
  <c r="AN24" i="7"/>
  <c r="AO24" i="7"/>
  <c r="AP24" i="7"/>
  <c r="AQ24" i="7"/>
  <c r="AN49" i="7"/>
  <c r="AO49" i="7"/>
  <c r="AP49" i="7"/>
  <c r="AQ49" i="7"/>
  <c r="AN57" i="7"/>
  <c r="AO57" i="7"/>
  <c r="AP57" i="7"/>
  <c r="AQ57" i="7"/>
  <c r="AN40" i="7"/>
  <c r="AO40" i="7"/>
  <c r="AP40" i="7"/>
  <c r="AQ40" i="7"/>
  <c r="AN44" i="7"/>
  <c r="AO44" i="7"/>
  <c r="AP44" i="7"/>
  <c r="AQ44" i="7"/>
  <c r="AN39" i="7"/>
  <c r="AO39" i="7"/>
  <c r="AP39" i="7"/>
  <c r="AQ39" i="7"/>
  <c r="AN47" i="7"/>
  <c r="AO47" i="7"/>
  <c r="AP47" i="7"/>
  <c r="AQ47" i="7"/>
  <c r="AN76" i="7"/>
  <c r="AO76" i="7"/>
  <c r="AP76" i="7"/>
  <c r="AQ76" i="7"/>
  <c r="AN59" i="7"/>
  <c r="AO59" i="7"/>
  <c r="AP59" i="7"/>
  <c r="AQ59" i="7"/>
  <c r="AP36" i="7"/>
  <c r="AQ36" i="7"/>
  <c r="AO36" i="7"/>
  <c r="AN36" i="7"/>
  <c r="AB73" i="7"/>
  <c r="AC73" i="7"/>
  <c r="AD73" i="7"/>
  <c r="AE73" i="7"/>
  <c r="AF73" i="7"/>
  <c r="AG73" i="7"/>
  <c r="AH73" i="7"/>
  <c r="AI73" i="7"/>
  <c r="AJ73" i="7"/>
  <c r="AK73" i="7"/>
  <c r="AL73" i="7"/>
  <c r="AB54" i="7"/>
  <c r="AC54" i="7"/>
  <c r="AD54" i="7"/>
  <c r="AE54" i="7"/>
  <c r="AF54" i="7"/>
  <c r="AG54" i="7"/>
  <c r="AH54" i="7"/>
  <c r="AI54" i="7"/>
  <c r="AJ54" i="7"/>
  <c r="AK54" i="7"/>
  <c r="AL54" i="7"/>
  <c r="AB79" i="7"/>
  <c r="AC79" i="7"/>
  <c r="AD79" i="7"/>
  <c r="AE79" i="7"/>
  <c r="AF79" i="7"/>
  <c r="AG79" i="7"/>
  <c r="AH79" i="7"/>
  <c r="AI79" i="7"/>
  <c r="AJ79" i="7"/>
  <c r="AK79" i="7"/>
  <c r="AL79" i="7"/>
  <c r="AB77" i="7"/>
  <c r="AC77" i="7"/>
  <c r="AD77" i="7"/>
  <c r="AE77" i="7"/>
  <c r="AF77" i="7"/>
  <c r="AG77" i="7"/>
  <c r="AH77" i="7"/>
  <c r="AI77" i="7"/>
  <c r="AJ77" i="7"/>
  <c r="AK77" i="7"/>
  <c r="AL77" i="7"/>
  <c r="AB65" i="7"/>
  <c r="AC65" i="7"/>
  <c r="AD65" i="7"/>
  <c r="AE65" i="7"/>
  <c r="AF65" i="7"/>
  <c r="AG65" i="7"/>
  <c r="AH65" i="7"/>
  <c r="AI65" i="7"/>
  <c r="AJ65" i="7"/>
  <c r="AK65" i="7"/>
  <c r="AL65" i="7"/>
  <c r="AB68" i="7"/>
  <c r="AC68" i="7"/>
  <c r="AD68" i="7"/>
  <c r="AE68" i="7"/>
  <c r="AT68" i="7" s="1"/>
  <c r="AF68" i="7"/>
  <c r="AG68" i="7"/>
  <c r="AH68" i="7"/>
  <c r="AI68" i="7"/>
  <c r="AJ68" i="7"/>
  <c r="AK68" i="7"/>
  <c r="AL68" i="7"/>
  <c r="AB60" i="7"/>
  <c r="AC60" i="7"/>
  <c r="AD60" i="7"/>
  <c r="AE60" i="7"/>
  <c r="AF60" i="7"/>
  <c r="AG60" i="7"/>
  <c r="AH60" i="7"/>
  <c r="AI60" i="7"/>
  <c r="AJ60" i="7"/>
  <c r="AK60" i="7"/>
  <c r="AL60" i="7"/>
  <c r="AB50" i="7"/>
  <c r="AC50" i="7"/>
  <c r="AD50" i="7"/>
  <c r="AE50" i="7"/>
  <c r="AF50" i="7"/>
  <c r="AG50" i="7"/>
  <c r="AH50" i="7"/>
  <c r="AI50" i="7"/>
  <c r="AJ50" i="7"/>
  <c r="AK50" i="7"/>
  <c r="AL50" i="7"/>
  <c r="AB32" i="7"/>
  <c r="AC32" i="7"/>
  <c r="AD32" i="7"/>
  <c r="AE32" i="7"/>
  <c r="AF32" i="7"/>
  <c r="AG32" i="7"/>
  <c r="AH32" i="7"/>
  <c r="AI32" i="7"/>
  <c r="AJ32" i="7"/>
  <c r="AK32" i="7"/>
  <c r="AL32" i="7"/>
  <c r="AB43" i="7"/>
  <c r="AC43" i="7"/>
  <c r="AD43" i="7"/>
  <c r="AE43" i="7"/>
  <c r="AT43" i="7" s="1"/>
  <c r="AF43" i="7"/>
  <c r="AG43" i="7"/>
  <c r="AH43" i="7"/>
  <c r="AI43" i="7"/>
  <c r="AJ43" i="7"/>
  <c r="AK43" i="7"/>
  <c r="AL43" i="7"/>
  <c r="AB56" i="7"/>
  <c r="AC56" i="7"/>
  <c r="AD56" i="7"/>
  <c r="AE56" i="7"/>
  <c r="AF56" i="7"/>
  <c r="AG56" i="7"/>
  <c r="AH56" i="7"/>
  <c r="AI56" i="7"/>
  <c r="AJ56" i="7"/>
  <c r="AK56" i="7"/>
  <c r="AL56" i="7"/>
  <c r="AS17" i="7"/>
  <c r="AC17" i="7"/>
  <c r="AD17" i="7"/>
  <c r="AE17" i="7"/>
  <c r="AT17" i="7" s="1"/>
  <c r="AF17" i="7"/>
  <c r="AG17" i="7"/>
  <c r="AU17" i="7" s="1"/>
  <c r="AH17" i="7"/>
  <c r="AI17" i="7"/>
  <c r="AJ17" i="7"/>
  <c r="AV17" i="7" s="1"/>
  <c r="AK17" i="7"/>
  <c r="AL17" i="7"/>
  <c r="AB29" i="7"/>
  <c r="AC29" i="7"/>
  <c r="AD29" i="7"/>
  <c r="AE29" i="7"/>
  <c r="AT29" i="7" s="1"/>
  <c r="AF29" i="7"/>
  <c r="AG29" i="7"/>
  <c r="AH29" i="7"/>
  <c r="AI29" i="7"/>
  <c r="AJ29" i="7"/>
  <c r="AK29" i="7"/>
  <c r="AL29" i="7"/>
  <c r="AB37" i="7"/>
  <c r="AC37" i="7"/>
  <c r="AD37" i="7"/>
  <c r="AE37" i="7"/>
  <c r="AT37" i="7" s="1"/>
  <c r="AF37" i="7"/>
  <c r="AG37" i="7"/>
  <c r="AH37" i="7"/>
  <c r="AI37" i="7"/>
  <c r="AJ37" i="7"/>
  <c r="AK37" i="7"/>
  <c r="AL37" i="7"/>
  <c r="AC26" i="7"/>
  <c r="AD26" i="7"/>
  <c r="AE26" i="7"/>
  <c r="AF26" i="7"/>
  <c r="AG26" i="7"/>
  <c r="AH26" i="7"/>
  <c r="AI26" i="7"/>
  <c r="AJ26" i="7"/>
  <c r="AK26" i="7"/>
  <c r="AL26" i="7"/>
  <c r="AB51" i="7"/>
  <c r="AC51" i="7"/>
  <c r="AD51" i="7"/>
  <c r="AE51" i="7"/>
  <c r="AF51" i="7"/>
  <c r="AG51" i="7"/>
  <c r="AH51" i="7"/>
  <c r="AI51" i="7"/>
  <c r="AJ51" i="7"/>
  <c r="AK51" i="7"/>
  <c r="AL51" i="7"/>
  <c r="AB18" i="7"/>
  <c r="AS18" i="7" s="1"/>
  <c r="AC18" i="7"/>
  <c r="AD18" i="7"/>
  <c r="AE18" i="7"/>
  <c r="AT18" i="7" s="1"/>
  <c r="AF18" i="7"/>
  <c r="AG18" i="7"/>
  <c r="AU18" i="7" s="1"/>
  <c r="AH18" i="7"/>
  <c r="AI18" i="7"/>
  <c r="AJ18" i="7"/>
  <c r="AK18" i="7"/>
  <c r="AL18" i="7"/>
  <c r="AB80" i="7"/>
  <c r="AC80" i="7"/>
  <c r="AD80" i="7"/>
  <c r="AE80" i="7"/>
  <c r="AT80" i="7" s="1"/>
  <c r="AF80" i="7"/>
  <c r="AG80" i="7"/>
  <c r="AH80" i="7"/>
  <c r="AI80" i="7"/>
  <c r="AJ80" i="7"/>
  <c r="AK80" i="7"/>
  <c r="AL80" i="7"/>
  <c r="AB34" i="7"/>
  <c r="AC34" i="7"/>
  <c r="AD34" i="7"/>
  <c r="AE34" i="7"/>
  <c r="AF34" i="7"/>
  <c r="AG34" i="7"/>
  <c r="AH34" i="7"/>
  <c r="AI34" i="7"/>
  <c r="AJ34" i="7"/>
  <c r="AK34" i="7"/>
  <c r="AL34" i="7"/>
  <c r="AB62" i="7"/>
  <c r="AC62" i="7"/>
  <c r="AD62" i="7"/>
  <c r="AE62" i="7"/>
  <c r="AF62" i="7"/>
  <c r="AG62" i="7"/>
  <c r="AH62" i="7"/>
  <c r="AI62" i="7"/>
  <c r="AJ62" i="7"/>
  <c r="AK62" i="7"/>
  <c r="AL62" i="7"/>
  <c r="AB63" i="7"/>
  <c r="AC63" i="7"/>
  <c r="AD63" i="7"/>
  <c r="AE63" i="7"/>
  <c r="AF63" i="7"/>
  <c r="AG63" i="7"/>
  <c r="AH63" i="7"/>
  <c r="AI63" i="7"/>
  <c r="AJ63" i="7"/>
  <c r="AK63" i="7"/>
  <c r="AL63" i="7"/>
  <c r="AB67" i="7"/>
  <c r="AC67" i="7"/>
  <c r="AD67" i="7"/>
  <c r="AE67" i="7"/>
  <c r="AT67" i="7" s="1"/>
  <c r="AF67" i="7"/>
  <c r="AG67" i="7"/>
  <c r="AH67" i="7"/>
  <c r="AI67" i="7"/>
  <c r="AJ67" i="7"/>
  <c r="AK67" i="7"/>
  <c r="AL67" i="7"/>
  <c r="AC25" i="7"/>
  <c r="AD25" i="7"/>
  <c r="AE25" i="7"/>
  <c r="AF25" i="7"/>
  <c r="AG25" i="7"/>
  <c r="AH25" i="7"/>
  <c r="AI25" i="7"/>
  <c r="AJ25" i="7"/>
  <c r="AK25" i="7"/>
  <c r="AL25" i="7"/>
  <c r="AB30" i="7"/>
  <c r="AC30" i="7"/>
  <c r="AD30" i="7"/>
  <c r="AE30" i="7"/>
  <c r="AF30" i="7"/>
  <c r="AG30" i="7"/>
  <c r="AH30" i="7"/>
  <c r="AI30" i="7"/>
  <c r="AJ30" i="7"/>
  <c r="AK30" i="7"/>
  <c r="AL30" i="7"/>
  <c r="AB74" i="7"/>
  <c r="AC74" i="7"/>
  <c r="AD74" i="7"/>
  <c r="AE74" i="7"/>
  <c r="AF74" i="7"/>
  <c r="AG74" i="7"/>
  <c r="AH74" i="7"/>
  <c r="AI74" i="7"/>
  <c r="AJ74" i="7"/>
  <c r="AK74" i="7"/>
  <c r="AL74" i="7"/>
  <c r="AB35" i="7"/>
  <c r="AC35" i="7"/>
  <c r="AD35" i="7"/>
  <c r="AE35" i="7"/>
  <c r="AT35" i="7" s="1"/>
  <c r="AF35" i="7"/>
  <c r="AG35" i="7"/>
  <c r="AH35" i="7"/>
  <c r="AI35" i="7"/>
  <c r="AJ35" i="7"/>
  <c r="AK35" i="7"/>
  <c r="AL35" i="7"/>
  <c r="AB52" i="7"/>
  <c r="AC52" i="7"/>
  <c r="AD52" i="7"/>
  <c r="AE52" i="7"/>
  <c r="AF52" i="7"/>
  <c r="AG52" i="7"/>
  <c r="AH52" i="7"/>
  <c r="AI52" i="7"/>
  <c r="AJ52" i="7"/>
  <c r="AK52" i="7"/>
  <c r="AL52" i="7"/>
  <c r="AB31" i="7"/>
  <c r="AC31" i="7"/>
  <c r="AD31" i="7"/>
  <c r="AE31" i="7"/>
  <c r="AF31" i="7"/>
  <c r="AG31" i="7"/>
  <c r="AH31" i="7"/>
  <c r="AI31" i="7"/>
  <c r="AJ31" i="7"/>
  <c r="AK31" i="7"/>
  <c r="AL31" i="7"/>
  <c r="AB48" i="7"/>
  <c r="AC48" i="7"/>
  <c r="AD48" i="7"/>
  <c r="AE48" i="7"/>
  <c r="AF48" i="7"/>
  <c r="AG48" i="7"/>
  <c r="AH48" i="7"/>
  <c r="AI48" i="7"/>
  <c r="AJ48" i="7"/>
  <c r="AK48" i="7"/>
  <c r="AL48" i="7"/>
  <c r="AB46" i="7"/>
  <c r="AC46" i="7"/>
  <c r="AD46" i="7"/>
  <c r="AE46" i="7"/>
  <c r="AT46" i="7" s="1"/>
  <c r="AF46" i="7"/>
  <c r="AG46" i="7"/>
  <c r="AH46" i="7"/>
  <c r="AI46" i="7"/>
  <c r="AJ46" i="7"/>
  <c r="AK46" i="7"/>
  <c r="AL46" i="7"/>
  <c r="AB19" i="7"/>
  <c r="AS19" i="7" s="1"/>
  <c r="AC19" i="7"/>
  <c r="AD19" i="7"/>
  <c r="AE19" i="7"/>
  <c r="AT19" i="7" s="1"/>
  <c r="AF19" i="7"/>
  <c r="AG19" i="7"/>
  <c r="AU19" i="7" s="1"/>
  <c r="AH19" i="7"/>
  <c r="AI19" i="7"/>
  <c r="AJ19" i="7"/>
  <c r="AV19" i="7" s="1"/>
  <c r="AK19" i="7"/>
  <c r="AL19" i="7"/>
  <c r="AB45" i="7"/>
  <c r="AC45" i="7"/>
  <c r="AD45" i="7"/>
  <c r="AE45" i="7"/>
  <c r="AF45" i="7"/>
  <c r="AG45" i="7"/>
  <c r="AH45" i="7"/>
  <c r="AI45" i="7"/>
  <c r="AJ45" i="7"/>
  <c r="AK45" i="7"/>
  <c r="AL45" i="7"/>
  <c r="AC27" i="7"/>
  <c r="AD27" i="7"/>
  <c r="AE27" i="7"/>
  <c r="AF27" i="7"/>
  <c r="AG27" i="7"/>
  <c r="AH27" i="7"/>
  <c r="AI27" i="7"/>
  <c r="AJ27" i="7"/>
  <c r="AK27" i="7"/>
  <c r="AL27" i="7"/>
  <c r="AB20" i="7"/>
  <c r="AS20" i="7" s="1"/>
  <c r="AC20" i="7"/>
  <c r="AD20" i="7"/>
  <c r="AE20" i="7"/>
  <c r="AT20" i="7" s="1"/>
  <c r="AF20" i="7"/>
  <c r="AG20" i="7"/>
  <c r="AU20" i="7" s="1"/>
  <c r="AH20" i="7"/>
  <c r="AI20" i="7"/>
  <c r="AJ20" i="7"/>
  <c r="AV20" i="7" s="1"/>
  <c r="AK20" i="7"/>
  <c r="AL20" i="7"/>
  <c r="AB21" i="7"/>
  <c r="AS21" i="7" s="1"/>
  <c r="AC21" i="7"/>
  <c r="AD21" i="7"/>
  <c r="AE21" i="7"/>
  <c r="AT21" i="7" s="1"/>
  <c r="AF21" i="7"/>
  <c r="AG21" i="7"/>
  <c r="AU21" i="7" s="1"/>
  <c r="AH21" i="7"/>
  <c r="AI21" i="7"/>
  <c r="AJ21" i="7"/>
  <c r="AV21" i="7" s="1"/>
  <c r="AK21" i="7"/>
  <c r="AL21" i="7"/>
  <c r="AB53" i="7"/>
  <c r="AC53" i="7"/>
  <c r="AD53" i="7"/>
  <c r="AE53" i="7"/>
  <c r="AF53" i="7"/>
  <c r="AG53" i="7"/>
  <c r="AH53" i="7"/>
  <c r="AI53" i="7"/>
  <c r="AJ53" i="7"/>
  <c r="AK53" i="7"/>
  <c r="AL53" i="7"/>
  <c r="AB28" i="7"/>
  <c r="AC28" i="7"/>
  <c r="AD28" i="7"/>
  <c r="AE28" i="7"/>
  <c r="AF28" i="7"/>
  <c r="AG28" i="7"/>
  <c r="AH28" i="7"/>
  <c r="AI28" i="7"/>
  <c r="AJ28" i="7"/>
  <c r="AK28" i="7"/>
  <c r="AL28" i="7"/>
  <c r="AB38" i="7"/>
  <c r="AC38" i="7"/>
  <c r="AD38" i="7"/>
  <c r="AE38" i="7"/>
  <c r="AF38" i="7"/>
  <c r="AG38" i="7"/>
  <c r="AH38" i="7"/>
  <c r="AI38" i="7"/>
  <c r="AJ38" i="7"/>
  <c r="AK38" i="7"/>
  <c r="AL38" i="7"/>
  <c r="AB33" i="7"/>
  <c r="AC33" i="7"/>
  <c r="AD33" i="7"/>
  <c r="AE33" i="7"/>
  <c r="AF33" i="7"/>
  <c r="AG33" i="7"/>
  <c r="AH33" i="7"/>
  <c r="AI33" i="7"/>
  <c r="AJ33" i="7"/>
  <c r="AK33" i="7"/>
  <c r="AL33" i="7"/>
  <c r="AB61" i="7"/>
  <c r="AC61" i="7"/>
  <c r="AD61" i="7"/>
  <c r="AE61" i="7"/>
  <c r="AF61" i="7"/>
  <c r="AG61" i="7"/>
  <c r="AH61" i="7"/>
  <c r="AI61" i="7"/>
  <c r="AJ61" i="7"/>
  <c r="AK61" i="7"/>
  <c r="AL61" i="7"/>
  <c r="AB70" i="7"/>
  <c r="AC70" i="7"/>
  <c r="AD70" i="7"/>
  <c r="AE70" i="7"/>
  <c r="AF70" i="7"/>
  <c r="AG70" i="7"/>
  <c r="AH70" i="7"/>
  <c r="AI70" i="7"/>
  <c r="AJ70" i="7"/>
  <c r="AK70" i="7"/>
  <c r="AL70" i="7"/>
  <c r="AB42" i="7"/>
  <c r="AC42" i="7"/>
  <c r="AD42" i="7"/>
  <c r="AE42" i="7"/>
  <c r="AF42" i="7"/>
  <c r="AG42" i="7"/>
  <c r="AH42" i="7"/>
  <c r="AI42" i="7"/>
  <c r="AJ42" i="7"/>
  <c r="AK42" i="7"/>
  <c r="AL42" i="7"/>
  <c r="AB72" i="7"/>
  <c r="AC72" i="7"/>
  <c r="AD72" i="7"/>
  <c r="AE72" i="7"/>
  <c r="AF72" i="7"/>
  <c r="AG72" i="7"/>
  <c r="AH72" i="7"/>
  <c r="AI72" i="7"/>
  <c r="AJ72" i="7"/>
  <c r="AK72" i="7"/>
  <c r="AL72" i="7"/>
  <c r="AB55" i="7"/>
  <c r="AC55" i="7"/>
  <c r="AD55" i="7"/>
  <c r="AE55" i="7"/>
  <c r="AF55" i="7"/>
  <c r="AG55" i="7"/>
  <c r="AH55" i="7"/>
  <c r="AI55" i="7"/>
  <c r="AJ55" i="7"/>
  <c r="AK55" i="7"/>
  <c r="AL55" i="7"/>
  <c r="AB66" i="7"/>
  <c r="AC66" i="7"/>
  <c r="AD66" i="7"/>
  <c r="AE66" i="7"/>
  <c r="AF66" i="7"/>
  <c r="AG66" i="7"/>
  <c r="AH66" i="7"/>
  <c r="AI66" i="7"/>
  <c r="AJ66" i="7"/>
  <c r="AK66" i="7"/>
  <c r="AL66" i="7"/>
  <c r="AB22" i="7"/>
  <c r="AS22" i="7" s="1"/>
  <c r="AC22" i="7"/>
  <c r="AD22" i="7"/>
  <c r="AE22" i="7"/>
  <c r="AT22" i="7" s="1"/>
  <c r="AF22" i="7"/>
  <c r="AG22" i="7"/>
  <c r="AU22" i="7" s="1"/>
  <c r="AH22" i="7"/>
  <c r="AI22" i="7"/>
  <c r="AJ22" i="7"/>
  <c r="AV22" i="7" s="1"/>
  <c r="AK22" i="7"/>
  <c r="AL22" i="7"/>
  <c r="AB71" i="7"/>
  <c r="AC71" i="7"/>
  <c r="AD71" i="7"/>
  <c r="AE71" i="7"/>
  <c r="AF71" i="7"/>
  <c r="AG71" i="7"/>
  <c r="AH71" i="7"/>
  <c r="AI71" i="7"/>
  <c r="AJ71" i="7"/>
  <c r="AK71" i="7"/>
  <c r="AL71" i="7"/>
  <c r="AB69" i="7"/>
  <c r="AC69" i="7"/>
  <c r="AD69" i="7"/>
  <c r="AE69" i="7"/>
  <c r="AF69" i="7"/>
  <c r="AG69" i="7"/>
  <c r="AH69" i="7"/>
  <c r="AI69" i="7"/>
  <c r="AJ69" i="7"/>
  <c r="AK69" i="7"/>
  <c r="AL69" i="7"/>
  <c r="AB58" i="7"/>
  <c r="AC58" i="7"/>
  <c r="AD58" i="7"/>
  <c r="AE58" i="7"/>
  <c r="AF58" i="7"/>
  <c r="AG58" i="7"/>
  <c r="AH58" i="7"/>
  <c r="AI58" i="7"/>
  <c r="AJ58" i="7"/>
  <c r="AK58" i="7"/>
  <c r="AL58" i="7"/>
  <c r="AB41" i="7"/>
  <c r="AC41" i="7"/>
  <c r="AD41" i="7"/>
  <c r="AE41" i="7"/>
  <c r="AF41" i="7"/>
  <c r="AG41" i="7"/>
  <c r="AH41" i="7"/>
  <c r="AI41" i="7"/>
  <c r="AJ41" i="7"/>
  <c r="AK41" i="7"/>
  <c r="AL41" i="7"/>
  <c r="AB23" i="7"/>
  <c r="AS23" i="7" s="1"/>
  <c r="AC23" i="7"/>
  <c r="AD23" i="7"/>
  <c r="AE23" i="7"/>
  <c r="AT23" i="7" s="1"/>
  <c r="AF23" i="7"/>
  <c r="AG23" i="7"/>
  <c r="AU23" i="7" s="1"/>
  <c r="AH23" i="7"/>
  <c r="AI23" i="7"/>
  <c r="AJ23" i="7"/>
  <c r="AV23" i="7" s="1"/>
  <c r="AK23" i="7"/>
  <c r="AL23" i="7"/>
  <c r="AB78" i="7"/>
  <c r="AC78" i="7"/>
  <c r="AD78" i="7"/>
  <c r="AE78" i="7"/>
  <c r="AF78" i="7"/>
  <c r="AG78" i="7"/>
  <c r="AH78" i="7"/>
  <c r="AI78" i="7"/>
  <c r="AJ78" i="7"/>
  <c r="AK78" i="7"/>
  <c r="AL78" i="7"/>
  <c r="AB75" i="7"/>
  <c r="AC75" i="7"/>
  <c r="AD75" i="7"/>
  <c r="AE75" i="7"/>
  <c r="AF75" i="7"/>
  <c r="AG75" i="7"/>
  <c r="AH75" i="7"/>
  <c r="AI75" i="7"/>
  <c r="AJ75" i="7"/>
  <c r="AK75" i="7"/>
  <c r="AL75" i="7"/>
  <c r="AB64" i="7"/>
  <c r="AC64" i="7"/>
  <c r="AD64" i="7"/>
  <c r="AE64" i="7"/>
  <c r="AT64" i="7" s="1"/>
  <c r="AF64" i="7"/>
  <c r="AG64" i="7"/>
  <c r="AH64" i="7"/>
  <c r="AI64" i="7"/>
  <c r="AJ64" i="7"/>
  <c r="AK64" i="7"/>
  <c r="AL64" i="7"/>
  <c r="AB24" i="7"/>
  <c r="AS24" i="7" s="1"/>
  <c r="AC24" i="7"/>
  <c r="AD24" i="7"/>
  <c r="AE24" i="7"/>
  <c r="AT24" i="7" s="1"/>
  <c r="AF24" i="7"/>
  <c r="AG24" i="7"/>
  <c r="AU24" i="7" s="1"/>
  <c r="AH24" i="7"/>
  <c r="AI24" i="7"/>
  <c r="AJ24" i="7"/>
  <c r="AV24" i="7" s="1"/>
  <c r="AK24" i="7"/>
  <c r="AL24" i="7"/>
  <c r="AB49" i="7"/>
  <c r="AC49" i="7"/>
  <c r="AD49" i="7"/>
  <c r="AE49" i="7"/>
  <c r="AF49" i="7"/>
  <c r="AG49" i="7"/>
  <c r="AH49" i="7"/>
  <c r="AI49" i="7"/>
  <c r="AJ49" i="7"/>
  <c r="AK49" i="7"/>
  <c r="AL49" i="7"/>
  <c r="AB57" i="7"/>
  <c r="AC57" i="7"/>
  <c r="AD57" i="7"/>
  <c r="AE57" i="7"/>
  <c r="AF57" i="7"/>
  <c r="AG57" i="7"/>
  <c r="AH57" i="7"/>
  <c r="AI57" i="7"/>
  <c r="AJ57" i="7"/>
  <c r="AK57" i="7"/>
  <c r="AL57" i="7"/>
  <c r="AB40" i="7"/>
  <c r="AC40" i="7"/>
  <c r="AD40" i="7"/>
  <c r="AE40" i="7"/>
  <c r="AT40" i="7" s="1"/>
  <c r="AF40" i="7"/>
  <c r="AG40" i="7"/>
  <c r="AH40" i="7"/>
  <c r="AI40" i="7"/>
  <c r="AJ40" i="7"/>
  <c r="AK40" i="7"/>
  <c r="AL40" i="7"/>
  <c r="AB44" i="7"/>
  <c r="AC44" i="7"/>
  <c r="AD44" i="7"/>
  <c r="AE44" i="7"/>
  <c r="AF44" i="7"/>
  <c r="AG44" i="7"/>
  <c r="AH44" i="7"/>
  <c r="AI44" i="7"/>
  <c r="AJ44" i="7"/>
  <c r="AK44" i="7"/>
  <c r="AL44" i="7"/>
  <c r="AB39" i="7"/>
  <c r="AC39" i="7"/>
  <c r="AD39" i="7"/>
  <c r="AE39" i="7"/>
  <c r="AF39" i="7"/>
  <c r="AG39" i="7"/>
  <c r="AH39" i="7"/>
  <c r="AI39" i="7"/>
  <c r="AJ39" i="7"/>
  <c r="AK39" i="7"/>
  <c r="AL39" i="7"/>
  <c r="AB47" i="7"/>
  <c r="AC47" i="7"/>
  <c r="AD47" i="7"/>
  <c r="AE47" i="7"/>
  <c r="AF47" i="7"/>
  <c r="AG47" i="7"/>
  <c r="AH47" i="7"/>
  <c r="AI47" i="7"/>
  <c r="AJ47" i="7"/>
  <c r="AK47" i="7"/>
  <c r="AL47" i="7"/>
  <c r="AB76" i="7"/>
  <c r="AC76" i="7"/>
  <c r="AD76" i="7"/>
  <c r="AE76" i="7"/>
  <c r="AT76" i="7" s="1"/>
  <c r="AF76" i="7"/>
  <c r="AG76" i="7"/>
  <c r="AH76" i="7"/>
  <c r="AI76" i="7"/>
  <c r="AJ76" i="7"/>
  <c r="AK76" i="7"/>
  <c r="AL76" i="7"/>
  <c r="AB59" i="7"/>
  <c r="AC59" i="7"/>
  <c r="AD59" i="7"/>
  <c r="AE59" i="7"/>
  <c r="AF59" i="7"/>
  <c r="AG59" i="7"/>
  <c r="AH59" i="7"/>
  <c r="AI59" i="7"/>
  <c r="AJ59" i="7"/>
  <c r="AK59" i="7"/>
  <c r="AL59" i="7"/>
  <c r="AL36" i="7"/>
  <c r="AK36" i="7"/>
  <c r="AJ36" i="7"/>
  <c r="AI36" i="7"/>
  <c r="AH36" i="7"/>
  <c r="AG36" i="7"/>
  <c r="AF36" i="7"/>
  <c r="AE36" i="7"/>
  <c r="AD36" i="7"/>
  <c r="AC36" i="7"/>
  <c r="AB36" i="7"/>
  <c r="AT39" i="7" l="1"/>
  <c r="AX17" i="7"/>
  <c r="AT49" i="7"/>
  <c r="AT69" i="7"/>
  <c r="AT55" i="7"/>
  <c r="AT61" i="7"/>
  <c r="AT53" i="7"/>
  <c r="AT45" i="7"/>
  <c r="AT31" i="7"/>
  <c r="AT30" i="7"/>
  <c r="AT62" i="7"/>
  <c r="AT51" i="7"/>
  <c r="AT50" i="7"/>
  <c r="AT77" i="7"/>
  <c r="AT36" i="7"/>
  <c r="AU59" i="7"/>
  <c r="AV76" i="7"/>
  <c r="AS76" i="7"/>
  <c r="AT47" i="7"/>
  <c r="AU44" i="7"/>
  <c r="AV40" i="7"/>
  <c r="AS40" i="7"/>
  <c r="AT57" i="7"/>
  <c r="AV64" i="7"/>
  <c r="AS64" i="7"/>
  <c r="AT75" i="7"/>
  <c r="AX75" i="7" s="1"/>
  <c r="AV41" i="7"/>
  <c r="AS41" i="7"/>
  <c r="AT58" i="7"/>
  <c r="AU71" i="7"/>
  <c r="AT66" i="7"/>
  <c r="AU72" i="7"/>
  <c r="AV42" i="7"/>
  <c r="AS42" i="7"/>
  <c r="AT70" i="7"/>
  <c r="AU33" i="7"/>
  <c r="AV38" i="7"/>
  <c r="AS38" i="7"/>
  <c r="AT28" i="7"/>
  <c r="AT27" i="7"/>
  <c r="AV46" i="7"/>
  <c r="AS46" i="7"/>
  <c r="AT48" i="7"/>
  <c r="AU52" i="7"/>
  <c r="AV35" i="7"/>
  <c r="AS35" i="7"/>
  <c r="AT74" i="7"/>
  <c r="AU25" i="7"/>
  <c r="AV67" i="7"/>
  <c r="AS67" i="7"/>
  <c r="AT63" i="7"/>
  <c r="AU34" i="7"/>
  <c r="AV80" i="7"/>
  <c r="AS80" i="7"/>
  <c r="AU26" i="7"/>
  <c r="AV37" i="7"/>
  <c r="AS37" i="7"/>
  <c r="AU56" i="7"/>
  <c r="AV43" i="7"/>
  <c r="AS43" i="7"/>
  <c r="AT32" i="7"/>
  <c r="AU60" i="7"/>
  <c r="AV68" i="7"/>
  <c r="AS68" i="7"/>
  <c r="AT65" i="7"/>
  <c r="AU79" i="7"/>
  <c r="AV54" i="7"/>
  <c r="AS54" i="7"/>
  <c r="AT73" i="7"/>
  <c r="AT78" i="7"/>
  <c r="AU36" i="7"/>
  <c r="AV59" i="7"/>
  <c r="AS59" i="7"/>
  <c r="AU76" i="7"/>
  <c r="AV47" i="7"/>
  <c r="AU47" i="7"/>
  <c r="AV39" i="7"/>
  <c r="AU39" i="7"/>
  <c r="AV44" i="7"/>
  <c r="AS44" i="7"/>
  <c r="AU40" i="7"/>
  <c r="AV57" i="7"/>
  <c r="AU57" i="7"/>
  <c r="AV49" i="7"/>
  <c r="AU49" i="7"/>
  <c r="AX49" i="7" s="1"/>
  <c r="AU64" i="7"/>
  <c r="AV75" i="7"/>
  <c r="AU75" i="7"/>
  <c r="AV78" i="7"/>
  <c r="AU78" i="7"/>
  <c r="AU41" i="7"/>
  <c r="AT41" i="7"/>
  <c r="AV58" i="7"/>
  <c r="AU58" i="7"/>
  <c r="AV69" i="7"/>
  <c r="AU69" i="7"/>
  <c r="AV71" i="7"/>
  <c r="AS71" i="7"/>
  <c r="AV66" i="7"/>
  <c r="AU66" i="7"/>
  <c r="AV55" i="7"/>
  <c r="AU55" i="7"/>
  <c r="AV72" i="7"/>
  <c r="AS72" i="7"/>
  <c r="AU42" i="7"/>
  <c r="AT42" i="7"/>
  <c r="AV70" i="7"/>
  <c r="AU70" i="7"/>
  <c r="AV61" i="7"/>
  <c r="AU61" i="7"/>
  <c r="AV33" i="7"/>
  <c r="AS33" i="7"/>
  <c r="AU38" i="7"/>
  <c r="AX38" i="7" s="1"/>
  <c r="AT38" i="7"/>
  <c r="AV28" i="7"/>
  <c r="AU53" i="7"/>
  <c r="AV27" i="7"/>
  <c r="AU45" i="7"/>
  <c r="AV48" i="7"/>
  <c r="AU31" i="7"/>
  <c r="AV52" i="7"/>
  <c r="AX52" i="7" s="1"/>
  <c r="AT52" i="7"/>
  <c r="AS52" i="7"/>
  <c r="AV74" i="7"/>
  <c r="AU30" i="7"/>
  <c r="AV25" i="7"/>
  <c r="AT25" i="7"/>
  <c r="AS25" i="7"/>
  <c r="AV63" i="7"/>
  <c r="AU62" i="7"/>
  <c r="AV34" i="7"/>
  <c r="AT34" i="7"/>
  <c r="AS34" i="7"/>
  <c r="AU51" i="7"/>
  <c r="AV26" i="7"/>
  <c r="AT26" i="7"/>
  <c r="AS26" i="7"/>
  <c r="AV29" i="7"/>
  <c r="AV56" i="7"/>
  <c r="AT56" i="7"/>
  <c r="AS56" i="7"/>
  <c r="AV32" i="7"/>
  <c r="AU50" i="7"/>
  <c r="AV60" i="7"/>
  <c r="AT60" i="7"/>
  <c r="AS60" i="7"/>
  <c r="AV77" i="7"/>
  <c r="AU77" i="7"/>
  <c r="AV79" i="7"/>
  <c r="AS79" i="7"/>
  <c r="AT54" i="7"/>
  <c r="AT59" i="7"/>
  <c r="AS39" i="7"/>
  <c r="AT44" i="7"/>
  <c r="AS49" i="7"/>
  <c r="AS78" i="7"/>
  <c r="AS69" i="7"/>
  <c r="AT71" i="7"/>
  <c r="AS55" i="7"/>
  <c r="AT72" i="7"/>
  <c r="AS61" i="7"/>
  <c r="AT33" i="7"/>
  <c r="AX33" i="7" s="1"/>
  <c r="AV53" i="7"/>
  <c r="AV45" i="7"/>
  <c r="AV31" i="7"/>
  <c r="AV30" i="7"/>
  <c r="AV62" i="7"/>
  <c r="AV51" i="7"/>
  <c r="AV50" i="7"/>
  <c r="AS47" i="7"/>
  <c r="AS57" i="7"/>
  <c r="AS75" i="7"/>
  <c r="AS58" i="7"/>
  <c r="AS66" i="7"/>
  <c r="AS70" i="7"/>
  <c r="AV65" i="7"/>
  <c r="AV73" i="7"/>
  <c r="AS36" i="7"/>
  <c r="AV36" i="7"/>
  <c r="AU28" i="7"/>
  <c r="AX28" i="7" s="1"/>
  <c r="AS53" i="7"/>
  <c r="AU27" i="7"/>
  <c r="AS45" i="7"/>
  <c r="AU48" i="7"/>
  <c r="AX48" i="7" s="1"/>
  <c r="AS31" i="7"/>
  <c r="AU74" i="7"/>
  <c r="AS30" i="7"/>
  <c r="AU63" i="7"/>
  <c r="AX63" i="7" s="1"/>
  <c r="AS62" i="7"/>
  <c r="AS51" i="7"/>
  <c r="AU29" i="7"/>
  <c r="AU32" i="7"/>
  <c r="AX32" i="7" s="1"/>
  <c r="AS50" i="7"/>
  <c r="AU65" i="7"/>
  <c r="AS77" i="7"/>
  <c r="AT79" i="7"/>
  <c r="AU73" i="7"/>
  <c r="AS28" i="7"/>
  <c r="AS27" i="7"/>
  <c r="AU46" i="7"/>
  <c r="AS48" i="7"/>
  <c r="AU35" i="7"/>
  <c r="AS74" i="7"/>
  <c r="AU67" i="7"/>
  <c r="AS63" i="7"/>
  <c r="AU80" i="7"/>
  <c r="AU37" i="7"/>
  <c r="AS29" i="7"/>
  <c r="AU43" i="7"/>
  <c r="AS32" i="7"/>
  <c r="AU68" i="7"/>
  <c r="AS65" i="7"/>
  <c r="AU54" i="7"/>
  <c r="AS73" i="7"/>
  <c r="AX47" i="7"/>
  <c r="AX40" i="7"/>
  <c r="AX57" i="7"/>
  <c r="AX24" i="7"/>
  <c r="AX64" i="7"/>
  <c r="AX23" i="7"/>
  <c r="AX41" i="7"/>
  <c r="AX71" i="7"/>
  <c r="AX22" i="7"/>
  <c r="AX66" i="7"/>
  <c r="AX72" i="7"/>
  <c r="AX42" i="7"/>
  <c r="AX70" i="7"/>
  <c r="AX21" i="7"/>
  <c r="AX20" i="7"/>
  <c r="AX19" i="7"/>
  <c r="AX46" i="7"/>
  <c r="AX35" i="7"/>
  <c r="AX67" i="7"/>
  <c r="AX34" i="7"/>
  <c r="AX80" i="7"/>
  <c r="AX18" i="7"/>
  <c r="AX26" i="7"/>
  <c r="AX37" i="7"/>
  <c r="AX29" i="7"/>
  <c r="AX56" i="7"/>
  <c r="AX43" i="7"/>
  <c r="AX60" i="7"/>
  <c r="AX65" i="7"/>
  <c r="AX79" i="7"/>
  <c r="AX54" i="7"/>
  <c r="AX73" i="7"/>
  <c r="AX78" i="7"/>
  <c r="AX53" i="7"/>
  <c r="AX6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D12" i="7"/>
  <c r="D11" i="7"/>
  <c r="D10" i="7"/>
  <c r="D9" i="7"/>
  <c r="D8" i="7"/>
  <c r="D7" i="7"/>
  <c r="D6" i="7"/>
  <c r="D5" i="7"/>
  <c r="D4" i="7"/>
  <c r="D3" i="7"/>
  <c r="D2" i="7"/>
  <c r="AX25" i="7" l="1"/>
  <c r="AX58" i="7"/>
  <c r="AX76" i="7"/>
  <c r="AX44" i="7"/>
  <c r="AX68" i="7"/>
  <c r="AX74" i="7"/>
  <c r="AX61" i="7"/>
  <c r="AX36" i="7"/>
  <c r="AX45" i="7"/>
  <c r="AX77" i="7"/>
  <c r="AX55" i="7"/>
  <c r="AX27" i="7"/>
  <c r="AX51" i="7"/>
  <c r="AX50" i="7"/>
  <c r="AX59" i="7"/>
  <c r="AX31" i="7"/>
  <c r="AX30" i="7"/>
  <c r="AX69" i="7"/>
  <c r="AX39" i="7"/>
</calcChain>
</file>

<file path=xl/sharedStrings.xml><?xml version="1.0" encoding="utf-8"?>
<sst xmlns="http://schemas.openxmlformats.org/spreadsheetml/2006/main" count="1651" uniqueCount="341">
  <si>
    <t>rno-let-7a-5p</t>
  </si>
  <si>
    <t>rno-let-7b-3p</t>
  </si>
  <si>
    <t>rno-let-7b-5p</t>
  </si>
  <si>
    <t>rno-let-7c-5p</t>
  </si>
  <si>
    <t>rno-let-7d-3p</t>
  </si>
  <si>
    <t>rno-let-7d-5p</t>
  </si>
  <si>
    <t>rno-let-7e-5p</t>
  </si>
  <si>
    <t>rno-let-7f-5p</t>
  </si>
  <si>
    <t>rno-let-7g-5p</t>
  </si>
  <si>
    <t>rno-let-7i-5p</t>
  </si>
  <si>
    <t>rno-miR-100-5p</t>
  </si>
  <si>
    <t>rno-miR-101a-3p</t>
  </si>
  <si>
    <t>rno-miR-103-3p</t>
  </si>
  <si>
    <t>rno-miR-107-3p</t>
  </si>
  <si>
    <t>rno-miR-10a-3p</t>
  </si>
  <si>
    <t>rno-miR-10a-5p</t>
  </si>
  <si>
    <t>rno-miR-10b-5p</t>
  </si>
  <si>
    <t>rno-miR-125a-5p</t>
  </si>
  <si>
    <t>rno-miR-125b-2-3p</t>
  </si>
  <si>
    <t>rno-miR-125b-5p</t>
  </si>
  <si>
    <t>rno-miR-126a-3p</t>
  </si>
  <si>
    <t>rno-miR-126a-5p</t>
  </si>
  <si>
    <t>rno-miR-130a-3p</t>
  </si>
  <si>
    <t>rno-miR-141-3p</t>
  </si>
  <si>
    <t>rno-miR-143-3p</t>
  </si>
  <si>
    <t>rno-miR-146a-5p</t>
  </si>
  <si>
    <t>rno-miR-146b-5p</t>
  </si>
  <si>
    <t>rno-miR-150-5p</t>
  </si>
  <si>
    <t>rno-miR-151-3p</t>
  </si>
  <si>
    <t>rno-miR-16-5p</t>
  </si>
  <si>
    <t>rno-miR-181a-5p</t>
  </si>
  <si>
    <t>rno-miR-181b-5p</t>
  </si>
  <si>
    <t>rno-miR-181c-5p</t>
  </si>
  <si>
    <t>rno-miR-181d-5p</t>
  </si>
  <si>
    <t>rno-miR-182</t>
  </si>
  <si>
    <t>rno-miR-186-5p</t>
  </si>
  <si>
    <t>rno-miR-191a-5p</t>
  </si>
  <si>
    <t>rno-miR-192-5p</t>
  </si>
  <si>
    <t>rno-miR-194-5p</t>
  </si>
  <si>
    <t>rno-miR-196a-5p</t>
  </si>
  <si>
    <t>rno-miR-196b-5p</t>
  </si>
  <si>
    <t>rno-miR-199a-3p</t>
  </si>
  <si>
    <t>rno-miR-19b-3p</t>
  </si>
  <si>
    <t>rno-miR-200b-3p</t>
  </si>
  <si>
    <t>rno-miR-204-5p</t>
  </si>
  <si>
    <t>rno-miR-205</t>
  </si>
  <si>
    <t>rno-miR-21-5p</t>
  </si>
  <si>
    <t>rno-miR-22-3p</t>
  </si>
  <si>
    <t>rno-miR-23a-3p</t>
  </si>
  <si>
    <t>rno-miR-23b-3p</t>
  </si>
  <si>
    <t>rno-miR-24-2-5p</t>
  </si>
  <si>
    <t>rno-miR-24-3p</t>
  </si>
  <si>
    <t>rno-miR-25-3p</t>
  </si>
  <si>
    <t>rno-miR-26a-5p</t>
  </si>
  <si>
    <t>rno-miR-26b-5p</t>
  </si>
  <si>
    <t>rno-miR-27a-3p</t>
  </si>
  <si>
    <t>rno-miR-27b-3p</t>
  </si>
  <si>
    <t>rno-miR-28-3p</t>
  </si>
  <si>
    <t>rno-miR-29a-3p</t>
  </si>
  <si>
    <t>rno-miR-301a-3p</t>
  </si>
  <si>
    <t>rno-miR-30a-3p</t>
  </si>
  <si>
    <t>rno-miR-30a-5p</t>
  </si>
  <si>
    <t>rno-miR-30c-1-3p</t>
  </si>
  <si>
    <t>rno-miR-30c-2-3p</t>
  </si>
  <si>
    <t>rno-miR-30d-5p</t>
  </si>
  <si>
    <t>rno-miR-30e-3p</t>
  </si>
  <si>
    <t>rno-miR-30e-5p</t>
  </si>
  <si>
    <t>rno-miR-320-3p</t>
  </si>
  <si>
    <t>rno-miR-328a-3p</t>
  </si>
  <si>
    <t>rno-miR-339-3p</t>
  </si>
  <si>
    <t>rno-miR-351-5p</t>
  </si>
  <si>
    <t>rno-miR-3557-5p</t>
  </si>
  <si>
    <t>rno-miR-3586-3p</t>
  </si>
  <si>
    <t>rno-miR-3588</t>
  </si>
  <si>
    <t>rno-miR-3596a</t>
  </si>
  <si>
    <t>rno-miR-375-3p</t>
  </si>
  <si>
    <t>rno-miR-423-3p</t>
  </si>
  <si>
    <t>rno-miR-423-5p</t>
  </si>
  <si>
    <t>rno-miR-425-5p</t>
  </si>
  <si>
    <t>rno-miR-429</t>
  </si>
  <si>
    <t>rno-miR-450a-5p</t>
  </si>
  <si>
    <t>rno-miR-676</t>
  </si>
  <si>
    <t>rno-miR-872-5p</t>
  </si>
  <si>
    <t>rno-miR-92a-3p</t>
  </si>
  <si>
    <t>rno-miR-92b-3p</t>
  </si>
  <si>
    <t>rno-miR-93-5p</t>
  </si>
  <si>
    <t>rno-miR-98-5p</t>
  </si>
  <si>
    <t>rno-miR-99a-5p</t>
  </si>
  <si>
    <t>rno-miR-99b-5p</t>
  </si>
  <si>
    <t>Rat 1</t>
  </si>
  <si>
    <t>A</t>
  </si>
  <si>
    <t>Collecting Duct</t>
  </si>
  <si>
    <t>Rat 3</t>
  </si>
  <si>
    <t>Glomerulus</t>
  </si>
  <si>
    <t>Proximal Tubule</t>
  </si>
  <si>
    <t>Thick Henle Loop</t>
  </si>
  <si>
    <t>Rat 2</t>
  </si>
  <si>
    <t>B</t>
  </si>
  <si>
    <t>C</t>
  </si>
  <si>
    <t>D</t>
  </si>
  <si>
    <t>Rat ID</t>
  </si>
  <si>
    <t>Replicate</t>
  </si>
  <si>
    <t>Tissue</t>
  </si>
  <si>
    <t>rno-let-7a-1-3p</t>
  </si>
  <si>
    <t>rno-let-7c-2-3p</t>
  </si>
  <si>
    <t>rno-let-7e-3p</t>
  </si>
  <si>
    <t>rno-miR-101b-3p</t>
  </si>
  <si>
    <t>rno-miR-106b-3p</t>
  </si>
  <si>
    <t>rno-miR-106b-5p</t>
  </si>
  <si>
    <t>rno-miR-10b-3p</t>
  </si>
  <si>
    <t>rno-miR-1249</t>
  </si>
  <si>
    <t>rno-miR-125a-3p</t>
  </si>
  <si>
    <t>rno-miR-125b-1-3p</t>
  </si>
  <si>
    <t>rno-miR-127-3p</t>
  </si>
  <si>
    <t>rno-miR-132-3p</t>
  </si>
  <si>
    <t>rno-miR-138-5p</t>
  </si>
  <si>
    <t>rno-miR-140-3p</t>
  </si>
  <si>
    <t>rno-miR-142-5p</t>
  </si>
  <si>
    <t>rno-miR-145-5p</t>
  </si>
  <si>
    <t>rno-miR-148a-3p</t>
  </si>
  <si>
    <t>rno-miR-148a-5p</t>
  </si>
  <si>
    <t>rno-miR-148b-3p</t>
  </si>
  <si>
    <t>rno-miR-149-5p</t>
  </si>
  <si>
    <t>rno-miR-152-5p</t>
  </si>
  <si>
    <t>rno-miR-155-5p</t>
  </si>
  <si>
    <t>rno-miR-15b-5p</t>
  </si>
  <si>
    <t>rno-miR-17-5p</t>
  </si>
  <si>
    <t>rno-miR-181a-1-3p</t>
  </si>
  <si>
    <t>rno-miR-181c-3p</t>
  </si>
  <si>
    <t>rno-miR-1839-5p</t>
  </si>
  <si>
    <t>rno-miR-184</t>
  </si>
  <si>
    <t>rno-miR-1843a-3p</t>
  </si>
  <si>
    <t>rno-miR-1843a-5p</t>
  </si>
  <si>
    <t>rno-miR-1843b-5p</t>
  </si>
  <si>
    <t>rno-miR-191a-3p</t>
  </si>
  <si>
    <t>rno-miR-195-3p</t>
  </si>
  <si>
    <t>rno-miR-195-5p</t>
  </si>
  <si>
    <t>rno-miR-196c-5p</t>
  </si>
  <si>
    <t>rno-miR-199a-5p</t>
  </si>
  <si>
    <t>rno-miR-19a-3p</t>
  </si>
  <si>
    <t>rno-miR-200a-3p</t>
  </si>
  <si>
    <t>rno-miR-200b-5p</t>
  </si>
  <si>
    <t>rno-miR-203a-3p</t>
  </si>
  <si>
    <t>rno-miR-203b-3p</t>
  </si>
  <si>
    <t>rno-miR-20a-5p</t>
  </si>
  <si>
    <t>rno-miR-21-3p</t>
  </si>
  <si>
    <t>rno-miR-210-3p</t>
  </si>
  <si>
    <t>rno-miR-218a-5p</t>
  </si>
  <si>
    <t>rno-miR-221-3p</t>
  </si>
  <si>
    <t>rno-miR-26b-3p</t>
  </si>
  <si>
    <t>rno-miR-27b-5p</t>
  </si>
  <si>
    <t>rno-miR-28-5p</t>
  </si>
  <si>
    <t>rno-miR-29b-3p</t>
  </si>
  <si>
    <t>rno-miR-29c-3p</t>
  </si>
  <si>
    <t>rno-miR-300-3p</t>
  </si>
  <si>
    <t>rno-miR-3068-3p</t>
  </si>
  <si>
    <t>rno-miR-30c-5p</t>
  </si>
  <si>
    <t>rno-miR-30d-3p</t>
  </si>
  <si>
    <t>rno-miR-31a-5p</t>
  </si>
  <si>
    <t>rno-miR-322-5p</t>
  </si>
  <si>
    <t>rno-miR-324-3p</t>
  </si>
  <si>
    <t>rno-miR-338-3p</t>
  </si>
  <si>
    <t>rno-miR-339-5p</t>
  </si>
  <si>
    <t>rno-miR-340-5p</t>
  </si>
  <si>
    <t>rno-miR-342-3p</t>
  </si>
  <si>
    <t>rno-miR-342-5p</t>
  </si>
  <si>
    <t>rno-miR-34a-5p</t>
  </si>
  <si>
    <t>rno-miR-34c-5p</t>
  </si>
  <si>
    <t>rno-miR-3553</t>
  </si>
  <si>
    <t>rno-miR-3557-3p</t>
  </si>
  <si>
    <t>rno-miR-3559-5p</t>
  </si>
  <si>
    <t>rno-miR-3570</t>
  </si>
  <si>
    <t>rno-miR-3574</t>
  </si>
  <si>
    <t>rno-miR-3590-5p</t>
  </si>
  <si>
    <t>rno-miR-361-3p</t>
  </si>
  <si>
    <t>rno-miR-361-5p</t>
  </si>
  <si>
    <t>rno-miR-365-3p</t>
  </si>
  <si>
    <t>rno-miR-374-5p</t>
  </si>
  <si>
    <t>rno-miR-378a-5p</t>
  </si>
  <si>
    <t>rno-miR-409b</t>
  </si>
  <si>
    <t>rno-miR-411-5p</t>
  </si>
  <si>
    <t>rno-miR-455-5p</t>
  </si>
  <si>
    <t>rno-miR-489-3p</t>
  </si>
  <si>
    <t>rno-miR-497-5p</t>
  </si>
  <si>
    <t>rno-miR-499-5p</t>
  </si>
  <si>
    <t>rno-miR-532-5p</t>
  </si>
  <si>
    <t>rno-miR-541-5p</t>
  </si>
  <si>
    <t>rno-miR-582-3p</t>
  </si>
  <si>
    <t>rno-miR-615</t>
  </si>
  <si>
    <t>rno-miR-6315</t>
  </si>
  <si>
    <t>rno-miR-6329</t>
  </si>
  <si>
    <t>rno-miR-652-3p</t>
  </si>
  <si>
    <t>rno-miR-653-3p</t>
  </si>
  <si>
    <t>rno-miR-653-5p</t>
  </si>
  <si>
    <t>rno-miR-664-3p</t>
  </si>
  <si>
    <t>rno-miR-671</t>
  </si>
  <si>
    <t>rno-miR-672-5p</t>
  </si>
  <si>
    <t>rno-miR-674-3p</t>
  </si>
  <si>
    <t>rno-miR-872-3p</t>
  </si>
  <si>
    <t>rno-miR-96-5p</t>
  </si>
  <si>
    <t>rno-miR-99b-3p</t>
  </si>
  <si>
    <t>rno-miR-9a-5p</t>
  </si>
  <si>
    <t>*</t>
  </si>
  <si>
    <t>Correlation</t>
  </si>
  <si>
    <t>-</t>
  </si>
  <si>
    <t>PT</t>
  </si>
  <si>
    <t>G</t>
  </si>
  <si>
    <t>Sequencing</t>
  </si>
  <si>
    <t>FirePlex</t>
  </si>
  <si>
    <t>Group</t>
  </si>
  <si>
    <t>rno-mir-100-5p</t>
  </si>
  <si>
    <t>rno-mir-103-3p</t>
  </si>
  <si>
    <t>rno-mir-107-3p</t>
  </si>
  <si>
    <t>rno-mir-10a-5p</t>
  </si>
  <si>
    <t>rno-mir-125a-5p</t>
  </si>
  <si>
    <t>rno-mir-126a-3p</t>
  </si>
  <si>
    <t>rno-mir-126a-5p</t>
  </si>
  <si>
    <t>rno-mir-130a-3p</t>
  </si>
  <si>
    <t>rno-mir-140-5p</t>
  </si>
  <si>
    <t>rno-mir-141-3p</t>
  </si>
  <si>
    <t>rno-mir-143-3p</t>
  </si>
  <si>
    <t>rno-mir-145-5p</t>
  </si>
  <si>
    <t>rno-mir-16-5p</t>
  </si>
  <si>
    <t>rno-mir-17-1-3p</t>
  </si>
  <si>
    <t>rno-mir-181b-5p</t>
  </si>
  <si>
    <t>rno-mir-181c-5p</t>
  </si>
  <si>
    <t>rno-mir-182</t>
  </si>
  <si>
    <t>rno-mir-186-5p</t>
  </si>
  <si>
    <t>rno-mir-191a-5p</t>
  </si>
  <si>
    <t>rno-mir-192-5p</t>
  </si>
  <si>
    <t>rno-mir-194-5p</t>
  </si>
  <si>
    <t>rno-mir-19b-3p</t>
  </si>
  <si>
    <t>rno-mir-200a-3p</t>
  </si>
  <si>
    <t>rno-mir-203a-3p</t>
  </si>
  <si>
    <t>rno-mir-205</t>
  </si>
  <si>
    <t>rno-mir-20a-5p</t>
  </si>
  <si>
    <t>rno-mir-210-3p</t>
  </si>
  <si>
    <t>rno-mir-214-3p</t>
  </si>
  <si>
    <t>rno-mir-21-5p</t>
  </si>
  <si>
    <t>rno-mir-221-3p</t>
  </si>
  <si>
    <t>rno-mir-222-3p</t>
  </si>
  <si>
    <t>rno-mir-223-3p</t>
  </si>
  <si>
    <t>rno-mir-22-3p</t>
  </si>
  <si>
    <t>rno-mir-23a-3p</t>
  </si>
  <si>
    <t>rno-mir-24-3p</t>
  </si>
  <si>
    <t>rno-mir-25-3p</t>
  </si>
  <si>
    <t>rno-mir-26a-5p</t>
  </si>
  <si>
    <t>rno-mir-26b-5p</t>
  </si>
  <si>
    <t>rno-mir-27b-3p</t>
  </si>
  <si>
    <t>rno-mir-29c-3p</t>
  </si>
  <si>
    <t>rno-mir-30a-3p</t>
  </si>
  <si>
    <t>rno-mir-30a-5p</t>
  </si>
  <si>
    <t>rno-mir-30b-5p</t>
  </si>
  <si>
    <t>rno-mir-30c-2-3p</t>
  </si>
  <si>
    <t>rno-mir-30c-5p</t>
  </si>
  <si>
    <t>rno-mir-320-3p</t>
  </si>
  <si>
    <t>rno-mir-342-3p</t>
  </si>
  <si>
    <t>rno-mir-34c-3p</t>
  </si>
  <si>
    <t>rno-mir-3553</t>
  </si>
  <si>
    <t>rno-mir-3588</t>
  </si>
  <si>
    <t>rno-mir-375-3p</t>
  </si>
  <si>
    <t>rno-mir-378a-3p</t>
  </si>
  <si>
    <t>rno-mir-423-3p</t>
  </si>
  <si>
    <t>rno-mir-425-5p</t>
  </si>
  <si>
    <t>rno-mir-429</t>
  </si>
  <si>
    <t>rno-mir-450a-5p</t>
  </si>
  <si>
    <t>rno-mir-541-5p</t>
  </si>
  <si>
    <t>rno-mir-672-5p</t>
  </si>
  <si>
    <t>rno-mir-93-5p</t>
  </si>
  <si>
    <t>rno-mir-99b-5p</t>
  </si>
  <si>
    <t>Loop of Henle</t>
  </si>
  <si>
    <t>rno-mir-351-5p</t>
  </si>
  <si>
    <t>Averages</t>
  </si>
  <si>
    <t>Fireplex</t>
  </si>
  <si>
    <t>Correl</t>
  </si>
  <si>
    <t>miR-143-3p</t>
  </si>
  <si>
    <t>LoH</t>
  </si>
  <si>
    <t>CD</t>
  </si>
  <si>
    <t>miR-192-5p</t>
  </si>
  <si>
    <t>miR-17-1-3p</t>
  </si>
  <si>
    <t>miR-223-3p</t>
  </si>
  <si>
    <t xml:space="preserve">miR-223-3p   </t>
  </si>
  <si>
    <t>miR-140-5p</t>
  </si>
  <si>
    <t>miR-210-3p</t>
  </si>
  <si>
    <t>miR-221-3p</t>
  </si>
  <si>
    <t>miR-222-3p</t>
  </si>
  <si>
    <t>Correlation Fireplex to Seq</t>
  </si>
  <si>
    <t>Correlation ddPCR to Fireplex</t>
  </si>
  <si>
    <t>Correlation ddPCR to Seq</t>
  </si>
  <si>
    <t>Fireplex (MFi)</t>
  </si>
  <si>
    <t>Sequencing (Normalized counts)</t>
  </si>
  <si>
    <t>Interaction</t>
  </si>
  <si>
    <t>Rat 1_Collecting Duct</t>
  </si>
  <si>
    <t>Rat 2_Collecting Duct</t>
  </si>
  <si>
    <t>Rat 3_Collecting Duct</t>
  </si>
  <si>
    <t>Rat 1_Glomerulus</t>
  </si>
  <si>
    <t>Rat 3_Glomerulus</t>
  </si>
  <si>
    <t>Rat 1_Proximal Tubule</t>
  </si>
  <si>
    <t>Rat 2_Proximal Tubule</t>
  </si>
  <si>
    <t>Rat 3_Proximal Tubule</t>
  </si>
  <si>
    <t>Rat 1_Thick Henle Loop</t>
  </si>
  <si>
    <t>Rat 2_Thick Henle Loop</t>
  </si>
  <si>
    <t>Rat 3_Thick Henle Loop</t>
  </si>
  <si>
    <t>rno-miR-140-5p</t>
  </si>
  <si>
    <t>rno-miR-222-3p</t>
  </si>
  <si>
    <t>rno-miR-17-1-3p</t>
  </si>
  <si>
    <t>TMM normalized counts without filter</t>
  </si>
  <si>
    <t>rno-miR-223-3p</t>
  </si>
  <si>
    <t>Rat01</t>
  </si>
  <si>
    <t>Rat02</t>
  </si>
  <si>
    <t>Rat03</t>
  </si>
  <si>
    <t>Kidney region</t>
  </si>
  <si>
    <t>Kidney region Abbr</t>
  </si>
  <si>
    <t>miRNA</t>
  </si>
  <si>
    <t>Pos drop per 1ng RNA</t>
  </si>
  <si>
    <t>100* (Ratio vs miR-30d) per region</t>
  </si>
  <si>
    <t>Glom</t>
  </si>
  <si>
    <t>miR-30d-5p</t>
  </si>
  <si>
    <t>THL</t>
  </si>
  <si>
    <t>miR-30d norm</t>
  </si>
  <si>
    <t>ddPCR (target/miR-30d-5p)</t>
  </si>
  <si>
    <t>Region</t>
  </si>
  <si>
    <t xml:space="preserve">Specific </t>
  </si>
  <si>
    <t>Enriched</t>
  </si>
  <si>
    <t>PT*</t>
  </si>
  <si>
    <t>Metadata</t>
  </si>
  <si>
    <t>The equation for the correlation coefficient is:</t>
  </si>
  <si>
    <t>where </t>
  </si>
  <si>
    <t>are the sample means AVERAGE(array1) and AVERAGE(array2).</t>
  </si>
  <si>
    <r>
      <rPr>
        <b/>
        <sz val="11"/>
        <color theme="1"/>
        <rFont val="Calibri"/>
        <family val="2"/>
        <scheme val="minor"/>
      </rPr>
      <t>FP vs seq correl</t>
    </r>
    <r>
      <rPr>
        <sz val="11"/>
        <color theme="1"/>
        <rFont val="Calibri"/>
        <family val="2"/>
        <scheme val="minor"/>
      </rPr>
      <t xml:space="preserve"> = This uses the embedded correlation coefficient calculation within Excel to correlate the average segment values for each miRNA for the sequencing and FirePlex (FP from Supp 8) data. The upper section is the raw count data summed across technical replicates (e.g. individual sequencing flow runs) for each sample with miRNA represented across the horizontal. The lower left section is this data transformed along the vertical. This data is then reordered to match the miRNA measured in the FirePlex panel. These values were then averaged per segment per miRNA for each method. The correlation coefficient was then calculated for the similarity in differences in expression along the segments for each miRNA using the 2 methods.</t>
    </r>
  </si>
  <si>
    <t>Analysis data generated on 1-24-2020</t>
  </si>
  <si>
    <r>
      <rPr>
        <b/>
        <sz val="11"/>
        <color theme="1"/>
        <rFont val="Calibri"/>
        <family val="2"/>
        <scheme val="minor"/>
      </rPr>
      <t>Seq count data</t>
    </r>
    <r>
      <rPr>
        <sz val="11"/>
        <color theme="1"/>
        <rFont val="Calibri"/>
        <family val="2"/>
        <scheme val="minor"/>
      </rPr>
      <t xml:space="preserve"> = TMM normalized count data for small RNA sequencing. This data is not log2 transformed and is not filtered (total counts &lt;100) to include all miRNA with low to high expression. This data was used for enrichment and correlation analysis.</t>
    </r>
  </si>
  <si>
    <t>ddPCR data (from Supp 6)</t>
  </si>
  <si>
    <t>Correlation of ddPCR/Fireplex/sequencing (including low filtered values for seq)</t>
  </si>
  <si>
    <t>Correlation of ddPCR/FirePlex/sequencing (excluding filtered sequencing values)</t>
  </si>
  <si>
    <t>Averaged values of biological reps</t>
  </si>
  <si>
    <r>
      <rPr>
        <b/>
        <sz val="11"/>
        <color theme="1"/>
        <rFont val="Calibri"/>
        <family val="2"/>
        <scheme val="minor"/>
      </rPr>
      <t>Fig 8 data</t>
    </r>
    <r>
      <rPr>
        <sz val="11"/>
        <color theme="1"/>
        <rFont val="Calibri"/>
        <family val="2"/>
        <scheme val="minor"/>
      </rPr>
      <t>: These data are derived from "FQ vs seq correl", representing individual values for each rat sample and the correlation between the FP and seq methods. Correlation was based on average values and derived from the "FP vs seq correl" spreadsheet. Only those miRNAs that correlated with 0.8 or higher were presented in this figure. The color code (red for high expresison and green for low) was scaled based on each miRNA and each method. The actual figure does not display the values, but the values are displayed in this spreadsheet for reference. The second set of this data (bottom) was reordered according to segment enrichment in the sequencing data. This highlighted the similarity between the two data sets. In the final figure, these "enriched" segments were boxed off for clarity.</t>
    </r>
  </si>
  <si>
    <t>Average Bio Reps Sequencing data</t>
  </si>
  <si>
    <t>*=sequencing values below filter cut-off (total raw count&lt;100)</t>
  </si>
  <si>
    <r>
      <rPr>
        <b/>
        <sz val="11"/>
        <color rgb="FF1E1E1E"/>
        <rFont val="Segoe UI"/>
        <family val="2"/>
      </rPr>
      <t>Fig 9 data</t>
    </r>
    <r>
      <rPr>
        <sz val="11"/>
        <color rgb="FF1E1E1E"/>
        <rFont val="Segoe UI"/>
        <family val="2"/>
      </rPr>
      <t>: These data are dervied from miR-30d-normalized ddPCR (Supp 6), FirePlex (Supp8), and TMM-normalized sequencing data (Seq count data tab). These values only include the intersection of the common miRNAs measured from each method. The lower left are the ddPCR data. The adjacent table are the averages of the biological reps used to perform the correlations. The middle tables are TMM-normalized seq data. In the left table, technical reps (different flow runs) were summed. The right upper table, values were organized. The lower right table, the biological reps were averaged. FirePlex data were derived from biological rep data from "Data associated with Figure 7.xlsx". The top left table organizes values from all 3 methods. This table includes the lower expressed sequencing miRNA that were filtered out as part of the primary analysis (&lt;100 total raw counts). A color gradient was appled to each individual miRNA per method (red= high expression,green = low expression). The right upper table removes those values and represents the final table in the manuscript.</t>
    </r>
  </si>
  <si>
    <t>* Note in some of these analyses the Thick Ascending Loop (TAL) is referred to as the Loop of Henle (LoH) or Thick Henle Loop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</si>
</sst>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8"/>
      <name val="Arial"/>
      <family val="2"/>
    </font>
    <font>
      <sz val="10"/>
      <name val="Calibri"/>
      <family val="2"/>
      <scheme val="minor"/>
    </font>
    <font>
      <sz val="10"/>
      <color theme="1"/>
      <name val="Calibri"/>
      <family val="2"/>
      <scheme val="minor"/>
    </font>
    <font>
      <b/>
      <sz val="10"/>
      <color theme="1"/>
      <name val="Calibri"/>
      <family val="2"/>
      <scheme val="minor"/>
    </font>
    <font>
      <sz val="8"/>
      <name val="Arial Narrow"/>
      <family val="2"/>
    </font>
    <font>
      <sz val="11"/>
      <color rgb="FF1E1E1E"/>
      <name val="Segoe UI"/>
      <family val="2"/>
    </font>
    <font>
      <b/>
      <sz val="18"/>
      <color theme="1"/>
      <name val="Calibri"/>
      <family val="2"/>
      <scheme val="minor"/>
    </font>
    <font>
      <b/>
      <u/>
      <sz val="16"/>
      <color theme="1"/>
      <name val="Calibri"/>
      <family val="2"/>
      <scheme val="minor"/>
    </font>
    <font>
      <sz val="18"/>
      <color theme="1"/>
      <name val="Calibri"/>
      <family val="2"/>
      <scheme val="minor"/>
    </font>
    <font>
      <u/>
      <sz val="18"/>
      <name val="Arial"/>
      <family val="2"/>
    </font>
    <font>
      <b/>
      <sz val="11"/>
      <color rgb="FF1E1E1E"/>
      <name val="Segoe U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6">
    <xf numFmtId="0" fontId="0" fillId="0" borderId="0" xfId="0"/>
    <xf numFmtId="0" fontId="0" fillId="0" borderId="0" xfId="0" applyAlignment="1">
      <alignment wrapText="1"/>
    </xf>
    <xf numFmtId="11" fontId="0" fillId="0" borderId="0" xfId="0" applyNumberFormat="1"/>
    <xf numFmtId="0" fontId="0" fillId="0" borderId="0" xfId="0" applyFill="1"/>
    <xf numFmtId="0" fontId="0" fillId="0" borderId="0" xfId="0" applyAlignment="1">
      <alignment horizontal="center"/>
    </xf>
    <xf numFmtId="0" fontId="0" fillId="0" borderId="0" xfId="0" applyFill="1" applyBorder="1"/>
    <xf numFmtId="0" fontId="16" fillId="0" borderId="0" xfId="0" applyFont="1"/>
    <xf numFmtId="0" fontId="0" fillId="0" borderId="0" xfId="0" applyAlignment="1">
      <alignment horizontal="center" vertical="center"/>
    </xf>
    <xf numFmtId="0" fontId="19" fillId="0" borderId="11" xfId="0" applyFont="1" applyBorder="1" applyAlignment="1">
      <alignment horizontal="left" vertical="center"/>
    </xf>
    <xf numFmtId="0" fontId="19" fillId="0" borderId="12" xfId="0" applyFont="1" applyBorder="1" applyAlignment="1">
      <alignment horizontal="left"/>
    </xf>
    <xf numFmtId="0" fontId="19" fillId="0" borderId="11" xfId="0" applyFont="1" applyBorder="1" applyAlignment="1">
      <alignment horizontal="left"/>
    </xf>
    <xf numFmtId="0" fontId="19" fillId="0" borderId="13" xfId="0" applyFont="1" applyBorder="1" applyAlignment="1">
      <alignment horizontal="left"/>
    </xf>
    <xf numFmtId="0" fontId="19" fillId="0" borderId="12" xfId="0" applyFont="1" applyBorder="1"/>
    <xf numFmtId="0" fontId="19" fillId="0" borderId="11" xfId="0" applyFont="1" applyBorder="1"/>
    <xf numFmtId="0" fontId="19" fillId="0" borderId="13" xfId="0" applyFont="1" applyBorder="1"/>
    <xf numFmtId="2" fontId="0" fillId="0" borderId="0" xfId="0" applyNumberFormat="1"/>
    <xf numFmtId="0" fontId="0" fillId="0" borderId="0" xfId="0" applyAlignment="1">
      <alignment horizontal="center" textRotation="45"/>
    </xf>
    <xf numFmtId="0" fontId="0" fillId="0" borderId="0" xfId="0" applyBorder="1" applyAlignment="1">
      <alignment horizontal="left" textRotation="45"/>
    </xf>
    <xf numFmtId="0" fontId="16" fillId="0" borderId="0" xfId="0" applyFont="1" applyBorder="1" applyAlignment="1">
      <alignment horizontal="left" textRotation="45"/>
    </xf>
    <xf numFmtId="0" fontId="16" fillId="0" borderId="15" xfId="0" applyFont="1" applyBorder="1"/>
    <xf numFmtId="2" fontId="20" fillId="0" borderId="14" xfId="0" applyNumberFormat="1" applyFont="1" applyBorder="1" applyAlignment="1">
      <alignment horizontal="center"/>
    </xf>
    <xf numFmtId="0" fontId="0" fillId="0" borderId="14" xfId="0" applyBorder="1"/>
    <xf numFmtId="2" fontId="21" fillId="0" borderId="14" xfId="0" applyNumberFormat="1" applyFont="1" applyBorder="1" applyAlignment="1">
      <alignment horizontal="center"/>
    </xf>
    <xf numFmtId="2" fontId="21" fillId="33" borderId="14" xfId="0" applyNumberFormat="1" applyFont="1" applyFill="1" applyBorder="1" applyAlignment="1">
      <alignment horizontal="center"/>
    </xf>
    <xf numFmtId="2" fontId="22" fillId="0" borderId="14" xfId="0" applyNumberFormat="1" applyFont="1" applyBorder="1" applyAlignment="1">
      <alignment horizontal="center"/>
    </xf>
    <xf numFmtId="2" fontId="21" fillId="0" borderId="14" xfId="0" applyNumberFormat="1" applyFont="1" applyBorder="1" applyAlignment="1">
      <alignment horizontal="left"/>
    </xf>
    <xf numFmtId="2" fontId="20" fillId="0" borderId="16" xfId="0" applyNumberFormat="1" applyFont="1" applyBorder="1" applyAlignment="1">
      <alignment horizontal="center"/>
    </xf>
    <xf numFmtId="0" fontId="19" fillId="0" borderId="17" xfId="0" applyFont="1" applyBorder="1"/>
    <xf numFmtId="0" fontId="19" fillId="0" borderId="18" xfId="0" applyFont="1" applyBorder="1" applyAlignment="1">
      <alignment horizontal="center"/>
    </xf>
    <xf numFmtId="0" fontId="19" fillId="0" borderId="17" xfId="0" applyFont="1" applyBorder="1" applyAlignment="1">
      <alignment horizontal="center"/>
    </xf>
    <xf numFmtId="0" fontId="19" fillId="0" borderId="12" xfId="0" applyFont="1" applyBorder="1" applyAlignment="1">
      <alignment horizontal="center"/>
    </xf>
    <xf numFmtId="0" fontId="19" fillId="0" borderId="19" xfId="0" applyFont="1" applyBorder="1" applyAlignment="1">
      <alignment horizontal="center"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3" fillId="0" borderId="13" xfId="0" applyFont="1" applyBorder="1" applyAlignment="1">
      <alignment horizontal="center" wrapText="1"/>
    </xf>
    <xf numFmtId="0" fontId="19" fillId="0" borderId="17" xfId="0" applyFont="1" applyBorder="1" applyAlignment="1">
      <alignment horizontal="left" vertical="center"/>
    </xf>
    <xf numFmtId="0" fontId="19" fillId="0" borderId="18" xfId="0" applyFont="1" applyBorder="1" applyAlignment="1">
      <alignment horizontal="center" vertical="center"/>
    </xf>
    <xf numFmtId="0" fontId="19" fillId="0" borderId="12" xfId="0" applyFont="1" applyBorder="1" applyAlignment="1">
      <alignment horizontal="left" vertical="center"/>
    </xf>
    <xf numFmtId="1" fontId="19" fillId="0" borderId="17" xfId="0" applyNumberFormat="1" applyFont="1" applyBorder="1" applyAlignment="1">
      <alignment horizontal="center"/>
    </xf>
    <xf numFmtId="2" fontId="19" fillId="0" borderId="12" xfId="0" applyNumberFormat="1" applyFont="1" applyBorder="1" applyAlignment="1">
      <alignment horizontal="center"/>
    </xf>
    <xf numFmtId="0" fontId="19" fillId="0" borderId="20" xfId="0" applyFont="1" applyBorder="1" applyAlignment="1">
      <alignment horizontal="left"/>
    </xf>
    <xf numFmtId="0" fontId="19" fillId="0" borderId="0" xfId="0" applyFont="1" applyAlignment="1">
      <alignment horizontal="center"/>
    </xf>
    <xf numFmtId="1" fontId="19" fillId="0" borderId="20" xfId="0" applyNumberFormat="1" applyFont="1" applyBorder="1" applyAlignment="1">
      <alignment horizontal="center"/>
    </xf>
    <xf numFmtId="0" fontId="19" fillId="0" borderId="11" xfId="0" applyFont="1" applyBorder="1" applyAlignment="1">
      <alignment horizontal="center"/>
    </xf>
    <xf numFmtId="2" fontId="19" fillId="0" borderId="11" xfId="0" applyNumberFormat="1" applyFont="1" applyBorder="1" applyAlignment="1">
      <alignment horizontal="center"/>
    </xf>
    <xf numFmtId="0" fontId="19" fillId="0" borderId="19" xfId="0" applyFont="1" applyBorder="1" applyAlignment="1">
      <alignment horizontal="left"/>
    </xf>
    <xf numFmtId="0" fontId="19" fillId="0" borderId="10" xfId="0" applyFont="1" applyBorder="1" applyAlignment="1">
      <alignment horizontal="center"/>
    </xf>
    <xf numFmtId="0" fontId="19" fillId="0" borderId="13" xfId="0" applyFont="1" applyBorder="1" applyAlignment="1">
      <alignment horizontal="left" vertical="center"/>
    </xf>
    <xf numFmtId="1" fontId="19" fillId="0" borderId="19" xfId="0" applyNumberFormat="1" applyFont="1" applyBorder="1" applyAlignment="1">
      <alignment horizontal="center"/>
    </xf>
    <xf numFmtId="0" fontId="19" fillId="0" borderId="13" xfId="0" applyFont="1" applyBorder="1" applyAlignment="1">
      <alignment horizontal="center"/>
    </xf>
    <xf numFmtId="2" fontId="19" fillId="0" borderId="13" xfId="0" applyNumberFormat="1" applyFont="1" applyBorder="1" applyAlignment="1">
      <alignment horizontal="center"/>
    </xf>
    <xf numFmtId="0" fontId="19" fillId="0" borderId="20" xfId="0" applyFont="1" applyBorder="1" applyAlignment="1">
      <alignment horizontal="left" vertical="center"/>
    </xf>
    <xf numFmtId="0" fontId="19" fillId="0" borderId="0" xfId="0" applyFont="1" applyAlignment="1">
      <alignment horizontal="center" vertical="center"/>
    </xf>
    <xf numFmtId="2" fontId="0" fillId="0" borderId="0" xfId="0" applyNumberFormat="1" applyBorder="1"/>
    <xf numFmtId="0" fontId="19" fillId="0" borderId="0" xfId="0" applyFont="1" applyBorder="1" applyAlignment="1">
      <alignment horizontal="center"/>
    </xf>
    <xf numFmtId="2" fontId="22" fillId="33" borderId="14" xfId="0" applyNumberFormat="1" applyFont="1" applyFill="1" applyBorder="1" applyAlignment="1">
      <alignment horizontal="center"/>
    </xf>
    <xf numFmtId="0" fontId="16" fillId="0" borderId="0" xfId="0" applyFont="1" applyAlignment="1">
      <alignment horizontal="right"/>
    </xf>
    <xf numFmtId="0" fontId="0" fillId="0" borderId="0" xfId="0" applyFont="1" applyAlignment="1">
      <alignment horizontal="center"/>
    </xf>
    <xf numFmtId="0" fontId="16" fillId="0" borderId="0" xfId="0" applyFont="1" applyAlignment="1">
      <alignment horizontal="center"/>
    </xf>
    <xf numFmtId="0" fontId="16" fillId="0" borderId="0" xfId="0" applyFont="1" applyFill="1"/>
    <xf numFmtId="0" fontId="0" fillId="0" borderId="0" xfId="0" applyAlignment="1">
      <alignment horizontal="left" vertical="center" indent="1"/>
    </xf>
    <xf numFmtId="0" fontId="24" fillId="0" borderId="0" xfId="0" applyFont="1" applyAlignment="1">
      <alignment horizontal="left" vertical="center" indent="1"/>
    </xf>
    <xf numFmtId="0" fontId="0" fillId="0" borderId="0" xfId="0" applyAlignment="1">
      <alignment vertical="top" wrapText="1"/>
    </xf>
    <xf numFmtId="0" fontId="16" fillId="0" borderId="10" xfId="0" applyFont="1" applyBorder="1"/>
    <xf numFmtId="0" fontId="0" fillId="0" borderId="0" xfId="0" applyFill="1" applyBorder="1" applyAlignment="1">
      <alignment horizontal="left" textRotation="45"/>
    </xf>
    <xf numFmtId="0" fontId="0" fillId="0" borderId="0" xfId="0" applyFill="1" applyBorder="1" applyAlignment="1">
      <alignment horizontal="center" textRotation="45"/>
    </xf>
    <xf numFmtId="0" fontId="16" fillId="0" borderId="0" xfId="0" applyFont="1" applyFill="1" applyBorder="1" applyAlignment="1">
      <alignment horizontal="left" textRotation="45"/>
    </xf>
    <xf numFmtId="0" fontId="16" fillId="0" borderId="0" xfId="0" applyFont="1" applyFill="1" applyBorder="1"/>
    <xf numFmtId="2" fontId="20"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2" fontId="21" fillId="0" borderId="0" xfId="0" applyNumberFormat="1" applyFont="1" applyFill="1" applyBorder="1" applyAlignment="1">
      <alignment horizontal="left"/>
    </xf>
    <xf numFmtId="2" fontId="22" fillId="0" borderId="0"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0" fontId="0" fillId="0" borderId="0" xfId="0" applyBorder="1"/>
    <xf numFmtId="2" fontId="18" fillId="0" borderId="0" xfId="0" applyNumberFormat="1" applyFont="1" applyBorder="1"/>
    <xf numFmtId="0" fontId="18" fillId="0" borderId="0" xfId="0" applyFont="1" applyBorder="1"/>
    <xf numFmtId="0" fontId="19" fillId="0" borderId="0" xfId="0" applyFont="1" applyBorder="1" applyAlignment="1">
      <alignment horizontal="left" vertical="center"/>
    </xf>
    <xf numFmtId="0" fontId="19" fillId="0" borderId="0" xfId="0" applyFont="1" applyBorder="1" applyAlignment="1">
      <alignment horizontal="left"/>
    </xf>
    <xf numFmtId="0" fontId="19" fillId="0" borderId="0" xfId="0" applyFont="1" applyBorder="1"/>
    <xf numFmtId="0" fontId="25" fillId="0" borderId="10" xfId="0" applyFont="1" applyBorder="1" applyAlignment="1">
      <alignment horizontal="center"/>
    </xf>
    <xf numFmtId="0" fontId="26" fillId="0" borderId="0" xfId="0" applyFont="1"/>
    <xf numFmtId="0" fontId="26" fillId="0" borderId="10" xfId="0" applyFont="1" applyBorder="1"/>
    <xf numFmtId="0" fontId="27" fillId="0" borderId="0" xfId="0" applyFont="1"/>
    <xf numFmtId="0" fontId="28" fillId="0" borderId="0" xfId="0" applyFont="1" applyFill="1" applyBorder="1" applyAlignment="1">
      <alignment horizontal="left"/>
    </xf>
    <xf numFmtId="0" fontId="24" fillId="0" borderId="0" xfId="0" applyFont="1" applyAlignment="1">
      <alignment horizontal="left" vertical="center" wrapText="1" inden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5</xdr:row>
      <xdr:rowOff>92075</xdr:rowOff>
    </xdr:from>
    <xdr:to>
      <xdr:col>0</xdr:col>
      <xdr:colOff>2530475</xdr:colOff>
      <xdr:row>8</xdr:row>
      <xdr:rowOff>34925</xdr:rowOff>
    </xdr:to>
    <xdr:pic>
      <xdr:nvPicPr>
        <xdr:cNvPr id="2" name="Picture 1" descr="Equation">
          <a:extLst>
            <a:ext uri="{FF2B5EF4-FFF2-40B4-BE49-F238E27FC236}">
              <a16:creationId xmlns:a16="http://schemas.microsoft.com/office/drawing/2014/main" id="{2901A41C-6345-4BBC-BB0E-1687FA867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444625"/>
          <a:ext cx="24796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495300</xdr:colOff>
      <xdr:row>10</xdr:row>
      <xdr:rowOff>187325</xdr:rowOff>
    </xdr:to>
    <xdr:pic>
      <xdr:nvPicPr>
        <xdr:cNvPr id="3" name="Picture 2" descr="x and y">
          <a:extLst>
            <a:ext uri="{FF2B5EF4-FFF2-40B4-BE49-F238E27FC236}">
              <a16:creationId xmlns:a16="http://schemas.microsoft.com/office/drawing/2014/main" id="{269D1D85-A9CD-4E2B-8920-568497BCD3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66700" y="2362200"/>
          <a:ext cx="495300" cy="18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70A2-E8AB-465B-8199-71AFFB8B018B}">
  <dimension ref="A2:A17"/>
  <sheetViews>
    <sheetView tabSelected="1" workbookViewId="0">
      <selection activeCell="A18" sqref="A18"/>
    </sheetView>
  </sheetViews>
  <sheetFormatPr defaultRowHeight="15" x14ac:dyDescent="0.25"/>
  <cols>
    <col min="1" max="1" width="194.42578125" customWidth="1"/>
  </cols>
  <sheetData>
    <row r="2" spans="1:1" x14ac:dyDescent="0.25">
      <c r="A2" s="63" t="s">
        <v>325</v>
      </c>
    </row>
    <row r="3" spans="1:1" ht="30" x14ac:dyDescent="0.25">
      <c r="A3" s="1" t="s">
        <v>331</v>
      </c>
    </row>
    <row r="4" spans="1:1" ht="60" x14ac:dyDescent="0.25">
      <c r="A4" s="62" t="s">
        <v>329</v>
      </c>
    </row>
    <row r="5" spans="1:1" ht="16.5" x14ac:dyDescent="0.25">
      <c r="A5" s="61" t="s">
        <v>326</v>
      </c>
    </row>
    <row r="6" spans="1:1" ht="16.5" x14ac:dyDescent="0.25">
      <c r="A6" s="61"/>
    </row>
    <row r="7" spans="1:1" ht="16.5" x14ac:dyDescent="0.25">
      <c r="A7" s="61"/>
    </row>
    <row r="8" spans="1:1" x14ac:dyDescent="0.25">
      <c r="A8" s="60"/>
    </row>
    <row r="10" spans="1:1" ht="16.5" x14ac:dyDescent="0.25">
      <c r="A10" s="61" t="s">
        <v>327</v>
      </c>
    </row>
    <row r="11" spans="1:1" ht="16.5" x14ac:dyDescent="0.25">
      <c r="A11" s="61"/>
    </row>
    <row r="12" spans="1:1" ht="16.5" x14ac:dyDescent="0.25">
      <c r="A12" s="61" t="s">
        <v>328</v>
      </c>
    </row>
    <row r="14" spans="1:1" ht="60" x14ac:dyDescent="0.25">
      <c r="A14" s="1" t="s">
        <v>336</v>
      </c>
    </row>
    <row r="15" spans="1:1" ht="99" x14ac:dyDescent="0.25">
      <c r="A15" s="85" t="s">
        <v>339</v>
      </c>
    </row>
    <row r="17" spans="1:1" x14ac:dyDescent="0.25">
      <c r="A17" s="1" t="s">
        <v>340</v>
      </c>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J47"/>
  <sheetViews>
    <sheetView workbookViewId="0">
      <selection activeCell="A48" sqref="A48"/>
    </sheetView>
  </sheetViews>
  <sheetFormatPr defaultRowHeight="15" x14ac:dyDescent="0.25"/>
  <sheetData>
    <row r="1" spans="1:218" x14ac:dyDescent="0.25">
      <c r="A1" t="s">
        <v>100</v>
      </c>
      <c r="B1" t="s">
        <v>101</v>
      </c>
      <c r="C1" t="s">
        <v>102</v>
      </c>
      <c r="D1" t="s">
        <v>103</v>
      </c>
      <c r="E1" t="s">
        <v>0</v>
      </c>
      <c r="F1" t="s">
        <v>1</v>
      </c>
      <c r="G1" t="s">
        <v>2</v>
      </c>
      <c r="H1" t="s">
        <v>104</v>
      </c>
      <c r="I1" t="s">
        <v>3</v>
      </c>
      <c r="J1" t="s">
        <v>4</v>
      </c>
      <c r="K1" t="s">
        <v>5</v>
      </c>
      <c r="L1" t="s">
        <v>105</v>
      </c>
      <c r="M1" t="s">
        <v>6</v>
      </c>
      <c r="N1" t="s">
        <v>7</v>
      </c>
      <c r="O1" t="s">
        <v>8</v>
      </c>
      <c r="P1" t="s">
        <v>9</v>
      </c>
      <c r="Q1" t="s">
        <v>10</v>
      </c>
      <c r="R1" t="s">
        <v>11</v>
      </c>
      <c r="S1" t="s">
        <v>106</v>
      </c>
      <c r="T1" t="s">
        <v>12</v>
      </c>
      <c r="U1" t="s">
        <v>107</v>
      </c>
      <c r="V1" t="s">
        <v>108</v>
      </c>
      <c r="W1" t="s">
        <v>13</v>
      </c>
      <c r="X1" t="s">
        <v>14</v>
      </c>
      <c r="Y1" t="s">
        <v>15</v>
      </c>
      <c r="Z1" t="s">
        <v>109</v>
      </c>
      <c r="AA1" t="s">
        <v>16</v>
      </c>
      <c r="AB1" t="s">
        <v>110</v>
      </c>
      <c r="AC1" t="s">
        <v>111</v>
      </c>
      <c r="AD1" t="s">
        <v>17</v>
      </c>
      <c r="AE1" t="s">
        <v>112</v>
      </c>
      <c r="AF1" t="s">
        <v>18</v>
      </c>
      <c r="AG1" t="s">
        <v>19</v>
      </c>
      <c r="AH1" t="s">
        <v>20</v>
      </c>
      <c r="AI1" t="s">
        <v>21</v>
      </c>
      <c r="AJ1" t="s">
        <v>113</v>
      </c>
      <c r="AK1" t="s">
        <v>22</v>
      </c>
      <c r="AL1" t="s">
        <v>114</v>
      </c>
      <c r="AM1" t="s">
        <v>115</v>
      </c>
      <c r="AN1" t="s">
        <v>116</v>
      </c>
      <c r="AO1" t="s">
        <v>23</v>
      </c>
      <c r="AP1" t="s">
        <v>117</v>
      </c>
      <c r="AQ1" t="s">
        <v>24</v>
      </c>
      <c r="AR1" t="s">
        <v>118</v>
      </c>
      <c r="AS1" t="s">
        <v>25</v>
      </c>
      <c r="AT1" t="s">
        <v>26</v>
      </c>
      <c r="AU1" t="s">
        <v>119</v>
      </c>
      <c r="AV1" t="s">
        <v>120</v>
      </c>
      <c r="AW1" t="s">
        <v>121</v>
      </c>
      <c r="AX1" t="s">
        <v>122</v>
      </c>
      <c r="AY1" t="s">
        <v>27</v>
      </c>
      <c r="AZ1" t="s">
        <v>28</v>
      </c>
      <c r="BA1" t="s">
        <v>123</v>
      </c>
      <c r="BB1" t="s">
        <v>124</v>
      </c>
      <c r="BC1" t="s">
        <v>125</v>
      </c>
      <c r="BD1" t="s">
        <v>29</v>
      </c>
      <c r="BE1" t="s">
        <v>126</v>
      </c>
      <c r="BF1" t="s">
        <v>127</v>
      </c>
      <c r="BG1" t="s">
        <v>30</v>
      </c>
      <c r="BH1" t="s">
        <v>31</v>
      </c>
      <c r="BI1" t="s">
        <v>128</v>
      </c>
      <c r="BJ1" t="s">
        <v>32</v>
      </c>
      <c r="BK1" t="s">
        <v>33</v>
      </c>
      <c r="BL1" t="s">
        <v>34</v>
      </c>
      <c r="BM1" t="s">
        <v>129</v>
      </c>
      <c r="BN1" t="s">
        <v>130</v>
      </c>
      <c r="BO1" t="s">
        <v>131</v>
      </c>
      <c r="BP1" t="s">
        <v>132</v>
      </c>
      <c r="BQ1" t="s">
        <v>133</v>
      </c>
      <c r="BR1" t="s">
        <v>35</v>
      </c>
      <c r="BS1" t="s">
        <v>134</v>
      </c>
      <c r="BT1" t="s">
        <v>36</v>
      </c>
      <c r="BU1" t="s">
        <v>37</v>
      </c>
      <c r="BV1" t="s">
        <v>38</v>
      </c>
      <c r="BW1" t="s">
        <v>135</v>
      </c>
      <c r="BX1" t="s">
        <v>136</v>
      </c>
      <c r="BY1" t="s">
        <v>39</v>
      </c>
      <c r="BZ1" t="s">
        <v>40</v>
      </c>
      <c r="CA1" t="s">
        <v>137</v>
      </c>
      <c r="CB1" t="s">
        <v>41</v>
      </c>
      <c r="CC1" t="s">
        <v>138</v>
      </c>
      <c r="CD1" t="s">
        <v>139</v>
      </c>
      <c r="CE1" t="s">
        <v>42</v>
      </c>
      <c r="CF1" t="s">
        <v>140</v>
      </c>
      <c r="CG1" t="s">
        <v>43</v>
      </c>
      <c r="CH1" t="s">
        <v>141</v>
      </c>
      <c r="CI1" t="s">
        <v>142</v>
      </c>
      <c r="CJ1" t="s">
        <v>143</v>
      </c>
      <c r="CK1" t="s">
        <v>44</v>
      </c>
      <c r="CL1" t="s">
        <v>45</v>
      </c>
      <c r="CM1" t="s">
        <v>144</v>
      </c>
      <c r="CN1" t="s">
        <v>145</v>
      </c>
      <c r="CO1" t="s">
        <v>46</v>
      </c>
      <c r="CP1" t="s">
        <v>146</v>
      </c>
      <c r="CQ1" t="s">
        <v>147</v>
      </c>
      <c r="CR1" t="s">
        <v>47</v>
      </c>
      <c r="CS1" t="s">
        <v>148</v>
      </c>
      <c r="CT1" t="s">
        <v>48</v>
      </c>
      <c r="CU1" t="s">
        <v>49</v>
      </c>
      <c r="CV1" t="s">
        <v>50</v>
      </c>
      <c r="CW1" t="s">
        <v>51</v>
      </c>
      <c r="CX1" t="s">
        <v>52</v>
      </c>
      <c r="CY1" t="s">
        <v>53</v>
      </c>
      <c r="CZ1" t="s">
        <v>149</v>
      </c>
      <c r="DA1" t="s">
        <v>54</v>
      </c>
      <c r="DB1" t="s">
        <v>55</v>
      </c>
      <c r="DC1" t="s">
        <v>56</v>
      </c>
      <c r="DD1" t="s">
        <v>150</v>
      </c>
      <c r="DE1" t="s">
        <v>57</v>
      </c>
      <c r="DF1" t="s">
        <v>151</v>
      </c>
      <c r="DG1" t="s">
        <v>58</v>
      </c>
      <c r="DH1" t="s">
        <v>152</v>
      </c>
      <c r="DI1" t="s">
        <v>153</v>
      </c>
      <c r="DJ1" t="s">
        <v>154</v>
      </c>
      <c r="DK1" t="s">
        <v>59</v>
      </c>
      <c r="DL1" t="s">
        <v>155</v>
      </c>
      <c r="DM1" t="s">
        <v>60</v>
      </c>
      <c r="DN1" t="s">
        <v>61</v>
      </c>
      <c r="DO1" t="s">
        <v>62</v>
      </c>
      <c r="DP1" t="s">
        <v>63</v>
      </c>
      <c r="DQ1" t="s">
        <v>156</v>
      </c>
      <c r="DR1" t="s">
        <v>157</v>
      </c>
      <c r="DS1" t="s">
        <v>64</v>
      </c>
      <c r="DT1" t="s">
        <v>65</v>
      </c>
      <c r="DU1" t="s">
        <v>66</v>
      </c>
      <c r="DV1" t="s">
        <v>158</v>
      </c>
      <c r="DW1" t="s">
        <v>67</v>
      </c>
      <c r="DX1" t="s">
        <v>159</v>
      </c>
      <c r="DY1" t="s">
        <v>160</v>
      </c>
      <c r="DZ1" t="s">
        <v>68</v>
      </c>
      <c r="EA1" t="s">
        <v>161</v>
      </c>
      <c r="EB1" t="s">
        <v>69</v>
      </c>
      <c r="EC1" t="s">
        <v>162</v>
      </c>
      <c r="ED1" t="s">
        <v>163</v>
      </c>
      <c r="EE1" t="s">
        <v>164</v>
      </c>
      <c r="EF1" t="s">
        <v>165</v>
      </c>
      <c r="EG1" t="s">
        <v>166</v>
      </c>
      <c r="EH1" t="s">
        <v>167</v>
      </c>
      <c r="EI1" t="s">
        <v>70</v>
      </c>
      <c r="EJ1" t="s">
        <v>168</v>
      </c>
      <c r="EK1" t="s">
        <v>169</v>
      </c>
      <c r="EL1" t="s">
        <v>71</v>
      </c>
      <c r="EM1" t="s">
        <v>170</v>
      </c>
      <c r="EN1" t="s">
        <v>171</v>
      </c>
      <c r="EO1" t="s">
        <v>172</v>
      </c>
      <c r="EP1" t="s">
        <v>72</v>
      </c>
      <c r="EQ1" t="s">
        <v>73</v>
      </c>
      <c r="ER1" t="s">
        <v>173</v>
      </c>
      <c r="ES1" t="s">
        <v>74</v>
      </c>
      <c r="ET1" t="s">
        <v>174</v>
      </c>
      <c r="EU1" t="s">
        <v>175</v>
      </c>
      <c r="EV1" t="s">
        <v>176</v>
      </c>
      <c r="EW1" t="s">
        <v>177</v>
      </c>
      <c r="EX1" t="s">
        <v>75</v>
      </c>
      <c r="EY1" t="s">
        <v>178</v>
      </c>
      <c r="EZ1" t="s">
        <v>179</v>
      </c>
      <c r="FA1" t="s">
        <v>180</v>
      </c>
      <c r="FB1" t="s">
        <v>76</v>
      </c>
      <c r="FC1" t="s">
        <v>77</v>
      </c>
      <c r="FD1" t="s">
        <v>78</v>
      </c>
      <c r="FE1" t="s">
        <v>79</v>
      </c>
      <c r="FF1" t="s">
        <v>80</v>
      </c>
      <c r="FG1" t="s">
        <v>181</v>
      </c>
      <c r="FH1" t="s">
        <v>182</v>
      </c>
      <c r="FI1" t="s">
        <v>183</v>
      </c>
      <c r="FJ1" t="s">
        <v>184</v>
      </c>
      <c r="FK1" t="s">
        <v>185</v>
      </c>
      <c r="FL1" t="s">
        <v>186</v>
      </c>
      <c r="FM1" t="s">
        <v>187</v>
      </c>
      <c r="FN1" t="s">
        <v>188</v>
      </c>
      <c r="FO1" t="s">
        <v>189</v>
      </c>
      <c r="FP1" t="s">
        <v>190</v>
      </c>
      <c r="FQ1" t="s">
        <v>191</v>
      </c>
      <c r="FR1" t="s">
        <v>192</v>
      </c>
      <c r="FS1" t="s">
        <v>193</v>
      </c>
      <c r="FT1" t="s">
        <v>194</v>
      </c>
      <c r="FU1" t="s">
        <v>195</v>
      </c>
      <c r="FV1" t="s">
        <v>196</v>
      </c>
      <c r="FW1" t="s">
        <v>197</v>
      </c>
      <c r="FX1" t="s">
        <v>81</v>
      </c>
      <c r="FY1" t="s">
        <v>198</v>
      </c>
      <c r="FZ1" t="s">
        <v>82</v>
      </c>
      <c r="GA1" t="s">
        <v>83</v>
      </c>
      <c r="GB1" t="s">
        <v>84</v>
      </c>
      <c r="GC1" t="s">
        <v>85</v>
      </c>
      <c r="GD1" t="s">
        <v>199</v>
      </c>
      <c r="GE1" t="s">
        <v>86</v>
      </c>
      <c r="GF1" t="s">
        <v>87</v>
      </c>
      <c r="GG1" t="s">
        <v>200</v>
      </c>
      <c r="GH1" t="s">
        <v>88</v>
      </c>
      <c r="GI1" t="s">
        <v>201</v>
      </c>
    </row>
    <row r="2" spans="1:218" x14ac:dyDescent="0.25">
      <c r="A2" t="s">
        <v>89</v>
      </c>
      <c r="B2" t="s">
        <v>90</v>
      </c>
      <c r="C2" t="s">
        <v>91</v>
      </c>
      <c r="D2">
        <v>0</v>
      </c>
      <c r="E2">
        <v>487.858</v>
      </c>
      <c r="F2">
        <v>72.531199999999998</v>
      </c>
      <c r="G2">
        <v>737.4</v>
      </c>
      <c r="H2">
        <v>0.86346599999999996</v>
      </c>
      <c r="I2">
        <v>2736.32</v>
      </c>
      <c r="J2">
        <v>202.91499999999999</v>
      </c>
      <c r="K2">
        <v>723.58500000000004</v>
      </c>
      <c r="L2">
        <v>6.9077299999999999</v>
      </c>
      <c r="M2">
        <v>1100.06</v>
      </c>
      <c r="N2">
        <v>2491.1</v>
      </c>
      <c r="O2">
        <v>470.589</v>
      </c>
      <c r="P2">
        <v>1075.02</v>
      </c>
      <c r="Q2">
        <v>117.431</v>
      </c>
      <c r="R2">
        <v>30.221299999999999</v>
      </c>
      <c r="S2">
        <v>0</v>
      </c>
      <c r="T2">
        <v>134.70099999999999</v>
      </c>
      <c r="U2">
        <v>0</v>
      </c>
      <c r="V2">
        <v>4.3173300000000001</v>
      </c>
      <c r="W2">
        <v>233.136</v>
      </c>
      <c r="X2">
        <v>66.486900000000006</v>
      </c>
      <c r="Y2">
        <v>90615.6</v>
      </c>
      <c r="Z2">
        <v>4.3173300000000001</v>
      </c>
      <c r="AA2">
        <v>42.309800000000003</v>
      </c>
      <c r="AB2">
        <v>4.3173300000000001</v>
      </c>
      <c r="AC2">
        <v>9.4981299999999997</v>
      </c>
      <c r="AD2">
        <v>3073.08</v>
      </c>
      <c r="AE2">
        <v>6.0442600000000004</v>
      </c>
      <c r="AF2">
        <v>39.7194</v>
      </c>
      <c r="AG2">
        <v>215.00299999999999</v>
      </c>
      <c r="AH2">
        <v>240.90700000000001</v>
      </c>
      <c r="AI2">
        <v>2415.98</v>
      </c>
      <c r="AJ2">
        <v>3.4538600000000002</v>
      </c>
      <c r="AK2">
        <v>169.00800000000001</v>
      </c>
      <c r="AL2">
        <v>0</v>
      </c>
      <c r="AM2">
        <v>0</v>
      </c>
      <c r="AN2">
        <v>0</v>
      </c>
      <c r="AO2">
        <v>251.26900000000001</v>
      </c>
      <c r="AP2">
        <v>26.767499999999998</v>
      </c>
      <c r="AQ2">
        <v>6353.38</v>
      </c>
      <c r="AR2">
        <v>31.084800000000001</v>
      </c>
      <c r="AS2">
        <v>288.39800000000002</v>
      </c>
      <c r="AT2">
        <v>64.760000000000005</v>
      </c>
      <c r="AU2">
        <v>3.4538600000000002</v>
      </c>
      <c r="AV2">
        <v>4.3173300000000001</v>
      </c>
      <c r="AW2">
        <v>0</v>
      </c>
      <c r="AX2">
        <v>4.3173300000000001</v>
      </c>
      <c r="AY2">
        <v>108.797</v>
      </c>
      <c r="AZ2">
        <v>935.13400000000001</v>
      </c>
      <c r="BA2">
        <v>8.6346600000000002</v>
      </c>
      <c r="BB2">
        <v>8.6346600000000002</v>
      </c>
      <c r="BC2">
        <v>5.1807999999999996</v>
      </c>
      <c r="BD2">
        <v>579.38599999999997</v>
      </c>
      <c r="BE2">
        <v>1.7269300000000001</v>
      </c>
      <c r="BF2">
        <v>3.0221300000000002</v>
      </c>
      <c r="BG2">
        <v>3242.32</v>
      </c>
      <c r="BH2">
        <v>220.184</v>
      </c>
      <c r="BI2">
        <v>39.7194</v>
      </c>
      <c r="BJ2">
        <v>260.767</v>
      </c>
      <c r="BK2">
        <v>120.02200000000001</v>
      </c>
      <c r="BL2">
        <v>4222.3500000000004</v>
      </c>
      <c r="BM2">
        <v>0</v>
      </c>
      <c r="BN2">
        <v>18.1328</v>
      </c>
      <c r="BO2">
        <v>0</v>
      </c>
      <c r="BP2">
        <v>4.3173300000000001</v>
      </c>
      <c r="BQ2">
        <v>4.3173300000000001</v>
      </c>
      <c r="BR2">
        <v>364.38299999999998</v>
      </c>
      <c r="BS2">
        <v>1.7269300000000001</v>
      </c>
      <c r="BT2">
        <v>4933.8500000000004</v>
      </c>
      <c r="BU2">
        <v>1238.21</v>
      </c>
      <c r="BV2">
        <v>15.542400000000001</v>
      </c>
      <c r="BW2">
        <v>0</v>
      </c>
      <c r="BX2">
        <v>7.7712000000000003</v>
      </c>
      <c r="BY2">
        <v>44.036799999999999</v>
      </c>
      <c r="BZ2">
        <v>36.265599999999999</v>
      </c>
      <c r="CA2">
        <v>7.7712000000000003</v>
      </c>
      <c r="CB2">
        <v>132.97399999999999</v>
      </c>
      <c r="CC2">
        <v>37.128999999999998</v>
      </c>
      <c r="CD2">
        <v>0</v>
      </c>
      <c r="CE2">
        <v>18.996300000000002</v>
      </c>
      <c r="CF2">
        <v>152.834</v>
      </c>
      <c r="CG2">
        <v>480.95100000000002</v>
      </c>
      <c r="CH2">
        <v>7.7712000000000003</v>
      </c>
      <c r="CI2">
        <v>0</v>
      </c>
      <c r="CJ2">
        <v>6.0442600000000004</v>
      </c>
      <c r="CK2">
        <v>28.494399999999999</v>
      </c>
      <c r="CL2">
        <v>132.97399999999999</v>
      </c>
      <c r="CM2">
        <v>0</v>
      </c>
      <c r="CN2">
        <v>9.4981299999999997</v>
      </c>
      <c r="CO2">
        <v>524.98699999999997</v>
      </c>
      <c r="CP2">
        <v>24.608799999999999</v>
      </c>
      <c r="CQ2">
        <v>4.3173300000000001</v>
      </c>
      <c r="CR2">
        <v>13091.9</v>
      </c>
      <c r="CS2">
        <v>45.7637</v>
      </c>
      <c r="CT2">
        <v>113.114</v>
      </c>
      <c r="CU2">
        <v>38.856000000000002</v>
      </c>
      <c r="CV2">
        <v>33.675199999999997</v>
      </c>
      <c r="CW2">
        <v>52.671399999999998</v>
      </c>
      <c r="CX2">
        <v>205.505</v>
      </c>
      <c r="CY2">
        <v>8200.34</v>
      </c>
      <c r="CZ2">
        <v>6.0442600000000004</v>
      </c>
      <c r="DA2">
        <v>63.033000000000001</v>
      </c>
      <c r="DB2">
        <v>281.49</v>
      </c>
      <c r="DC2">
        <v>7599.37</v>
      </c>
      <c r="DD2">
        <v>19.8597</v>
      </c>
      <c r="DE2">
        <v>448.13900000000001</v>
      </c>
      <c r="DF2">
        <v>76.848500000000001</v>
      </c>
      <c r="DG2">
        <v>356.61200000000002</v>
      </c>
      <c r="DH2">
        <v>0</v>
      </c>
      <c r="DI2">
        <v>21.5867</v>
      </c>
      <c r="DJ2">
        <v>0</v>
      </c>
      <c r="DK2">
        <v>85.483199999999997</v>
      </c>
      <c r="DL2">
        <v>14.678900000000001</v>
      </c>
      <c r="DM2">
        <v>618.24199999999996</v>
      </c>
      <c r="DN2">
        <v>4945.07</v>
      </c>
      <c r="DO2">
        <v>29.357900000000001</v>
      </c>
      <c r="DP2">
        <v>227.09200000000001</v>
      </c>
      <c r="DQ2">
        <v>6.9077299999999999</v>
      </c>
      <c r="DR2">
        <v>5.1807999999999996</v>
      </c>
      <c r="DS2">
        <v>855.69500000000005</v>
      </c>
      <c r="DT2">
        <v>305.66699999999997</v>
      </c>
      <c r="DU2">
        <v>308.25700000000001</v>
      </c>
      <c r="DV2">
        <v>237.453</v>
      </c>
      <c r="DW2">
        <v>89.8005</v>
      </c>
      <c r="DX2">
        <v>18.996300000000002</v>
      </c>
      <c r="DY2">
        <v>6.0442600000000004</v>
      </c>
      <c r="DZ2">
        <v>151.97</v>
      </c>
      <c r="EA2">
        <v>0</v>
      </c>
      <c r="EB2">
        <v>12.0885</v>
      </c>
      <c r="EC2">
        <v>6.0442600000000004</v>
      </c>
      <c r="ED2">
        <v>2.5903999999999998</v>
      </c>
      <c r="EE2">
        <v>0</v>
      </c>
      <c r="EF2">
        <v>0</v>
      </c>
      <c r="EG2">
        <v>0</v>
      </c>
      <c r="EH2">
        <v>5.1807999999999996</v>
      </c>
      <c r="EI2">
        <v>138.155</v>
      </c>
      <c r="EJ2">
        <v>140.745</v>
      </c>
      <c r="EK2">
        <v>3.0221300000000002</v>
      </c>
      <c r="EL2">
        <v>2382.3000000000002</v>
      </c>
      <c r="EM2">
        <v>4.3173300000000001</v>
      </c>
      <c r="EN2">
        <v>3.0221300000000002</v>
      </c>
      <c r="EO2">
        <v>24.608799999999999</v>
      </c>
      <c r="EP2">
        <v>221.047</v>
      </c>
      <c r="EQ2">
        <v>216.73</v>
      </c>
      <c r="ER2">
        <v>0.232041</v>
      </c>
      <c r="ES2">
        <v>487.858</v>
      </c>
      <c r="ET2">
        <v>0</v>
      </c>
      <c r="EU2">
        <v>56.125300000000003</v>
      </c>
      <c r="EV2">
        <v>0</v>
      </c>
      <c r="EW2">
        <v>4.3173300000000001</v>
      </c>
      <c r="EX2">
        <v>172.69300000000001</v>
      </c>
      <c r="EY2">
        <v>3.0221300000000002</v>
      </c>
      <c r="EZ2">
        <v>2.5903999999999998</v>
      </c>
      <c r="FA2">
        <v>0</v>
      </c>
      <c r="FB2">
        <v>309.12099999999998</v>
      </c>
      <c r="FC2">
        <v>1658.72</v>
      </c>
      <c r="FD2">
        <v>46.627200000000002</v>
      </c>
      <c r="FE2">
        <v>281.49</v>
      </c>
      <c r="FF2">
        <v>30.221299999999999</v>
      </c>
      <c r="FG2">
        <v>0</v>
      </c>
      <c r="FH2">
        <v>0</v>
      </c>
      <c r="FI2">
        <v>0</v>
      </c>
      <c r="FJ2">
        <v>0</v>
      </c>
      <c r="FK2">
        <v>27.6309</v>
      </c>
      <c r="FL2">
        <v>6.0442600000000004</v>
      </c>
      <c r="FM2">
        <v>19.8597</v>
      </c>
      <c r="FN2">
        <v>12.952</v>
      </c>
      <c r="FO2">
        <v>0</v>
      </c>
      <c r="FP2">
        <v>0</v>
      </c>
      <c r="FQ2">
        <v>4.3173300000000001</v>
      </c>
      <c r="FR2">
        <v>13.8155</v>
      </c>
      <c r="FS2">
        <v>0</v>
      </c>
      <c r="FT2">
        <v>1.7269300000000001</v>
      </c>
      <c r="FU2">
        <v>5.1807999999999996</v>
      </c>
      <c r="FV2">
        <v>231.40899999999999</v>
      </c>
      <c r="FW2">
        <v>10.361599999999999</v>
      </c>
      <c r="FX2">
        <v>52.671399999999998</v>
      </c>
      <c r="FY2">
        <v>13.8155</v>
      </c>
      <c r="FZ2">
        <v>25.904</v>
      </c>
      <c r="GA2">
        <v>25.040500000000002</v>
      </c>
      <c r="GB2">
        <v>319.48200000000003</v>
      </c>
      <c r="GC2">
        <v>75.984999999999999</v>
      </c>
      <c r="GD2">
        <v>3.4538600000000002</v>
      </c>
      <c r="GE2">
        <v>52.671399999999998</v>
      </c>
      <c r="GF2">
        <v>198.59700000000001</v>
      </c>
      <c r="GG2">
        <v>0</v>
      </c>
      <c r="GH2">
        <v>1138.05</v>
      </c>
      <c r="GI2">
        <v>56.125300000000003</v>
      </c>
    </row>
    <row r="3" spans="1:218" x14ac:dyDescent="0.25">
      <c r="A3" t="s">
        <v>89</v>
      </c>
      <c r="B3" t="s">
        <v>97</v>
      </c>
      <c r="C3" t="s">
        <v>91</v>
      </c>
      <c r="D3">
        <v>0</v>
      </c>
      <c r="E3">
        <v>474.33800000000002</v>
      </c>
      <c r="F3">
        <v>69.209500000000006</v>
      </c>
      <c r="G3">
        <v>657.49</v>
      </c>
      <c r="H3">
        <v>0</v>
      </c>
      <c r="I3">
        <v>2820.71</v>
      </c>
      <c r="J3">
        <v>173.86799999999999</v>
      </c>
      <c r="K3">
        <v>703.06700000000001</v>
      </c>
      <c r="L3">
        <v>10.972200000000001</v>
      </c>
      <c r="M3">
        <v>1085.4100000000001</v>
      </c>
      <c r="N3">
        <v>2464.5300000000002</v>
      </c>
      <c r="O3">
        <v>519.07100000000003</v>
      </c>
      <c r="P3">
        <v>1060.0899999999999</v>
      </c>
      <c r="Q3">
        <v>112.254</v>
      </c>
      <c r="R3">
        <v>16.036300000000001</v>
      </c>
      <c r="S3">
        <v>0</v>
      </c>
      <c r="T3">
        <v>109.72199999999999</v>
      </c>
      <c r="U3">
        <v>0</v>
      </c>
      <c r="V3">
        <v>6.7521500000000003</v>
      </c>
      <c r="W3">
        <v>207.62799999999999</v>
      </c>
      <c r="X3">
        <v>62.4574</v>
      </c>
      <c r="Y3">
        <v>94345.2</v>
      </c>
      <c r="Z3">
        <v>5.0641100000000003</v>
      </c>
      <c r="AA3">
        <v>44.732999999999997</v>
      </c>
      <c r="AB3">
        <v>5.9081299999999999</v>
      </c>
      <c r="AC3">
        <v>5.0641100000000003</v>
      </c>
      <c r="AD3">
        <v>3062.94</v>
      </c>
      <c r="AE3">
        <v>9.2842000000000002</v>
      </c>
      <c r="AF3">
        <v>54.017200000000003</v>
      </c>
      <c r="AG3">
        <v>231.261</v>
      </c>
      <c r="AH3">
        <v>199.18799999999999</v>
      </c>
      <c r="AI3">
        <v>2370</v>
      </c>
      <c r="AJ3">
        <v>5.9081299999999999</v>
      </c>
      <c r="AK3">
        <v>170.62100000000001</v>
      </c>
      <c r="AL3">
        <v>0</v>
      </c>
      <c r="AM3">
        <v>0</v>
      </c>
      <c r="AN3">
        <v>0</v>
      </c>
      <c r="AO3">
        <v>227.88499999999999</v>
      </c>
      <c r="AP3">
        <v>32.072699999999998</v>
      </c>
      <c r="AQ3">
        <v>6359.68</v>
      </c>
      <c r="AR3">
        <v>32.072699999999998</v>
      </c>
      <c r="AS3">
        <v>286.96600000000001</v>
      </c>
      <c r="AT3">
        <v>80.181700000000006</v>
      </c>
      <c r="AU3">
        <v>4.2200899999999999</v>
      </c>
      <c r="AV3">
        <v>5.0641100000000003</v>
      </c>
      <c r="AW3">
        <v>0</v>
      </c>
      <c r="AX3">
        <v>7.5961600000000002</v>
      </c>
      <c r="AY3">
        <v>102.97</v>
      </c>
      <c r="AZ3">
        <v>863.43100000000004</v>
      </c>
      <c r="BA3">
        <v>3.3760699999999999</v>
      </c>
      <c r="BB3">
        <v>7.5961600000000002</v>
      </c>
      <c r="BC3">
        <v>6.7521500000000003</v>
      </c>
      <c r="BD3">
        <v>540.17200000000003</v>
      </c>
      <c r="BE3">
        <v>6.7521500000000003</v>
      </c>
      <c r="BF3">
        <v>2.9540600000000001</v>
      </c>
      <c r="BG3">
        <v>3348.22</v>
      </c>
      <c r="BH3">
        <v>223.66499999999999</v>
      </c>
      <c r="BI3">
        <v>35.448799999999999</v>
      </c>
      <c r="BJ3">
        <v>262.49</v>
      </c>
      <c r="BK3">
        <v>132.511</v>
      </c>
      <c r="BL3">
        <v>4255.54</v>
      </c>
      <c r="BM3">
        <v>0</v>
      </c>
      <c r="BN3">
        <v>16.880400000000002</v>
      </c>
      <c r="BO3">
        <v>0</v>
      </c>
      <c r="BP3">
        <v>5.0641100000000003</v>
      </c>
      <c r="BQ3">
        <v>5.9081299999999999</v>
      </c>
      <c r="BR3">
        <v>334.23099999999999</v>
      </c>
      <c r="BS3">
        <v>1.68804</v>
      </c>
      <c r="BT3">
        <v>4853.95</v>
      </c>
      <c r="BU3">
        <v>1293.8800000000001</v>
      </c>
      <c r="BV3">
        <v>31.2287</v>
      </c>
      <c r="BW3">
        <v>0</v>
      </c>
      <c r="BX3">
        <v>6.7521500000000003</v>
      </c>
      <c r="BY3">
        <v>48.109000000000002</v>
      </c>
      <c r="BZ3">
        <v>33.7607</v>
      </c>
      <c r="CA3">
        <v>2.5320499999999999</v>
      </c>
      <c r="CB3">
        <v>113.94199999999999</v>
      </c>
      <c r="CC3">
        <v>40.512900000000002</v>
      </c>
      <c r="CD3">
        <v>0</v>
      </c>
      <c r="CE3">
        <v>20.256399999999999</v>
      </c>
      <c r="CF3">
        <v>141.79499999999999</v>
      </c>
      <c r="CG3">
        <v>468.43</v>
      </c>
      <c r="CH3">
        <v>9.2842000000000002</v>
      </c>
      <c r="CI3">
        <v>0</v>
      </c>
      <c r="CJ3">
        <v>2.5320499999999999</v>
      </c>
      <c r="CK3">
        <v>15.192299999999999</v>
      </c>
      <c r="CL3">
        <v>91.998000000000005</v>
      </c>
      <c r="CM3">
        <v>0</v>
      </c>
      <c r="CN3">
        <v>9.2842000000000002</v>
      </c>
      <c r="CO3">
        <v>523.29100000000005</v>
      </c>
      <c r="CP3">
        <v>21.522500000000001</v>
      </c>
      <c r="CQ3">
        <v>8.4401799999999998</v>
      </c>
      <c r="CR3">
        <v>13805.6</v>
      </c>
      <c r="CS3">
        <v>44.732999999999997</v>
      </c>
      <c r="CT3">
        <v>93.686000000000007</v>
      </c>
      <c r="CU3">
        <v>40.512900000000002</v>
      </c>
      <c r="CV3">
        <v>19.412400000000002</v>
      </c>
      <c r="CW3">
        <v>46.420999999999999</v>
      </c>
      <c r="CX3">
        <v>217.75700000000001</v>
      </c>
      <c r="CY3">
        <v>8447.7800000000007</v>
      </c>
      <c r="CZ3">
        <v>6.7521500000000003</v>
      </c>
      <c r="DA3">
        <v>60.769300000000001</v>
      </c>
      <c r="DB3">
        <v>265.86599999999999</v>
      </c>
      <c r="DC3">
        <v>7520.2</v>
      </c>
      <c r="DD3">
        <v>18.5684</v>
      </c>
      <c r="DE3">
        <v>485.31</v>
      </c>
      <c r="DF3">
        <v>86.0899</v>
      </c>
      <c r="DG3">
        <v>380.65199999999999</v>
      </c>
      <c r="DH3">
        <v>0</v>
      </c>
      <c r="DI3">
        <v>15.192299999999999</v>
      </c>
      <c r="DJ3">
        <v>0</v>
      </c>
      <c r="DK3">
        <v>97.906099999999995</v>
      </c>
      <c r="DL3">
        <v>14.3483</v>
      </c>
      <c r="DM3">
        <v>628.79399999999998</v>
      </c>
      <c r="DN3">
        <v>5289.46</v>
      </c>
      <c r="DO3">
        <v>19.412400000000002</v>
      </c>
      <c r="DP3">
        <v>221.977</v>
      </c>
      <c r="DQ3">
        <v>12.660299999999999</v>
      </c>
      <c r="DR3">
        <v>5.9081299999999999</v>
      </c>
      <c r="DS3">
        <v>905.63199999999995</v>
      </c>
      <c r="DT3">
        <v>325.791</v>
      </c>
      <c r="DU3">
        <v>329.16699999999997</v>
      </c>
      <c r="DV3">
        <v>261.64600000000002</v>
      </c>
      <c r="DW3">
        <v>86.933899999999994</v>
      </c>
      <c r="DX3">
        <v>16.880400000000002</v>
      </c>
      <c r="DY3">
        <v>8.4401799999999998</v>
      </c>
      <c r="DZ3">
        <v>148.547</v>
      </c>
      <c r="EA3">
        <v>0</v>
      </c>
      <c r="EB3">
        <v>27.852599999999999</v>
      </c>
      <c r="EC3">
        <v>8.4401799999999998</v>
      </c>
      <c r="ED3">
        <v>3.3760699999999999</v>
      </c>
      <c r="EE3">
        <v>0</v>
      </c>
      <c r="EF3">
        <v>0</v>
      </c>
      <c r="EG3">
        <v>0</v>
      </c>
      <c r="EH3">
        <v>5.0641100000000003</v>
      </c>
      <c r="EI3">
        <v>138.41900000000001</v>
      </c>
      <c r="EJ3">
        <v>174.71199999999999</v>
      </c>
      <c r="EK3">
        <v>3.7980800000000001</v>
      </c>
      <c r="EL3">
        <v>2374.2199999999998</v>
      </c>
      <c r="EM3">
        <v>4.2200899999999999</v>
      </c>
      <c r="EN3">
        <v>2.9540600000000001</v>
      </c>
      <c r="EO3">
        <v>21.522500000000001</v>
      </c>
      <c r="EP3">
        <v>219.44499999999999</v>
      </c>
      <c r="EQ3">
        <v>211.84899999999999</v>
      </c>
      <c r="ER3">
        <v>0.71493700000000004</v>
      </c>
      <c r="ES3">
        <v>474.33800000000002</v>
      </c>
      <c r="ET3">
        <v>0</v>
      </c>
      <c r="EU3">
        <v>52.329099999999997</v>
      </c>
      <c r="EV3">
        <v>0</v>
      </c>
      <c r="EW3">
        <v>5.9081299999999999</v>
      </c>
      <c r="EX3">
        <v>176.4</v>
      </c>
      <c r="EY3">
        <v>3.7980800000000001</v>
      </c>
      <c r="EZ3">
        <v>7.5961600000000002</v>
      </c>
      <c r="FA3">
        <v>0</v>
      </c>
      <c r="FB3">
        <v>332.54300000000001</v>
      </c>
      <c r="FC3">
        <v>1620.52</v>
      </c>
      <c r="FD3">
        <v>48.109000000000002</v>
      </c>
      <c r="FE3">
        <v>218.601</v>
      </c>
      <c r="FF3">
        <v>37.980800000000002</v>
      </c>
      <c r="FG3">
        <v>0</v>
      </c>
      <c r="FH3">
        <v>0</v>
      </c>
      <c r="FI3">
        <v>0</v>
      </c>
      <c r="FJ3">
        <v>0</v>
      </c>
      <c r="FK3">
        <v>23.6325</v>
      </c>
      <c r="FL3">
        <v>5.9081299999999999</v>
      </c>
      <c r="FM3">
        <v>18.5684</v>
      </c>
      <c r="FN3">
        <v>19.412400000000002</v>
      </c>
      <c r="FO3">
        <v>0</v>
      </c>
      <c r="FP3">
        <v>0</v>
      </c>
      <c r="FQ3">
        <v>4.2200899999999999</v>
      </c>
      <c r="FR3">
        <v>14.3483</v>
      </c>
      <c r="FS3">
        <v>0</v>
      </c>
      <c r="FT3">
        <v>8.4401799999999998</v>
      </c>
      <c r="FU3">
        <v>5.9081299999999999</v>
      </c>
      <c r="FV3">
        <v>235.48099999999999</v>
      </c>
      <c r="FW3">
        <v>13.504300000000001</v>
      </c>
      <c r="FX3">
        <v>54.861199999999997</v>
      </c>
      <c r="FY3">
        <v>16.036300000000001</v>
      </c>
      <c r="FZ3">
        <v>29.540600000000001</v>
      </c>
      <c r="GA3">
        <v>59.081299999999999</v>
      </c>
      <c r="GB3">
        <v>342.67099999999999</v>
      </c>
      <c r="GC3">
        <v>75.117599999999996</v>
      </c>
      <c r="GD3">
        <v>7.5961600000000002</v>
      </c>
      <c r="GE3">
        <v>43.8889</v>
      </c>
      <c r="GF3">
        <v>211.84899999999999</v>
      </c>
      <c r="GG3">
        <v>0</v>
      </c>
      <c r="GH3">
        <v>1147.8599999999999</v>
      </c>
      <c r="GI3">
        <v>61.613300000000002</v>
      </c>
    </row>
    <row r="4" spans="1:218" x14ac:dyDescent="0.25">
      <c r="A4" t="s">
        <v>89</v>
      </c>
      <c r="B4" t="s">
        <v>98</v>
      </c>
      <c r="C4" t="s">
        <v>91</v>
      </c>
      <c r="D4">
        <v>0</v>
      </c>
      <c r="E4">
        <v>563.976</v>
      </c>
      <c r="F4">
        <v>86.703900000000004</v>
      </c>
      <c r="G4">
        <v>775.51800000000003</v>
      </c>
      <c r="H4">
        <v>0</v>
      </c>
      <c r="I4">
        <v>3059.52</v>
      </c>
      <c r="J4">
        <v>199.09800000000001</v>
      </c>
      <c r="K4">
        <v>782.74300000000005</v>
      </c>
      <c r="L4">
        <v>7.22532</v>
      </c>
      <c r="M4">
        <v>1282.9000000000001</v>
      </c>
      <c r="N4">
        <v>2713.51</v>
      </c>
      <c r="O4">
        <v>534.67399999999998</v>
      </c>
      <c r="P4">
        <v>1180.1400000000001</v>
      </c>
      <c r="Q4">
        <v>49.7744</v>
      </c>
      <c r="R4">
        <v>21.675999999999998</v>
      </c>
      <c r="S4">
        <v>0</v>
      </c>
      <c r="T4">
        <v>134.87299999999999</v>
      </c>
      <c r="U4">
        <v>0</v>
      </c>
      <c r="V4">
        <v>8.8309499999999996</v>
      </c>
      <c r="W4">
        <v>239.238</v>
      </c>
      <c r="X4">
        <v>68.239099999999993</v>
      </c>
      <c r="Y4">
        <v>94629.2</v>
      </c>
      <c r="Z4">
        <v>6.4225099999999999</v>
      </c>
      <c r="AA4">
        <v>50.577300000000001</v>
      </c>
      <c r="AB4">
        <v>1.6056299999999999</v>
      </c>
      <c r="AC4">
        <v>4.8168800000000003</v>
      </c>
      <c r="AD4">
        <v>3231.32</v>
      </c>
      <c r="AE4">
        <v>10.4366</v>
      </c>
      <c r="AF4">
        <v>50.577300000000001</v>
      </c>
      <c r="AG4">
        <v>249.67500000000001</v>
      </c>
      <c r="AH4">
        <v>215.154</v>
      </c>
      <c r="AI4">
        <v>2558.5700000000002</v>
      </c>
      <c r="AJ4">
        <v>10.4366</v>
      </c>
      <c r="AK4">
        <v>206.42099999999999</v>
      </c>
      <c r="AL4">
        <v>0</v>
      </c>
      <c r="AM4">
        <v>0</v>
      </c>
      <c r="AN4">
        <v>0</v>
      </c>
      <c r="AO4">
        <v>255.29499999999999</v>
      </c>
      <c r="AP4">
        <v>20.0703</v>
      </c>
      <c r="AQ4">
        <v>6994.11</v>
      </c>
      <c r="AR4">
        <v>30.506900000000002</v>
      </c>
      <c r="AS4">
        <v>318.71699999999998</v>
      </c>
      <c r="AT4">
        <v>73.055999999999997</v>
      </c>
      <c r="AU4">
        <v>9.6337600000000005</v>
      </c>
      <c r="AV4">
        <v>10.4366</v>
      </c>
      <c r="AW4">
        <v>0</v>
      </c>
      <c r="AX4">
        <v>8.0281300000000009</v>
      </c>
      <c r="AY4">
        <v>101.95699999999999</v>
      </c>
      <c r="AZ4">
        <v>1045.26</v>
      </c>
      <c r="BA4">
        <v>4.8168800000000003</v>
      </c>
      <c r="BB4">
        <v>4.0140700000000002</v>
      </c>
      <c r="BC4">
        <v>7.22532</v>
      </c>
      <c r="BD4">
        <v>529.85699999999997</v>
      </c>
      <c r="BE4">
        <v>8.8309499999999996</v>
      </c>
      <c r="BF4">
        <v>3.61266</v>
      </c>
      <c r="BG4">
        <v>3426.41</v>
      </c>
      <c r="BH4">
        <v>240.84399999999999</v>
      </c>
      <c r="BI4">
        <v>45.760399999999997</v>
      </c>
      <c r="BJ4">
        <v>297.84399999999999</v>
      </c>
      <c r="BK4">
        <v>138.084</v>
      </c>
      <c r="BL4">
        <v>4326.3599999999997</v>
      </c>
      <c r="BM4">
        <v>0</v>
      </c>
      <c r="BN4">
        <v>11.2394</v>
      </c>
      <c r="BO4">
        <v>0</v>
      </c>
      <c r="BP4">
        <v>5.6196900000000003</v>
      </c>
      <c r="BQ4">
        <v>7.22532</v>
      </c>
      <c r="BR4">
        <v>405.42099999999999</v>
      </c>
      <c r="BS4">
        <v>2.4084400000000001</v>
      </c>
      <c r="BT4">
        <v>5417.39</v>
      </c>
      <c r="BU4">
        <v>1321.43</v>
      </c>
      <c r="BV4">
        <v>23.281600000000001</v>
      </c>
      <c r="BW4">
        <v>0</v>
      </c>
      <c r="BX4">
        <v>4.0140700000000002</v>
      </c>
      <c r="BY4">
        <v>58.605400000000003</v>
      </c>
      <c r="BZ4">
        <v>30.506900000000002</v>
      </c>
      <c r="CA4">
        <v>10.4366</v>
      </c>
      <c r="CB4">
        <v>157.351</v>
      </c>
      <c r="CC4">
        <v>32.112499999999997</v>
      </c>
      <c r="CD4">
        <v>0</v>
      </c>
      <c r="CE4">
        <v>15.253500000000001</v>
      </c>
      <c r="CF4">
        <v>162.16800000000001</v>
      </c>
      <c r="CG4">
        <v>517.01199999999994</v>
      </c>
      <c r="CH4">
        <v>7.22532</v>
      </c>
      <c r="CI4">
        <v>0</v>
      </c>
      <c r="CJ4">
        <v>7.22532</v>
      </c>
      <c r="CK4">
        <v>28.098500000000001</v>
      </c>
      <c r="CL4">
        <v>128.44999999999999</v>
      </c>
      <c r="CM4">
        <v>0</v>
      </c>
      <c r="CN4">
        <v>9.6337600000000005</v>
      </c>
      <c r="CO4">
        <v>528.25099999999998</v>
      </c>
      <c r="CP4">
        <v>26.0914</v>
      </c>
      <c r="CQ4">
        <v>4.8168800000000003</v>
      </c>
      <c r="CR4">
        <v>14508.4</v>
      </c>
      <c r="CS4">
        <v>55.394100000000002</v>
      </c>
      <c r="CT4">
        <v>114.80200000000001</v>
      </c>
      <c r="CU4">
        <v>44.957599999999999</v>
      </c>
      <c r="CV4">
        <v>21.675999999999998</v>
      </c>
      <c r="CW4">
        <v>44.154699999999998</v>
      </c>
      <c r="CX4">
        <v>224.78800000000001</v>
      </c>
      <c r="CY4">
        <v>8497.7800000000007</v>
      </c>
      <c r="CZ4">
        <v>9.6337600000000005</v>
      </c>
      <c r="DA4">
        <v>56.196899999999999</v>
      </c>
      <c r="DB4">
        <v>273.75900000000001</v>
      </c>
      <c r="DC4">
        <v>7880.42</v>
      </c>
      <c r="DD4">
        <v>12.845000000000001</v>
      </c>
      <c r="DE4">
        <v>536.279</v>
      </c>
      <c r="DF4">
        <v>73.858800000000002</v>
      </c>
      <c r="DG4">
        <v>353.238</v>
      </c>
      <c r="DH4">
        <v>0</v>
      </c>
      <c r="DI4">
        <v>24.084399999999999</v>
      </c>
      <c r="DJ4">
        <v>0</v>
      </c>
      <c r="DK4">
        <v>97.943200000000004</v>
      </c>
      <c r="DL4">
        <v>16.859100000000002</v>
      </c>
      <c r="DM4">
        <v>644.65899999999999</v>
      </c>
      <c r="DN4">
        <v>5028.0200000000004</v>
      </c>
      <c r="DO4">
        <v>30.506900000000002</v>
      </c>
      <c r="DP4">
        <v>220.774</v>
      </c>
      <c r="DQ4">
        <v>3.2112500000000002</v>
      </c>
      <c r="DR4">
        <v>1.6056299999999999</v>
      </c>
      <c r="DS4">
        <v>805.22199999999998</v>
      </c>
      <c r="DT4">
        <v>305.06900000000002</v>
      </c>
      <c r="DU4">
        <v>280.98500000000001</v>
      </c>
      <c r="DV4">
        <v>263.32299999999998</v>
      </c>
      <c r="DW4">
        <v>98.746099999999998</v>
      </c>
      <c r="DX4">
        <v>14.4506</v>
      </c>
      <c r="DY4">
        <v>4.8168800000000003</v>
      </c>
      <c r="DZ4">
        <v>210.33699999999999</v>
      </c>
      <c r="EA4">
        <v>0</v>
      </c>
      <c r="EB4">
        <v>24.8872</v>
      </c>
      <c r="EC4">
        <v>4.8168800000000003</v>
      </c>
      <c r="ED4">
        <v>4.8168800000000003</v>
      </c>
      <c r="EE4">
        <v>0</v>
      </c>
      <c r="EF4">
        <v>0</v>
      </c>
      <c r="EG4">
        <v>0</v>
      </c>
      <c r="EH4">
        <v>8.0281300000000009</v>
      </c>
      <c r="EI4">
        <v>150.126</v>
      </c>
      <c r="EJ4">
        <v>172.60499999999999</v>
      </c>
      <c r="EK4">
        <v>6.0210999999999997</v>
      </c>
      <c r="EL4">
        <v>2695.04</v>
      </c>
      <c r="EM4">
        <v>5.6196900000000003</v>
      </c>
      <c r="EN4">
        <v>3.61266</v>
      </c>
      <c r="EO4">
        <v>26.0914</v>
      </c>
      <c r="EP4">
        <v>255.29499999999999</v>
      </c>
      <c r="EQ4">
        <v>222.37899999999999</v>
      </c>
      <c r="ER4">
        <v>0.70463799999999999</v>
      </c>
      <c r="ES4">
        <v>563.976</v>
      </c>
      <c r="ET4">
        <v>0</v>
      </c>
      <c r="EU4">
        <v>52.182899999999997</v>
      </c>
      <c r="EV4">
        <v>0</v>
      </c>
      <c r="EW4">
        <v>7.22532</v>
      </c>
      <c r="EX4">
        <v>171.80199999999999</v>
      </c>
      <c r="EY4">
        <v>6.0210999999999997</v>
      </c>
      <c r="EZ4">
        <v>4.8168800000000003</v>
      </c>
      <c r="FA4">
        <v>0.802813</v>
      </c>
      <c r="FB4">
        <v>351.63200000000001</v>
      </c>
      <c r="FC4">
        <v>1834.43</v>
      </c>
      <c r="FD4">
        <v>49.7744</v>
      </c>
      <c r="FE4">
        <v>278.57600000000002</v>
      </c>
      <c r="FF4">
        <v>39.337899999999998</v>
      </c>
      <c r="FG4">
        <v>0</v>
      </c>
      <c r="FH4">
        <v>0</v>
      </c>
      <c r="FI4">
        <v>0</v>
      </c>
      <c r="FJ4">
        <v>0</v>
      </c>
      <c r="FK4">
        <v>25.69</v>
      </c>
      <c r="FL4">
        <v>5.6196900000000003</v>
      </c>
      <c r="FM4">
        <v>17.661899999999999</v>
      </c>
      <c r="FN4">
        <v>12.042199999999999</v>
      </c>
      <c r="FO4">
        <v>0</v>
      </c>
      <c r="FP4">
        <v>0</v>
      </c>
      <c r="FQ4">
        <v>2.4084400000000001</v>
      </c>
      <c r="FR4">
        <v>15.253500000000001</v>
      </c>
      <c r="FS4">
        <v>0</v>
      </c>
      <c r="FT4">
        <v>4.0140700000000002</v>
      </c>
      <c r="FU4">
        <v>4.0140700000000002</v>
      </c>
      <c r="FV4">
        <v>237.63300000000001</v>
      </c>
      <c r="FW4">
        <v>12.845000000000001</v>
      </c>
      <c r="FX4">
        <v>63.4223</v>
      </c>
      <c r="FY4">
        <v>21.675999999999998</v>
      </c>
      <c r="FZ4">
        <v>37.732199999999999</v>
      </c>
      <c r="GA4">
        <v>48.971600000000002</v>
      </c>
      <c r="GB4">
        <v>378.928</v>
      </c>
      <c r="GC4">
        <v>76.267300000000006</v>
      </c>
      <c r="GD4">
        <v>7.22532</v>
      </c>
      <c r="GE4">
        <v>48.168799999999997</v>
      </c>
      <c r="GF4">
        <v>182.239</v>
      </c>
      <c r="GG4">
        <v>0</v>
      </c>
      <c r="GH4">
        <v>1144.81</v>
      </c>
      <c r="GI4">
        <v>56.9998</v>
      </c>
    </row>
    <row r="5" spans="1:218" x14ac:dyDescent="0.25">
      <c r="A5" t="s">
        <v>89</v>
      </c>
      <c r="B5" t="s">
        <v>99</v>
      </c>
      <c r="C5" t="s">
        <v>91</v>
      </c>
      <c r="D5">
        <v>0</v>
      </c>
      <c r="E5">
        <v>616.15</v>
      </c>
      <c r="F5">
        <v>84.986199999999997</v>
      </c>
      <c r="G5">
        <v>887.88199999999995</v>
      </c>
      <c r="H5">
        <v>0</v>
      </c>
      <c r="I5">
        <v>3084.1</v>
      </c>
      <c r="J5">
        <v>149.84399999999999</v>
      </c>
      <c r="K5">
        <v>753.69299999999998</v>
      </c>
      <c r="L5">
        <v>6.7094300000000002</v>
      </c>
      <c r="M5">
        <v>1227.83</v>
      </c>
      <c r="N5">
        <v>2578.66</v>
      </c>
      <c r="O5">
        <v>565.82899999999995</v>
      </c>
      <c r="P5">
        <v>1198.75</v>
      </c>
      <c r="Q5">
        <v>31.310700000000001</v>
      </c>
      <c r="R5">
        <v>29.074200000000001</v>
      </c>
      <c r="S5">
        <v>0</v>
      </c>
      <c r="T5">
        <v>114.06</v>
      </c>
      <c r="U5">
        <v>0</v>
      </c>
      <c r="V5">
        <v>2.2364799999999998</v>
      </c>
      <c r="W5">
        <v>232.59399999999999</v>
      </c>
      <c r="X5">
        <v>71.567300000000003</v>
      </c>
      <c r="Y5">
        <v>91284.1</v>
      </c>
      <c r="Z5">
        <v>8.9459099999999996</v>
      </c>
      <c r="AA5">
        <v>22.364799999999999</v>
      </c>
      <c r="AB5">
        <v>4.4729599999999996</v>
      </c>
      <c r="AC5">
        <v>4.4729599999999996</v>
      </c>
      <c r="AD5">
        <v>3117.65</v>
      </c>
      <c r="AE5">
        <v>8.9459099999999996</v>
      </c>
      <c r="AF5">
        <v>40.256599999999999</v>
      </c>
      <c r="AG5">
        <v>174.44499999999999</v>
      </c>
      <c r="AH5">
        <v>232.59399999999999</v>
      </c>
      <c r="AI5">
        <v>2614.44</v>
      </c>
      <c r="AJ5">
        <v>4.4729599999999996</v>
      </c>
      <c r="AK5">
        <v>160.95599999999999</v>
      </c>
      <c r="AL5">
        <v>0</v>
      </c>
      <c r="AM5">
        <v>0</v>
      </c>
      <c r="AN5">
        <v>0</v>
      </c>
      <c r="AO5">
        <v>270.61399999999998</v>
      </c>
      <c r="AP5">
        <v>22.364799999999999</v>
      </c>
      <c r="AQ5">
        <v>6709.43</v>
      </c>
      <c r="AR5">
        <v>29.074200000000001</v>
      </c>
      <c r="AS5">
        <v>295.21499999999997</v>
      </c>
      <c r="AT5">
        <v>80.513199999999998</v>
      </c>
      <c r="AU5">
        <v>8.9459099999999996</v>
      </c>
      <c r="AV5">
        <v>6.7094300000000002</v>
      </c>
      <c r="AW5">
        <v>0</v>
      </c>
      <c r="AX5">
        <v>11.182399999999999</v>
      </c>
      <c r="AY5">
        <v>55.911999999999999</v>
      </c>
      <c r="AZ5">
        <v>1147.31</v>
      </c>
      <c r="BA5">
        <v>6.7094300000000002</v>
      </c>
      <c r="BB5">
        <v>2.2364799999999998</v>
      </c>
      <c r="BC5">
        <v>4.4729599999999996</v>
      </c>
      <c r="BD5">
        <v>547.93700000000001</v>
      </c>
      <c r="BE5">
        <v>13.418900000000001</v>
      </c>
      <c r="BF5">
        <v>3.3547199999999999</v>
      </c>
      <c r="BG5">
        <v>3406.16</v>
      </c>
      <c r="BH5">
        <v>239.303</v>
      </c>
      <c r="BI5">
        <v>44.729599999999998</v>
      </c>
      <c r="BJ5">
        <v>355.6</v>
      </c>
      <c r="BK5">
        <v>129.71600000000001</v>
      </c>
      <c r="BL5">
        <v>3965.28</v>
      </c>
      <c r="BM5">
        <v>0</v>
      </c>
      <c r="BN5">
        <v>17.8918</v>
      </c>
      <c r="BO5">
        <v>0</v>
      </c>
      <c r="BP5">
        <v>2.2364799999999998</v>
      </c>
      <c r="BQ5">
        <v>0</v>
      </c>
      <c r="BR5">
        <v>404.803</v>
      </c>
      <c r="BS5">
        <v>2.2364799999999998</v>
      </c>
      <c r="BT5">
        <v>4754.75</v>
      </c>
      <c r="BU5">
        <v>1098.1099999999999</v>
      </c>
      <c r="BV5">
        <v>15.6553</v>
      </c>
      <c r="BW5">
        <v>0</v>
      </c>
      <c r="BX5">
        <v>0</v>
      </c>
      <c r="BY5">
        <v>35.783700000000003</v>
      </c>
      <c r="BZ5">
        <v>46.966000000000001</v>
      </c>
      <c r="CA5">
        <v>8.9459099999999996</v>
      </c>
      <c r="CB5">
        <v>123.006</v>
      </c>
      <c r="CC5">
        <v>49.202500000000001</v>
      </c>
      <c r="CD5">
        <v>0</v>
      </c>
      <c r="CE5">
        <v>15.6553</v>
      </c>
      <c r="CF5">
        <v>131.952</v>
      </c>
      <c r="CG5">
        <v>507.68099999999998</v>
      </c>
      <c r="CH5">
        <v>13.418900000000001</v>
      </c>
      <c r="CI5">
        <v>0</v>
      </c>
      <c r="CJ5">
        <v>4.4729599999999996</v>
      </c>
      <c r="CK5">
        <v>17.8918</v>
      </c>
      <c r="CL5">
        <v>134.18899999999999</v>
      </c>
      <c r="CM5">
        <v>0</v>
      </c>
      <c r="CN5">
        <v>0</v>
      </c>
      <c r="CO5">
        <v>509.91699999999997</v>
      </c>
      <c r="CP5">
        <v>21.246500000000001</v>
      </c>
      <c r="CQ5">
        <v>11.182399999999999</v>
      </c>
      <c r="CR5">
        <v>13195.2</v>
      </c>
      <c r="CS5">
        <v>42.493099999999998</v>
      </c>
      <c r="CT5">
        <v>109.587</v>
      </c>
      <c r="CU5">
        <v>26.837700000000002</v>
      </c>
      <c r="CV5">
        <v>29.074200000000001</v>
      </c>
      <c r="CW5">
        <v>53.6755</v>
      </c>
      <c r="CX5">
        <v>241.54</v>
      </c>
      <c r="CY5">
        <v>7485.49</v>
      </c>
      <c r="CZ5">
        <v>6.7094300000000002</v>
      </c>
      <c r="DA5">
        <v>51.439</v>
      </c>
      <c r="DB5">
        <v>243.77600000000001</v>
      </c>
      <c r="DC5">
        <v>6796.66</v>
      </c>
      <c r="DD5">
        <v>15.6553</v>
      </c>
      <c r="DE5">
        <v>632.923</v>
      </c>
      <c r="DF5">
        <v>84.986199999999997</v>
      </c>
      <c r="DG5">
        <v>301.92500000000001</v>
      </c>
      <c r="DH5">
        <v>0</v>
      </c>
      <c r="DI5">
        <v>29.074200000000001</v>
      </c>
      <c r="DJ5">
        <v>0</v>
      </c>
      <c r="DK5">
        <v>87.222700000000003</v>
      </c>
      <c r="DL5">
        <v>11.182399999999999</v>
      </c>
      <c r="DM5">
        <v>619.50400000000002</v>
      </c>
      <c r="DN5">
        <v>4466.25</v>
      </c>
      <c r="DO5">
        <v>15.6553</v>
      </c>
      <c r="DP5">
        <v>230.357</v>
      </c>
      <c r="DQ5">
        <v>33.547199999999997</v>
      </c>
      <c r="DR5">
        <v>6.7094300000000002</v>
      </c>
      <c r="DS5">
        <v>939.32100000000003</v>
      </c>
      <c r="DT5">
        <v>301.92500000000001</v>
      </c>
      <c r="DU5">
        <v>480.84300000000002</v>
      </c>
      <c r="DV5">
        <v>263.904</v>
      </c>
      <c r="DW5">
        <v>123.006</v>
      </c>
      <c r="DX5">
        <v>6.7094300000000002</v>
      </c>
      <c r="DY5">
        <v>4.4729599999999996</v>
      </c>
      <c r="DZ5">
        <v>145.37100000000001</v>
      </c>
      <c r="EA5">
        <v>0</v>
      </c>
      <c r="EB5">
        <v>20.128299999999999</v>
      </c>
      <c r="EC5">
        <v>11.182399999999999</v>
      </c>
      <c r="ED5">
        <v>2.2364799999999998</v>
      </c>
      <c r="EE5">
        <v>0</v>
      </c>
      <c r="EF5">
        <v>0</v>
      </c>
      <c r="EG5">
        <v>0</v>
      </c>
      <c r="EH5">
        <v>11.182399999999999</v>
      </c>
      <c r="EI5">
        <v>123.006</v>
      </c>
      <c r="EJ5">
        <v>161.02600000000001</v>
      </c>
      <c r="EK5">
        <v>2.2364799999999998</v>
      </c>
      <c r="EL5">
        <v>2540.64</v>
      </c>
      <c r="EM5">
        <v>2.2364799999999998</v>
      </c>
      <c r="EN5">
        <v>3.3547199999999999</v>
      </c>
      <c r="EO5">
        <v>21.246500000000001</v>
      </c>
      <c r="EP5">
        <v>263.904</v>
      </c>
      <c r="EQ5">
        <v>228.12100000000001</v>
      </c>
      <c r="ER5">
        <v>7.03352E-2</v>
      </c>
      <c r="ES5">
        <v>616.15</v>
      </c>
      <c r="ET5">
        <v>0</v>
      </c>
      <c r="EU5">
        <v>44.729599999999998</v>
      </c>
      <c r="EV5">
        <v>0</v>
      </c>
      <c r="EW5">
        <v>8.9459099999999996</v>
      </c>
      <c r="EX5">
        <v>207.99199999999999</v>
      </c>
      <c r="EY5">
        <v>2.2364799999999998</v>
      </c>
      <c r="EZ5">
        <v>4.4729599999999996</v>
      </c>
      <c r="FA5">
        <v>0</v>
      </c>
      <c r="FB5">
        <v>398.09300000000002</v>
      </c>
      <c r="FC5">
        <v>1690.78</v>
      </c>
      <c r="FD5">
        <v>69.330799999999996</v>
      </c>
      <c r="FE5">
        <v>297.452</v>
      </c>
      <c r="FF5">
        <v>29.074200000000001</v>
      </c>
      <c r="FG5">
        <v>0</v>
      </c>
      <c r="FH5">
        <v>0</v>
      </c>
      <c r="FI5">
        <v>0</v>
      </c>
      <c r="FJ5">
        <v>0</v>
      </c>
      <c r="FK5">
        <v>33.547199999999997</v>
      </c>
      <c r="FL5">
        <v>6.7094300000000002</v>
      </c>
      <c r="FM5">
        <v>11.182399999999999</v>
      </c>
      <c r="FN5">
        <v>13.418900000000001</v>
      </c>
      <c r="FO5">
        <v>0</v>
      </c>
      <c r="FP5">
        <v>0</v>
      </c>
      <c r="FQ5">
        <v>8.9459099999999996</v>
      </c>
      <c r="FR5">
        <v>13.418900000000001</v>
      </c>
      <c r="FS5">
        <v>0</v>
      </c>
      <c r="FT5">
        <v>4.4729599999999996</v>
      </c>
      <c r="FU5">
        <v>6.7094300000000002</v>
      </c>
      <c r="FV5">
        <v>290.74200000000002</v>
      </c>
      <c r="FW5">
        <v>26.837700000000002</v>
      </c>
      <c r="FX5">
        <v>78.276700000000005</v>
      </c>
      <c r="FY5">
        <v>15.6553</v>
      </c>
      <c r="FZ5">
        <v>35.783700000000003</v>
      </c>
      <c r="GA5">
        <v>29.074200000000001</v>
      </c>
      <c r="GB5">
        <v>462.95100000000002</v>
      </c>
      <c r="GC5">
        <v>109.587</v>
      </c>
      <c r="GD5">
        <v>8.9459099999999996</v>
      </c>
      <c r="GE5">
        <v>44.729599999999998</v>
      </c>
      <c r="GF5">
        <v>163.26300000000001</v>
      </c>
      <c r="GG5">
        <v>0</v>
      </c>
      <c r="GH5">
        <v>1160.73</v>
      </c>
      <c r="GI5">
        <v>53.6755</v>
      </c>
    </row>
    <row r="6" spans="1:218" x14ac:dyDescent="0.25">
      <c r="A6" t="s">
        <v>96</v>
      </c>
      <c r="B6" t="s">
        <v>90</v>
      </c>
      <c r="C6" t="s">
        <v>91</v>
      </c>
      <c r="D6">
        <v>1.1224799999999999</v>
      </c>
      <c r="E6">
        <v>653.28099999999995</v>
      </c>
      <c r="F6">
        <v>41.531599999999997</v>
      </c>
      <c r="G6">
        <v>1199.93</v>
      </c>
      <c r="H6">
        <v>3.3674300000000001</v>
      </c>
      <c r="I6">
        <v>3912.95</v>
      </c>
      <c r="J6">
        <v>305.31400000000002</v>
      </c>
      <c r="K6">
        <v>1153.9100000000001</v>
      </c>
      <c r="L6">
        <v>20.204599999999999</v>
      </c>
      <c r="M6">
        <v>1197.68</v>
      </c>
      <c r="N6">
        <v>3396.61</v>
      </c>
      <c r="O6">
        <v>832.87800000000004</v>
      </c>
      <c r="P6">
        <v>1507.49</v>
      </c>
      <c r="Q6">
        <v>162.75899999999999</v>
      </c>
      <c r="R6">
        <v>63.981200000000001</v>
      </c>
      <c r="S6">
        <v>6.7348600000000003</v>
      </c>
      <c r="T6">
        <v>175.10599999999999</v>
      </c>
      <c r="U6">
        <v>7.8573399999999998</v>
      </c>
      <c r="V6">
        <v>0</v>
      </c>
      <c r="W6">
        <v>269.39400000000001</v>
      </c>
      <c r="X6">
        <v>29.1844</v>
      </c>
      <c r="Y6">
        <v>118411</v>
      </c>
      <c r="Z6">
        <v>5.6123799999999999</v>
      </c>
      <c r="AA6">
        <v>68.471100000000007</v>
      </c>
      <c r="AB6">
        <v>0</v>
      </c>
      <c r="AC6">
        <v>14.5922</v>
      </c>
      <c r="AD6">
        <v>4599.91</v>
      </c>
      <c r="AE6">
        <v>5.6123799999999999</v>
      </c>
      <c r="AF6">
        <v>66.226100000000002</v>
      </c>
      <c r="AG6">
        <v>330.00799999999998</v>
      </c>
      <c r="AH6">
        <v>299.70100000000002</v>
      </c>
      <c r="AI6">
        <v>2644.55</v>
      </c>
      <c r="AJ6">
        <v>17.959599999999998</v>
      </c>
      <c r="AK6">
        <v>285.12099999999998</v>
      </c>
      <c r="AL6">
        <v>4.4899100000000001</v>
      </c>
      <c r="AM6">
        <v>0</v>
      </c>
      <c r="AN6">
        <v>10.1023</v>
      </c>
      <c r="AO6">
        <v>391.74400000000003</v>
      </c>
      <c r="AP6">
        <v>19.082100000000001</v>
      </c>
      <c r="AQ6">
        <v>7291.61</v>
      </c>
      <c r="AR6">
        <v>29.1844</v>
      </c>
      <c r="AS6">
        <v>351.33499999999998</v>
      </c>
      <c r="AT6">
        <v>136.94200000000001</v>
      </c>
      <c r="AU6">
        <v>3.3674300000000001</v>
      </c>
      <c r="AV6">
        <v>20.204599999999999</v>
      </c>
      <c r="AW6">
        <v>2.2449499999999998</v>
      </c>
      <c r="AX6">
        <v>0</v>
      </c>
      <c r="AY6">
        <v>68.471100000000007</v>
      </c>
      <c r="AZ6">
        <v>1111.25</v>
      </c>
      <c r="BA6">
        <v>4.4899100000000001</v>
      </c>
      <c r="BB6">
        <v>6.7348600000000003</v>
      </c>
      <c r="BC6">
        <v>2.2449499999999998</v>
      </c>
      <c r="BD6">
        <v>803.69299999999998</v>
      </c>
      <c r="BE6">
        <v>23.571999999999999</v>
      </c>
      <c r="BF6">
        <v>7.2961</v>
      </c>
      <c r="BG6">
        <v>3596.41</v>
      </c>
      <c r="BH6">
        <v>252.55699999999999</v>
      </c>
      <c r="BI6">
        <v>5.6123799999999999</v>
      </c>
      <c r="BJ6">
        <v>254.80199999999999</v>
      </c>
      <c r="BK6">
        <v>158.26900000000001</v>
      </c>
      <c r="BL6">
        <v>14751.6</v>
      </c>
      <c r="BM6">
        <v>17.959599999999998</v>
      </c>
      <c r="BN6">
        <v>11.2248</v>
      </c>
      <c r="BO6">
        <v>3.3674300000000001</v>
      </c>
      <c r="BP6">
        <v>8.9798100000000005</v>
      </c>
      <c r="BQ6">
        <v>26.939399999999999</v>
      </c>
      <c r="BR6">
        <v>364.80500000000001</v>
      </c>
      <c r="BS6">
        <v>7.8573399999999998</v>
      </c>
      <c r="BT6">
        <v>9046.0400000000009</v>
      </c>
      <c r="BU6">
        <v>2347.1</v>
      </c>
      <c r="BV6">
        <v>53.878900000000002</v>
      </c>
      <c r="BW6">
        <v>0</v>
      </c>
      <c r="BX6">
        <v>3.3674300000000001</v>
      </c>
      <c r="BY6">
        <v>31.429300000000001</v>
      </c>
      <c r="BZ6">
        <v>39.286700000000003</v>
      </c>
      <c r="CA6">
        <v>6.7348600000000003</v>
      </c>
      <c r="CB6">
        <v>118.983</v>
      </c>
      <c r="CC6">
        <v>46.021500000000003</v>
      </c>
      <c r="CD6">
        <v>2.2449499999999998</v>
      </c>
      <c r="CE6">
        <v>61.736199999999997</v>
      </c>
      <c r="CF6">
        <v>162.75899999999999</v>
      </c>
      <c r="CG6">
        <v>619.60699999999997</v>
      </c>
      <c r="CH6">
        <v>14.5922</v>
      </c>
      <c r="CI6">
        <v>10.1023</v>
      </c>
      <c r="CJ6">
        <v>0.52103500000000003</v>
      </c>
      <c r="CK6">
        <v>22.4495</v>
      </c>
      <c r="CL6">
        <v>214.393</v>
      </c>
      <c r="CM6">
        <v>4.4899100000000001</v>
      </c>
      <c r="CN6">
        <v>8.9798100000000005</v>
      </c>
      <c r="CO6">
        <v>722.875</v>
      </c>
      <c r="CP6">
        <v>42.0929</v>
      </c>
      <c r="CQ6">
        <v>1.1224799999999999</v>
      </c>
      <c r="CR6">
        <v>22189.1</v>
      </c>
      <c r="CS6">
        <v>56.123800000000003</v>
      </c>
      <c r="CT6">
        <v>163.88200000000001</v>
      </c>
      <c r="CU6">
        <v>52.756399999999999</v>
      </c>
      <c r="CV6">
        <v>47.143999999999998</v>
      </c>
      <c r="CW6">
        <v>53.878900000000002</v>
      </c>
      <c r="CX6">
        <v>298.57900000000001</v>
      </c>
      <c r="CY6">
        <v>10793.7</v>
      </c>
      <c r="CZ6">
        <v>10.1023</v>
      </c>
      <c r="DA6">
        <v>61.736199999999997</v>
      </c>
      <c r="DB6">
        <v>318.78300000000002</v>
      </c>
      <c r="DC6">
        <v>7778.76</v>
      </c>
      <c r="DD6">
        <v>41.531599999999997</v>
      </c>
      <c r="DE6">
        <v>472.56299999999999</v>
      </c>
      <c r="DF6">
        <v>60.613700000000001</v>
      </c>
      <c r="DG6">
        <v>621.85199999999998</v>
      </c>
      <c r="DH6">
        <v>0</v>
      </c>
      <c r="DI6">
        <v>24.694500000000001</v>
      </c>
      <c r="DJ6">
        <v>1.1224799999999999</v>
      </c>
      <c r="DK6">
        <v>106.63500000000001</v>
      </c>
      <c r="DL6">
        <v>14.5922</v>
      </c>
      <c r="DM6">
        <v>1013.6</v>
      </c>
      <c r="DN6">
        <v>6615.88</v>
      </c>
      <c r="DO6">
        <v>26.939399999999999</v>
      </c>
      <c r="DP6">
        <v>404.09199999999998</v>
      </c>
      <c r="DQ6">
        <v>19.082100000000001</v>
      </c>
      <c r="DR6">
        <v>21.327100000000002</v>
      </c>
      <c r="DS6">
        <v>958.59500000000003</v>
      </c>
      <c r="DT6">
        <v>360.315</v>
      </c>
      <c r="DU6">
        <v>398.47899999999998</v>
      </c>
      <c r="DV6">
        <v>446.74599999999998</v>
      </c>
      <c r="DW6">
        <v>90.920599999999993</v>
      </c>
      <c r="DX6">
        <v>5.6123799999999999</v>
      </c>
      <c r="DY6">
        <v>4.4899100000000001</v>
      </c>
      <c r="DZ6">
        <v>233.47499999999999</v>
      </c>
      <c r="EA6">
        <v>0</v>
      </c>
      <c r="EB6">
        <v>68.471100000000007</v>
      </c>
      <c r="EC6">
        <v>23.571999999999999</v>
      </c>
      <c r="ED6">
        <v>7.8573399999999998</v>
      </c>
      <c r="EE6">
        <v>11.2248</v>
      </c>
      <c r="EF6">
        <v>0</v>
      </c>
      <c r="EG6">
        <v>3.3674300000000001</v>
      </c>
      <c r="EH6">
        <v>4.4899100000000001</v>
      </c>
      <c r="EI6">
        <v>259.29199999999997</v>
      </c>
      <c r="EJ6">
        <v>484.91</v>
      </c>
      <c r="EK6">
        <v>8.4185700000000008</v>
      </c>
      <c r="EL6">
        <v>3166.51</v>
      </c>
      <c r="EM6">
        <v>0</v>
      </c>
      <c r="EN6">
        <v>7.2961</v>
      </c>
      <c r="EO6">
        <v>42.0929</v>
      </c>
      <c r="EP6">
        <v>484.91</v>
      </c>
      <c r="EQ6">
        <v>336.74299999999999</v>
      </c>
      <c r="ER6">
        <v>1.1099300000000001</v>
      </c>
      <c r="ES6">
        <v>653.28099999999995</v>
      </c>
      <c r="ET6">
        <v>8.9798100000000005</v>
      </c>
      <c r="EU6">
        <v>26.939399999999999</v>
      </c>
      <c r="EV6">
        <v>14.5922</v>
      </c>
      <c r="EW6">
        <v>4.4899100000000001</v>
      </c>
      <c r="EX6">
        <v>262.65899999999999</v>
      </c>
      <c r="EY6">
        <v>8.4185700000000008</v>
      </c>
      <c r="EZ6">
        <v>4.4899100000000001</v>
      </c>
      <c r="FA6">
        <v>5.6123799999999999</v>
      </c>
      <c r="FB6">
        <v>456.84800000000001</v>
      </c>
      <c r="FC6">
        <v>2964.46</v>
      </c>
      <c r="FD6">
        <v>48.266500000000001</v>
      </c>
      <c r="FE6">
        <v>326.64100000000002</v>
      </c>
      <c r="FF6">
        <v>33.674300000000002</v>
      </c>
      <c r="FG6">
        <v>0</v>
      </c>
      <c r="FH6">
        <v>0</v>
      </c>
      <c r="FI6">
        <v>22.4495</v>
      </c>
      <c r="FJ6">
        <v>0</v>
      </c>
      <c r="FK6">
        <v>12.347200000000001</v>
      </c>
      <c r="FL6">
        <v>14.5922</v>
      </c>
      <c r="FM6">
        <v>0</v>
      </c>
      <c r="FN6">
        <v>7.8573399999999998</v>
      </c>
      <c r="FO6">
        <v>3.3674300000000001</v>
      </c>
      <c r="FP6">
        <v>4.4899100000000001</v>
      </c>
      <c r="FQ6">
        <v>12.347200000000001</v>
      </c>
      <c r="FR6">
        <v>13.4697</v>
      </c>
      <c r="FS6">
        <v>0</v>
      </c>
      <c r="FT6">
        <v>3.3674300000000001</v>
      </c>
      <c r="FU6">
        <v>6.7348600000000003</v>
      </c>
      <c r="FV6">
        <v>236.84299999999999</v>
      </c>
      <c r="FW6">
        <v>15.714700000000001</v>
      </c>
      <c r="FX6">
        <v>65.1036</v>
      </c>
      <c r="FY6">
        <v>11.2248</v>
      </c>
      <c r="FZ6">
        <v>46.021500000000003</v>
      </c>
      <c r="GA6">
        <v>70.715999999999994</v>
      </c>
      <c r="GB6">
        <v>570.21799999999996</v>
      </c>
      <c r="GC6">
        <v>95.410499999999999</v>
      </c>
      <c r="GD6">
        <v>39.286700000000003</v>
      </c>
      <c r="GE6">
        <v>62.858699999999999</v>
      </c>
      <c r="GF6">
        <v>356.94799999999998</v>
      </c>
      <c r="GG6">
        <v>0</v>
      </c>
      <c r="GH6">
        <v>1435.65</v>
      </c>
      <c r="GI6">
        <v>70.715999999999994</v>
      </c>
    </row>
    <row r="7" spans="1:218" x14ac:dyDescent="0.25">
      <c r="A7" t="s">
        <v>96</v>
      </c>
      <c r="B7" t="s">
        <v>97</v>
      </c>
      <c r="C7" t="s">
        <v>91</v>
      </c>
      <c r="D7">
        <v>2.2179700000000002</v>
      </c>
      <c r="E7">
        <v>623.803</v>
      </c>
      <c r="F7">
        <v>36.596400000000003</v>
      </c>
      <c r="G7">
        <v>1067.95</v>
      </c>
      <c r="H7">
        <v>2.2179700000000002</v>
      </c>
      <c r="I7">
        <v>4001.21</v>
      </c>
      <c r="J7">
        <v>306.07900000000001</v>
      </c>
      <c r="K7">
        <v>1182.18</v>
      </c>
      <c r="L7">
        <v>14.4168</v>
      </c>
      <c r="M7">
        <v>1193.27</v>
      </c>
      <c r="N7">
        <v>3562.05</v>
      </c>
      <c r="O7">
        <v>778.50599999999997</v>
      </c>
      <c r="P7">
        <v>1499.34</v>
      </c>
      <c r="Q7">
        <v>121.988</v>
      </c>
      <c r="R7">
        <v>64.320999999999998</v>
      </c>
      <c r="S7">
        <v>7.76288</v>
      </c>
      <c r="T7">
        <v>182.982</v>
      </c>
      <c r="U7">
        <v>8.8718599999999999</v>
      </c>
      <c r="V7">
        <v>0</v>
      </c>
      <c r="W7">
        <v>291.66300000000001</v>
      </c>
      <c r="X7">
        <v>33.269500000000001</v>
      </c>
      <c r="Y7">
        <v>121944</v>
      </c>
      <c r="Z7">
        <v>7.76288</v>
      </c>
      <c r="AA7">
        <v>66.539000000000001</v>
      </c>
      <c r="AB7">
        <v>0</v>
      </c>
      <c r="AC7">
        <v>18.852699999999999</v>
      </c>
      <c r="AD7">
        <v>4432.6000000000004</v>
      </c>
      <c r="AE7">
        <v>6.6539000000000001</v>
      </c>
      <c r="AF7">
        <v>65.430000000000007</v>
      </c>
      <c r="AG7">
        <v>257.28399999999999</v>
      </c>
      <c r="AH7">
        <v>327.14999999999998</v>
      </c>
      <c r="AI7">
        <v>2800.18</v>
      </c>
      <c r="AJ7">
        <v>11.0898</v>
      </c>
      <c r="AK7">
        <v>311.83</v>
      </c>
      <c r="AL7">
        <v>1.1089800000000001</v>
      </c>
      <c r="AM7">
        <v>0</v>
      </c>
      <c r="AN7">
        <v>14.4168</v>
      </c>
      <c r="AO7">
        <v>374.83600000000001</v>
      </c>
      <c r="AP7">
        <v>16.634699999999999</v>
      </c>
      <c r="AQ7">
        <v>7290.45</v>
      </c>
      <c r="AR7">
        <v>31.051500000000001</v>
      </c>
      <c r="AS7">
        <v>384.81700000000001</v>
      </c>
      <c r="AT7">
        <v>147.495</v>
      </c>
      <c r="AU7">
        <v>2.2179700000000002</v>
      </c>
      <c r="AV7">
        <v>14.4168</v>
      </c>
      <c r="AW7">
        <v>0</v>
      </c>
      <c r="AX7">
        <v>0</v>
      </c>
      <c r="AY7">
        <v>84.282700000000006</v>
      </c>
      <c r="AZ7">
        <v>1077.93</v>
      </c>
      <c r="BA7">
        <v>4.4359299999999999</v>
      </c>
      <c r="BB7">
        <v>3.3269500000000001</v>
      </c>
      <c r="BC7">
        <v>6.6539000000000001</v>
      </c>
      <c r="BD7">
        <v>855.02599999999995</v>
      </c>
      <c r="BE7">
        <v>13.3078</v>
      </c>
      <c r="BF7">
        <v>5.5449099999999998</v>
      </c>
      <c r="BG7">
        <v>3651.88</v>
      </c>
      <c r="BH7">
        <v>240.649</v>
      </c>
      <c r="BI7">
        <v>2.2179700000000002</v>
      </c>
      <c r="BJ7">
        <v>253.95699999999999</v>
      </c>
      <c r="BK7">
        <v>157.476</v>
      </c>
      <c r="BL7">
        <v>14868.1</v>
      </c>
      <c r="BM7">
        <v>5.5449099999999998</v>
      </c>
      <c r="BN7">
        <v>12.1988</v>
      </c>
      <c r="BO7">
        <v>5.5449099999999998</v>
      </c>
      <c r="BP7">
        <v>16.634699999999999</v>
      </c>
      <c r="BQ7">
        <v>25.506599999999999</v>
      </c>
      <c r="BR7">
        <v>349.33</v>
      </c>
      <c r="BS7">
        <v>3.3269500000000001</v>
      </c>
      <c r="BT7">
        <v>9294.39</v>
      </c>
      <c r="BU7">
        <v>2406.4899999999998</v>
      </c>
      <c r="BV7">
        <v>38.814399999999999</v>
      </c>
      <c r="BW7">
        <v>0</v>
      </c>
      <c r="BX7">
        <v>2.2179700000000002</v>
      </c>
      <c r="BY7">
        <v>36.596400000000003</v>
      </c>
      <c r="BZ7">
        <v>27.724599999999999</v>
      </c>
      <c r="CA7">
        <v>11.0898</v>
      </c>
      <c r="CB7">
        <v>95.372500000000002</v>
      </c>
      <c r="CC7">
        <v>35.487499999999997</v>
      </c>
      <c r="CD7">
        <v>4.4359299999999999</v>
      </c>
      <c r="CE7">
        <v>38.814399999999999</v>
      </c>
      <c r="CF7">
        <v>215.143</v>
      </c>
      <c r="CG7">
        <v>571.12599999999998</v>
      </c>
      <c r="CH7">
        <v>13.3078</v>
      </c>
      <c r="CI7">
        <v>8.8718599999999999</v>
      </c>
      <c r="CJ7">
        <v>0.617726</v>
      </c>
      <c r="CK7">
        <v>34.378500000000003</v>
      </c>
      <c r="CL7">
        <v>179.655</v>
      </c>
      <c r="CM7">
        <v>1.1089800000000001</v>
      </c>
      <c r="CN7">
        <v>8.8718599999999999</v>
      </c>
      <c r="CO7">
        <v>745.23699999999997</v>
      </c>
      <c r="CP7">
        <v>41.5869</v>
      </c>
      <c r="CQ7">
        <v>3.3269500000000001</v>
      </c>
      <c r="CR7">
        <v>23435</v>
      </c>
      <c r="CS7">
        <v>62.103000000000002</v>
      </c>
      <c r="CT7">
        <v>145.27699999999999</v>
      </c>
      <c r="CU7">
        <v>54.340200000000003</v>
      </c>
      <c r="CV7">
        <v>48.795200000000001</v>
      </c>
      <c r="CW7">
        <v>55.449100000000001</v>
      </c>
      <c r="CX7">
        <v>314.95100000000002</v>
      </c>
      <c r="CY7">
        <v>10937.9</v>
      </c>
      <c r="CZ7">
        <v>6.6539000000000001</v>
      </c>
      <c r="DA7">
        <v>66.539000000000001</v>
      </c>
      <c r="DB7">
        <v>296.09800000000001</v>
      </c>
      <c r="DC7">
        <v>7603.19</v>
      </c>
      <c r="DD7">
        <v>33.269500000000001</v>
      </c>
      <c r="DE7">
        <v>422.52199999999999</v>
      </c>
      <c r="DF7">
        <v>52.122199999999999</v>
      </c>
      <c r="DG7">
        <v>621.03</v>
      </c>
      <c r="DH7">
        <v>7.76288</v>
      </c>
      <c r="DI7">
        <v>26.615600000000001</v>
      </c>
      <c r="DJ7">
        <v>3.3269500000000001</v>
      </c>
      <c r="DK7">
        <v>90.936599999999999</v>
      </c>
      <c r="DL7">
        <v>24.397600000000001</v>
      </c>
      <c r="DM7">
        <v>916.02</v>
      </c>
      <c r="DN7">
        <v>7242.77</v>
      </c>
      <c r="DO7">
        <v>28.833600000000001</v>
      </c>
      <c r="DP7">
        <v>448.029</v>
      </c>
      <c r="DQ7">
        <v>28.833600000000001</v>
      </c>
      <c r="DR7">
        <v>24.397600000000001</v>
      </c>
      <c r="DS7">
        <v>1002.52</v>
      </c>
      <c r="DT7">
        <v>380.38099999999997</v>
      </c>
      <c r="DU7">
        <v>432.50299999999999</v>
      </c>
      <c r="DV7">
        <v>481.29899999999998</v>
      </c>
      <c r="DW7">
        <v>86.500699999999995</v>
      </c>
      <c r="DX7">
        <v>12.1988</v>
      </c>
      <c r="DY7">
        <v>4.4359299999999999</v>
      </c>
      <c r="DZ7">
        <v>240.649</v>
      </c>
      <c r="EA7">
        <v>0</v>
      </c>
      <c r="EB7">
        <v>56.558100000000003</v>
      </c>
      <c r="EC7">
        <v>25.506599999999999</v>
      </c>
      <c r="ED7">
        <v>9.9808500000000002</v>
      </c>
      <c r="EE7">
        <v>4.4359299999999999</v>
      </c>
      <c r="EF7">
        <v>0</v>
      </c>
      <c r="EG7">
        <v>5.5449099999999998</v>
      </c>
      <c r="EH7">
        <v>7.76288</v>
      </c>
      <c r="EI7">
        <v>276.137</v>
      </c>
      <c r="EJ7">
        <v>537.85699999999997</v>
      </c>
      <c r="EK7">
        <v>13.862299999999999</v>
      </c>
      <c r="EL7">
        <v>3148.4</v>
      </c>
      <c r="EM7">
        <v>0</v>
      </c>
      <c r="EN7">
        <v>5.5449099999999998</v>
      </c>
      <c r="EO7">
        <v>41.5869</v>
      </c>
      <c r="EP7">
        <v>429.17599999999999</v>
      </c>
      <c r="EQ7">
        <v>290.55399999999997</v>
      </c>
      <c r="ER7">
        <v>0.90229499999999996</v>
      </c>
      <c r="ES7">
        <v>623.803</v>
      </c>
      <c r="ET7">
        <v>11.0898</v>
      </c>
      <c r="EU7">
        <v>25.506599999999999</v>
      </c>
      <c r="EV7">
        <v>4.4359299999999999</v>
      </c>
      <c r="EW7">
        <v>7.76288</v>
      </c>
      <c r="EX7">
        <v>299.42500000000001</v>
      </c>
      <c r="EY7">
        <v>13.862299999999999</v>
      </c>
      <c r="EZ7">
        <v>4.4359299999999999</v>
      </c>
      <c r="FA7">
        <v>8.8718599999999999</v>
      </c>
      <c r="FB7">
        <v>451.35599999999999</v>
      </c>
      <c r="FC7">
        <v>2985.38</v>
      </c>
      <c r="FD7">
        <v>51.013199999999998</v>
      </c>
      <c r="FE7">
        <v>316.06</v>
      </c>
      <c r="FF7">
        <v>45.468299999999999</v>
      </c>
      <c r="FG7">
        <v>0</v>
      </c>
      <c r="FH7">
        <v>0</v>
      </c>
      <c r="FI7">
        <v>14.4168</v>
      </c>
      <c r="FJ7">
        <v>0</v>
      </c>
      <c r="FK7">
        <v>11.0898</v>
      </c>
      <c r="FL7">
        <v>19.9617</v>
      </c>
      <c r="FM7">
        <v>0</v>
      </c>
      <c r="FN7">
        <v>2.2179700000000002</v>
      </c>
      <c r="FO7">
        <v>4.4359299999999999</v>
      </c>
      <c r="FP7">
        <v>4.4359299999999999</v>
      </c>
      <c r="FQ7">
        <v>16.634699999999999</v>
      </c>
      <c r="FR7">
        <v>6.6539000000000001</v>
      </c>
      <c r="FS7">
        <v>0</v>
      </c>
      <c r="FT7">
        <v>7.76288</v>
      </c>
      <c r="FU7">
        <v>6.6539000000000001</v>
      </c>
      <c r="FV7">
        <v>207.38</v>
      </c>
      <c r="FW7">
        <v>8.8718599999999999</v>
      </c>
      <c r="FX7">
        <v>63.212000000000003</v>
      </c>
      <c r="FY7">
        <v>9.9808500000000002</v>
      </c>
      <c r="FZ7">
        <v>32.160499999999999</v>
      </c>
      <c r="GA7">
        <v>64.320999999999998</v>
      </c>
      <c r="GB7">
        <v>565.58100000000002</v>
      </c>
      <c r="GC7">
        <v>93.154600000000002</v>
      </c>
      <c r="GD7">
        <v>21.070699999999999</v>
      </c>
      <c r="GE7">
        <v>85.3917</v>
      </c>
      <c r="GF7">
        <v>312.733</v>
      </c>
      <c r="GG7">
        <v>0</v>
      </c>
      <c r="GH7">
        <v>1489.36</v>
      </c>
      <c r="GI7">
        <v>73.192899999999995</v>
      </c>
    </row>
    <row r="8" spans="1:218" x14ac:dyDescent="0.25">
      <c r="A8" t="s">
        <v>96</v>
      </c>
      <c r="B8" t="s">
        <v>98</v>
      </c>
      <c r="C8" t="s">
        <v>91</v>
      </c>
      <c r="D8">
        <v>3.1240600000000001</v>
      </c>
      <c r="E8">
        <v>707.07899999999995</v>
      </c>
      <c r="F8">
        <v>59.357100000000003</v>
      </c>
      <c r="G8">
        <v>1266.29</v>
      </c>
      <c r="H8">
        <v>3.1240600000000001</v>
      </c>
      <c r="I8">
        <v>4324.74</v>
      </c>
      <c r="J8">
        <v>322.82</v>
      </c>
      <c r="K8">
        <v>1214.22</v>
      </c>
      <c r="L8">
        <v>15.6203</v>
      </c>
      <c r="M8">
        <v>1269.4100000000001</v>
      </c>
      <c r="N8">
        <v>3892.58</v>
      </c>
      <c r="O8">
        <v>927.846</v>
      </c>
      <c r="P8">
        <v>1705.74</v>
      </c>
      <c r="Q8">
        <v>40.6128</v>
      </c>
      <c r="R8">
        <v>74.977400000000003</v>
      </c>
      <c r="S8">
        <v>11.4549</v>
      </c>
      <c r="T8">
        <v>178.071</v>
      </c>
      <c r="U8">
        <v>9.3721800000000002</v>
      </c>
      <c r="V8">
        <v>0</v>
      </c>
      <c r="W8">
        <v>279.08300000000003</v>
      </c>
      <c r="X8">
        <v>33.323300000000003</v>
      </c>
      <c r="Y8">
        <v>121223</v>
      </c>
      <c r="Z8">
        <v>6.2481200000000001</v>
      </c>
      <c r="AA8">
        <v>69.770700000000005</v>
      </c>
      <c r="AB8">
        <v>0</v>
      </c>
      <c r="AC8">
        <v>18.744399999999999</v>
      </c>
      <c r="AD8">
        <v>4790.22</v>
      </c>
      <c r="AE8">
        <v>11.4549</v>
      </c>
      <c r="AF8">
        <v>64.563900000000004</v>
      </c>
      <c r="AG8">
        <v>369.68</v>
      </c>
      <c r="AH8">
        <v>286.37200000000001</v>
      </c>
      <c r="AI8">
        <v>2932.45</v>
      </c>
      <c r="AJ8">
        <v>6.2481200000000001</v>
      </c>
      <c r="AK8">
        <v>310.38099999999997</v>
      </c>
      <c r="AL8">
        <v>4.1654099999999996</v>
      </c>
      <c r="AM8">
        <v>0</v>
      </c>
      <c r="AN8">
        <v>11.4549</v>
      </c>
      <c r="AO8">
        <v>432.16199999999998</v>
      </c>
      <c r="AP8">
        <v>14.578900000000001</v>
      </c>
      <c r="AQ8">
        <v>8110.06</v>
      </c>
      <c r="AR8">
        <v>35.405999999999999</v>
      </c>
      <c r="AS8">
        <v>370.72199999999998</v>
      </c>
      <c r="AT8">
        <v>139.541</v>
      </c>
      <c r="AU8">
        <v>1.04135</v>
      </c>
      <c r="AV8">
        <v>23.9511</v>
      </c>
      <c r="AW8">
        <v>2.0827100000000001</v>
      </c>
      <c r="AX8">
        <v>0</v>
      </c>
      <c r="AY8">
        <v>92.680400000000006</v>
      </c>
      <c r="AZ8">
        <v>1173.6099999999999</v>
      </c>
      <c r="BA8">
        <v>4.1654099999999996</v>
      </c>
      <c r="BB8">
        <v>10.413500000000001</v>
      </c>
      <c r="BC8">
        <v>12.4962</v>
      </c>
      <c r="BD8">
        <v>879.94299999999998</v>
      </c>
      <c r="BE8">
        <v>18.744399999999999</v>
      </c>
      <c r="BF8">
        <v>6.7687999999999997</v>
      </c>
      <c r="BG8">
        <v>4007.13</v>
      </c>
      <c r="BH8">
        <v>281.16500000000002</v>
      </c>
      <c r="BI8">
        <v>5.2067699999999997</v>
      </c>
      <c r="BJ8">
        <v>273.87599999999998</v>
      </c>
      <c r="BK8">
        <v>126.004</v>
      </c>
      <c r="BL8">
        <v>15044.4</v>
      </c>
      <c r="BM8">
        <v>11.4549</v>
      </c>
      <c r="BN8">
        <v>12.4962</v>
      </c>
      <c r="BO8">
        <v>4.1654099999999996</v>
      </c>
      <c r="BP8">
        <v>11.4549</v>
      </c>
      <c r="BQ8">
        <v>27.075199999999999</v>
      </c>
      <c r="BR8">
        <v>364.47399999999999</v>
      </c>
      <c r="BS8">
        <v>4.1654099999999996</v>
      </c>
      <c r="BT8">
        <v>9868.9</v>
      </c>
      <c r="BU8">
        <v>2462.8000000000002</v>
      </c>
      <c r="BV8">
        <v>36.447400000000002</v>
      </c>
      <c r="BW8">
        <v>0</v>
      </c>
      <c r="BX8">
        <v>9.3721800000000002</v>
      </c>
      <c r="BY8">
        <v>34.364699999999999</v>
      </c>
      <c r="BZ8">
        <v>36.447400000000002</v>
      </c>
      <c r="CA8">
        <v>14.578900000000001</v>
      </c>
      <c r="CB8">
        <v>137.459</v>
      </c>
      <c r="CC8">
        <v>52.067700000000002</v>
      </c>
      <c r="CD8">
        <v>1.04135</v>
      </c>
      <c r="CE8">
        <v>45.819499999999998</v>
      </c>
      <c r="CF8">
        <v>191.60900000000001</v>
      </c>
      <c r="CG8">
        <v>651.88699999999994</v>
      </c>
      <c r="CH8">
        <v>18.744399999999999</v>
      </c>
      <c r="CI8">
        <v>14.578900000000001</v>
      </c>
      <c r="CJ8">
        <v>0.193352</v>
      </c>
      <c r="CK8">
        <v>40.6128</v>
      </c>
      <c r="CL8">
        <v>198.898</v>
      </c>
      <c r="CM8">
        <v>0</v>
      </c>
      <c r="CN8">
        <v>11.4549</v>
      </c>
      <c r="CO8">
        <v>715.41</v>
      </c>
      <c r="CP8">
        <v>45.298900000000003</v>
      </c>
      <c r="CQ8">
        <v>1.04135</v>
      </c>
      <c r="CR8">
        <v>23981.3</v>
      </c>
      <c r="CS8">
        <v>62.481200000000001</v>
      </c>
      <c r="CT8">
        <v>168.69900000000001</v>
      </c>
      <c r="CU8">
        <v>57.2744</v>
      </c>
      <c r="CV8">
        <v>19.785699999999999</v>
      </c>
      <c r="CW8">
        <v>80.184200000000004</v>
      </c>
      <c r="CX8">
        <v>374.887</v>
      </c>
      <c r="CY8">
        <v>11051.9</v>
      </c>
      <c r="CZ8">
        <v>12.4962</v>
      </c>
      <c r="DA8">
        <v>76.018799999999999</v>
      </c>
      <c r="DB8">
        <v>339.48099999999999</v>
      </c>
      <c r="DC8">
        <v>8229.81</v>
      </c>
      <c r="DD8">
        <v>39.571399999999997</v>
      </c>
      <c r="DE8">
        <v>521.71799999999996</v>
      </c>
      <c r="DF8">
        <v>67.688000000000002</v>
      </c>
      <c r="DG8">
        <v>627.93600000000004</v>
      </c>
      <c r="DH8">
        <v>2.0827100000000001</v>
      </c>
      <c r="DI8">
        <v>28.116499999999998</v>
      </c>
      <c r="DJ8">
        <v>1.04135</v>
      </c>
      <c r="DK8">
        <v>106.218</v>
      </c>
      <c r="DL8">
        <v>20.827100000000002</v>
      </c>
      <c r="DM8">
        <v>965.33399999999995</v>
      </c>
      <c r="DN8">
        <v>6726.1</v>
      </c>
      <c r="DO8">
        <v>35.405999999999999</v>
      </c>
      <c r="DP8">
        <v>473.81599999999997</v>
      </c>
      <c r="DQ8">
        <v>21.868400000000001</v>
      </c>
      <c r="DR8">
        <v>20.827100000000002</v>
      </c>
      <c r="DS8">
        <v>832.04100000000005</v>
      </c>
      <c r="DT8">
        <v>317.613</v>
      </c>
      <c r="DU8">
        <v>387.38299999999998</v>
      </c>
      <c r="DV8">
        <v>479.02199999999999</v>
      </c>
      <c r="DW8">
        <v>97.887200000000007</v>
      </c>
      <c r="DX8">
        <v>12.4962</v>
      </c>
      <c r="DY8">
        <v>2.0827100000000001</v>
      </c>
      <c r="DZ8">
        <v>258.25599999999997</v>
      </c>
      <c r="EA8">
        <v>0</v>
      </c>
      <c r="EB8">
        <v>63.522500000000001</v>
      </c>
      <c r="EC8">
        <v>21.868400000000001</v>
      </c>
      <c r="ED8">
        <v>8.3308300000000006</v>
      </c>
      <c r="EE8">
        <v>3.1240600000000001</v>
      </c>
      <c r="EF8">
        <v>0</v>
      </c>
      <c r="EG8">
        <v>3.1240600000000001</v>
      </c>
      <c r="EH8">
        <v>1.04135</v>
      </c>
      <c r="EI8">
        <v>285.33100000000002</v>
      </c>
      <c r="EJ8">
        <v>550.87599999999998</v>
      </c>
      <c r="EK8">
        <v>9.3721800000000002</v>
      </c>
      <c r="EL8">
        <v>3444.8</v>
      </c>
      <c r="EM8">
        <v>0</v>
      </c>
      <c r="EN8">
        <v>6.7687999999999997</v>
      </c>
      <c r="EO8">
        <v>45.298900000000003</v>
      </c>
      <c r="EP8">
        <v>520.67700000000002</v>
      </c>
      <c r="EQ8">
        <v>319.69499999999999</v>
      </c>
      <c r="ER8">
        <v>2.0244</v>
      </c>
      <c r="ES8">
        <v>707.07899999999995</v>
      </c>
      <c r="ET8">
        <v>8.3308300000000006</v>
      </c>
      <c r="EU8">
        <v>14.578900000000001</v>
      </c>
      <c r="EV8">
        <v>8.3308300000000006</v>
      </c>
      <c r="EW8">
        <v>4.1654099999999996</v>
      </c>
      <c r="EX8">
        <v>259.29700000000003</v>
      </c>
      <c r="EY8">
        <v>9.3721800000000002</v>
      </c>
      <c r="EZ8">
        <v>9.3721800000000002</v>
      </c>
      <c r="FA8">
        <v>9.3721800000000002</v>
      </c>
      <c r="FB8">
        <v>493.601</v>
      </c>
      <c r="FC8">
        <v>3230.28</v>
      </c>
      <c r="FD8">
        <v>46.860900000000001</v>
      </c>
      <c r="FE8">
        <v>355.101</v>
      </c>
      <c r="FF8">
        <v>46.860900000000001</v>
      </c>
      <c r="FG8">
        <v>0</v>
      </c>
      <c r="FH8">
        <v>0</v>
      </c>
      <c r="FI8">
        <v>14.578900000000001</v>
      </c>
      <c r="FJ8">
        <v>0</v>
      </c>
      <c r="FK8">
        <v>12.4962</v>
      </c>
      <c r="FL8">
        <v>14.578900000000001</v>
      </c>
      <c r="FM8">
        <v>0</v>
      </c>
      <c r="FN8">
        <v>7.2894699999999997</v>
      </c>
      <c r="FO8">
        <v>5.2067699999999997</v>
      </c>
      <c r="FP8">
        <v>2.0827100000000001</v>
      </c>
      <c r="FQ8">
        <v>21.868400000000001</v>
      </c>
      <c r="FR8">
        <v>5.2067699999999997</v>
      </c>
      <c r="FS8">
        <v>0</v>
      </c>
      <c r="FT8">
        <v>5.2067699999999997</v>
      </c>
      <c r="FU8">
        <v>4.1654099999999996</v>
      </c>
      <c r="FV8">
        <v>270.75200000000001</v>
      </c>
      <c r="FW8">
        <v>14.578900000000001</v>
      </c>
      <c r="FX8">
        <v>69.770700000000005</v>
      </c>
      <c r="FY8">
        <v>6.2481200000000001</v>
      </c>
      <c r="FZ8">
        <v>34.364699999999999</v>
      </c>
      <c r="GA8">
        <v>88.515000000000001</v>
      </c>
      <c r="GB8">
        <v>619.60500000000002</v>
      </c>
      <c r="GC8">
        <v>111.425</v>
      </c>
      <c r="GD8">
        <v>31.240600000000001</v>
      </c>
      <c r="GE8">
        <v>91.639099999999999</v>
      </c>
      <c r="GF8">
        <v>345.72899999999998</v>
      </c>
      <c r="GG8">
        <v>0</v>
      </c>
      <c r="GH8">
        <v>1512.04</v>
      </c>
      <c r="GI8">
        <v>64.563900000000004</v>
      </c>
    </row>
    <row r="9" spans="1:218" x14ac:dyDescent="0.25">
      <c r="A9" t="s">
        <v>96</v>
      </c>
      <c r="B9" t="s">
        <v>99</v>
      </c>
      <c r="C9" t="s">
        <v>91</v>
      </c>
      <c r="D9">
        <v>0</v>
      </c>
      <c r="E9">
        <v>801.56899999999996</v>
      </c>
      <c r="F9">
        <v>40.625300000000003</v>
      </c>
      <c r="G9">
        <v>1415.64</v>
      </c>
      <c r="H9">
        <v>0</v>
      </c>
      <c r="I9">
        <v>4421.91</v>
      </c>
      <c r="J9">
        <v>328.12799999999999</v>
      </c>
      <c r="K9">
        <v>1237.51</v>
      </c>
      <c r="L9">
        <v>15.6251</v>
      </c>
      <c r="M9">
        <v>1418.76</v>
      </c>
      <c r="N9">
        <v>3843.78</v>
      </c>
      <c r="O9">
        <v>959.38300000000004</v>
      </c>
      <c r="P9">
        <v>1731.26</v>
      </c>
      <c r="Q9">
        <v>25.0002</v>
      </c>
      <c r="R9">
        <v>65.625600000000006</v>
      </c>
      <c r="S9">
        <v>12.5001</v>
      </c>
      <c r="T9">
        <v>184.37700000000001</v>
      </c>
      <c r="U9">
        <v>15.6251</v>
      </c>
      <c r="V9">
        <v>0</v>
      </c>
      <c r="W9">
        <v>356.25299999999999</v>
      </c>
      <c r="X9">
        <v>18.7502</v>
      </c>
      <c r="Y9">
        <v>116654</v>
      </c>
      <c r="Z9">
        <v>0</v>
      </c>
      <c r="AA9">
        <v>56.250500000000002</v>
      </c>
      <c r="AB9">
        <v>0</v>
      </c>
      <c r="AC9">
        <v>6.2500499999999999</v>
      </c>
      <c r="AD9">
        <v>4468.79</v>
      </c>
      <c r="AE9">
        <v>15.6251</v>
      </c>
      <c r="AF9">
        <v>53.125399999999999</v>
      </c>
      <c r="AG9">
        <v>331.25299999999999</v>
      </c>
      <c r="AH9">
        <v>337.50299999999999</v>
      </c>
      <c r="AI9">
        <v>3053.15</v>
      </c>
      <c r="AJ9">
        <v>9.3750800000000005</v>
      </c>
      <c r="AK9">
        <v>211.80099999999999</v>
      </c>
      <c r="AL9">
        <v>6.2500499999999999</v>
      </c>
      <c r="AM9">
        <v>0</v>
      </c>
      <c r="AN9">
        <v>12.5001</v>
      </c>
      <c r="AO9">
        <v>475.00400000000002</v>
      </c>
      <c r="AP9">
        <v>3.1250300000000002</v>
      </c>
      <c r="AQ9">
        <v>8587.57</v>
      </c>
      <c r="AR9">
        <v>37.500300000000003</v>
      </c>
      <c r="AS9">
        <v>384.37799999999999</v>
      </c>
      <c r="AT9">
        <v>118.751</v>
      </c>
      <c r="AU9">
        <v>3.1250300000000002</v>
      </c>
      <c r="AV9">
        <v>21.8752</v>
      </c>
      <c r="AW9">
        <v>18.7502</v>
      </c>
      <c r="AX9">
        <v>0</v>
      </c>
      <c r="AY9">
        <v>93.750799999999998</v>
      </c>
      <c r="AZ9">
        <v>1203.1400000000001</v>
      </c>
      <c r="BA9">
        <v>9.3750800000000005</v>
      </c>
      <c r="BB9">
        <v>0</v>
      </c>
      <c r="BC9">
        <v>12.5001</v>
      </c>
      <c r="BD9">
        <v>728.13099999999997</v>
      </c>
      <c r="BE9">
        <v>12.5001</v>
      </c>
      <c r="BF9">
        <v>4.6875400000000003</v>
      </c>
      <c r="BG9">
        <v>4090.66</v>
      </c>
      <c r="BH9">
        <v>240.62700000000001</v>
      </c>
      <c r="BI9">
        <v>0</v>
      </c>
      <c r="BJ9">
        <v>256.25200000000001</v>
      </c>
      <c r="BK9">
        <v>150.001</v>
      </c>
      <c r="BL9">
        <v>13656.4</v>
      </c>
      <c r="BM9">
        <v>21.8752</v>
      </c>
      <c r="BN9">
        <v>9.3750800000000005</v>
      </c>
      <c r="BO9">
        <v>9.3750800000000005</v>
      </c>
      <c r="BP9">
        <v>9.3750800000000005</v>
      </c>
      <c r="BQ9">
        <v>21.8752</v>
      </c>
      <c r="BR9">
        <v>337.50299999999999</v>
      </c>
      <c r="BS9">
        <v>6.2500499999999999</v>
      </c>
      <c r="BT9">
        <v>8578.2000000000007</v>
      </c>
      <c r="BU9">
        <v>1975.02</v>
      </c>
      <c r="BV9">
        <v>40.625300000000003</v>
      </c>
      <c r="BW9">
        <v>0</v>
      </c>
      <c r="BX9">
        <v>3.1250300000000002</v>
      </c>
      <c r="BY9">
        <v>43.750399999999999</v>
      </c>
      <c r="BZ9">
        <v>15.6251</v>
      </c>
      <c r="CA9">
        <v>12.5001</v>
      </c>
      <c r="CB9">
        <v>115.626</v>
      </c>
      <c r="CC9">
        <v>56.250500000000002</v>
      </c>
      <c r="CD9">
        <v>0</v>
      </c>
      <c r="CE9">
        <v>50.000399999999999</v>
      </c>
      <c r="CF9">
        <v>218.75200000000001</v>
      </c>
      <c r="CG9">
        <v>787.50699999999995</v>
      </c>
      <c r="CH9">
        <v>21.8752</v>
      </c>
      <c r="CI9">
        <v>12.5001</v>
      </c>
      <c r="CJ9">
        <v>0.29011700000000001</v>
      </c>
      <c r="CK9">
        <v>43.750399999999999</v>
      </c>
      <c r="CL9">
        <v>209.37700000000001</v>
      </c>
      <c r="CM9">
        <v>6.2500499999999999</v>
      </c>
      <c r="CN9">
        <v>9.3750800000000005</v>
      </c>
      <c r="CO9">
        <v>693.75599999999997</v>
      </c>
      <c r="CP9">
        <v>39.062800000000003</v>
      </c>
      <c r="CQ9">
        <v>3.1250300000000002</v>
      </c>
      <c r="CR9">
        <v>21737.7</v>
      </c>
      <c r="CS9">
        <v>59.375500000000002</v>
      </c>
      <c r="CT9">
        <v>168.751</v>
      </c>
      <c r="CU9">
        <v>50.000399999999999</v>
      </c>
      <c r="CV9">
        <v>25.0002</v>
      </c>
      <c r="CW9">
        <v>40.625300000000003</v>
      </c>
      <c r="CX9">
        <v>303.12799999999999</v>
      </c>
      <c r="CY9">
        <v>9628.2099999999991</v>
      </c>
      <c r="CZ9">
        <v>12.5001</v>
      </c>
      <c r="DA9">
        <v>46.875399999999999</v>
      </c>
      <c r="DB9">
        <v>296.87700000000001</v>
      </c>
      <c r="DC9">
        <v>6706.31</v>
      </c>
      <c r="DD9">
        <v>50.000399999999999</v>
      </c>
      <c r="DE9">
        <v>506.25400000000002</v>
      </c>
      <c r="DF9">
        <v>71.875600000000006</v>
      </c>
      <c r="DG9">
        <v>571.88</v>
      </c>
      <c r="DH9">
        <v>0</v>
      </c>
      <c r="DI9">
        <v>21.8752</v>
      </c>
      <c r="DJ9">
        <v>6.2500499999999999</v>
      </c>
      <c r="DK9">
        <v>90.625799999999998</v>
      </c>
      <c r="DL9">
        <v>12.5001</v>
      </c>
      <c r="DM9">
        <v>968.75800000000004</v>
      </c>
      <c r="DN9">
        <v>5878.17</v>
      </c>
      <c r="DO9">
        <v>34.375300000000003</v>
      </c>
      <c r="DP9">
        <v>406.25299999999999</v>
      </c>
      <c r="DQ9">
        <v>75.000600000000006</v>
      </c>
      <c r="DR9">
        <v>25.0002</v>
      </c>
      <c r="DS9">
        <v>946.88300000000004</v>
      </c>
      <c r="DT9">
        <v>328.12799999999999</v>
      </c>
      <c r="DU9">
        <v>778.13199999999995</v>
      </c>
      <c r="DV9">
        <v>421.87900000000002</v>
      </c>
      <c r="DW9">
        <v>84.375699999999995</v>
      </c>
      <c r="DX9">
        <v>9.3750800000000005</v>
      </c>
      <c r="DY9">
        <v>6.2500499999999999</v>
      </c>
      <c r="DZ9">
        <v>228.12700000000001</v>
      </c>
      <c r="EA9">
        <v>0</v>
      </c>
      <c r="EB9">
        <v>84.375699999999995</v>
      </c>
      <c r="EC9">
        <v>43.750399999999999</v>
      </c>
      <c r="ED9">
        <v>6.2500499999999999</v>
      </c>
      <c r="EE9">
        <v>3.1250300000000002</v>
      </c>
      <c r="EF9">
        <v>0</v>
      </c>
      <c r="EG9">
        <v>0</v>
      </c>
      <c r="EH9">
        <v>0</v>
      </c>
      <c r="EI9">
        <v>293.75200000000001</v>
      </c>
      <c r="EJ9">
        <v>525.00400000000002</v>
      </c>
      <c r="EK9">
        <v>9.3750800000000005</v>
      </c>
      <c r="EL9">
        <v>3687.53</v>
      </c>
      <c r="EM9">
        <v>0</v>
      </c>
      <c r="EN9">
        <v>4.6875400000000003</v>
      </c>
      <c r="EO9">
        <v>39.062800000000003</v>
      </c>
      <c r="EP9">
        <v>440.62900000000002</v>
      </c>
      <c r="EQ9">
        <v>321.87799999999999</v>
      </c>
      <c r="ER9">
        <v>0.700461</v>
      </c>
      <c r="ES9">
        <v>801.56899999999996</v>
      </c>
      <c r="ET9">
        <v>12.5001</v>
      </c>
      <c r="EU9">
        <v>25.0002</v>
      </c>
      <c r="EV9">
        <v>3.1250300000000002</v>
      </c>
      <c r="EW9">
        <v>3.1250300000000002</v>
      </c>
      <c r="EX9">
        <v>303.12799999999999</v>
      </c>
      <c r="EY9">
        <v>9.3750800000000005</v>
      </c>
      <c r="EZ9">
        <v>0</v>
      </c>
      <c r="FA9">
        <v>12.5001</v>
      </c>
      <c r="FB9">
        <v>562.505</v>
      </c>
      <c r="FC9">
        <v>3168.78</v>
      </c>
      <c r="FD9">
        <v>37.500300000000003</v>
      </c>
      <c r="FE9">
        <v>290.62700000000001</v>
      </c>
      <c r="FF9">
        <v>56.250500000000002</v>
      </c>
      <c r="FG9">
        <v>0</v>
      </c>
      <c r="FH9">
        <v>0</v>
      </c>
      <c r="FI9">
        <v>12.5001</v>
      </c>
      <c r="FJ9">
        <v>0</v>
      </c>
      <c r="FK9">
        <v>9.3750800000000005</v>
      </c>
      <c r="FL9">
        <v>6.2500499999999999</v>
      </c>
      <c r="FM9">
        <v>0</v>
      </c>
      <c r="FN9">
        <v>9.3750800000000005</v>
      </c>
      <c r="FO9">
        <v>0</v>
      </c>
      <c r="FP9">
        <v>9.3750800000000005</v>
      </c>
      <c r="FQ9">
        <v>9.3750800000000005</v>
      </c>
      <c r="FR9">
        <v>6.2500499999999999</v>
      </c>
      <c r="FS9">
        <v>0</v>
      </c>
      <c r="FT9">
        <v>0</v>
      </c>
      <c r="FU9">
        <v>15.6251</v>
      </c>
      <c r="FV9">
        <v>278.12700000000001</v>
      </c>
      <c r="FW9">
        <v>9.3750800000000005</v>
      </c>
      <c r="FX9">
        <v>56.250500000000002</v>
      </c>
      <c r="FY9">
        <v>12.5001</v>
      </c>
      <c r="FZ9">
        <v>15.6251</v>
      </c>
      <c r="GA9">
        <v>78.125699999999995</v>
      </c>
      <c r="GB9">
        <v>631.255</v>
      </c>
      <c r="GC9">
        <v>84.375699999999995</v>
      </c>
      <c r="GD9">
        <v>21.8752</v>
      </c>
      <c r="GE9">
        <v>68.750600000000006</v>
      </c>
      <c r="GF9">
        <v>315.62799999999999</v>
      </c>
      <c r="GG9">
        <v>0</v>
      </c>
      <c r="GH9">
        <v>1446.89</v>
      </c>
      <c r="GI9">
        <v>68.750600000000006</v>
      </c>
    </row>
    <row r="10" spans="1:218" x14ac:dyDescent="0.25">
      <c r="A10" t="s">
        <v>92</v>
      </c>
      <c r="B10" t="s">
        <v>90</v>
      </c>
      <c r="C10" t="s">
        <v>91</v>
      </c>
      <c r="D10">
        <v>0</v>
      </c>
      <c r="E10">
        <v>469.45699999999999</v>
      </c>
      <c r="F10">
        <v>54.272500000000001</v>
      </c>
      <c r="G10">
        <v>1056.1400000000001</v>
      </c>
      <c r="H10">
        <v>0</v>
      </c>
      <c r="I10">
        <v>2793.95</v>
      </c>
      <c r="J10">
        <v>276.79000000000002</v>
      </c>
      <c r="K10">
        <v>950.85400000000004</v>
      </c>
      <c r="L10">
        <v>0</v>
      </c>
      <c r="M10">
        <v>1193.99</v>
      </c>
      <c r="N10">
        <v>2188.27</v>
      </c>
      <c r="O10">
        <v>390.762</v>
      </c>
      <c r="P10">
        <v>1068.08</v>
      </c>
      <c r="Q10">
        <v>102.032</v>
      </c>
      <c r="R10">
        <v>30.392600000000002</v>
      </c>
      <c r="S10">
        <v>0</v>
      </c>
      <c r="T10">
        <v>122.65600000000001</v>
      </c>
      <c r="U10">
        <v>8.6835900000000006</v>
      </c>
      <c r="V10">
        <v>5.4272499999999999</v>
      </c>
      <c r="W10">
        <v>206.23500000000001</v>
      </c>
      <c r="X10">
        <v>36.905299999999997</v>
      </c>
      <c r="Y10">
        <v>83986.6</v>
      </c>
      <c r="Z10">
        <v>0</v>
      </c>
      <c r="AA10">
        <v>52.101599999999998</v>
      </c>
      <c r="AB10">
        <v>3.2563499999999999</v>
      </c>
      <c r="AC10">
        <v>3.2563499999999999</v>
      </c>
      <c r="AD10">
        <v>3941.27</v>
      </c>
      <c r="AE10">
        <v>26.050799999999999</v>
      </c>
      <c r="AF10">
        <v>48.845199999999998</v>
      </c>
      <c r="AG10">
        <v>198.637</v>
      </c>
      <c r="AH10">
        <v>180.185</v>
      </c>
      <c r="AI10">
        <v>1695.47</v>
      </c>
      <c r="AJ10">
        <v>21.709</v>
      </c>
      <c r="AK10">
        <v>110.556</v>
      </c>
      <c r="AL10">
        <v>14.110799999999999</v>
      </c>
      <c r="AM10">
        <v>0</v>
      </c>
      <c r="AN10">
        <v>5.4272499999999999</v>
      </c>
      <c r="AO10">
        <v>232.286</v>
      </c>
      <c r="AP10">
        <v>8.6835900000000006</v>
      </c>
      <c r="AQ10">
        <v>8073.57</v>
      </c>
      <c r="AR10">
        <v>5.4272499999999999</v>
      </c>
      <c r="AS10">
        <v>324.54899999999998</v>
      </c>
      <c r="AT10">
        <v>148.70699999999999</v>
      </c>
      <c r="AU10">
        <v>4.3418000000000001</v>
      </c>
      <c r="AV10">
        <v>36.905299999999997</v>
      </c>
      <c r="AW10">
        <v>0</v>
      </c>
      <c r="AX10">
        <v>8.6835900000000006</v>
      </c>
      <c r="AY10">
        <v>80.3232</v>
      </c>
      <c r="AZ10">
        <v>1038.77</v>
      </c>
      <c r="BA10">
        <v>0</v>
      </c>
      <c r="BB10">
        <v>18.4526</v>
      </c>
      <c r="BC10">
        <v>17.3672</v>
      </c>
      <c r="BD10">
        <v>610.02200000000005</v>
      </c>
      <c r="BE10">
        <v>0</v>
      </c>
      <c r="BF10">
        <v>0</v>
      </c>
      <c r="BG10">
        <v>2472.65</v>
      </c>
      <c r="BH10">
        <v>234.45699999999999</v>
      </c>
      <c r="BI10">
        <v>20.6235</v>
      </c>
      <c r="BJ10">
        <v>90.092299999999994</v>
      </c>
      <c r="BK10">
        <v>117.229</v>
      </c>
      <c r="BL10">
        <v>9395.65</v>
      </c>
      <c r="BM10">
        <v>6.5126999999999997</v>
      </c>
      <c r="BN10">
        <v>0</v>
      </c>
      <c r="BO10">
        <v>0</v>
      </c>
      <c r="BP10">
        <v>21.709</v>
      </c>
      <c r="BQ10">
        <v>14.110799999999999</v>
      </c>
      <c r="BR10">
        <v>322.37799999999999</v>
      </c>
      <c r="BS10">
        <v>0.50384799999999996</v>
      </c>
      <c r="BT10">
        <v>9078.7000000000007</v>
      </c>
      <c r="BU10">
        <v>1884.34</v>
      </c>
      <c r="BV10">
        <v>32.563499999999998</v>
      </c>
      <c r="BW10">
        <v>0</v>
      </c>
      <c r="BX10">
        <v>0</v>
      </c>
      <c r="BY10">
        <v>16.281700000000001</v>
      </c>
      <c r="BZ10">
        <v>8.6835900000000006</v>
      </c>
      <c r="CA10">
        <v>0</v>
      </c>
      <c r="CB10">
        <v>52.101599999999998</v>
      </c>
      <c r="CC10">
        <v>2.1709000000000001</v>
      </c>
      <c r="CD10">
        <v>15.196300000000001</v>
      </c>
      <c r="CE10">
        <v>28.221699999999998</v>
      </c>
      <c r="CF10">
        <v>98.775899999999993</v>
      </c>
      <c r="CG10">
        <v>278.95999999999998</v>
      </c>
      <c r="CH10">
        <v>14.110799999999999</v>
      </c>
      <c r="CI10">
        <v>16.281600000000001</v>
      </c>
      <c r="CJ10">
        <v>6.5126999999999997</v>
      </c>
      <c r="CK10">
        <v>26.050799999999999</v>
      </c>
      <c r="CL10">
        <v>174.75700000000001</v>
      </c>
      <c r="CM10">
        <v>22.7944</v>
      </c>
      <c r="CN10">
        <v>18.4526</v>
      </c>
      <c r="CO10">
        <v>439.60700000000003</v>
      </c>
      <c r="CP10">
        <v>24.965299999999999</v>
      </c>
      <c r="CQ10">
        <v>2.1709000000000001</v>
      </c>
      <c r="CR10">
        <v>17598.400000000001</v>
      </c>
      <c r="CS10">
        <v>39.0762</v>
      </c>
      <c r="CT10">
        <v>121.57</v>
      </c>
      <c r="CU10">
        <v>65.126999999999995</v>
      </c>
      <c r="CV10">
        <v>27.136199999999999</v>
      </c>
      <c r="CW10">
        <v>73.810500000000005</v>
      </c>
      <c r="CX10">
        <v>263.76400000000001</v>
      </c>
      <c r="CY10">
        <v>7870.59</v>
      </c>
      <c r="CZ10">
        <v>4.3418000000000001</v>
      </c>
      <c r="DA10">
        <v>6.5126999999999997</v>
      </c>
      <c r="DB10">
        <v>325.63499999999999</v>
      </c>
      <c r="DC10">
        <v>5283.97</v>
      </c>
      <c r="DD10">
        <v>22.7944</v>
      </c>
      <c r="DE10">
        <v>439.60700000000003</v>
      </c>
      <c r="DF10">
        <v>46.674300000000002</v>
      </c>
      <c r="DG10">
        <v>504.73399999999998</v>
      </c>
      <c r="DH10">
        <v>10.8545</v>
      </c>
      <c r="DI10">
        <v>18.4526</v>
      </c>
      <c r="DJ10">
        <v>0</v>
      </c>
      <c r="DK10">
        <v>100.947</v>
      </c>
      <c r="DL10">
        <v>11.9399</v>
      </c>
      <c r="DM10">
        <v>875.95799999999997</v>
      </c>
      <c r="DN10">
        <v>4995.24</v>
      </c>
      <c r="DO10">
        <v>13.025399999999999</v>
      </c>
      <c r="DP10">
        <v>401.61599999999999</v>
      </c>
      <c r="DQ10">
        <v>17.3672</v>
      </c>
      <c r="DR10">
        <v>6.5126999999999997</v>
      </c>
      <c r="DS10">
        <v>746.78899999999999</v>
      </c>
      <c r="DT10">
        <v>223.60300000000001</v>
      </c>
      <c r="DU10">
        <v>265.935</v>
      </c>
      <c r="DV10">
        <v>551.40800000000002</v>
      </c>
      <c r="DW10">
        <v>183.441</v>
      </c>
      <c r="DX10">
        <v>17.3672</v>
      </c>
      <c r="DY10">
        <v>0</v>
      </c>
      <c r="DZ10">
        <v>244.226</v>
      </c>
      <c r="EA10">
        <v>0</v>
      </c>
      <c r="EB10">
        <v>35.819800000000001</v>
      </c>
      <c r="EC10">
        <v>14.110799999999999</v>
      </c>
      <c r="ED10">
        <v>9.7690400000000004</v>
      </c>
      <c r="EE10">
        <v>0</v>
      </c>
      <c r="EF10">
        <v>0</v>
      </c>
      <c r="EG10">
        <v>13.025399999999999</v>
      </c>
      <c r="EH10">
        <v>9.7690400000000004</v>
      </c>
      <c r="EI10">
        <v>286.55900000000003</v>
      </c>
      <c r="EJ10">
        <v>278.95999999999998</v>
      </c>
      <c r="EK10">
        <v>2.7136200000000001</v>
      </c>
      <c r="EL10">
        <v>2547.5500000000002</v>
      </c>
      <c r="EM10">
        <v>0</v>
      </c>
      <c r="EN10">
        <v>0</v>
      </c>
      <c r="EO10">
        <v>24.965299999999999</v>
      </c>
      <c r="EP10">
        <v>248.56800000000001</v>
      </c>
      <c r="EQ10">
        <v>238.79900000000001</v>
      </c>
      <c r="ER10">
        <v>0.15978800000000001</v>
      </c>
      <c r="ES10">
        <v>469.45699999999999</v>
      </c>
      <c r="ET10">
        <v>0</v>
      </c>
      <c r="EU10">
        <v>0</v>
      </c>
      <c r="EV10">
        <v>0</v>
      </c>
      <c r="EW10">
        <v>9.7690400000000004</v>
      </c>
      <c r="EX10">
        <v>160.64599999999999</v>
      </c>
      <c r="EY10">
        <v>2.7136200000000001</v>
      </c>
      <c r="EZ10">
        <v>0</v>
      </c>
      <c r="FA10">
        <v>0</v>
      </c>
      <c r="FB10">
        <v>514.50300000000004</v>
      </c>
      <c r="FC10">
        <v>4749.93</v>
      </c>
      <c r="FD10">
        <v>23.879899999999999</v>
      </c>
      <c r="FE10">
        <v>186.697</v>
      </c>
      <c r="FF10">
        <v>70.554199999999994</v>
      </c>
      <c r="FG10">
        <v>0</v>
      </c>
      <c r="FH10">
        <v>0</v>
      </c>
      <c r="FI10">
        <v>5.4272499999999999</v>
      </c>
      <c r="FJ10">
        <v>1.08545</v>
      </c>
      <c r="FK10">
        <v>21.709</v>
      </c>
      <c r="FL10">
        <v>13.025399999999999</v>
      </c>
      <c r="FM10">
        <v>0</v>
      </c>
      <c r="FN10">
        <v>0</v>
      </c>
      <c r="FO10">
        <v>24.965299999999999</v>
      </c>
      <c r="FP10">
        <v>1.08545</v>
      </c>
      <c r="FQ10">
        <v>5.4272499999999999</v>
      </c>
      <c r="FR10">
        <v>0</v>
      </c>
      <c r="FS10">
        <v>0</v>
      </c>
      <c r="FT10">
        <v>9.7690400000000004</v>
      </c>
      <c r="FU10">
        <v>0</v>
      </c>
      <c r="FV10">
        <v>281.13099999999997</v>
      </c>
      <c r="FW10">
        <v>0</v>
      </c>
      <c r="FX10">
        <v>35.819800000000001</v>
      </c>
      <c r="FY10">
        <v>11.9399</v>
      </c>
      <c r="FZ10">
        <v>5.4272499999999999</v>
      </c>
      <c r="GA10">
        <v>46.674300000000002</v>
      </c>
      <c r="GB10">
        <v>756.55799999999999</v>
      </c>
      <c r="GC10">
        <v>62.956099999999999</v>
      </c>
      <c r="GD10">
        <v>53.186999999999998</v>
      </c>
      <c r="GE10">
        <v>78.152299999999997</v>
      </c>
      <c r="GF10">
        <v>193.21</v>
      </c>
      <c r="GG10">
        <v>0</v>
      </c>
      <c r="GH10">
        <v>1284.0899999999999</v>
      </c>
      <c r="GI10">
        <v>42.332500000000003</v>
      </c>
    </row>
    <row r="11" spans="1:218" x14ac:dyDescent="0.25">
      <c r="A11" t="s">
        <v>92</v>
      </c>
      <c r="B11" t="s">
        <v>97</v>
      </c>
      <c r="C11" t="s">
        <v>91</v>
      </c>
      <c r="D11">
        <v>0</v>
      </c>
      <c r="E11">
        <v>429.80200000000002</v>
      </c>
      <c r="F11">
        <v>48.384900000000002</v>
      </c>
      <c r="G11">
        <v>968.72799999999995</v>
      </c>
      <c r="H11">
        <v>0</v>
      </c>
      <c r="I11">
        <v>2741.47</v>
      </c>
      <c r="J11">
        <v>253.249</v>
      </c>
      <c r="K11">
        <v>922.40200000000004</v>
      </c>
      <c r="L11">
        <v>0</v>
      </c>
      <c r="M11">
        <v>1190.06</v>
      </c>
      <c r="N11">
        <v>2163.94</v>
      </c>
      <c r="O11">
        <v>439.58199999999999</v>
      </c>
      <c r="P11">
        <v>1019.17</v>
      </c>
      <c r="Q11">
        <v>94.710999999999999</v>
      </c>
      <c r="R11">
        <v>45.296500000000002</v>
      </c>
      <c r="S11">
        <v>0</v>
      </c>
      <c r="T11">
        <v>133.83099999999999</v>
      </c>
      <c r="U11">
        <v>7.20627</v>
      </c>
      <c r="V11">
        <v>3.0884</v>
      </c>
      <c r="W11">
        <v>229.571</v>
      </c>
      <c r="X11">
        <v>48.384900000000002</v>
      </c>
      <c r="Y11">
        <v>84004.5</v>
      </c>
      <c r="Z11">
        <v>0</v>
      </c>
      <c r="AA11">
        <v>44.267099999999999</v>
      </c>
      <c r="AB11">
        <v>7.20627</v>
      </c>
      <c r="AC11">
        <v>9.2652000000000001</v>
      </c>
      <c r="AD11">
        <v>3911.97</v>
      </c>
      <c r="AE11">
        <v>10.294700000000001</v>
      </c>
      <c r="AF11">
        <v>39.119700000000002</v>
      </c>
      <c r="AG11">
        <v>226.483</v>
      </c>
      <c r="AH11">
        <v>151.33199999999999</v>
      </c>
      <c r="AI11">
        <v>1748.03</v>
      </c>
      <c r="AJ11">
        <v>10.294700000000001</v>
      </c>
      <c r="AK11">
        <v>143.02500000000001</v>
      </c>
      <c r="AL11">
        <v>14.4125</v>
      </c>
      <c r="AM11">
        <v>0</v>
      </c>
      <c r="AN11">
        <v>7.20627</v>
      </c>
      <c r="AO11">
        <v>223.39400000000001</v>
      </c>
      <c r="AP11">
        <v>2.0589300000000001</v>
      </c>
      <c r="AQ11">
        <v>7810.57</v>
      </c>
      <c r="AR11">
        <v>9.2652000000000001</v>
      </c>
      <c r="AS11">
        <v>305.75200000000001</v>
      </c>
      <c r="AT11">
        <v>169.86199999999999</v>
      </c>
      <c r="AU11">
        <v>6.1768000000000001</v>
      </c>
      <c r="AV11">
        <v>28.825099999999999</v>
      </c>
      <c r="AW11">
        <v>0</v>
      </c>
      <c r="AX11">
        <v>4.1178699999999999</v>
      </c>
      <c r="AY11">
        <v>71.033199999999994</v>
      </c>
      <c r="AZ11">
        <v>965.64</v>
      </c>
      <c r="BA11">
        <v>0</v>
      </c>
      <c r="BB11">
        <v>18.5304</v>
      </c>
      <c r="BC11">
        <v>13.383100000000001</v>
      </c>
      <c r="BD11">
        <v>594.00199999999995</v>
      </c>
      <c r="BE11">
        <v>0</v>
      </c>
      <c r="BF11">
        <v>0</v>
      </c>
      <c r="BG11">
        <v>2355.42</v>
      </c>
      <c r="BH11">
        <v>245.01300000000001</v>
      </c>
      <c r="BI11">
        <v>22.648299999999999</v>
      </c>
      <c r="BJ11">
        <v>83.386799999999994</v>
      </c>
      <c r="BK11">
        <v>108.09399999999999</v>
      </c>
      <c r="BL11">
        <v>8841.06</v>
      </c>
      <c r="BM11">
        <v>6.1768000000000001</v>
      </c>
      <c r="BN11">
        <v>0</v>
      </c>
      <c r="BO11">
        <v>0</v>
      </c>
      <c r="BP11">
        <v>17.500900000000001</v>
      </c>
      <c r="BQ11">
        <v>14.4125</v>
      </c>
      <c r="BR11">
        <v>308.83999999999997</v>
      </c>
      <c r="BS11">
        <v>0.66900599999999999</v>
      </c>
      <c r="BT11">
        <v>8834.8799999999992</v>
      </c>
      <c r="BU11">
        <v>1877.75</v>
      </c>
      <c r="BV11">
        <v>23.677700000000002</v>
      </c>
      <c r="BW11">
        <v>0</v>
      </c>
      <c r="BX11">
        <v>0</v>
      </c>
      <c r="BY11">
        <v>18.5304</v>
      </c>
      <c r="BZ11">
        <v>12.3536</v>
      </c>
      <c r="CA11">
        <v>0</v>
      </c>
      <c r="CB11">
        <v>62.797499999999999</v>
      </c>
      <c r="CC11">
        <v>9.2652000000000001</v>
      </c>
      <c r="CD11">
        <v>13.383100000000001</v>
      </c>
      <c r="CE11">
        <v>33.9724</v>
      </c>
      <c r="CF11">
        <v>100.88800000000001</v>
      </c>
      <c r="CG11">
        <v>282.07400000000001</v>
      </c>
      <c r="CH11">
        <v>8.2357399999999998</v>
      </c>
      <c r="CI11">
        <v>26.766100000000002</v>
      </c>
      <c r="CJ11">
        <v>1.0294700000000001</v>
      </c>
      <c r="CK11">
        <v>13.383100000000001</v>
      </c>
      <c r="CL11">
        <v>156.47900000000001</v>
      </c>
      <c r="CM11">
        <v>21.6188</v>
      </c>
      <c r="CN11">
        <v>28.825099999999999</v>
      </c>
      <c r="CO11">
        <v>447.81799999999998</v>
      </c>
      <c r="CP11">
        <v>24.7072</v>
      </c>
      <c r="CQ11">
        <v>1.0294700000000001</v>
      </c>
      <c r="CR11">
        <v>17871.5</v>
      </c>
      <c r="CS11">
        <v>50.443899999999999</v>
      </c>
      <c r="CT11">
        <v>114.271</v>
      </c>
      <c r="CU11">
        <v>66.915300000000002</v>
      </c>
      <c r="CV11">
        <v>16.471499999999999</v>
      </c>
      <c r="CW11">
        <v>68.974299999999999</v>
      </c>
      <c r="CX11">
        <v>217.21799999999999</v>
      </c>
      <c r="CY11">
        <v>7773.5</v>
      </c>
      <c r="CZ11">
        <v>9.2652000000000001</v>
      </c>
      <c r="DA11">
        <v>11.3241</v>
      </c>
      <c r="DB11">
        <v>305.75200000000001</v>
      </c>
      <c r="DC11">
        <v>5181.3100000000004</v>
      </c>
      <c r="DD11">
        <v>22.648299999999999</v>
      </c>
      <c r="DE11">
        <v>446.78899999999999</v>
      </c>
      <c r="DF11">
        <v>51.473300000000002</v>
      </c>
      <c r="DG11">
        <v>507.52699999999999</v>
      </c>
      <c r="DH11">
        <v>8.2357399999999998</v>
      </c>
      <c r="DI11">
        <v>18.5304</v>
      </c>
      <c r="DJ11">
        <v>0</v>
      </c>
      <c r="DK11">
        <v>100.88800000000001</v>
      </c>
      <c r="DL11">
        <v>3.0884</v>
      </c>
      <c r="DM11">
        <v>836.95699999999999</v>
      </c>
      <c r="DN11">
        <v>5157.63</v>
      </c>
      <c r="DO11">
        <v>16.471499999999999</v>
      </c>
      <c r="DP11">
        <v>378.84399999999999</v>
      </c>
      <c r="DQ11">
        <v>19.559899999999999</v>
      </c>
      <c r="DR11">
        <v>7.20627</v>
      </c>
      <c r="DS11">
        <v>694.89</v>
      </c>
      <c r="DT11">
        <v>199.71700000000001</v>
      </c>
      <c r="DU11">
        <v>296.48599999999999</v>
      </c>
      <c r="DV11">
        <v>538.41099999999994</v>
      </c>
      <c r="DW11">
        <v>176.03899999999999</v>
      </c>
      <c r="DX11">
        <v>19.559899999999999</v>
      </c>
      <c r="DY11">
        <v>0</v>
      </c>
      <c r="DZ11">
        <v>227.512</v>
      </c>
      <c r="EA11">
        <v>0</v>
      </c>
      <c r="EB11">
        <v>26.766100000000002</v>
      </c>
      <c r="EC11">
        <v>14.4125</v>
      </c>
      <c r="ED11">
        <v>3.0884</v>
      </c>
      <c r="EE11">
        <v>0</v>
      </c>
      <c r="EF11">
        <v>0</v>
      </c>
      <c r="EG11">
        <v>28.825099999999999</v>
      </c>
      <c r="EH11">
        <v>11.3241</v>
      </c>
      <c r="EI11">
        <v>264.57299999999998</v>
      </c>
      <c r="EJ11">
        <v>288.25099999999998</v>
      </c>
      <c r="EK11">
        <v>5.1473300000000002</v>
      </c>
      <c r="EL11">
        <v>2458.37</v>
      </c>
      <c r="EM11">
        <v>0</v>
      </c>
      <c r="EN11">
        <v>0</v>
      </c>
      <c r="EO11">
        <v>24.7072</v>
      </c>
      <c r="EP11">
        <v>275.89699999999999</v>
      </c>
      <c r="EQ11">
        <v>197.65799999999999</v>
      </c>
      <c r="ER11">
        <v>7.1299000000000001E-2</v>
      </c>
      <c r="ES11">
        <v>429.80200000000002</v>
      </c>
      <c r="ET11">
        <v>0</v>
      </c>
      <c r="EU11">
        <v>0</v>
      </c>
      <c r="EV11">
        <v>0</v>
      </c>
      <c r="EW11">
        <v>8.2357399999999998</v>
      </c>
      <c r="EX11">
        <v>157.50800000000001</v>
      </c>
      <c r="EY11">
        <v>5.1473300000000002</v>
      </c>
      <c r="EZ11">
        <v>0</v>
      </c>
      <c r="FA11">
        <v>0</v>
      </c>
      <c r="FB11">
        <v>547.67600000000004</v>
      </c>
      <c r="FC11">
        <v>4687.16</v>
      </c>
      <c r="FD11">
        <v>19.559899999999999</v>
      </c>
      <c r="FE11">
        <v>194.56899999999999</v>
      </c>
      <c r="FF11">
        <v>67.944800000000001</v>
      </c>
      <c r="FG11">
        <v>0</v>
      </c>
      <c r="FH11">
        <v>0</v>
      </c>
      <c r="FI11">
        <v>4.1178699999999999</v>
      </c>
      <c r="FJ11">
        <v>4.1178699999999999</v>
      </c>
      <c r="FK11">
        <v>14.4125</v>
      </c>
      <c r="FL11">
        <v>14.4125</v>
      </c>
      <c r="FM11">
        <v>0</v>
      </c>
      <c r="FN11">
        <v>0</v>
      </c>
      <c r="FO11">
        <v>15.442</v>
      </c>
      <c r="FP11">
        <v>0</v>
      </c>
      <c r="FQ11">
        <v>10.294700000000001</v>
      </c>
      <c r="FR11">
        <v>0</v>
      </c>
      <c r="FS11">
        <v>0</v>
      </c>
      <c r="FT11">
        <v>10.294700000000001</v>
      </c>
      <c r="FU11">
        <v>0</v>
      </c>
      <c r="FV11">
        <v>271.779</v>
      </c>
      <c r="FW11">
        <v>0</v>
      </c>
      <c r="FX11">
        <v>46.326000000000001</v>
      </c>
      <c r="FY11">
        <v>9.2652000000000001</v>
      </c>
      <c r="FZ11">
        <v>4.1178699999999999</v>
      </c>
      <c r="GA11">
        <v>50.443899999999999</v>
      </c>
      <c r="GB11">
        <v>807.10199999999998</v>
      </c>
      <c r="GC11">
        <v>52.502800000000001</v>
      </c>
      <c r="GD11">
        <v>53.532299999999999</v>
      </c>
      <c r="GE11">
        <v>66.915300000000002</v>
      </c>
      <c r="GF11">
        <v>165.744</v>
      </c>
      <c r="GG11">
        <v>0</v>
      </c>
      <c r="GH11">
        <v>1238.45</v>
      </c>
      <c r="GI11">
        <v>36.031300000000002</v>
      </c>
    </row>
    <row r="12" spans="1:218" x14ac:dyDescent="0.25">
      <c r="A12" t="s">
        <v>92</v>
      </c>
      <c r="B12" t="s">
        <v>98</v>
      </c>
      <c r="C12" t="s">
        <v>91</v>
      </c>
      <c r="D12">
        <v>0</v>
      </c>
      <c r="E12">
        <v>514.93700000000001</v>
      </c>
      <c r="F12">
        <v>44.694400000000002</v>
      </c>
      <c r="G12">
        <v>1125.92</v>
      </c>
      <c r="H12">
        <v>0</v>
      </c>
      <c r="I12">
        <v>2853.79</v>
      </c>
      <c r="J12">
        <v>256.755</v>
      </c>
      <c r="K12">
        <v>949.04300000000001</v>
      </c>
      <c r="L12">
        <v>0</v>
      </c>
      <c r="M12">
        <v>1247.6400000000001</v>
      </c>
      <c r="N12">
        <v>2315.5500000000002</v>
      </c>
      <c r="O12">
        <v>439.33699999999999</v>
      </c>
      <c r="P12">
        <v>1088.83</v>
      </c>
      <c r="Q12">
        <v>40.890599999999999</v>
      </c>
      <c r="R12">
        <v>49.449100000000001</v>
      </c>
      <c r="S12">
        <v>0</v>
      </c>
      <c r="T12">
        <v>132.18100000000001</v>
      </c>
      <c r="U12">
        <v>2.85284</v>
      </c>
      <c r="V12">
        <v>9.5094499999999993</v>
      </c>
      <c r="W12">
        <v>228.227</v>
      </c>
      <c r="X12">
        <v>38.988799999999998</v>
      </c>
      <c r="Y12">
        <v>81642.399999999994</v>
      </c>
      <c r="Z12">
        <v>0</v>
      </c>
      <c r="AA12">
        <v>47.5473</v>
      </c>
      <c r="AB12">
        <v>6.6566200000000002</v>
      </c>
      <c r="AC12">
        <v>2.85284</v>
      </c>
      <c r="AD12">
        <v>3992.07</v>
      </c>
      <c r="AE12">
        <v>22.822700000000001</v>
      </c>
      <c r="AF12">
        <v>46.596299999999999</v>
      </c>
      <c r="AG12">
        <v>240.589</v>
      </c>
      <c r="AH12">
        <v>180.68</v>
      </c>
      <c r="AI12">
        <v>1803.94</v>
      </c>
      <c r="AJ12">
        <v>16.1661</v>
      </c>
      <c r="AK12">
        <v>177.60599999999999</v>
      </c>
      <c r="AL12">
        <v>14.264200000000001</v>
      </c>
      <c r="AM12">
        <v>0</v>
      </c>
      <c r="AN12">
        <v>5.7056699999999996</v>
      </c>
      <c r="AO12">
        <v>235.834</v>
      </c>
      <c r="AP12">
        <v>6.6566200000000002</v>
      </c>
      <c r="AQ12">
        <v>8524.27</v>
      </c>
      <c r="AR12">
        <v>12.362299999999999</v>
      </c>
      <c r="AS12">
        <v>322.37</v>
      </c>
      <c r="AT12">
        <v>147.39599999999999</v>
      </c>
      <c r="AU12">
        <v>7.6075600000000003</v>
      </c>
      <c r="AV12">
        <v>44.694400000000002</v>
      </c>
      <c r="AW12">
        <v>0</v>
      </c>
      <c r="AX12">
        <v>6.6566200000000002</v>
      </c>
      <c r="AY12">
        <v>60.860500000000002</v>
      </c>
      <c r="AZ12">
        <v>1048.8900000000001</v>
      </c>
      <c r="BA12">
        <v>0</v>
      </c>
      <c r="BB12">
        <v>19.018899999999999</v>
      </c>
      <c r="BC12">
        <v>20.9208</v>
      </c>
      <c r="BD12">
        <v>600.04600000000005</v>
      </c>
      <c r="BE12">
        <v>0</v>
      </c>
      <c r="BF12">
        <v>0</v>
      </c>
      <c r="BG12">
        <v>2466.75</v>
      </c>
      <c r="BH12">
        <v>290.98899999999998</v>
      </c>
      <c r="BI12">
        <v>25.6755</v>
      </c>
      <c r="BJ12">
        <v>112.212</v>
      </c>
      <c r="BK12">
        <v>85.585099999999997</v>
      </c>
      <c r="BL12">
        <v>8951.25</v>
      </c>
      <c r="BM12">
        <v>1.9018900000000001</v>
      </c>
      <c r="BN12">
        <v>0</v>
      </c>
      <c r="BO12">
        <v>0</v>
      </c>
      <c r="BP12">
        <v>33.283099999999997</v>
      </c>
      <c r="BQ12">
        <v>16.1661</v>
      </c>
      <c r="BR12">
        <v>326.17399999999998</v>
      </c>
      <c r="BS12">
        <v>0.70626100000000003</v>
      </c>
      <c r="BT12">
        <v>9286.93</v>
      </c>
      <c r="BU12">
        <v>1895.23</v>
      </c>
      <c r="BV12">
        <v>31.3812</v>
      </c>
      <c r="BW12">
        <v>0</v>
      </c>
      <c r="BX12">
        <v>0</v>
      </c>
      <c r="BY12">
        <v>24.724599999999999</v>
      </c>
      <c r="BZ12">
        <v>14.264200000000001</v>
      </c>
      <c r="CA12">
        <v>0</v>
      </c>
      <c r="CB12">
        <v>74.173699999999997</v>
      </c>
      <c r="CC12">
        <v>1.9018900000000001</v>
      </c>
      <c r="CD12">
        <v>10.4604</v>
      </c>
      <c r="CE12">
        <v>24.724599999999999</v>
      </c>
      <c r="CF12">
        <v>114.113</v>
      </c>
      <c r="CG12">
        <v>292.89100000000002</v>
      </c>
      <c r="CH12">
        <v>16.1661</v>
      </c>
      <c r="CI12">
        <v>13.3132</v>
      </c>
      <c r="CJ12">
        <v>6.6566200000000002</v>
      </c>
      <c r="CK12">
        <v>21.871700000000001</v>
      </c>
      <c r="CL12">
        <v>163.56299999999999</v>
      </c>
      <c r="CM12">
        <v>26.6265</v>
      </c>
      <c r="CN12">
        <v>21.871700000000001</v>
      </c>
      <c r="CO12">
        <v>426.97399999999999</v>
      </c>
      <c r="CP12">
        <v>22.347200000000001</v>
      </c>
      <c r="CQ12">
        <v>1.9018900000000001</v>
      </c>
      <c r="CR12">
        <v>17990.900000000001</v>
      </c>
      <c r="CS12">
        <v>51.350999999999999</v>
      </c>
      <c r="CT12">
        <v>114.113</v>
      </c>
      <c r="CU12">
        <v>56.105800000000002</v>
      </c>
      <c r="CV12">
        <v>23.773599999999998</v>
      </c>
      <c r="CW12">
        <v>84.634100000000004</v>
      </c>
      <c r="CX12">
        <v>252</v>
      </c>
      <c r="CY12">
        <v>7823.43</v>
      </c>
      <c r="CZ12">
        <v>9.5094499999999993</v>
      </c>
      <c r="DA12">
        <v>10.4604</v>
      </c>
      <c r="DB12">
        <v>332.83100000000002</v>
      </c>
      <c r="DC12">
        <v>5219.74</v>
      </c>
      <c r="DD12">
        <v>26.6265</v>
      </c>
      <c r="DE12">
        <v>469.767</v>
      </c>
      <c r="DF12">
        <v>48.498199999999997</v>
      </c>
      <c r="DG12">
        <v>465.96300000000002</v>
      </c>
      <c r="DH12">
        <v>3.8037800000000002</v>
      </c>
      <c r="DI12">
        <v>21.871700000000001</v>
      </c>
      <c r="DJ12">
        <v>0</v>
      </c>
      <c r="DK12">
        <v>133.13200000000001</v>
      </c>
      <c r="DL12">
        <v>6.6566200000000002</v>
      </c>
      <c r="DM12">
        <v>818.76400000000001</v>
      </c>
      <c r="DN12">
        <v>4831.75</v>
      </c>
      <c r="DO12">
        <v>16.1661</v>
      </c>
      <c r="DP12">
        <v>416.51400000000001</v>
      </c>
      <c r="DQ12">
        <v>20.9208</v>
      </c>
      <c r="DR12">
        <v>7.6075600000000003</v>
      </c>
      <c r="DS12">
        <v>656.15200000000004</v>
      </c>
      <c r="DT12">
        <v>158.80799999999999</v>
      </c>
      <c r="DU12">
        <v>205.404</v>
      </c>
      <c r="DV12">
        <v>526.82399999999996</v>
      </c>
      <c r="DW12">
        <v>202.55099999999999</v>
      </c>
      <c r="DX12">
        <v>19.018899999999999</v>
      </c>
      <c r="DY12">
        <v>0</v>
      </c>
      <c r="DZ12">
        <v>248.197</v>
      </c>
      <c r="EA12">
        <v>0</v>
      </c>
      <c r="EB12">
        <v>31.3812</v>
      </c>
      <c r="EC12">
        <v>16.1661</v>
      </c>
      <c r="ED12">
        <v>1.9018900000000001</v>
      </c>
      <c r="EE12">
        <v>0</v>
      </c>
      <c r="EF12">
        <v>0</v>
      </c>
      <c r="EG12">
        <v>12.362299999999999</v>
      </c>
      <c r="EH12">
        <v>11.411300000000001</v>
      </c>
      <c r="EI12">
        <v>314.76299999999998</v>
      </c>
      <c r="EJ12">
        <v>298.59699999999998</v>
      </c>
      <c r="EK12">
        <v>4.7547300000000003</v>
      </c>
      <c r="EL12">
        <v>2665.5</v>
      </c>
      <c r="EM12">
        <v>0</v>
      </c>
      <c r="EN12">
        <v>0</v>
      </c>
      <c r="EO12">
        <v>22.347200000000001</v>
      </c>
      <c r="EP12">
        <v>304.30200000000002</v>
      </c>
      <c r="EQ12">
        <v>253.90199999999999</v>
      </c>
      <c r="ER12">
        <v>0.22034500000000001</v>
      </c>
      <c r="ES12">
        <v>514.93700000000001</v>
      </c>
      <c r="ET12">
        <v>0</v>
      </c>
      <c r="EU12">
        <v>0</v>
      </c>
      <c r="EV12">
        <v>0</v>
      </c>
      <c r="EW12">
        <v>15.2151</v>
      </c>
      <c r="EX12">
        <v>142.642</v>
      </c>
      <c r="EY12">
        <v>4.7547300000000003</v>
      </c>
      <c r="EZ12">
        <v>0</v>
      </c>
      <c r="FA12">
        <v>0</v>
      </c>
      <c r="FB12">
        <v>555.35199999999998</v>
      </c>
      <c r="FC12">
        <v>4916.3900000000003</v>
      </c>
      <c r="FD12">
        <v>15.2151</v>
      </c>
      <c r="FE12">
        <v>239.63800000000001</v>
      </c>
      <c r="FF12">
        <v>86.536000000000001</v>
      </c>
      <c r="FG12">
        <v>0</v>
      </c>
      <c r="FH12">
        <v>0</v>
      </c>
      <c r="FI12">
        <v>12.362299999999999</v>
      </c>
      <c r="FJ12">
        <v>6.6566200000000002</v>
      </c>
      <c r="FK12">
        <v>21.871700000000001</v>
      </c>
      <c r="FL12">
        <v>15.2151</v>
      </c>
      <c r="FM12">
        <v>0</v>
      </c>
      <c r="FN12">
        <v>0</v>
      </c>
      <c r="FO12">
        <v>9.5094499999999993</v>
      </c>
      <c r="FP12">
        <v>0</v>
      </c>
      <c r="FQ12">
        <v>6.6566200000000002</v>
      </c>
      <c r="FR12">
        <v>0</v>
      </c>
      <c r="FS12">
        <v>0</v>
      </c>
      <c r="FT12">
        <v>20.9208</v>
      </c>
      <c r="FU12">
        <v>0</v>
      </c>
      <c r="FV12">
        <v>309.05700000000002</v>
      </c>
      <c r="FW12">
        <v>0</v>
      </c>
      <c r="FX12">
        <v>48.498199999999997</v>
      </c>
      <c r="FY12">
        <v>18.068000000000001</v>
      </c>
      <c r="FZ12">
        <v>8.5585100000000001</v>
      </c>
      <c r="GA12">
        <v>62.7624</v>
      </c>
      <c r="GB12">
        <v>833.02800000000002</v>
      </c>
      <c r="GC12">
        <v>88.437899999999999</v>
      </c>
      <c r="GD12">
        <v>46.596299999999999</v>
      </c>
      <c r="GE12">
        <v>80.830299999999994</v>
      </c>
      <c r="GF12">
        <v>165.464</v>
      </c>
      <c r="GG12">
        <v>0</v>
      </c>
      <c r="GH12">
        <v>1255.25</v>
      </c>
      <c r="GI12">
        <v>50.400100000000002</v>
      </c>
    </row>
    <row r="13" spans="1:218" x14ac:dyDescent="0.25">
      <c r="A13" t="s">
        <v>92</v>
      </c>
      <c r="B13" t="s">
        <v>99</v>
      </c>
      <c r="C13" t="s">
        <v>91</v>
      </c>
      <c r="D13">
        <v>0</v>
      </c>
      <c r="E13">
        <v>526.673</v>
      </c>
      <c r="F13">
        <v>74.882400000000004</v>
      </c>
      <c r="G13">
        <v>1140.71</v>
      </c>
      <c r="H13">
        <v>0</v>
      </c>
      <c r="I13">
        <v>3035.23</v>
      </c>
      <c r="J13">
        <v>252.10400000000001</v>
      </c>
      <c r="K13">
        <v>906.077</v>
      </c>
      <c r="L13">
        <v>0</v>
      </c>
      <c r="M13">
        <v>1297.96</v>
      </c>
      <c r="N13">
        <v>2084.23</v>
      </c>
      <c r="O13">
        <v>491.72800000000001</v>
      </c>
      <c r="P13">
        <v>1145.7</v>
      </c>
      <c r="Q13">
        <v>27.456900000000001</v>
      </c>
      <c r="R13">
        <v>27.456900000000001</v>
      </c>
      <c r="S13">
        <v>0</v>
      </c>
      <c r="T13">
        <v>77.378399999999999</v>
      </c>
      <c r="U13">
        <v>12.480399999999999</v>
      </c>
      <c r="V13">
        <v>2.4960800000000001</v>
      </c>
      <c r="W13">
        <v>234.631</v>
      </c>
      <c r="X13">
        <v>64.897999999999996</v>
      </c>
      <c r="Y13">
        <v>77283.600000000006</v>
      </c>
      <c r="Z13">
        <v>0</v>
      </c>
      <c r="AA13">
        <v>52.417700000000004</v>
      </c>
      <c r="AB13">
        <v>4.9921600000000002</v>
      </c>
      <c r="AC13">
        <v>2.4960800000000001</v>
      </c>
      <c r="AD13">
        <v>3794.04</v>
      </c>
      <c r="AE13">
        <v>17.4726</v>
      </c>
      <c r="AF13">
        <v>67.394099999999995</v>
      </c>
      <c r="AG13">
        <v>169.733</v>
      </c>
      <c r="AH13">
        <v>189.702</v>
      </c>
      <c r="AI13">
        <v>1792.18</v>
      </c>
      <c r="AJ13">
        <v>4.9921600000000002</v>
      </c>
      <c r="AK13">
        <v>134.583</v>
      </c>
      <c r="AL13">
        <v>2.4960800000000001</v>
      </c>
      <c r="AM13">
        <v>0</v>
      </c>
      <c r="AN13">
        <v>14.9765</v>
      </c>
      <c r="AO13">
        <v>227.143</v>
      </c>
      <c r="AP13">
        <v>7.4882400000000002</v>
      </c>
      <c r="AQ13">
        <v>7880.12</v>
      </c>
      <c r="AR13">
        <v>4.9921600000000002</v>
      </c>
      <c r="AS13">
        <v>326.98599999999999</v>
      </c>
      <c r="AT13">
        <v>127.3</v>
      </c>
      <c r="AU13">
        <v>12.480399999999999</v>
      </c>
      <c r="AV13">
        <v>52.417700000000004</v>
      </c>
      <c r="AW13">
        <v>0</v>
      </c>
      <c r="AX13">
        <v>4.9921600000000002</v>
      </c>
      <c r="AY13">
        <v>54.913699999999999</v>
      </c>
      <c r="AZ13">
        <v>1108.26</v>
      </c>
      <c r="BA13">
        <v>0</v>
      </c>
      <c r="BB13">
        <v>14.9765</v>
      </c>
      <c r="BC13">
        <v>24.960799999999999</v>
      </c>
      <c r="BD13">
        <v>534.16099999999994</v>
      </c>
      <c r="BE13">
        <v>0</v>
      </c>
      <c r="BF13">
        <v>0</v>
      </c>
      <c r="BG13">
        <v>2348.81</v>
      </c>
      <c r="BH13">
        <v>244.61600000000001</v>
      </c>
      <c r="BI13">
        <v>22.464700000000001</v>
      </c>
      <c r="BJ13">
        <v>122.30800000000001</v>
      </c>
      <c r="BK13">
        <v>99.843199999999996</v>
      </c>
      <c r="BL13">
        <v>8054.85</v>
      </c>
      <c r="BM13">
        <v>0</v>
      </c>
      <c r="BN13">
        <v>0</v>
      </c>
      <c r="BO13">
        <v>0</v>
      </c>
      <c r="BP13">
        <v>34.945099999999996</v>
      </c>
      <c r="BQ13">
        <v>24.960799999999999</v>
      </c>
      <c r="BR13">
        <v>324.49</v>
      </c>
      <c r="BS13">
        <v>0.48338799999999998</v>
      </c>
      <c r="BT13">
        <v>8099.78</v>
      </c>
      <c r="BU13">
        <v>1692.34</v>
      </c>
      <c r="BV13">
        <v>24.960799999999999</v>
      </c>
      <c r="BW13">
        <v>0</v>
      </c>
      <c r="BX13">
        <v>0</v>
      </c>
      <c r="BY13">
        <v>29.9529</v>
      </c>
      <c r="BZ13">
        <v>9.9843200000000003</v>
      </c>
      <c r="CA13">
        <v>0</v>
      </c>
      <c r="CB13">
        <v>67.394099999999995</v>
      </c>
      <c r="CC13">
        <v>7.4882400000000002</v>
      </c>
      <c r="CD13">
        <v>9.9843200000000003</v>
      </c>
      <c r="CE13">
        <v>24.960799999999999</v>
      </c>
      <c r="CF13">
        <v>112.324</v>
      </c>
      <c r="CG13">
        <v>294.53699999999998</v>
      </c>
      <c r="CH13">
        <v>9.9843200000000003</v>
      </c>
      <c r="CI13">
        <v>7.4882400000000002</v>
      </c>
      <c r="CJ13">
        <v>2.4960800000000001</v>
      </c>
      <c r="CK13">
        <v>27.456900000000001</v>
      </c>
      <c r="CL13">
        <v>149.76499999999999</v>
      </c>
      <c r="CM13">
        <v>17.4726</v>
      </c>
      <c r="CN13">
        <v>19.968599999999999</v>
      </c>
      <c r="CO13">
        <v>364.428</v>
      </c>
      <c r="CP13">
        <v>17.4726</v>
      </c>
      <c r="CQ13">
        <v>4.9921600000000002</v>
      </c>
      <c r="CR13">
        <v>16579</v>
      </c>
      <c r="CS13">
        <v>47.4255</v>
      </c>
      <c r="CT13">
        <v>107.331</v>
      </c>
      <c r="CU13">
        <v>44.929400000000001</v>
      </c>
      <c r="CV13">
        <v>19.968599999999999</v>
      </c>
      <c r="CW13">
        <v>67.394099999999995</v>
      </c>
      <c r="CX13">
        <v>317.00200000000001</v>
      </c>
      <c r="CY13">
        <v>6362.5</v>
      </c>
      <c r="CZ13">
        <v>9.9843200000000003</v>
      </c>
      <c r="DA13">
        <v>17.4726</v>
      </c>
      <c r="DB13">
        <v>254.6</v>
      </c>
      <c r="DC13">
        <v>4328.2</v>
      </c>
      <c r="DD13">
        <v>19.968599999999999</v>
      </c>
      <c r="DE13">
        <v>499.21600000000001</v>
      </c>
      <c r="DF13">
        <v>49.921599999999998</v>
      </c>
      <c r="DG13">
        <v>384.39600000000002</v>
      </c>
      <c r="DH13">
        <v>7.4882400000000002</v>
      </c>
      <c r="DI13">
        <v>12.480399999999999</v>
      </c>
      <c r="DJ13">
        <v>0</v>
      </c>
      <c r="DK13">
        <v>62.402000000000001</v>
      </c>
      <c r="DL13">
        <v>0</v>
      </c>
      <c r="DM13">
        <v>801.24099999999999</v>
      </c>
      <c r="DN13">
        <v>4275.78</v>
      </c>
      <c r="DO13">
        <v>29.9529</v>
      </c>
      <c r="DP13">
        <v>336.971</v>
      </c>
      <c r="DQ13">
        <v>37.441200000000002</v>
      </c>
      <c r="DR13">
        <v>7.4882400000000002</v>
      </c>
      <c r="DS13">
        <v>726.35900000000004</v>
      </c>
      <c r="DT13">
        <v>197.19</v>
      </c>
      <c r="DU13">
        <v>504.20800000000003</v>
      </c>
      <c r="DV13">
        <v>526.673</v>
      </c>
      <c r="DW13">
        <v>187.20599999999999</v>
      </c>
      <c r="DX13">
        <v>22.464700000000001</v>
      </c>
      <c r="DY13">
        <v>0</v>
      </c>
      <c r="DZ13">
        <v>232.13499999999999</v>
      </c>
      <c r="EA13">
        <v>0</v>
      </c>
      <c r="EB13">
        <v>54.913699999999999</v>
      </c>
      <c r="EC13">
        <v>7.4882400000000002</v>
      </c>
      <c r="ED13">
        <v>7.4882400000000002</v>
      </c>
      <c r="EE13">
        <v>0</v>
      </c>
      <c r="EF13">
        <v>0</v>
      </c>
      <c r="EG13">
        <v>9.9843200000000003</v>
      </c>
      <c r="EH13">
        <v>7.4882400000000002</v>
      </c>
      <c r="EI13">
        <v>314.50599999999997</v>
      </c>
      <c r="EJ13">
        <v>284.553</v>
      </c>
      <c r="EK13">
        <v>6.2401999999999997</v>
      </c>
      <c r="EL13">
        <v>2643.35</v>
      </c>
      <c r="EM13">
        <v>0</v>
      </c>
      <c r="EN13">
        <v>0</v>
      </c>
      <c r="EO13">
        <v>17.4726</v>
      </c>
      <c r="EP13">
        <v>304.52199999999999</v>
      </c>
      <c r="EQ13">
        <v>189.702</v>
      </c>
      <c r="ER13">
        <v>0.20488500000000001</v>
      </c>
      <c r="ES13">
        <v>526.673</v>
      </c>
      <c r="ET13">
        <v>0</v>
      </c>
      <c r="EU13">
        <v>0</v>
      </c>
      <c r="EV13">
        <v>0</v>
      </c>
      <c r="EW13">
        <v>12.480399999999999</v>
      </c>
      <c r="EX13">
        <v>169.733</v>
      </c>
      <c r="EY13">
        <v>6.2401999999999997</v>
      </c>
      <c r="EZ13">
        <v>0</v>
      </c>
      <c r="FA13">
        <v>0</v>
      </c>
      <c r="FB13">
        <v>526.673</v>
      </c>
      <c r="FC13">
        <v>4982.17</v>
      </c>
      <c r="FD13">
        <v>9.9843200000000003</v>
      </c>
      <c r="FE13">
        <v>192.19800000000001</v>
      </c>
      <c r="FF13">
        <v>82.370599999999996</v>
      </c>
      <c r="FG13">
        <v>0</v>
      </c>
      <c r="FH13">
        <v>0</v>
      </c>
      <c r="FI13">
        <v>7.4882400000000002</v>
      </c>
      <c r="FJ13">
        <v>2.4960800000000001</v>
      </c>
      <c r="FK13">
        <v>19.968599999999999</v>
      </c>
      <c r="FL13">
        <v>7.4882400000000002</v>
      </c>
      <c r="FM13">
        <v>0</v>
      </c>
      <c r="FN13">
        <v>0</v>
      </c>
      <c r="FO13">
        <v>4.9921600000000002</v>
      </c>
      <c r="FP13">
        <v>0</v>
      </c>
      <c r="FQ13">
        <v>14.9765</v>
      </c>
      <c r="FR13">
        <v>0</v>
      </c>
      <c r="FS13">
        <v>0</v>
      </c>
      <c r="FT13">
        <v>12.480399999999999</v>
      </c>
      <c r="FU13">
        <v>0</v>
      </c>
      <c r="FV13">
        <v>334.47500000000002</v>
      </c>
      <c r="FW13">
        <v>0</v>
      </c>
      <c r="FX13">
        <v>47.4255</v>
      </c>
      <c r="FY13">
        <v>14.9765</v>
      </c>
      <c r="FZ13">
        <v>9.9843200000000003</v>
      </c>
      <c r="GA13">
        <v>44.929400000000001</v>
      </c>
      <c r="GB13">
        <v>846.17100000000005</v>
      </c>
      <c r="GC13">
        <v>69.890199999999993</v>
      </c>
      <c r="GD13">
        <v>44.929400000000001</v>
      </c>
      <c r="GE13">
        <v>82.370599999999996</v>
      </c>
      <c r="GF13">
        <v>169.733</v>
      </c>
      <c r="GG13">
        <v>0</v>
      </c>
      <c r="GH13">
        <v>1140.71</v>
      </c>
      <c r="GI13">
        <v>72.386300000000006</v>
      </c>
    </row>
    <row r="14" spans="1:218" x14ac:dyDescent="0.25">
      <c r="A14" t="s">
        <v>89</v>
      </c>
      <c r="B14" t="s">
        <v>90</v>
      </c>
      <c r="C14" t="s">
        <v>93</v>
      </c>
      <c r="D14">
        <v>3.5300500000000001</v>
      </c>
      <c r="E14">
        <v>923.81500000000005</v>
      </c>
      <c r="F14">
        <v>43.7727</v>
      </c>
      <c r="G14">
        <v>892.39700000000005</v>
      </c>
      <c r="H14">
        <v>2.8240400000000001</v>
      </c>
      <c r="I14">
        <v>2889</v>
      </c>
      <c r="J14">
        <v>421.488</v>
      </c>
      <c r="K14">
        <v>1210.81</v>
      </c>
      <c r="L14">
        <v>4.2360600000000002</v>
      </c>
      <c r="M14">
        <v>1275.76</v>
      </c>
      <c r="N14">
        <v>3222.94</v>
      </c>
      <c r="O14">
        <v>518.91800000000001</v>
      </c>
      <c r="P14">
        <v>1461.44</v>
      </c>
      <c r="Q14">
        <v>143.32</v>
      </c>
      <c r="R14">
        <v>26.122399999999999</v>
      </c>
      <c r="S14">
        <v>0</v>
      </c>
      <c r="T14">
        <v>101.666</v>
      </c>
      <c r="U14">
        <v>12.7082</v>
      </c>
      <c r="V14">
        <v>8.4721299999999999</v>
      </c>
      <c r="W14">
        <v>141.202</v>
      </c>
      <c r="X14">
        <v>14.8262</v>
      </c>
      <c r="Y14">
        <v>36274.1</v>
      </c>
      <c r="Z14">
        <v>0</v>
      </c>
      <c r="AA14">
        <v>40.948599999999999</v>
      </c>
      <c r="AB14">
        <v>0</v>
      </c>
      <c r="AC14">
        <v>6.3540900000000002</v>
      </c>
      <c r="AD14">
        <v>3144.57</v>
      </c>
      <c r="AE14">
        <v>21.180299999999999</v>
      </c>
      <c r="AF14">
        <v>39.5366</v>
      </c>
      <c r="AG14">
        <v>198.38900000000001</v>
      </c>
      <c r="AH14">
        <v>749.077</v>
      </c>
      <c r="AI14">
        <v>5302.14</v>
      </c>
      <c r="AJ14">
        <v>14.8262</v>
      </c>
      <c r="AK14">
        <v>254.16399999999999</v>
      </c>
      <c r="AL14">
        <v>19.7683</v>
      </c>
      <c r="AM14">
        <v>35.3005</v>
      </c>
      <c r="AN14">
        <v>0</v>
      </c>
      <c r="AO14">
        <v>3.5300500000000001</v>
      </c>
      <c r="AP14">
        <v>12.0022</v>
      </c>
      <c r="AQ14">
        <v>15688.3</v>
      </c>
      <c r="AR14">
        <v>66.364999999999995</v>
      </c>
      <c r="AS14">
        <v>1019.48</v>
      </c>
      <c r="AT14">
        <v>119.316</v>
      </c>
      <c r="AU14">
        <v>0</v>
      </c>
      <c r="AV14">
        <v>11.296200000000001</v>
      </c>
      <c r="AW14">
        <v>9.1781400000000009</v>
      </c>
      <c r="AX14">
        <v>148.262</v>
      </c>
      <c r="AY14">
        <v>120.02200000000001</v>
      </c>
      <c r="AZ14">
        <v>1047.01</v>
      </c>
      <c r="BA14">
        <v>0</v>
      </c>
      <c r="BB14">
        <v>0</v>
      </c>
      <c r="BC14">
        <v>0</v>
      </c>
      <c r="BD14">
        <v>1308.24</v>
      </c>
      <c r="BE14">
        <v>0</v>
      </c>
      <c r="BF14">
        <v>6.7070999999999996</v>
      </c>
      <c r="BG14">
        <v>5709.51</v>
      </c>
      <c r="BH14">
        <v>408.07400000000001</v>
      </c>
      <c r="BI14">
        <v>19.7683</v>
      </c>
      <c r="BJ14">
        <v>336.06099999999998</v>
      </c>
      <c r="BK14">
        <v>239.33799999999999</v>
      </c>
      <c r="BL14">
        <v>59.304900000000004</v>
      </c>
      <c r="BM14">
        <v>0</v>
      </c>
      <c r="BN14">
        <v>76.955100000000002</v>
      </c>
      <c r="BO14">
        <v>2.1180300000000001</v>
      </c>
      <c r="BP14">
        <v>21.886299999999999</v>
      </c>
      <c r="BQ14">
        <v>7.0601099999999999</v>
      </c>
      <c r="BR14">
        <v>344.53300000000002</v>
      </c>
      <c r="BS14">
        <v>0</v>
      </c>
      <c r="BT14">
        <v>5708.1</v>
      </c>
      <c r="BU14">
        <v>1406.37</v>
      </c>
      <c r="BV14">
        <v>14.120200000000001</v>
      </c>
      <c r="BW14">
        <v>0</v>
      </c>
      <c r="BX14">
        <v>20.474299999999999</v>
      </c>
      <c r="BY14">
        <v>27.534400000000002</v>
      </c>
      <c r="BZ14">
        <v>59.304900000000004</v>
      </c>
      <c r="CA14">
        <v>0</v>
      </c>
      <c r="CB14">
        <v>33.888500000000001</v>
      </c>
      <c r="CC14">
        <v>26.122399999999999</v>
      </c>
      <c r="CD14">
        <v>0</v>
      </c>
      <c r="CE14">
        <v>8.4721299999999999</v>
      </c>
      <c r="CF14">
        <v>34.594499999999996</v>
      </c>
      <c r="CG14">
        <v>65.659000000000006</v>
      </c>
      <c r="CH14">
        <v>4.9420700000000002</v>
      </c>
      <c r="CI14">
        <v>6.9171399999999994E-2</v>
      </c>
      <c r="CJ14">
        <v>0</v>
      </c>
      <c r="CK14">
        <v>55.068800000000003</v>
      </c>
      <c r="CL14">
        <v>6.3540900000000002</v>
      </c>
      <c r="CM14">
        <v>3.5300500000000001</v>
      </c>
      <c r="CN14">
        <v>1.4120200000000001</v>
      </c>
      <c r="CO14">
        <v>393.24799999999999</v>
      </c>
      <c r="CP14">
        <v>4.2360600000000002</v>
      </c>
      <c r="CQ14">
        <v>0</v>
      </c>
      <c r="CR14">
        <v>20857</v>
      </c>
      <c r="CS14">
        <v>23.298300000000001</v>
      </c>
      <c r="CT14">
        <v>285.93400000000003</v>
      </c>
      <c r="CU14">
        <v>375.59800000000001</v>
      </c>
      <c r="CV14">
        <v>19.7683</v>
      </c>
      <c r="CW14">
        <v>100.253</v>
      </c>
      <c r="CX14">
        <v>288.75799999999998</v>
      </c>
      <c r="CY14">
        <v>12506.3</v>
      </c>
      <c r="CZ14">
        <v>34.594499999999996</v>
      </c>
      <c r="DA14">
        <v>48.714700000000001</v>
      </c>
      <c r="DB14">
        <v>323.35300000000001</v>
      </c>
      <c r="DC14">
        <v>13306.2</v>
      </c>
      <c r="DD14">
        <v>45.184699999999999</v>
      </c>
      <c r="DE14">
        <v>619.87699999999995</v>
      </c>
      <c r="DF14">
        <v>72.013099999999994</v>
      </c>
      <c r="DG14">
        <v>274.63799999999998</v>
      </c>
      <c r="DH14">
        <v>4.2360600000000002</v>
      </c>
      <c r="DI14">
        <v>13.414199999999999</v>
      </c>
      <c r="DJ14">
        <v>0</v>
      </c>
      <c r="DK14">
        <v>63.540900000000001</v>
      </c>
      <c r="DL14">
        <v>6.3540900000000002</v>
      </c>
      <c r="DM14">
        <v>368.53699999999998</v>
      </c>
      <c r="DN14">
        <v>4536.12</v>
      </c>
      <c r="DO14">
        <v>35.3005</v>
      </c>
      <c r="DP14">
        <v>203.33099999999999</v>
      </c>
      <c r="DQ14">
        <v>24.7104</v>
      </c>
      <c r="DR14">
        <v>25.416399999999999</v>
      </c>
      <c r="DS14">
        <v>1137.3800000000001</v>
      </c>
      <c r="DT14">
        <v>151.08600000000001</v>
      </c>
      <c r="DU14">
        <v>408.78</v>
      </c>
      <c r="DV14">
        <v>0</v>
      </c>
      <c r="DW14">
        <v>96.017399999999995</v>
      </c>
      <c r="DX14">
        <v>22.592300000000002</v>
      </c>
      <c r="DY14">
        <v>0</v>
      </c>
      <c r="DZ14">
        <v>117.904</v>
      </c>
      <c r="EA14">
        <v>22.592300000000002</v>
      </c>
      <c r="EB14">
        <v>12.0022</v>
      </c>
      <c r="EC14">
        <v>21.886299999999999</v>
      </c>
      <c r="ED14">
        <v>8.4721299999999999</v>
      </c>
      <c r="EE14">
        <v>8.4721299999999999</v>
      </c>
      <c r="EF14">
        <v>4.2360600000000002</v>
      </c>
      <c r="EG14">
        <v>0</v>
      </c>
      <c r="EH14">
        <v>15.5322</v>
      </c>
      <c r="EI14">
        <v>1906.93</v>
      </c>
      <c r="EJ14">
        <v>7.7661199999999999</v>
      </c>
      <c r="EK14">
        <v>0</v>
      </c>
      <c r="EL14">
        <v>1342.83</v>
      </c>
      <c r="EM14">
        <v>0</v>
      </c>
      <c r="EN14">
        <v>6.7070999999999996</v>
      </c>
      <c r="EO14">
        <v>4.2360600000000002</v>
      </c>
      <c r="EP14">
        <v>591.62900000000002</v>
      </c>
      <c r="EQ14">
        <v>190.62299999999999</v>
      </c>
      <c r="ER14" s="2">
        <v>3.2895599999999997E-5</v>
      </c>
      <c r="ES14">
        <v>923.81500000000005</v>
      </c>
      <c r="ET14">
        <v>12.7082</v>
      </c>
      <c r="EU14">
        <v>10.590199999999999</v>
      </c>
      <c r="EV14">
        <v>9.88415</v>
      </c>
      <c r="EW14">
        <v>12.0022</v>
      </c>
      <c r="EX14">
        <v>16.944299999999998</v>
      </c>
      <c r="EY14">
        <v>0</v>
      </c>
      <c r="EZ14">
        <v>14.120200000000001</v>
      </c>
      <c r="FA14">
        <v>0</v>
      </c>
      <c r="FB14">
        <v>147.55600000000001</v>
      </c>
      <c r="FC14">
        <v>1678.19</v>
      </c>
      <c r="FD14">
        <v>45.890700000000002</v>
      </c>
      <c r="FE14">
        <v>19.7683</v>
      </c>
      <c r="FF14">
        <v>312.05700000000002</v>
      </c>
      <c r="FG14">
        <v>14.8262</v>
      </c>
      <c r="FH14">
        <v>0</v>
      </c>
      <c r="FI14">
        <v>40.242600000000003</v>
      </c>
      <c r="FJ14">
        <v>5.6480800000000002</v>
      </c>
      <c r="FK14">
        <v>0</v>
      </c>
      <c r="FL14">
        <v>38.124600000000001</v>
      </c>
      <c r="FM14">
        <v>1.4120200000000001</v>
      </c>
      <c r="FN14">
        <v>3.5300500000000001</v>
      </c>
      <c r="FO14">
        <v>0</v>
      </c>
      <c r="FP14">
        <v>0</v>
      </c>
      <c r="FQ14">
        <v>12.7082</v>
      </c>
      <c r="FR14">
        <v>0</v>
      </c>
      <c r="FS14">
        <v>0</v>
      </c>
      <c r="FT14">
        <v>9.88415</v>
      </c>
      <c r="FU14">
        <v>2.1180300000000001</v>
      </c>
      <c r="FV14">
        <v>26.828399999999998</v>
      </c>
      <c r="FW14">
        <v>5.6480800000000002</v>
      </c>
      <c r="FX14">
        <v>85.427300000000002</v>
      </c>
      <c r="FY14">
        <v>6.3540900000000002</v>
      </c>
      <c r="FZ14">
        <v>26.122399999999999</v>
      </c>
      <c r="GA14">
        <v>35.3005</v>
      </c>
      <c r="GB14">
        <v>32.476500000000001</v>
      </c>
      <c r="GC14">
        <v>70.601100000000002</v>
      </c>
      <c r="GD14">
        <v>0</v>
      </c>
      <c r="GE14">
        <v>117.19799999999999</v>
      </c>
      <c r="GF14">
        <v>155.322</v>
      </c>
      <c r="GG14">
        <v>2.8240400000000001</v>
      </c>
      <c r="GH14">
        <v>1210.81</v>
      </c>
      <c r="GI14">
        <v>1.4120200000000001</v>
      </c>
      <c r="HJ14" s="2"/>
    </row>
    <row r="15" spans="1:218" x14ac:dyDescent="0.25">
      <c r="A15" t="s">
        <v>89</v>
      </c>
      <c r="B15" t="s">
        <v>97</v>
      </c>
      <c r="C15" t="s">
        <v>93</v>
      </c>
      <c r="D15">
        <v>2.1727300000000001</v>
      </c>
      <c r="E15">
        <v>951.29200000000003</v>
      </c>
      <c r="F15">
        <v>49.2485</v>
      </c>
      <c r="G15">
        <v>903.85400000000004</v>
      </c>
      <c r="H15">
        <v>2.89697</v>
      </c>
      <c r="I15">
        <v>2954.91</v>
      </c>
      <c r="J15">
        <v>437.44200000000001</v>
      </c>
      <c r="K15">
        <v>1247.8699999999999</v>
      </c>
      <c r="L15">
        <v>2.1727300000000001</v>
      </c>
      <c r="M15">
        <v>1231.21</v>
      </c>
      <c r="N15">
        <v>3231.57</v>
      </c>
      <c r="O15">
        <v>504.072</v>
      </c>
      <c r="P15">
        <v>1521.63</v>
      </c>
      <c r="Q15">
        <v>115.154</v>
      </c>
      <c r="R15">
        <v>25.348500000000001</v>
      </c>
      <c r="S15">
        <v>0</v>
      </c>
      <c r="T15">
        <v>86.184799999999996</v>
      </c>
      <c r="U15">
        <v>11.587899999999999</v>
      </c>
      <c r="V15">
        <v>9.4151500000000006</v>
      </c>
      <c r="W15">
        <v>170.92099999999999</v>
      </c>
      <c r="X15">
        <v>15.209099999999999</v>
      </c>
      <c r="Y15">
        <v>39132.199999999997</v>
      </c>
      <c r="Z15">
        <v>0</v>
      </c>
      <c r="AA15">
        <v>45.627200000000002</v>
      </c>
      <c r="AB15">
        <v>0</v>
      </c>
      <c r="AC15">
        <v>7.9666600000000001</v>
      </c>
      <c r="AD15">
        <v>3292.4</v>
      </c>
      <c r="AE15">
        <v>28.9697</v>
      </c>
      <c r="AF15">
        <v>41.281799999999997</v>
      </c>
      <c r="AG15">
        <v>173.09399999999999</v>
      </c>
      <c r="AH15">
        <v>909.64800000000002</v>
      </c>
      <c r="AI15">
        <v>5391.98</v>
      </c>
      <c r="AJ15">
        <v>6.5181800000000001</v>
      </c>
      <c r="AK15">
        <v>257.10599999999999</v>
      </c>
      <c r="AL15">
        <v>20.2788</v>
      </c>
      <c r="AM15">
        <v>26.072700000000001</v>
      </c>
      <c r="AN15">
        <v>0</v>
      </c>
      <c r="AO15">
        <v>3.62121</v>
      </c>
      <c r="AP15">
        <v>19.554500000000001</v>
      </c>
      <c r="AQ15">
        <v>16109.3</v>
      </c>
      <c r="AR15">
        <v>73.872699999999995</v>
      </c>
      <c r="AS15">
        <v>1073.33</v>
      </c>
      <c r="AT15">
        <v>109.361</v>
      </c>
      <c r="AU15">
        <v>0</v>
      </c>
      <c r="AV15">
        <v>12.312099999999999</v>
      </c>
      <c r="AW15">
        <v>5.7939400000000001</v>
      </c>
      <c r="AX15">
        <v>144.124</v>
      </c>
      <c r="AY15">
        <v>110.809</v>
      </c>
      <c r="AZ15">
        <v>1055.22</v>
      </c>
      <c r="BA15">
        <v>0</v>
      </c>
      <c r="BB15">
        <v>0</v>
      </c>
      <c r="BC15">
        <v>0</v>
      </c>
      <c r="BD15">
        <v>1440.52</v>
      </c>
      <c r="BE15">
        <v>0</v>
      </c>
      <c r="BF15">
        <v>4.3454499999999996</v>
      </c>
      <c r="BG15">
        <v>5938.78</v>
      </c>
      <c r="BH15">
        <v>450.47899999999998</v>
      </c>
      <c r="BI15">
        <v>16.657599999999999</v>
      </c>
      <c r="BJ15">
        <v>361.39699999999999</v>
      </c>
      <c r="BK15">
        <v>252.036</v>
      </c>
      <c r="BL15">
        <v>69.527199999999993</v>
      </c>
      <c r="BM15">
        <v>0</v>
      </c>
      <c r="BN15">
        <v>102.842</v>
      </c>
      <c r="BO15">
        <v>5.0696899999999996</v>
      </c>
      <c r="BP15">
        <v>17.381799999999998</v>
      </c>
      <c r="BQ15">
        <v>4.3454499999999996</v>
      </c>
      <c r="BR15">
        <v>370.81200000000001</v>
      </c>
      <c r="BS15">
        <v>0</v>
      </c>
      <c r="BT15">
        <v>6053.94</v>
      </c>
      <c r="BU15">
        <v>1530.32</v>
      </c>
      <c r="BV15">
        <v>11.587899999999999</v>
      </c>
      <c r="BW15">
        <v>0</v>
      </c>
      <c r="BX15">
        <v>36.936300000000003</v>
      </c>
      <c r="BY15">
        <v>21.7273</v>
      </c>
      <c r="BZ15">
        <v>68.802999999999997</v>
      </c>
      <c r="CA15">
        <v>0</v>
      </c>
      <c r="CB15">
        <v>39.109099999999998</v>
      </c>
      <c r="CC15">
        <v>26.072700000000001</v>
      </c>
      <c r="CD15">
        <v>0</v>
      </c>
      <c r="CE15">
        <v>14.4848</v>
      </c>
      <c r="CF15">
        <v>34.763599999999997</v>
      </c>
      <c r="CG15">
        <v>60.836300000000001</v>
      </c>
      <c r="CH15">
        <v>3.62121</v>
      </c>
      <c r="CI15">
        <v>3.5478799999999998E-2</v>
      </c>
      <c r="CJ15">
        <v>0</v>
      </c>
      <c r="CK15">
        <v>60.836300000000001</v>
      </c>
      <c r="CL15">
        <v>8.6908999999999992</v>
      </c>
      <c r="CM15">
        <v>5.0696899999999996</v>
      </c>
      <c r="CN15">
        <v>4.3454499999999996</v>
      </c>
      <c r="CO15">
        <v>429.476</v>
      </c>
      <c r="CP15">
        <v>3.98333</v>
      </c>
      <c r="CQ15">
        <v>1.44848</v>
      </c>
      <c r="CR15">
        <v>22524.7</v>
      </c>
      <c r="CS15">
        <v>22.451499999999999</v>
      </c>
      <c r="CT15">
        <v>294.76600000000002</v>
      </c>
      <c r="CU15">
        <v>346.18799999999999</v>
      </c>
      <c r="CV15">
        <v>22.451499999999999</v>
      </c>
      <c r="CW15">
        <v>101.39400000000001</v>
      </c>
      <c r="CX15">
        <v>296.93900000000002</v>
      </c>
      <c r="CY15">
        <v>13126.9</v>
      </c>
      <c r="CZ15">
        <v>27.5212</v>
      </c>
      <c r="DA15">
        <v>57.2151</v>
      </c>
      <c r="DB15">
        <v>345.46300000000002</v>
      </c>
      <c r="DC15">
        <v>13478.9</v>
      </c>
      <c r="DD15">
        <v>49.2485</v>
      </c>
      <c r="DE15">
        <v>590.25699999999995</v>
      </c>
      <c r="DF15">
        <v>67.354500000000002</v>
      </c>
      <c r="DG15">
        <v>308.52699999999999</v>
      </c>
      <c r="DH15">
        <v>2.89697</v>
      </c>
      <c r="DI15">
        <v>12.312099999999999</v>
      </c>
      <c r="DJ15">
        <v>0</v>
      </c>
      <c r="DK15">
        <v>79.666600000000003</v>
      </c>
      <c r="DL15">
        <v>5.0696899999999996</v>
      </c>
      <c r="DM15">
        <v>401.23</v>
      </c>
      <c r="DN15">
        <v>5038.55</v>
      </c>
      <c r="DO15">
        <v>34.039400000000001</v>
      </c>
      <c r="DP15">
        <v>209.30600000000001</v>
      </c>
      <c r="DQ15">
        <v>36.936300000000003</v>
      </c>
      <c r="DR15">
        <v>38.384799999999998</v>
      </c>
      <c r="DS15">
        <v>1281.9100000000001</v>
      </c>
      <c r="DT15">
        <v>189.751</v>
      </c>
      <c r="DU15">
        <v>421.50900000000001</v>
      </c>
      <c r="DV15">
        <v>0</v>
      </c>
      <c r="DW15">
        <v>89.805999999999997</v>
      </c>
      <c r="DX15">
        <v>29.693899999999999</v>
      </c>
      <c r="DY15">
        <v>0</v>
      </c>
      <c r="DZ15">
        <v>123.845</v>
      </c>
      <c r="EA15">
        <v>16.657599999999999</v>
      </c>
      <c r="EB15">
        <v>10.1394</v>
      </c>
      <c r="EC15">
        <v>17.381799999999998</v>
      </c>
      <c r="ED15">
        <v>9.4151500000000006</v>
      </c>
      <c r="EE15">
        <v>5.0696899999999996</v>
      </c>
      <c r="EF15">
        <v>2.1727300000000001</v>
      </c>
      <c r="EG15">
        <v>0</v>
      </c>
      <c r="EH15">
        <v>13.0364</v>
      </c>
      <c r="EI15">
        <v>1975.01</v>
      </c>
      <c r="EJ15">
        <v>8.6908200000000004</v>
      </c>
      <c r="EK15">
        <v>0</v>
      </c>
      <c r="EL15">
        <v>1344.19</v>
      </c>
      <c r="EM15">
        <v>0</v>
      </c>
      <c r="EN15">
        <v>4.3454499999999996</v>
      </c>
      <c r="EO15">
        <v>3.98333</v>
      </c>
      <c r="EP15">
        <v>668.447</v>
      </c>
      <c r="EQ15">
        <v>183.95699999999999</v>
      </c>
      <c r="ER15">
        <v>1.7791899999999999E-4</v>
      </c>
      <c r="ES15">
        <v>951.29200000000003</v>
      </c>
      <c r="ET15">
        <v>10.8636</v>
      </c>
      <c r="EU15">
        <v>7.9666600000000001</v>
      </c>
      <c r="EV15">
        <v>7.2424200000000001</v>
      </c>
      <c r="EW15">
        <v>13.0364</v>
      </c>
      <c r="EX15">
        <v>18.106000000000002</v>
      </c>
      <c r="EY15">
        <v>0</v>
      </c>
      <c r="EZ15">
        <v>9.4151500000000006</v>
      </c>
      <c r="FA15">
        <v>0</v>
      </c>
      <c r="FB15">
        <v>147.745</v>
      </c>
      <c r="FC15">
        <v>1876.51</v>
      </c>
      <c r="FD15">
        <v>52.145400000000002</v>
      </c>
      <c r="FE15">
        <v>18.106000000000002</v>
      </c>
      <c r="FF15">
        <v>313.59699999999998</v>
      </c>
      <c r="FG15">
        <v>13.7606</v>
      </c>
      <c r="FH15">
        <v>0</v>
      </c>
      <c r="FI15">
        <v>42.006</v>
      </c>
      <c r="FJ15">
        <v>2.89697</v>
      </c>
      <c r="FK15">
        <v>0</v>
      </c>
      <c r="FL15">
        <v>26.797000000000001</v>
      </c>
      <c r="FM15">
        <v>1.44848</v>
      </c>
      <c r="FN15">
        <v>5.0696899999999996</v>
      </c>
      <c r="FO15">
        <v>0</v>
      </c>
      <c r="FP15">
        <v>0</v>
      </c>
      <c r="FQ15">
        <v>9.4151500000000006</v>
      </c>
      <c r="FR15">
        <v>0</v>
      </c>
      <c r="FS15">
        <v>0</v>
      </c>
      <c r="FT15">
        <v>15.209099999999999</v>
      </c>
      <c r="FU15">
        <v>5.0696899999999996</v>
      </c>
      <c r="FV15">
        <v>22.451499999999999</v>
      </c>
      <c r="FW15">
        <v>14.4848</v>
      </c>
      <c r="FX15">
        <v>88.357500000000002</v>
      </c>
      <c r="FY15">
        <v>6.5181800000000001</v>
      </c>
      <c r="FZ15">
        <v>25.348500000000001</v>
      </c>
      <c r="GA15">
        <v>35.487900000000003</v>
      </c>
      <c r="GB15">
        <v>39.833300000000001</v>
      </c>
      <c r="GC15">
        <v>83.287800000000004</v>
      </c>
      <c r="GD15">
        <v>0</v>
      </c>
      <c r="GE15">
        <v>115.154</v>
      </c>
      <c r="GF15">
        <v>180.33600000000001</v>
      </c>
      <c r="GG15">
        <v>7.2424200000000001</v>
      </c>
      <c r="GH15">
        <v>1273.22</v>
      </c>
      <c r="GI15">
        <v>2.1727300000000001</v>
      </c>
    </row>
    <row r="16" spans="1:218" x14ac:dyDescent="0.25">
      <c r="A16" t="s">
        <v>89</v>
      </c>
      <c r="B16" t="s">
        <v>98</v>
      </c>
      <c r="C16" t="s">
        <v>93</v>
      </c>
      <c r="D16">
        <v>5.3195699999999997</v>
      </c>
      <c r="E16">
        <v>1041.31</v>
      </c>
      <c r="F16">
        <v>45.2164</v>
      </c>
      <c r="G16">
        <v>962.84299999999996</v>
      </c>
      <c r="H16">
        <v>8.6443100000000008</v>
      </c>
      <c r="I16">
        <v>3237.63</v>
      </c>
      <c r="J16">
        <v>500.04</v>
      </c>
      <c r="K16">
        <v>1322.58</v>
      </c>
      <c r="L16">
        <v>6.64947</v>
      </c>
      <c r="M16">
        <v>1381.09</v>
      </c>
      <c r="N16">
        <v>3641.25</v>
      </c>
      <c r="O16">
        <v>584.48800000000006</v>
      </c>
      <c r="P16">
        <v>1582.57</v>
      </c>
      <c r="Q16">
        <v>105.062</v>
      </c>
      <c r="R16">
        <v>31.252500000000001</v>
      </c>
      <c r="S16">
        <v>0</v>
      </c>
      <c r="T16">
        <v>116.366</v>
      </c>
      <c r="U16">
        <v>10.639099999999999</v>
      </c>
      <c r="V16">
        <v>8.6443100000000008</v>
      </c>
      <c r="W16">
        <v>159.58699999999999</v>
      </c>
      <c r="X16">
        <v>15.293799999999999</v>
      </c>
      <c r="Y16">
        <v>38556.300000000003</v>
      </c>
      <c r="Z16">
        <v>0</v>
      </c>
      <c r="AA16">
        <v>59.845199999999998</v>
      </c>
      <c r="AB16">
        <v>0</v>
      </c>
      <c r="AC16">
        <v>6.64947</v>
      </c>
      <c r="AD16">
        <v>3373.94</v>
      </c>
      <c r="AE16">
        <v>21.278300000000002</v>
      </c>
      <c r="AF16">
        <v>59.180199999999999</v>
      </c>
      <c r="AG16">
        <v>202.809</v>
      </c>
      <c r="AH16">
        <v>867.755</v>
      </c>
      <c r="AI16">
        <v>5700.59</v>
      </c>
      <c r="AJ16">
        <v>9.3092500000000005</v>
      </c>
      <c r="AK16">
        <v>331.14299999999997</v>
      </c>
      <c r="AL16">
        <v>16.623699999999999</v>
      </c>
      <c r="AM16">
        <v>28.592700000000001</v>
      </c>
      <c r="AN16">
        <v>0</v>
      </c>
      <c r="AO16">
        <v>4.65463</v>
      </c>
      <c r="AP16">
        <v>17.288599999999999</v>
      </c>
      <c r="AQ16">
        <v>17331.8</v>
      </c>
      <c r="AR16">
        <v>55.855499999999999</v>
      </c>
      <c r="AS16">
        <v>1079.8699999999999</v>
      </c>
      <c r="AT16">
        <v>130.994</v>
      </c>
      <c r="AU16">
        <v>0</v>
      </c>
      <c r="AV16">
        <v>19.948399999999999</v>
      </c>
      <c r="AW16">
        <v>13.963900000000001</v>
      </c>
      <c r="AX16">
        <v>160.917</v>
      </c>
      <c r="AY16">
        <v>100.407</v>
      </c>
      <c r="AZ16">
        <v>1123.0899999999999</v>
      </c>
      <c r="BA16">
        <v>0</v>
      </c>
      <c r="BB16">
        <v>0</v>
      </c>
      <c r="BC16">
        <v>0</v>
      </c>
      <c r="BD16">
        <v>1305.96</v>
      </c>
      <c r="BE16">
        <v>0</v>
      </c>
      <c r="BF16">
        <v>8.9767799999999998</v>
      </c>
      <c r="BG16">
        <v>6267.12</v>
      </c>
      <c r="BH16">
        <v>494.05500000000001</v>
      </c>
      <c r="BI16">
        <v>20.613299999999999</v>
      </c>
      <c r="BJ16">
        <v>341.11799999999999</v>
      </c>
      <c r="BK16">
        <v>241.376</v>
      </c>
      <c r="BL16">
        <v>55.855499999999999</v>
      </c>
      <c r="BM16">
        <v>0</v>
      </c>
      <c r="BN16">
        <v>95.087400000000002</v>
      </c>
      <c r="BO16">
        <v>4.65463</v>
      </c>
      <c r="BP16">
        <v>25.9329</v>
      </c>
      <c r="BQ16">
        <v>10.639099999999999</v>
      </c>
      <c r="BR16">
        <v>405.61700000000002</v>
      </c>
      <c r="BS16">
        <v>0</v>
      </c>
      <c r="BT16">
        <v>6274.44</v>
      </c>
      <c r="BU16">
        <v>1460.89</v>
      </c>
      <c r="BV16">
        <v>9.3092500000000005</v>
      </c>
      <c r="BW16">
        <v>0</v>
      </c>
      <c r="BX16">
        <v>30.587499999999999</v>
      </c>
      <c r="BY16">
        <v>27.262799999999999</v>
      </c>
      <c r="BZ16">
        <v>60.510100000000001</v>
      </c>
      <c r="CA16">
        <v>0</v>
      </c>
      <c r="CB16">
        <v>41.891599999999997</v>
      </c>
      <c r="CC16">
        <v>33.912300000000002</v>
      </c>
      <c r="CD16">
        <v>0</v>
      </c>
      <c r="CE16">
        <v>7.3144099999999996</v>
      </c>
      <c r="CF16">
        <v>31.917400000000001</v>
      </c>
      <c r="CG16">
        <v>64.499799999999993</v>
      </c>
      <c r="CH16">
        <v>5.9845199999999998</v>
      </c>
      <c r="CI16">
        <v>2.45732E-2</v>
      </c>
      <c r="CJ16">
        <v>0</v>
      </c>
      <c r="CK16">
        <v>61.1751</v>
      </c>
      <c r="CL16">
        <v>9.3092500000000005</v>
      </c>
      <c r="CM16">
        <v>4.65463</v>
      </c>
      <c r="CN16">
        <v>5.3195699999999997</v>
      </c>
      <c r="CO16">
        <v>397.63799999999998</v>
      </c>
      <c r="CP16">
        <v>4.65463</v>
      </c>
      <c r="CQ16">
        <v>1.32989</v>
      </c>
      <c r="CR16">
        <v>22745.8</v>
      </c>
      <c r="CS16">
        <v>28.592700000000001</v>
      </c>
      <c r="CT16">
        <v>320.50400000000002</v>
      </c>
      <c r="CU16">
        <v>385.66899999999998</v>
      </c>
      <c r="CV16">
        <v>20.613299999999999</v>
      </c>
      <c r="CW16">
        <v>115.70099999999999</v>
      </c>
      <c r="CX16">
        <v>341.78300000000002</v>
      </c>
      <c r="CY16">
        <v>12715.1</v>
      </c>
      <c r="CZ16">
        <v>31.252500000000001</v>
      </c>
      <c r="DA16">
        <v>52.530799999999999</v>
      </c>
      <c r="DB16">
        <v>361.73099999999999</v>
      </c>
      <c r="DC16">
        <v>13798.3</v>
      </c>
      <c r="DD16">
        <v>70.484300000000005</v>
      </c>
      <c r="DE16">
        <v>742.08</v>
      </c>
      <c r="DF16">
        <v>75.138999999999996</v>
      </c>
      <c r="DG16">
        <v>277.94799999999998</v>
      </c>
      <c r="DH16">
        <v>1.32989</v>
      </c>
      <c r="DI16">
        <v>13.2989</v>
      </c>
      <c r="DJ16">
        <v>0</v>
      </c>
      <c r="DK16">
        <v>74.474000000000004</v>
      </c>
      <c r="DL16">
        <v>2.6597900000000001</v>
      </c>
      <c r="DM16">
        <v>414.262</v>
      </c>
      <c r="DN16">
        <v>4631.3500000000004</v>
      </c>
      <c r="DO16">
        <v>32.5824</v>
      </c>
      <c r="DP16">
        <v>226.74700000000001</v>
      </c>
      <c r="DQ16">
        <v>29.2577</v>
      </c>
      <c r="DR16">
        <v>25.9329</v>
      </c>
      <c r="DS16">
        <v>1187.5899999999999</v>
      </c>
      <c r="DT16">
        <v>148.94800000000001</v>
      </c>
      <c r="DU16">
        <v>396.97300000000001</v>
      </c>
      <c r="DV16">
        <v>0</v>
      </c>
      <c r="DW16">
        <v>115.036</v>
      </c>
      <c r="DX16">
        <v>27.262799999999999</v>
      </c>
      <c r="DY16">
        <v>0</v>
      </c>
      <c r="DZ16">
        <v>123.68</v>
      </c>
      <c r="EA16">
        <v>13.963900000000001</v>
      </c>
      <c r="EB16">
        <v>5.3195699999999997</v>
      </c>
      <c r="EC16">
        <v>21.278300000000002</v>
      </c>
      <c r="ED16">
        <v>12.634</v>
      </c>
      <c r="EE16">
        <v>5.3195699999999997</v>
      </c>
      <c r="EF16">
        <v>3.9896799999999999</v>
      </c>
      <c r="EG16">
        <v>0</v>
      </c>
      <c r="EH16">
        <v>10.639099999999999</v>
      </c>
      <c r="EI16">
        <v>2092.59</v>
      </c>
      <c r="EJ16">
        <v>3.3247300000000002</v>
      </c>
      <c r="EK16">
        <v>0</v>
      </c>
      <c r="EL16">
        <v>1555.31</v>
      </c>
      <c r="EM16">
        <v>0</v>
      </c>
      <c r="EN16">
        <v>8.9767799999999998</v>
      </c>
      <c r="EO16">
        <v>4.65463</v>
      </c>
      <c r="EP16">
        <v>701.48800000000006</v>
      </c>
      <c r="EQ16">
        <v>197.489</v>
      </c>
      <c r="ER16">
        <v>1.09339E-4</v>
      </c>
      <c r="ES16">
        <v>1041.31</v>
      </c>
      <c r="ET16">
        <v>10.639099999999999</v>
      </c>
      <c r="EU16">
        <v>14.6288</v>
      </c>
      <c r="EV16">
        <v>11.968999999999999</v>
      </c>
      <c r="EW16">
        <v>13.2989</v>
      </c>
      <c r="EX16">
        <v>19.2835</v>
      </c>
      <c r="EY16">
        <v>0</v>
      </c>
      <c r="EZ16">
        <v>13.963900000000001</v>
      </c>
      <c r="FA16">
        <v>0</v>
      </c>
      <c r="FB16">
        <v>167.56700000000001</v>
      </c>
      <c r="FC16">
        <v>1965.58</v>
      </c>
      <c r="FD16">
        <v>49.206000000000003</v>
      </c>
      <c r="FE16">
        <v>25.268000000000001</v>
      </c>
      <c r="FF16">
        <v>322.49900000000002</v>
      </c>
      <c r="FG16">
        <v>8.6443100000000008</v>
      </c>
      <c r="FH16">
        <v>0</v>
      </c>
      <c r="FI16">
        <v>52.530799999999999</v>
      </c>
      <c r="FJ16">
        <v>1.9948399999999999</v>
      </c>
      <c r="FK16">
        <v>0</v>
      </c>
      <c r="FL16">
        <v>34.577199999999998</v>
      </c>
      <c r="FM16">
        <v>3.3247300000000002</v>
      </c>
      <c r="FN16">
        <v>1.9948399999999999</v>
      </c>
      <c r="FO16">
        <v>0</v>
      </c>
      <c r="FP16">
        <v>0</v>
      </c>
      <c r="FQ16">
        <v>9.3092500000000005</v>
      </c>
      <c r="FR16">
        <v>0</v>
      </c>
      <c r="FS16">
        <v>0</v>
      </c>
      <c r="FT16">
        <v>12.634</v>
      </c>
      <c r="FU16">
        <v>1.9948399999999999</v>
      </c>
      <c r="FV16">
        <v>34.577199999999998</v>
      </c>
      <c r="FW16">
        <v>8.6443100000000008</v>
      </c>
      <c r="FX16">
        <v>91.097700000000003</v>
      </c>
      <c r="FY16">
        <v>6.64947</v>
      </c>
      <c r="FZ16">
        <v>22.6082</v>
      </c>
      <c r="GA16">
        <v>39.896799999999999</v>
      </c>
      <c r="GB16">
        <v>36.572099999999999</v>
      </c>
      <c r="GC16">
        <v>89.767799999999994</v>
      </c>
      <c r="GD16">
        <v>0</v>
      </c>
      <c r="GE16">
        <v>117.696</v>
      </c>
      <c r="GF16">
        <v>155.59800000000001</v>
      </c>
      <c r="GG16">
        <v>5.3195699999999997</v>
      </c>
      <c r="GH16">
        <v>1246.77</v>
      </c>
      <c r="GI16">
        <v>0</v>
      </c>
    </row>
    <row r="17" spans="1:191" x14ac:dyDescent="0.25">
      <c r="A17" t="s">
        <v>89</v>
      </c>
      <c r="B17" t="s">
        <v>99</v>
      </c>
      <c r="C17" t="s">
        <v>93</v>
      </c>
      <c r="D17">
        <v>7.0480600000000004</v>
      </c>
      <c r="E17">
        <v>1027.25</v>
      </c>
      <c r="F17">
        <v>56.384399999999999</v>
      </c>
      <c r="G17">
        <v>1029.02</v>
      </c>
      <c r="H17">
        <v>5.2860399999999998</v>
      </c>
      <c r="I17">
        <v>3247.39</v>
      </c>
      <c r="J17">
        <v>482.79199999999997</v>
      </c>
      <c r="K17">
        <v>1384.94</v>
      </c>
      <c r="L17">
        <v>3.5240300000000002</v>
      </c>
      <c r="M17">
        <v>1365.56</v>
      </c>
      <c r="N17">
        <v>3025.38</v>
      </c>
      <c r="O17">
        <v>539.17600000000004</v>
      </c>
      <c r="P17">
        <v>1598.15</v>
      </c>
      <c r="Q17">
        <v>135.67500000000001</v>
      </c>
      <c r="R17">
        <v>44.050400000000003</v>
      </c>
      <c r="S17">
        <v>0</v>
      </c>
      <c r="T17">
        <v>105.721</v>
      </c>
      <c r="U17">
        <v>8.8100699999999996</v>
      </c>
      <c r="V17">
        <v>8.8100699999999996</v>
      </c>
      <c r="W17">
        <v>193.822</v>
      </c>
      <c r="X17">
        <v>19.382200000000001</v>
      </c>
      <c r="Y17">
        <v>36295.699999999997</v>
      </c>
      <c r="Z17">
        <v>0</v>
      </c>
      <c r="AA17">
        <v>40.526299999999999</v>
      </c>
      <c r="AB17">
        <v>0</v>
      </c>
      <c r="AC17">
        <v>5.2860399999999998</v>
      </c>
      <c r="AD17">
        <v>3208.63</v>
      </c>
      <c r="AE17">
        <v>24.668199999999999</v>
      </c>
      <c r="AF17">
        <v>58.146500000000003</v>
      </c>
      <c r="AG17">
        <v>170.91499999999999</v>
      </c>
      <c r="AH17">
        <v>835.19500000000005</v>
      </c>
      <c r="AI17">
        <v>5402.33</v>
      </c>
      <c r="AJ17">
        <v>8.8100699999999996</v>
      </c>
      <c r="AK17">
        <v>285.44499999999999</v>
      </c>
      <c r="AL17">
        <v>17.620100000000001</v>
      </c>
      <c r="AM17">
        <v>37.002299999999998</v>
      </c>
      <c r="AN17">
        <v>0</v>
      </c>
      <c r="AO17">
        <v>7.0480600000000004</v>
      </c>
      <c r="AP17">
        <v>12.334099999999999</v>
      </c>
      <c r="AQ17">
        <v>16168.2</v>
      </c>
      <c r="AR17">
        <v>59.908499999999997</v>
      </c>
      <c r="AS17">
        <v>1050.1600000000001</v>
      </c>
      <c r="AT17">
        <v>119.81699999999999</v>
      </c>
      <c r="AU17">
        <v>0</v>
      </c>
      <c r="AV17">
        <v>22.906199999999998</v>
      </c>
      <c r="AW17">
        <v>15.8581</v>
      </c>
      <c r="AX17">
        <v>142.72300000000001</v>
      </c>
      <c r="AY17">
        <v>74.004599999999996</v>
      </c>
      <c r="AZ17">
        <v>1150.5999999999999</v>
      </c>
      <c r="BA17">
        <v>0</v>
      </c>
      <c r="BB17">
        <v>0</v>
      </c>
      <c r="BC17">
        <v>0</v>
      </c>
      <c r="BD17">
        <v>1268.6500000000001</v>
      </c>
      <c r="BE17">
        <v>0</v>
      </c>
      <c r="BF17">
        <v>11.453099999999999</v>
      </c>
      <c r="BG17">
        <v>6369.68</v>
      </c>
      <c r="BH17">
        <v>482.79199999999997</v>
      </c>
      <c r="BI17">
        <v>28.1922</v>
      </c>
      <c r="BJ17">
        <v>361.21300000000002</v>
      </c>
      <c r="BK17">
        <v>259.01600000000002</v>
      </c>
      <c r="BL17">
        <v>51.098399999999998</v>
      </c>
      <c r="BM17">
        <v>0</v>
      </c>
      <c r="BN17">
        <v>77.528599999999997</v>
      </c>
      <c r="BO17">
        <v>8.8100699999999996</v>
      </c>
      <c r="BP17">
        <v>26.430199999999999</v>
      </c>
      <c r="BQ17">
        <v>14.0961</v>
      </c>
      <c r="BR17">
        <v>361.21300000000002</v>
      </c>
      <c r="BS17">
        <v>0</v>
      </c>
      <c r="BT17">
        <v>5596.16</v>
      </c>
      <c r="BU17">
        <v>1259.8399999999999</v>
      </c>
      <c r="BV17">
        <v>5.2860399999999998</v>
      </c>
      <c r="BW17">
        <v>0</v>
      </c>
      <c r="BX17">
        <v>26.430199999999999</v>
      </c>
      <c r="BY17">
        <v>37.002299999999998</v>
      </c>
      <c r="BZ17">
        <v>105.721</v>
      </c>
      <c r="CA17">
        <v>0</v>
      </c>
      <c r="CB17">
        <v>58.146500000000003</v>
      </c>
      <c r="CC17">
        <v>29.9542</v>
      </c>
      <c r="CD17">
        <v>0</v>
      </c>
      <c r="CE17">
        <v>5.2860399999999998</v>
      </c>
      <c r="CF17">
        <v>35.240299999999998</v>
      </c>
      <c r="CG17">
        <v>86.338700000000003</v>
      </c>
      <c r="CH17">
        <v>7.0480600000000004</v>
      </c>
      <c r="CI17">
        <v>0</v>
      </c>
      <c r="CJ17">
        <v>0</v>
      </c>
      <c r="CK17">
        <v>66.956500000000005</v>
      </c>
      <c r="CL17">
        <v>10.572100000000001</v>
      </c>
      <c r="CM17">
        <v>3.5240300000000002</v>
      </c>
      <c r="CN17">
        <v>7.0480600000000004</v>
      </c>
      <c r="CO17">
        <v>417.59699999999998</v>
      </c>
      <c r="CP17">
        <v>6.1670499999999997</v>
      </c>
      <c r="CQ17">
        <v>1.7620100000000001</v>
      </c>
      <c r="CR17">
        <v>20901</v>
      </c>
      <c r="CS17">
        <v>29.9542</v>
      </c>
      <c r="CT17">
        <v>304.82799999999997</v>
      </c>
      <c r="CU17">
        <v>391.16699999999997</v>
      </c>
      <c r="CV17">
        <v>19.382200000000001</v>
      </c>
      <c r="CW17">
        <v>77.528599999999997</v>
      </c>
      <c r="CX17">
        <v>317.16300000000001</v>
      </c>
      <c r="CY17">
        <v>10940.3</v>
      </c>
      <c r="CZ17">
        <v>26.430199999999999</v>
      </c>
      <c r="DA17">
        <v>56.384399999999999</v>
      </c>
      <c r="DB17">
        <v>274.87400000000002</v>
      </c>
      <c r="DC17">
        <v>11726.2</v>
      </c>
      <c r="DD17">
        <v>63.432499999999997</v>
      </c>
      <c r="DE17">
        <v>956.774</v>
      </c>
      <c r="DF17">
        <v>79.290599999999998</v>
      </c>
      <c r="DG17">
        <v>267.82600000000002</v>
      </c>
      <c r="DH17">
        <v>0</v>
      </c>
      <c r="DI17">
        <v>7.0480600000000004</v>
      </c>
      <c r="DJ17">
        <v>0</v>
      </c>
      <c r="DK17">
        <v>45.812399999999997</v>
      </c>
      <c r="DL17">
        <v>1.7620100000000001</v>
      </c>
      <c r="DM17">
        <v>415.83499999999998</v>
      </c>
      <c r="DN17">
        <v>4027.96</v>
      </c>
      <c r="DO17">
        <v>33.478299999999997</v>
      </c>
      <c r="DP17">
        <v>239.63399999999999</v>
      </c>
      <c r="DQ17">
        <v>54.622399999999999</v>
      </c>
      <c r="DR17">
        <v>40.526299999999999</v>
      </c>
      <c r="DS17">
        <v>1247.51</v>
      </c>
      <c r="DT17">
        <v>148.00899999999999</v>
      </c>
      <c r="DU17">
        <v>650.18299999999999</v>
      </c>
      <c r="DV17">
        <v>0</v>
      </c>
      <c r="DW17">
        <v>123.34099999999999</v>
      </c>
      <c r="DX17">
        <v>22.906199999999998</v>
      </c>
      <c r="DY17">
        <v>0</v>
      </c>
      <c r="DZ17">
        <v>116.29300000000001</v>
      </c>
      <c r="EA17">
        <v>10.572100000000001</v>
      </c>
      <c r="EB17">
        <v>24.668199999999999</v>
      </c>
      <c r="EC17">
        <v>12.334099999999999</v>
      </c>
      <c r="ED17">
        <v>17.620100000000001</v>
      </c>
      <c r="EE17">
        <v>7.0480600000000004</v>
      </c>
      <c r="EF17">
        <v>1.7620100000000001</v>
      </c>
      <c r="EG17">
        <v>0</v>
      </c>
      <c r="EH17">
        <v>5.2860399999999998</v>
      </c>
      <c r="EI17">
        <v>2021.03</v>
      </c>
      <c r="EJ17">
        <v>8.8100699999999996</v>
      </c>
      <c r="EK17">
        <v>0</v>
      </c>
      <c r="EL17">
        <v>1693.3</v>
      </c>
      <c r="EM17">
        <v>0</v>
      </c>
      <c r="EN17">
        <v>11.453099999999999</v>
      </c>
      <c r="EO17">
        <v>6.1670499999999997</v>
      </c>
      <c r="EP17">
        <v>729.40899999999999</v>
      </c>
      <c r="EQ17">
        <v>162.10499999999999</v>
      </c>
      <c r="ER17">
        <v>1.19122E-3</v>
      </c>
      <c r="ES17">
        <v>1027.25</v>
      </c>
      <c r="ET17">
        <v>12.334099999999999</v>
      </c>
      <c r="EU17">
        <v>5.2860399999999998</v>
      </c>
      <c r="EV17">
        <v>8.8100699999999996</v>
      </c>
      <c r="EW17">
        <v>14.0961</v>
      </c>
      <c r="EX17">
        <v>8.8100699999999996</v>
      </c>
      <c r="EY17">
        <v>0</v>
      </c>
      <c r="EZ17">
        <v>10.572100000000001</v>
      </c>
      <c r="FA17">
        <v>0</v>
      </c>
      <c r="FB17">
        <v>153.29499999999999</v>
      </c>
      <c r="FC17">
        <v>1924.12</v>
      </c>
      <c r="FD17">
        <v>44.050400000000003</v>
      </c>
      <c r="FE17">
        <v>15.8581</v>
      </c>
      <c r="FF17">
        <v>385.88099999999997</v>
      </c>
      <c r="FG17">
        <v>15.8581</v>
      </c>
      <c r="FH17">
        <v>0</v>
      </c>
      <c r="FI17">
        <v>47.574399999999997</v>
      </c>
      <c r="FJ17">
        <v>8.8100699999999996</v>
      </c>
      <c r="FK17">
        <v>0</v>
      </c>
      <c r="FL17">
        <v>52.860399999999998</v>
      </c>
      <c r="FM17">
        <v>7.0480600000000004</v>
      </c>
      <c r="FN17">
        <v>3.5240300000000002</v>
      </c>
      <c r="FO17">
        <v>0</v>
      </c>
      <c r="FP17">
        <v>0</v>
      </c>
      <c r="FQ17">
        <v>7.0480600000000004</v>
      </c>
      <c r="FR17">
        <v>0</v>
      </c>
      <c r="FS17">
        <v>0</v>
      </c>
      <c r="FT17">
        <v>14.0961</v>
      </c>
      <c r="FU17">
        <v>1.7620100000000001</v>
      </c>
      <c r="FV17">
        <v>38.764299999999999</v>
      </c>
      <c r="FW17">
        <v>21.144200000000001</v>
      </c>
      <c r="FX17">
        <v>89.862700000000004</v>
      </c>
      <c r="FY17">
        <v>8.8100699999999996</v>
      </c>
      <c r="FZ17">
        <v>29.9542</v>
      </c>
      <c r="GA17">
        <v>52.860399999999998</v>
      </c>
      <c r="GB17">
        <v>58.146500000000003</v>
      </c>
      <c r="GC17">
        <v>89.862700000000004</v>
      </c>
      <c r="GD17">
        <v>0</v>
      </c>
      <c r="GE17">
        <v>121.57899999999999</v>
      </c>
      <c r="GF17">
        <v>169.15299999999999</v>
      </c>
      <c r="GG17">
        <v>1.7620100000000001</v>
      </c>
      <c r="GH17">
        <v>1145.31</v>
      </c>
      <c r="GI17">
        <v>0</v>
      </c>
    </row>
    <row r="18" spans="1:191" x14ac:dyDescent="0.25">
      <c r="A18" t="s">
        <v>92</v>
      </c>
      <c r="B18" t="s">
        <v>90</v>
      </c>
      <c r="C18" t="s">
        <v>93</v>
      </c>
      <c r="D18">
        <v>1.75634</v>
      </c>
      <c r="E18">
        <v>156.31399999999999</v>
      </c>
      <c r="F18">
        <v>17.563400000000001</v>
      </c>
      <c r="G18">
        <v>133.482</v>
      </c>
      <c r="H18">
        <v>5.2690200000000003</v>
      </c>
      <c r="I18">
        <v>607.69299999999998</v>
      </c>
      <c r="J18">
        <v>186.172</v>
      </c>
      <c r="K18">
        <v>251.15700000000001</v>
      </c>
      <c r="L18">
        <v>8.7817000000000007</v>
      </c>
      <c r="M18">
        <v>145.77600000000001</v>
      </c>
      <c r="N18">
        <v>788.596</v>
      </c>
      <c r="O18">
        <v>115.91800000000001</v>
      </c>
      <c r="P18">
        <v>396.93299999999999</v>
      </c>
      <c r="Q18">
        <v>49.177500000000002</v>
      </c>
      <c r="R18">
        <v>24.588799999999999</v>
      </c>
      <c r="S18">
        <v>8.7817000000000007</v>
      </c>
      <c r="T18">
        <v>45.6648</v>
      </c>
      <c r="U18">
        <v>0</v>
      </c>
      <c r="V18">
        <v>0</v>
      </c>
      <c r="W18">
        <v>54.4465</v>
      </c>
      <c r="X18">
        <v>3.51268</v>
      </c>
      <c r="Y18">
        <v>12886.3</v>
      </c>
      <c r="Z18">
        <v>8.7817000000000007</v>
      </c>
      <c r="AA18">
        <v>21.0761</v>
      </c>
      <c r="AB18">
        <v>0</v>
      </c>
      <c r="AC18">
        <v>15.8071</v>
      </c>
      <c r="AD18">
        <v>953.69200000000001</v>
      </c>
      <c r="AE18">
        <v>0</v>
      </c>
      <c r="AF18">
        <v>17.563400000000001</v>
      </c>
      <c r="AG18">
        <v>79.035300000000007</v>
      </c>
      <c r="AH18">
        <v>238.86199999999999</v>
      </c>
      <c r="AI18">
        <v>3672.51</v>
      </c>
      <c r="AJ18">
        <v>5.2690200000000003</v>
      </c>
      <c r="AK18">
        <v>89.568700000000007</v>
      </c>
      <c r="AL18">
        <v>0</v>
      </c>
      <c r="AM18">
        <v>31.614100000000001</v>
      </c>
      <c r="AN18">
        <v>0</v>
      </c>
      <c r="AO18">
        <v>1.75634</v>
      </c>
      <c r="AP18">
        <v>42.152099999999997</v>
      </c>
      <c r="AQ18">
        <v>9487.75</v>
      </c>
      <c r="AR18">
        <v>52.690199999999997</v>
      </c>
      <c r="AS18">
        <v>475.96800000000002</v>
      </c>
      <c r="AT18">
        <v>73.766300000000001</v>
      </c>
      <c r="AU18">
        <v>0</v>
      </c>
      <c r="AV18">
        <v>3.51268</v>
      </c>
      <c r="AW18">
        <v>0</v>
      </c>
      <c r="AX18">
        <v>66.740899999999996</v>
      </c>
      <c r="AY18">
        <v>45.6648</v>
      </c>
      <c r="AZ18">
        <v>639.30799999999999</v>
      </c>
      <c r="BA18">
        <v>0</v>
      </c>
      <c r="BB18">
        <v>0</v>
      </c>
      <c r="BC18">
        <v>0</v>
      </c>
      <c r="BD18">
        <v>475.96800000000002</v>
      </c>
      <c r="BE18">
        <v>1.75634</v>
      </c>
      <c r="BF18">
        <v>20.197900000000001</v>
      </c>
      <c r="BG18">
        <v>2713.54</v>
      </c>
      <c r="BH18">
        <v>177.39</v>
      </c>
      <c r="BI18">
        <v>7.02536</v>
      </c>
      <c r="BJ18">
        <v>159.827</v>
      </c>
      <c r="BK18">
        <v>56.2029</v>
      </c>
      <c r="BL18">
        <v>63.228200000000001</v>
      </c>
      <c r="BM18">
        <v>0</v>
      </c>
      <c r="BN18">
        <v>14.050700000000001</v>
      </c>
      <c r="BO18">
        <v>0</v>
      </c>
      <c r="BP18">
        <v>5.2690200000000003</v>
      </c>
      <c r="BQ18">
        <v>0</v>
      </c>
      <c r="BR18">
        <v>233.59299999999999</v>
      </c>
      <c r="BS18">
        <v>0</v>
      </c>
      <c r="BT18">
        <v>2439.56</v>
      </c>
      <c r="BU18">
        <v>769.27700000000004</v>
      </c>
      <c r="BV18">
        <v>15.8071</v>
      </c>
      <c r="BW18">
        <v>8.7817000000000007</v>
      </c>
      <c r="BX18">
        <v>14.050700000000001</v>
      </c>
      <c r="BY18">
        <v>8.7817000000000007</v>
      </c>
      <c r="BZ18">
        <v>49.177500000000002</v>
      </c>
      <c r="CA18">
        <v>0</v>
      </c>
      <c r="CB18">
        <v>1.75634</v>
      </c>
      <c r="CC18">
        <v>5.2690200000000003</v>
      </c>
      <c r="CD18">
        <v>0</v>
      </c>
      <c r="CE18">
        <v>12.2944</v>
      </c>
      <c r="CF18">
        <v>0</v>
      </c>
      <c r="CG18">
        <v>14.050700000000001</v>
      </c>
      <c r="CH18">
        <v>0</v>
      </c>
      <c r="CI18">
        <v>2.3769499999999999E-2</v>
      </c>
      <c r="CJ18">
        <v>0</v>
      </c>
      <c r="CK18">
        <v>26.345099999999999</v>
      </c>
      <c r="CL18">
        <v>3.51268</v>
      </c>
      <c r="CM18">
        <v>0</v>
      </c>
      <c r="CN18">
        <v>12.2944</v>
      </c>
      <c r="CO18">
        <v>203.73500000000001</v>
      </c>
      <c r="CP18">
        <v>0</v>
      </c>
      <c r="CQ18">
        <v>0</v>
      </c>
      <c r="CR18">
        <v>10499.4</v>
      </c>
      <c r="CS18">
        <v>0</v>
      </c>
      <c r="CT18">
        <v>170.36500000000001</v>
      </c>
      <c r="CU18">
        <v>117.675</v>
      </c>
      <c r="CV18">
        <v>29.857800000000001</v>
      </c>
      <c r="CW18">
        <v>86.060599999999994</v>
      </c>
      <c r="CX18">
        <v>172.12100000000001</v>
      </c>
      <c r="CY18">
        <v>4171.3100000000004</v>
      </c>
      <c r="CZ18">
        <v>0</v>
      </c>
      <c r="DA18">
        <v>45.6648</v>
      </c>
      <c r="DB18">
        <v>101.86799999999999</v>
      </c>
      <c r="DC18">
        <v>6876.07</v>
      </c>
      <c r="DD18">
        <v>7.02536</v>
      </c>
      <c r="DE18">
        <v>142.26300000000001</v>
      </c>
      <c r="DF18">
        <v>7.02536</v>
      </c>
      <c r="DG18">
        <v>126.456</v>
      </c>
      <c r="DH18">
        <v>0</v>
      </c>
      <c r="DI18">
        <v>8.7817000000000007</v>
      </c>
      <c r="DJ18">
        <v>0</v>
      </c>
      <c r="DK18">
        <v>35.126800000000003</v>
      </c>
      <c r="DL18">
        <v>0</v>
      </c>
      <c r="DM18">
        <v>203.73500000000001</v>
      </c>
      <c r="DN18">
        <v>4889.6499999999996</v>
      </c>
      <c r="DO18">
        <v>28.101400000000002</v>
      </c>
      <c r="DP18">
        <v>89.573300000000003</v>
      </c>
      <c r="DQ18">
        <v>7.02536</v>
      </c>
      <c r="DR18">
        <v>3.51268</v>
      </c>
      <c r="DS18">
        <v>792.10900000000004</v>
      </c>
      <c r="DT18">
        <v>126.456</v>
      </c>
      <c r="DU18">
        <v>261.69499999999999</v>
      </c>
      <c r="DV18">
        <v>0</v>
      </c>
      <c r="DW18">
        <v>40.395800000000001</v>
      </c>
      <c r="DX18">
        <v>7.02536</v>
      </c>
      <c r="DY18">
        <v>0</v>
      </c>
      <c r="DZ18">
        <v>87.816999999999993</v>
      </c>
      <c r="EA18">
        <v>24.588799999999999</v>
      </c>
      <c r="EB18">
        <v>5.2690200000000003</v>
      </c>
      <c r="EC18">
        <v>5.2690200000000003</v>
      </c>
      <c r="ED18">
        <v>7.02536</v>
      </c>
      <c r="EE18">
        <v>0</v>
      </c>
      <c r="EF18">
        <v>0</v>
      </c>
      <c r="EG18">
        <v>0</v>
      </c>
      <c r="EH18">
        <v>8.7817000000000007</v>
      </c>
      <c r="EI18">
        <v>1055.56</v>
      </c>
      <c r="EJ18">
        <v>0</v>
      </c>
      <c r="EK18">
        <v>0</v>
      </c>
      <c r="EL18">
        <v>574.32299999999998</v>
      </c>
      <c r="EM18">
        <v>0</v>
      </c>
      <c r="EN18">
        <v>20.197900000000001</v>
      </c>
      <c r="EO18">
        <v>0</v>
      </c>
      <c r="EP18">
        <v>247.547</v>
      </c>
      <c r="EQ18">
        <v>82.548000000000002</v>
      </c>
      <c r="ER18">
        <v>4.6088199999999996E-3</v>
      </c>
      <c r="ES18">
        <v>156.31399999999999</v>
      </c>
      <c r="ET18">
        <v>0</v>
      </c>
      <c r="EU18">
        <v>19.319700000000001</v>
      </c>
      <c r="EV18">
        <v>0</v>
      </c>
      <c r="EW18">
        <v>0</v>
      </c>
      <c r="EX18">
        <v>15.8071</v>
      </c>
      <c r="EY18">
        <v>0</v>
      </c>
      <c r="EZ18">
        <v>0</v>
      </c>
      <c r="FA18">
        <v>0</v>
      </c>
      <c r="FB18">
        <v>29.857800000000001</v>
      </c>
      <c r="FC18">
        <v>354.78100000000001</v>
      </c>
      <c r="FD18">
        <v>8.7817000000000007</v>
      </c>
      <c r="FE18">
        <v>7.02536</v>
      </c>
      <c r="FF18">
        <v>149.28899999999999</v>
      </c>
      <c r="FG18">
        <v>7.02536</v>
      </c>
      <c r="FH18">
        <v>8.7817000000000007</v>
      </c>
      <c r="FI18">
        <v>5.2690200000000003</v>
      </c>
      <c r="FJ18">
        <v>0</v>
      </c>
      <c r="FK18">
        <v>7.02536</v>
      </c>
      <c r="FL18">
        <v>5.2690200000000003</v>
      </c>
      <c r="FM18">
        <v>0</v>
      </c>
      <c r="FN18">
        <v>0</v>
      </c>
      <c r="FO18">
        <v>5.2690200000000003</v>
      </c>
      <c r="FP18">
        <v>0</v>
      </c>
      <c r="FQ18">
        <v>0</v>
      </c>
      <c r="FR18">
        <v>0</v>
      </c>
      <c r="FS18">
        <v>0</v>
      </c>
      <c r="FT18">
        <v>0</v>
      </c>
      <c r="FU18">
        <v>7.02536</v>
      </c>
      <c r="FV18">
        <v>0</v>
      </c>
      <c r="FW18">
        <v>3.51268</v>
      </c>
      <c r="FX18">
        <v>79.035300000000007</v>
      </c>
      <c r="FY18">
        <v>0</v>
      </c>
      <c r="FZ18">
        <v>3.51268</v>
      </c>
      <c r="GA18">
        <v>10.538</v>
      </c>
      <c r="GB18">
        <v>33.370399999999997</v>
      </c>
      <c r="GC18">
        <v>15.8071</v>
      </c>
      <c r="GD18">
        <v>0</v>
      </c>
      <c r="GE18">
        <v>19.319700000000001</v>
      </c>
      <c r="GF18">
        <v>43.908499999999997</v>
      </c>
      <c r="GG18">
        <v>0</v>
      </c>
      <c r="GH18">
        <v>537.44000000000005</v>
      </c>
      <c r="GI18">
        <v>0</v>
      </c>
    </row>
    <row r="19" spans="1:191" x14ac:dyDescent="0.25">
      <c r="A19" t="s">
        <v>92</v>
      </c>
      <c r="B19" t="s">
        <v>97</v>
      </c>
      <c r="C19" t="s">
        <v>93</v>
      </c>
      <c r="D19">
        <v>1.7880199999999999</v>
      </c>
      <c r="E19">
        <v>140.36000000000001</v>
      </c>
      <c r="F19">
        <v>21.456299999999999</v>
      </c>
      <c r="G19">
        <v>146.61799999999999</v>
      </c>
      <c r="H19">
        <v>1.7880199999999999</v>
      </c>
      <c r="I19">
        <v>663.35699999999997</v>
      </c>
      <c r="J19">
        <v>227.07900000000001</v>
      </c>
      <c r="K19">
        <v>291.44799999999998</v>
      </c>
      <c r="L19">
        <v>3.57605</v>
      </c>
      <c r="M19">
        <v>160.922</v>
      </c>
      <c r="N19">
        <v>806.39800000000002</v>
      </c>
      <c r="O19">
        <v>114.43300000000001</v>
      </c>
      <c r="P19">
        <v>411.245</v>
      </c>
      <c r="Q19">
        <v>41.124499999999998</v>
      </c>
      <c r="R19">
        <v>10.7281</v>
      </c>
      <c r="S19">
        <v>14.3042</v>
      </c>
      <c r="T19">
        <v>39.336500000000001</v>
      </c>
      <c r="U19">
        <v>0</v>
      </c>
      <c r="V19">
        <v>0</v>
      </c>
      <c r="W19">
        <v>75.096999999999994</v>
      </c>
      <c r="X19">
        <v>10.7281</v>
      </c>
      <c r="Y19">
        <v>14314.9</v>
      </c>
      <c r="Z19">
        <v>16.092199999999998</v>
      </c>
      <c r="AA19">
        <v>17.880199999999999</v>
      </c>
      <c r="AB19">
        <v>0</v>
      </c>
      <c r="AC19">
        <v>8.9401100000000007</v>
      </c>
      <c r="AD19">
        <v>965.53200000000004</v>
      </c>
      <c r="AE19">
        <v>0</v>
      </c>
      <c r="AF19">
        <v>5.3640699999999999</v>
      </c>
      <c r="AG19">
        <v>55.428699999999999</v>
      </c>
      <c r="AH19">
        <v>355.81700000000001</v>
      </c>
      <c r="AI19">
        <v>4039.14</v>
      </c>
      <c r="AJ19">
        <v>12.5162</v>
      </c>
      <c r="AK19">
        <v>130.42400000000001</v>
      </c>
      <c r="AL19">
        <v>0</v>
      </c>
      <c r="AM19">
        <v>51.852699999999999</v>
      </c>
      <c r="AN19">
        <v>0</v>
      </c>
      <c r="AO19">
        <v>3.57605</v>
      </c>
      <c r="AP19">
        <v>30.3964</v>
      </c>
      <c r="AQ19">
        <v>9683.93</v>
      </c>
      <c r="AR19">
        <v>71.520899999999997</v>
      </c>
      <c r="AS19">
        <v>466.67399999999998</v>
      </c>
      <c r="AT19">
        <v>53.640700000000002</v>
      </c>
      <c r="AU19">
        <v>0</v>
      </c>
      <c r="AV19">
        <v>3.57605</v>
      </c>
      <c r="AW19">
        <v>0</v>
      </c>
      <c r="AX19">
        <v>73.308899999999994</v>
      </c>
      <c r="AY19">
        <v>66.156800000000004</v>
      </c>
      <c r="AZ19">
        <v>765.274</v>
      </c>
      <c r="BA19">
        <v>0</v>
      </c>
      <c r="BB19">
        <v>0</v>
      </c>
      <c r="BC19">
        <v>0</v>
      </c>
      <c r="BD19">
        <v>477.40199999999999</v>
      </c>
      <c r="BE19">
        <v>3.57605</v>
      </c>
      <c r="BF19">
        <v>13.4102</v>
      </c>
      <c r="BG19">
        <v>2649.85</v>
      </c>
      <c r="BH19">
        <v>194.89400000000001</v>
      </c>
      <c r="BI19">
        <v>19.668299999999999</v>
      </c>
      <c r="BJ19">
        <v>143.042</v>
      </c>
      <c r="BK19">
        <v>75.096999999999994</v>
      </c>
      <c r="BL19">
        <v>62.580800000000004</v>
      </c>
      <c r="BM19">
        <v>0</v>
      </c>
      <c r="BN19">
        <v>16.092199999999998</v>
      </c>
      <c r="BO19">
        <v>0</v>
      </c>
      <c r="BP19">
        <v>3.57605</v>
      </c>
      <c r="BQ19">
        <v>0</v>
      </c>
      <c r="BR19">
        <v>228.86699999999999</v>
      </c>
      <c r="BS19">
        <v>0</v>
      </c>
      <c r="BT19">
        <v>2657</v>
      </c>
      <c r="BU19">
        <v>772.42600000000004</v>
      </c>
      <c r="BV19">
        <v>14.3042</v>
      </c>
      <c r="BW19">
        <v>12.5162</v>
      </c>
      <c r="BX19">
        <v>25.032299999999999</v>
      </c>
      <c r="BY19">
        <v>10.7281</v>
      </c>
      <c r="BZ19">
        <v>64.368799999999993</v>
      </c>
      <c r="CA19">
        <v>0</v>
      </c>
      <c r="CB19">
        <v>8.9401100000000007</v>
      </c>
      <c r="CC19">
        <v>14.3042</v>
      </c>
      <c r="CD19">
        <v>0</v>
      </c>
      <c r="CE19">
        <v>19.668299999999999</v>
      </c>
      <c r="CF19">
        <v>0</v>
      </c>
      <c r="CG19">
        <v>16.092199999999998</v>
      </c>
      <c r="CH19">
        <v>0</v>
      </c>
      <c r="CI19">
        <v>0.14083000000000001</v>
      </c>
      <c r="CJ19">
        <v>0</v>
      </c>
      <c r="CK19">
        <v>21.456299999999999</v>
      </c>
      <c r="CL19">
        <v>3.57605</v>
      </c>
      <c r="CM19">
        <v>0</v>
      </c>
      <c r="CN19">
        <v>7.1520900000000003</v>
      </c>
      <c r="CO19">
        <v>193.10599999999999</v>
      </c>
      <c r="CP19">
        <v>0</v>
      </c>
      <c r="CQ19">
        <v>0</v>
      </c>
      <c r="CR19">
        <v>11531</v>
      </c>
      <c r="CS19">
        <v>0</v>
      </c>
      <c r="CT19">
        <v>216.351</v>
      </c>
      <c r="CU19">
        <v>130.52600000000001</v>
      </c>
      <c r="CV19">
        <v>39.336500000000001</v>
      </c>
      <c r="CW19">
        <v>66.156800000000004</v>
      </c>
      <c r="CX19">
        <v>169.86199999999999</v>
      </c>
      <c r="CY19">
        <v>4382.4399999999996</v>
      </c>
      <c r="CZ19">
        <v>0</v>
      </c>
      <c r="DA19">
        <v>55.428699999999999</v>
      </c>
      <c r="DB19">
        <v>96.553200000000004</v>
      </c>
      <c r="DC19">
        <v>7169.97</v>
      </c>
      <c r="DD19">
        <v>8.9401100000000007</v>
      </c>
      <c r="DE19">
        <v>160.922</v>
      </c>
      <c r="DF19">
        <v>8.9401100000000007</v>
      </c>
      <c r="DG19">
        <v>166.286</v>
      </c>
      <c r="DH19">
        <v>1.7880199999999999</v>
      </c>
      <c r="DI19">
        <v>7.1520900000000003</v>
      </c>
      <c r="DJ19">
        <v>5.3640699999999999</v>
      </c>
      <c r="DK19">
        <v>55.428699999999999</v>
      </c>
      <c r="DL19">
        <v>3.57605</v>
      </c>
      <c r="DM19">
        <v>210.98699999999999</v>
      </c>
      <c r="DN19">
        <v>5476.71</v>
      </c>
      <c r="DO19">
        <v>30.3964</v>
      </c>
      <c r="DP19">
        <v>98.341300000000004</v>
      </c>
      <c r="DQ19">
        <v>7.1520900000000003</v>
      </c>
      <c r="DR19">
        <v>3.57605</v>
      </c>
      <c r="DS19">
        <v>917.25599999999997</v>
      </c>
      <c r="DT19">
        <v>103.705</v>
      </c>
      <c r="DU19">
        <v>295.024</v>
      </c>
      <c r="DV19">
        <v>0</v>
      </c>
      <c r="DW19">
        <v>48.276600000000002</v>
      </c>
      <c r="DX19">
        <v>3.57605</v>
      </c>
      <c r="DY19">
        <v>0</v>
      </c>
      <c r="DZ19">
        <v>96.553200000000004</v>
      </c>
      <c r="EA19">
        <v>23.244299999999999</v>
      </c>
      <c r="EB19">
        <v>3.57605</v>
      </c>
      <c r="EC19">
        <v>5.3640699999999999</v>
      </c>
      <c r="ED19">
        <v>5.3640699999999999</v>
      </c>
      <c r="EE19">
        <v>0</v>
      </c>
      <c r="EF19">
        <v>0</v>
      </c>
      <c r="EG19">
        <v>0</v>
      </c>
      <c r="EH19">
        <v>3.57605</v>
      </c>
      <c r="EI19">
        <v>1065.6600000000001</v>
      </c>
      <c r="EJ19">
        <v>0</v>
      </c>
      <c r="EK19">
        <v>0</v>
      </c>
      <c r="EL19">
        <v>570.37900000000002</v>
      </c>
      <c r="EM19">
        <v>0</v>
      </c>
      <c r="EN19">
        <v>13.4102</v>
      </c>
      <c r="EO19">
        <v>0</v>
      </c>
      <c r="EP19">
        <v>241.31200000000001</v>
      </c>
      <c r="EQ19">
        <v>80.460999999999999</v>
      </c>
      <c r="ER19">
        <v>0.102021</v>
      </c>
      <c r="ES19">
        <v>140.36000000000001</v>
      </c>
      <c r="ET19">
        <v>0</v>
      </c>
      <c r="EU19">
        <v>21.456299999999999</v>
      </c>
      <c r="EV19">
        <v>0</v>
      </c>
      <c r="EW19">
        <v>0</v>
      </c>
      <c r="EX19">
        <v>21.456299999999999</v>
      </c>
      <c r="EY19">
        <v>0</v>
      </c>
      <c r="EZ19">
        <v>0</v>
      </c>
      <c r="FA19">
        <v>0</v>
      </c>
      <c r="FB19">
        <v>50.064599999999999</v>
      </c>
      <c r="FC19">
        <v>398.72899999999998</v>
      </c>
      <c r="FD19">
        <v>12.5162</v>
      </c>
      <c r="FE19">
        <v>19.668299999999999</v>
      </c>
      <c r="FF19">
        <v>155.55799999999999</v>
      </c>
      <c r="FG19">
        <v>5.3640699999999999</v>
      </c>
      <c r="FH19">
        <v>7.1520900000000003</v>
      </c>
      <c r="FI19">
        <v>5.3640699999999999</v>
      </c>
      <c r="FJ19">
        <v>0</v>
      </c>
      <c r="FK19">
        <v>8.9401100000000007</v>
      </c>
      <c r="FL19">
        <v>0</v>
      </c>
      <c r="FM19">
        <v>0</v>
      </c>
      <c r="FN19">
        <v>0</v>
      </c>
      <c r="FO19">
        <v>12.5162</v>
      </c>
      <c r="FP19">
        <v>0</v>
      </c>
      <c r="FQ19">
        <v>0</v>
      </c>
      <c r="FR19">
        <v>0</v>
      </c>
      <c r="FS19">
        <v>0</v>
      </c>
      <c r="FT19">
        <v>0</v>
      </c>
      <c r="FU19">
        <v>5.3640699999999999</v>
      </c>
      <c r="FV19">
        <v>0</v>
      </c>
      <c r="FW19">
        <v>3.57605</v>
      </c>
      <c r="FX19">
        <v>85.825100000000006</v>
      </c>
      <c r="FY19">
        <v>0</v>
      </c>
      <c r="FZ19">
        <v>7.1520900000000003</v>
      </c>
      <c r="GA19">
        <v>10.7281</v>
      </c>
      <c r="GB19">
        <v>46.488599999999998</v>
      </c>
      <c r="GC19">
        <v>26.8203</v>
      </c>
      <c r="GD19">
        <v>0</v>
      </c>
      <c r="GE19">
        <v>19.668299999999999</v>
      </c>
      <c r="GF19">
        <v>62.580800000000004</v>
      </c>
      <c r="GG19">
        <v>0</v>
      </c>
      <c r="GH19">
        <v>598.98800000000006</v>
      </c>
      <c r="GI19">
        <v>0</v>
      </c>
    </row>
    <row r="20" spans="1:191" x14ac:dyDescent="0.25">
      <c r="A20" t="s">
        <v>92</v>
      </c>
      <c r="B20" t="s">
        <v>98</v>
      </c>
      <c r="C20" t="s">
        <v>93</v>
      </c>
      <c r="D20">
        <v>1.9304300000000001</v>
      </c>
      <c r="E20">
        <v>198.834</v>
      </c>
      <c r="F20">
        <v>9.6521500000000007</v>
      </c>
      <c r="G20">
        <v>173.739</v>
      </c>
      <c r="H20">
        <v>5.79129</v>
      </c>
      <c r="I20">
        <v>803.05899999999997</v>
      </c>
      <c r="J20">
        <v>223.93</v>
      </c>
      <c r="K20">
        <v>353.26900000000001</v>
      </c>
      <c r="L20">
        <v>0</v>
      </c>
      <c r="M20">
        <v>179.53</v>
      </c>
      <c r="N20">
        <v>938.18899999999996</v>
      </c>
      <c r="O20">
        <v>166.017</v>
      </c>
      <c r="P20">
        <v>569.47699999999998</v>
      </c>
      <c r="Q20">
        <v>32.817300000000003</v>
      </c>
      <c r="R20">
        <v>21.2347</v>
      </c>
      <c r="S20">
        <v>3.8608600000000002</v>
      </c>
      <c r="T20">
        <v>59.843299999999999</v>
      </c>
      <c r="U20">
        <v>0</v>
      </c>
      <c r="V20">
        <v>0</v>
      </c>
      <c r="W20">
        <v>88.799800000000005</v>
      </c>
      <c r="X20">
        <v>1.9304300000000001</v>
      </c>
      <c r="Y20">
        <v>16296.7</v>
      </c>
      <c r="Z20">
        <v>15.4434</v>
      </c>
      <c r="AA20">
        <v>21.2347</v>
      </c>
      <c r="AB20">
        <v>0</v>
      </c>
      <c r="AC20">
        <v>9.6521500000000007</v>
      </c>
      <c r="AD20">
        <v>1233.54</v>
      </c>
      <c r="AE20">
        <v>0</v>
      </c>
      <c r="AF20">
        <v>1.9304300000000001</v>
      </c>
      <c r="AG20">
        <v>90.730199999999996</v>
      </c>
      <c r="AH20">
        <v>355.19900000000001</v>
      </c>
      <c r="AI20">
        <v>4814.49</v>
      </c>
      <c r="AJ20">
        <v>9.6521500000000007</v>
      </c>
      <c r="AK20">
        <v>138.96299999999999</v>
      </c>
      <c r="AL20">
        <v>0</v>
      </c>
      <c r="AM20">
        <v>52.121600000000001</v>
      </c>
      <c r="AN20">
        <v>0</v>
      </c>
      <c r="AO20">
        <v>1.9304300000000001</v>
      </c>
      <c r="AP20">
        <v>27.026</v>
      </c>
      <c r="AQ20">
        <v>12486</v>
      </c>
      <c r="AR20">
        <v>67.564999999999998</v>
      </c>
      <c r="AS20">
        <v>640.90300000000002</v>
      </c>
      <c r="AT20">
        <v>77.217200000000005</v>
      </c>
      <c r="AU20">
        <v>0</v>
      </c>
      <c r="AV20">
        <v>15.4434</v>
      </c>
      <c r="AW20">
        <v>0</v>
      </c>
      <c r="AX20">
        <v>77.217200000000005</v>
      </c>
      <c r="AY20">
        <v>55.982500000000002</v>
      </c>
      <c r="AZ20">
        <v>893.78899999999999</v>
      </c>
      <c r="BA20">
        <v>0</v>
      </c>
      <c r="BB20">
        <v>0</v>
      </c>
      <c r="BC20">
        <v>0</v>
      </c>
      <c r="BD20">
        <v>664.06799999999998</v>
      </c>
      <c r="BE20">
        <v>3.8608600000000002</v>
      </c>
      <c r="BF20">
        <v>18.339099999999998</v>
      </c>
      <c r="BG20">
        <v>3663.96</v>
      </c>
      <c r="BH20">
        <v>245.16499999999999</v>
      </c>
      <c r="BI20">
        <v>7.7217200000000004</v>
      </c>
      <c r="BJ20">
        <v>187.25200000000001</v>
      </c>
      <c r="BK20">
        <v>50.191200000000002</v>
      </c>
      <c r="BL20">
        <v>77.217200000000005</v>
      </c>
      <c r="BM20">
        <v>0</v>
      </c>
      <c r="BN20">
        <v>19.304300000000001</v>
      </c>
      <c r="BO20">
        <v>0</v>
      </c>
      <c r="BP20">
        <v>3.8608600000000002</v>
      </c>
      <c r="BQ20">
        <v>0</v>
      </c>
      <c r="BR20">
        <v>351.33800000000002</v>
      </c>
      <c r="BS20">
        <v>0</v>
      </c>
      <c r="BT20">
        <v>3357.02</v>
      </c>
      <c r="BU20">
        <v>851.32</v>
      </c>
      <c r="BV20">
        <v>11.582599999999999</v>
      </c>
      <c r="BW20">
        <v>3.8608600000000002</v>
      </c>
      <c r="BX20">
        <v>21.2347</v>
      </c>
      <c r="BY20">
        <v>17.373899999999999</v>
      </c>
      <c r="BZ20">
        <v>81.078100000000006</v>
      </c>
      <c r="CA20">
        <v>0</v>
      </c>
      <c r="CB20">
        <v>7.7217200000000004</v>
      </c>
      <c r="CC20">
        <v>9.6521500000000007</v>
      </c>
      <c r="CD20">
        <v>0</v>
      </c>
      <c r="CE20">
        <v>23.165199999999999</v>
      </c>
      <c r="CF20">
        <v>0</v>
      </c>
      <c r="CG20">
        <v>11.582599999999999</v>
      </c>
      <c r="CH20">
        <v>0</v>
      </c>
      <c r="CI20">
        <v>8.9604900000000001E-2</v>
      </c>
      <c r="CJ20">
        <v>0</v>
      </c>
      <c r="CK20">
        <v>32.817300000000003</v>
      </c>
      <c r="CL20">
        <v>3.8608600000000002</v>
      </c>
      <c r="CM20">
        <v>0</v>
      </c>
      <c r="CN20">
        <v>15.4434</v>
      </c>
      <c r="CO20">
        <v>229.721</v>
      </c>
      <c r="CP20">
        <v>0</v>
      </c>
      <c r="CQ20">
        <v>0</v>
      </c>
      <c r="CR20">
        <v>13242.7</v>
      </c>
      <c r="CS20">
        <v>1.9304300000000001</v>
      </c>
      <c r="CT20">
        <v>206.55600000000001</v>
      </c>
      <c r="CU20">
        <v>156.36500000000001</v>
      </c>
      <c r="CV20">
        <v>21.2347</v>
      </c>
      <c r="CW20">
        <v>88.799800000000005</v>
      </c>
      <c r="CX20">
        <v>245.16499999999999</v>
      </c>
      <c r="CY20">
        <v>5185.13</v>
      </c>
      <c r="CZ20">
        <v>0</v>
      </c>
      <c r="DA20">
        <v>59.843299999999999</v>
      </c>
      <c r="DB20">
        <v>131.26900000000001</v>
      </c>
      <c r="DC20">
        <v>8486.17</v>
      </c>
      <c r="DD20">
        <v>11.582599999999999</v>
      </c>
      <c r="DE20">
        <v>183.39099999999999</v>
      </c>
      <c r="DF20">
        <v>11.582599999999999</v>
      </c>
      <c r="DG20">
        <v>191.113</v>
      </c>
      <c r="DH20">
        <v>0</v>
      </c>
      <c r="DI20">
        <v>7.7217200000000004</v>
      </c>
      <c r="DJ20">
        <v>1.9304300000000001</v>
      </c>
      <c r="DK20">
        <v>54.052</v>
      </c>
      <c r="DL20">
        <v>9.6521500000000007</v>
      </c>
      <c r="DM20">
        <v>279.91199999999998</v>
      </c>
      <c r="DN20">
        <v>6281.62</v>
      </c>
      <c r="DO20">
        <v>36.678199999999997</v>
      </c>
      <c r="DP20">
        <v>123.548</v>
      </c>
      <c r="DQ20">
        <v>7.7217200000000004</v>
      </c>
      <c r="DR20">
        <v>5.79129</v>
      </c>
      <c r="DS20">
        <v>1017.34</v>
      </c>
      <c r="DT20">
        <v>131.26900000000001</v>
      </c>
      <c r="DU20">
        <v>343.61700000000002</v>
      </c>
      <c r="DV20">
        <v>0</v>
      </c>
      <c r="DW20">
        <v>52.121600000000001</v>
      </c>
      <c r="DX20">
        <v>7.7217200000000004</v>
      </c>
      <c r="DY20">
        <v>0</v>
      </c>
      <c r="DZ20">
        <v>81.078100000000006</v>
      </c>
      <c r="EA20">
        <v>32.817300000000003</v>
      </c>
      <c r="EB20">
        <v>5.79129</v>
      </c>
      <c r="EC20">
        <v>7.7217200000000004</v>
      </c>
      <c r="ED20">
        <v>7.7217200000000004</v>
      </c>
      <c r="EE20">
        <v>0</v>
      </c>
      <c r="EF20">
        <v>0</v>
      </c>
      <c r="EG20">
        <v>0</v>
      </c>
      <c r="EH20">
        <v>7.7217200000000004</v>
      </c>
      <c r="EI20">
        <v>1277.94</v>
      </c>
      <c r="EJ20">
        <v>0</v>
      </c>
      <c r="EK20">
        <v>0</v>
      </c>
      <c r="EL20">
        <v>700.74599999999998</v>
      </c>
      <c r="EM20">
        <v>0</v>
      </c>
      <c r="EN20">
        <v>18.339099999999998</v>
      </c>
      <c r="EO20">
        <v>0</v>
      </c>
      <c r="EP20">
        <v>312.22300000000001</v>
      </c>
      <c r="EQ20">
        <v>117.756</v>
      </c>
      <c r="ER20">
        <v>2.8303600000000002E-2</v>
      </c>
      <c r="ES20">
        <v>198.834</v>
      </c>
      <c r="ET20">
        <v>0</v>
      </c>
      <c r="EU20">
        <v>15.4434</v>
      </c>
      <c r="EV20">
        <v>0</v>
      </c>
      <c r="EW20">
        <v>1.9304300000000001</v>
      </c>
      <c r="EX20">
        <v>28.956399999999999</v>
      </c>
      <c r="EY20">
        <v>0</v>
      </c>
      <c r="EZ20">
        <v>0</v>
      </c>
      <c r="FA20">
        <v>0</v>
      </c>
      <c r="FB20">
        <v>63.7042</v>
      </c>
      <c r="FC20">
        <v>496.12</v>
      </c>
      <c r="FD20">
        <v>3.8608600000000002</v>
      </c>
      <c r="FE20">
        <v>21.2347</v>
      </c>
      <c r="FF20">
        <v>221.999</v>
      </c>
      <c r="FG20">
        <v>5.79129</v>
      </c>
      <c r="FH20">
        <v>9.6521500000000007</v>
      </c>
      <c r="FI20">
        <v>1.9304300000000001</v>
      </c>
      <c r="FJ20">
        <v>0</v>
      </c>
      <c r="FK20">
        <v>13.513</v>
      </c>
      <c r="FL20">
        <v>3.8608600000000002</v>
      </c>
      <c r="FM20">
        <v>0</v>
      </c>
      <c r="FN20">
        <v>0</v>
      </c>
      <c r="FO20">
        <v>15.4434</v>
      </c>
      <c r="FP20">
        <v>0</v>
      </c>
      <c r="FQ20">
        <v>0</v>
      </c>
      <c r="FR20">
        <v>0</v>
      </c>
      <c r="FS20">
        <v>0</v>
      </c>
      <c r="FT20">
        <v>0</v>
      </c>
      <c r="FU20">
        <v>15.4434</v>
      </c>
      <c r="FV20">
        <v>0</v>
      </c>
      <c r="FW20">
        <v>5.79129</v>
      </c>
      <c r="FX20">
        <v>90.730199999999996</v>
      </c>
      <c r="FY20">
        <v>0</v>
      </c>
      <c r="FZ20">
        <v>13.513</v>
      </c>
      <c r="GA20">
        <v>19.304300000000001</v>
      </c>
      <c r="GB20">
        <v>44.399900000000002</v>
      </c>
      <c r="GC20">
        <v>32.817300000000003</v>
      </c>
      <c r="GD20">
        <v>0</v>
      </c>
      <c r="GE20">
        <v>23.165199999999999</v>
      </c>
      <c r="GF20">
        <v>46.330300000000001</v>
      </c>
      <c r="GG20">
        <v>0</v>
      </c>
      <c r="GH20">
        <v>673.72</v>
      </c>
      <c r="GI20">
        <v>0</v>
      </c>
    </row>
    <row r="21" spans="1:191" x14ac:dyDescent="0.25">
      <c r="A21" t="s">
        <v>92</v>
      </c>
      <c r="B21" t="s">
        <v>99</v>
      </c>
      <c r="C21" t="s">
        <v>93</v>
      </c>
      <c r="D21">
        <v>12.9145</v>
      </c>
      <c r="E21">
        <v>167.88900000000001</v>
      </c>
      <c r="F21">
        <v>30.133900000000001</v>
      </c>
      <c r="G21">
        <v>185.108</v>
      </c>
      <c r="H21">
        <v>4.3048500000000001</v>
      </c>
      <c r="I21">
        <v>589.76400000000001</v>
      </c>
      <c r="J21">
        <v>150.66999999999999</v>
      </c>
      <c r="K21">
        <v>266.89999999999998</v>
      </c>
      <c r="L21">
        <v>21.5242</v>
      </c>
      <c r="M21">
        <v>163.584</v>
      </c>
      <c r="N21">
        <v>783.48199999999997</v>
      </c>
      <c r="O21">
        <v>120.536</v>
      </c>
      <c r="P21">
        <v>408.96</v>
      </c>
      <c r="Q21">
        <v>34.438800000000001</v>
      </c>
      <c r="R21">
        <v>8.6096900000000005</v>
      </c>
      <c r="S21">
        <v>0</v>
      </c>
      <c r="T21">
        <v>34.438800000000001</v>
      </c>
      <c r="U21">
        <v>0</v>
      </c>
      <c r="V21">
        <v>0</v>
      </c>
      <c r="W21">
        <v>94.706599999999995</v>
      </c>
      <c r="X21">
        <v>8.6096900000000005</v>
      </c>
      <c r="Y21">
        <v>12699.3</v>
      </c>
      <c r="Z21">
        <v>17.2194</v>
      </c>
      <c r="AA21">
        <v>17.2194</v>
      </c>
      <c r="AB21">
        <v>0</v>
      </c>
      <c r="AC21">
        <v>12.9145</v>
      </c>
      <c r="AD21">
        <v>770.56700000000001</v>
      </c>
      <c r="AE21">
        <v>0</v>
      </c>
      <c r="AF21">
        <v>4.3048500000000001</v>
      </c>
      <c r="AG21">
        <v>55.963000000000001</v>
      </c>
      <c r="AH21">
        <v>258.291</v>
      </c>
      <c r="AI21">
        <v>3461.1</v>
      </c>
      <c r="AJ21">
        <v>8.6096900000000005</v>
      </c>
      <c r="AK21">
        <v>10.3908</v>
      </c>
      <c r="AL21">
        <v>0</v>
      </c>
      <c r="AM21">
        <v>17.2194</v>
      </c>
      <c r="AN21">
        <v>0</v>
      </c>
      <c r="AO21">
        <v>4.3048500000000001</v>
      </c>
      <c r="AP21">
        <v>25.8291</v>
      </c>
      <c r="AQ21">
        <v>9625.6299999999992</v>
      </c>
      <c r="AR21">
        <v>51.658099999999997</v>
      </c>
      <c r="AS21">
        <v>482.14299999999997</v>
      </c>
      <c r="AT21">
        <v>47.353299999999997</v>
      </c>
      <c r="AU21">
        <v>0</v>
      </c>
      <c r="AV21">
        <v>0</v>
      </c>
      <c r="AW21">
        <v>0</v>
      </c>
      <c r="AX21">
        <v>77.487200000000001</v>
      </c>
      <c r="AY21">
        <v>21.5242</v>
      </c>
      <c r="AZ21">
        <v>576.84900000000005</v>
      </c>
      <c r="BA21">
        <v>0</v>
      </c>
      <c r="BB21">
        <v>0</v>
      </c>
      <c r="BC21">
        <v>0</v>
      </c>
      <c r="BD21">
        <v>352.99700000000001</v>
      </c>
      <c r="BE21">
        <v>8.6096900000000005</v>
      </c>
      <c r="BF21">
        <v>21.5242</v>
      </c>
      <c r="BG21">
        <v>2922.99</v>
      </c>
      <c r="BH21">
        <v>172.19399999999999</v>
      </c>
      <c r="BI21">
        <v>8.6096900000000005</v>
      </c>
      <c r="BJ21">
        <v>159.279</v>
      </c>
      <c r="BK21">
        <v>55.963000000000001</v>
      </c>
      <c r="BL21">
        <v>47.353299999999997</v>
      </c>
      <c r="BM21">
        <v>0</v>
      </c>
      <c r="BN21">
        <v>17.2194</v>
      </c>
      <c r="BO21">
        <v>0</v>
      </c>
      <c r="BP21">
        <v>8.6096900000000005</v>
      </c>
      <c r="BQ21">
        <v>0</v>
      </c>
      <c r="BR21">
        <v>236.76599999999999</v>
      </c>
      <c r="BS21">
        <v>0</v>
      </c>
      <c r="BT21">
        <v>2320.31</v>
      </c>
      <c r="BU21">
        <v>650.03200000000004</v>
      </c>
      <c r="BV21">
        <v>21.5242</v>
      </c>
      <c r="BW21">
        <v>4.3048500000000001</v>
      </c>
      <c r="BX21">
        <v>21.5242</v>
      </c>
      <c r="BY21">
        <v>8.6096900000000005</v>
      </c>
      <c r="BZ21">
        <v>34.438800000000001</v>
      </c>
      <c r="CA21">
        <v>0</v>
      </c>
      <c r="CB21">
        <v>4.3048500000000001</v>
      </c>
      <c r="CC21">
        <v>0</v>
      </c>
      <c r="CD21">
        <v>0</v>
      </c>
      <c r="CE21">
        <v>12.9145</v>
      </c>
      <c r="CF21">
        <v>0</v>
      </c>
      <c r="CG21">
        <v>17.2194</v>
      </c>
      <c r="CH21">
        <v>0</v>
      </c>
      <c r="CI21">
        <v>3.9963699999999998E-2</v>
      </c>
      <c r="CJ21">
        <v>0</v>
      </c>
      <c r="CK21">
        <v>25.8291</v>
      </c>
      <c r="CL21">
        <v>12.9145</v>
      </c>
      <c r="CM21">
        <v>0</v>
      </c>
      <c r="CN21">
        <v>21.5242</v>
      </c>
      <c r="CO21">
        <v>215.24199999999999</v>
      </c>
      <c r="CP21">
        <v>0</v>
      </c>
      <c r="CQ21">
        <v>0</v>
      </c>
      <c r="CR21">
        <v>9599.7999999999993</v>
      </c>
      <c r="CS21">
        <v>0</v>
      </c>
      <c r="CT21">
        <v>159.279</v>
      </c>
      <c r="CU21">
        <v>124.84099999999999</v>
      </c>
      <c r="CV21">
        <v>25.8291</v>
      </c>
      <c r="CW21">
        <v>55.963000000000001</v>
      </c>
      <c r="CX21">
        <v>111.926</v>
      </c>
      <c r="CY21">
        <v>3439.57</v>
      </c>
      <c r="CZ21">
        <v>0</v>
      </c>
      <c r="DA21">
        <v>55.963000000000001</v>
      </c>
      <c r="DB21">
        <v>94.706599999999995</v>
      </c>
      <c r="DC21">
        <v>5570.47</v>
      </c>
      <c r="DD21">
        <v>21.5242</v>
      </c>
      <c r="DE21">
        <v>146.36500000000001</v>
      </c>
      <c r="DF21">
        <v>0</v>
      </c>
      <c r="DG21">
        <v>129.14500000000001</v>
      </c>
      <c r="DH21">
        <v>4.3048500000000001</v>
      </c>
      <c r="DI21">
        <v>0</v>
      </c>
      <c r="DJ21">
        <v>4.3048500000000001</v>
      </c>
      <c r="DK21">
        <v>43.048499999999997</v>
      </c>
      <c r="DL21">
        <v>12.9145</v>
      </c>
      <c r="DM21">
        <v>266.89999999999998</v>
      </c>
      <c r="DN21">
        <v>4132.6499999999996</v>
      </c>
      <c r="DO21">
        <v>38.743600000000001</v>
      </c>
      <c r="DP21">
        <v>77.487200000000001</v>
      </c>
      <c r="DQ21">
        <v>8.6096900000000005</v>
      </c>
      <c r="DR21">
        <v>8.6096900000000005</v>
      </c>
      <c r="DS21">
        <v>921.23699999999997</v>
      </c>
      <c r="DT21">
        <v>94.706599999999995</v>
      </c>
      <c r="DU21">
        <v>404.65499999999997</v>
      </c>
      <c r="DV21">
        <v>0</v>
      </c>
      <c r="DW21">
        <v>30.133900000000001</v>
      </c>
      <c r="DX21">
        <v>4.3048500000000001</v>
      </c>
      <c r="DY21">
        <v>0</v>
      </c>
      <c r="DZ21">
        <v>60.267800000000001</v>
      </c>
      <c r="EA21">
        <v>4.3048500000000001</v>
      </c>
      <c r="EB21">
        <v>17.2194</v>
      </c>
      <c r="EC21">
        <v>8.6096900000000005</v>
      </c>
      <c r="ED21">
        <v>0</v>
      </c>
      <c r="EE21">
        <v>0</v>
      </c>
      <c r="EF21">
        <v>0</v>
      </c>
      <c r="EG21">
        <v>0</v>
      </c>
      <c r="EH21">
        <v>4.3048500000000001</v>
      </c>
      <c r="EI21">
        <v>1067.5999999999999</v>
      </c>
      <c r="EJ21">
        <v>0</v>
      </c>
      <c r="EK21">
        <v>0</v>
      </c>
      <c r="EL21">
        <v>555.32500000000005</v>
      </c>
      <c r="EM21">
        <v>0</v>
      </c>
      <c r="EN21">
        <v>21.5242</v>
      </c>
      <c r="EO21">
        <v>0</v>
      </c>
      <c r="EP21">
        <v>180.80199999999999</v>
      </c>
      <c r="EQ21">
        <v>60.267800000000001</v>
      </c>
      <c r="ER21">
        <v>101.535</v>
      </c>
      <c r="ES21">
        <v>167.88900000000001</v>
      </c>
      <c r="ET21">
        <v>0</v>
      </c>
      <c r="EU21">
        <v>21.5242</v>
      </c>
      <c r="EV21">
        <v>0</v>
      </c>
      <c r="EW21">
        <v>0</v>
      </c>
      <c r="EX21">
        <v>21.5242</v>
      </c>
      <c r="EY21">
        <v>0</v>
      </c>
      <c r="EZ21">
        <v>0</v>
      </c>
      <c r="FA21">
        <v>0</v>
      </c>
      <c r="FB21">
        <v>55.963000000000001</v>
      </c>
      <c r="FC21">
        <v>340.08300000000003</v>
      </c>
      <c r="FD21">
        <v>17.2194</v>
      </c>
      <c r="FE21">
        <v>25.8291</v>
      </c>
      <c r="FF21">
        <v>154.97399999999999</v>
      </c>
      <c r="FG21">
        <v>12.9145</v>
      </c>
      <c r="FH21">
        <v>8.6096900000000005</v>
      </c>
      <c r="FI21">
        <v>4.3048500000000001</v>
      </c>
      <c r="FJ21">
        <v>0</v>
      </c>
      <c r="FK21">
        <v>8.6096900000000005</v>
      </c>
      <c r="FL21">
        <v>0</v>
      </c>
      <c r="FM21">
        <v>0</v>
      </c>
      <c r="FN21">
        <v>0</v>
      </c>
      <c r="FO21">
        <v>4.3048500000000001</v>
      </c>
      <c r="FP21">
        <v>0</v>
      </c>
      <c r="FQ21">
        <v>0</v>
      </c>
      <c r="FR21">
        <v>0</v>
      </c>
      <c r="FS21">
        <v>0</v>
      </c>
      <c r="FT21">
        <v>0</v>
      </c>
      <c r="FU21">
        <v>4.3048500000000001</v>
      </c>
      <c r="FV21">
        <v>0</v>
      </c>
      <c r="FW21">
        <v>12.9145</v>
      </c>
      <c r="FX21">
        <v>86.096900000000005</v>
      </c>
      <c r="FY21">
        <v>0</v>
      </c>
      <c r="FZ21">
        <v>4.3048500000000001</v>
      </c>
      <c r="GA21">
        <v>8.6096900000000005</v>
      </c>
      <c r="GB21">
        <v>34.438800000000001</v>
      </c>
      <c r="GC21">
        <v>17.2194</v>
      </c>
      <c r="GD21">
        <v>0</v>
      </c>
      <c r="GE21">
        <v>17.2194</v>
      </c>
      <c r="GF21">
        <v>51.658099999999997</v>
      </c>
      <c r="GG21">
        <v>0</v>
      </c>
      <c r="GH21">
        <v>426.18</v>
      </c>
      <c r="GI21">
        <v>0</v>
      </c>
    </row>
    <row r="22" spans="1:191" x14ac:dyDescent="0.25">
      <c r="A22" t="s">
        <v>89</v>
      </c>
      <c r="B22" t="s">
        <v>90</v>
      </c>
      <c r="C22" t="s">
        <v>94</v>
      </c>
      <c r="D22">
        <v>6.6839399999999998</v>
      </c>
      <c r="E22">
        <v>582.93499999999995</v>
      </c>
      <c r="F22">
        <v>25.780899999999999</v>
      </c>
      <c r="G22">
        <v>1051.29</v>
      </c>
      <c r="H22">
        <v>7.6387900000000002</v>
      </c>
      <c r="I22">
        <v>2952.39</v>
      </c>
      <c r="J22">
        <v>322.73899999999998</v>
      </c>
      <c r="K22">
        <v>910.92600000000004</v>
      </c>
      <c r="L22">
        <v>6.6839399999999998</v>
      </c>
      <c r="M22">
        <v>604.41999999999996</v>
      </c>
      <c r="N22">
        <v>3158.64</v>
      </c>
      <c r="O22">
        <v>1191.6500000000001</v>
      </c>
      <c r="P22">
        <v>597.73599999999999</v>
      </c>
      <c r="Q22">
        <v>74.478200000000001</v>
      </c>
      <c r="R22">
        <v>54.426400000000001</v>
      </c>
      <c r="S22">
        <v>7.6387900000000002</v>
      </c>
      <c r="T22">
        <v>153.73099999999999</v>
      </c>
      <c r="U22">
        <v>21.961500000000001</v>
      </c>
      <c r="V22">
        <v>8.5936400000000006</v>
      </c>
      <c r="W22">
        <v>277.86099999999999</v>
      </c>
      <c r="X22">
        <v>8.5936400000000006</v>
      </c>
      <c r="Y22">
        <v>37161.800000000003</v>
      </c>
      <c r="Z22">
        <v>0</v>
      </c>
      <c r="AA22">
        <v>23.871200000000002</v>
      </c>
      <c r="AB22">
        <v>2.8645499999999999</v>
      </c>
      <c r="AC22">
        <v>34.374600000000001</v>
      </c>
      <c r="AD22">
        <v>1980.36</v>
      </c>
      <c r="AE22">
        <v>27.6906</v>
      </c>
      <c r="AF22">
        <v>35.3294</v>
      </c>
      <c r="AG22">
        <v>214.84100000000001</v>
      </c>
      <c r="AH22">
        <v>118.401</v>
      </c>
      <c r="AI22">
        <v>1114.31</v>
      </c>
      <c r="AJ22">
        <v>9.5484899999999993</v>
      </c>
      <c r="AK22">
        <v>221.34800000000001</v>
      </c>
      <c r="AL22">
        <v>0</v>
      </c>
      <c r="AM22">
        <v>3.8193999999999999</v>
      </c>
      <c r="AN22">
        <v>13.367900000000001</v>
      </c>
      <c r="AO22">
        <v>17.1873</v>
      </c>
      <c r="AP22">
        <v>12.413</v>
      </c>
      <c r="AQ22">
        <v>5867.55</v>
      </c>
      <c r="AR22">
        <v>25.780899999999999</v>
      </c>
      <c r="AS22">
        <v>244.441</v>
      </c>
      <c r="AT22">
        <v>99.304299999999998</v>
      </c>
      <c r="AU22">
        <v>7.6387900000000002</v>
      </c>
      <c r="AV22">
        <v>1.9097</v>
      </c>
      <c r="AW22">
        <v>6.6839399999999998</v>
      </c>
      <c r="AX22">
        <v>16.232399999999998</v>
      </c>
      <c r="AY22">
        <v>16.232399999999998</v>
      </c>
      <c r="AZ22">
        <v>1250.8499999999999</v>
      </c>
      <c r="BA22">
        <v>0</v>
      </c>
      <c r="BB22">
        <v>7.6387900000000002</v>
      </c>
      <c r="BC22">
        <v>0</v>
      </c>
      <c r="BD22">
        <v>1243.21</v>
      </c>
      <c r="BE22">
        <v>10.503299999999999</v>
      </c>
      <c r="BF22">
        <v>4.2968200000000003</v>
      </c>
      <c r="BG22">
        <v>3139.54</v>
      </c>
      <c r="BH22">
        <v>405.81099999999998</v>
      </c>
      <c r="BI22">
        <v>3.8193999999999999</v>
      </c>
      <c r="BJ22">
        <v>124.13</v>
      </c>
      <c r="BK22">
        <v>150.86600000000001</v>
      </c>
      <c r="BL22">
        <v>1334.88</v>
      </c>
      <c r="BM22">
        <v>10.503299999999999</v>
      </c>
      <c r="BN22">
        <v>14.322699999999999</v>
      </c>
      <c r="BO22">
        <v>5.7290900000000002</v>
      </c>
      <c r="BP22">
        <v>2.8645499999999999</v>
      </c>
      <c r="BQ22">
        <v>9.5484899999999993</v>
      </c>
      <c r="BR22">
        <v>445.91500000000002</v>
      </c>
      <c r="BS22">
        <v>10.503299999999999</v>
      </c>
      <c r="BT22">
        <v>6956.08</v>
      </c>
      <c r="BU22">
        <v>21139.4</v>
      </c>
      <c r="BV22">
        <v>229.16399999999999</v>
      </c>
      <c r="BW22">
        <v>0</v>
      </c>
      <c r="BX22">
        <v>13.367900000000001</v>
      </c>
      <c r="BY22">
        <v>11.4582</v>
      </c>
      <c r="BZ22">
        <v>31.51</v>
      </c>
      <c r="CA22">
        <v>0</v>
      </c>
      <c r="CB22">
        <v>70.658799999999999</v>
      </c>
      <c r="CC22">
        <v>11.4582</v>
      </c>
      <c r="CD22">
        <v>0</v>
      </c>
      <c r="CE22">
        <v>4.7742500000000003</v>
      </c>
      <c r="CF22">
        <v>78.297600000000003</v>
      </c>
      <c r="CG22">
        <v>217.70599999999999</v>
      </c>
      <c r="CH22">
        <v>2.8645499999999999</v>
      </c>
      <c r="CI22">
        <v>34.374600000000001</v>
      </c>
      <c r="CJ22">
        <v>21.961500000000001</v>
      </c>
      <c r="CK22">
        <v>25.780899999999999</v>
      </c>
      <c r="CL22">
        <v>31.51</v>
      </c>
      <c r="CM22">
        <v>0</v>
      </c>
      <c r="CN22">
        <v>21.006699999999999</v>
      </c>
      <c r="CO22">
        <v>1221.25</v>
      </c>
      <c r="CP22">
        <v>2.3871199999999999</v>
      </c>
      <c r="CQ22">
        <v>17.1873</v>
      </c>
      <c r="CR22">
        <v>20193.099999999999</v>
      </c>
      <c r="CS22">
        <v>0</v>
      </c>
      <c r="CT22">
        <v>42.968200000000003</v>
      </c>
      <c r="CU22">
        <v>20.0518</v>
      </c>
      <c r="CV22">
        <v>15.2776</v>
      </c>
      <c r="CW22">
        <v>15.2776</v>
      </c>
      <c r="CX22">
        <v>84.026700000000005</v>
      </c>
      <c r="CY22">
        <v>7300.78</v>
      </c>
      <c r="CZ22">
        <v>0</v>
      </c>
      <c r="DA22">
        <v>64.929699999999997</v>
      </c>
      <c r="DB22">
        <v>56.336100000000002</v>
      </c>
      <c r="DC22">
        <v>2883.64</v>
      </c>
      <c r="DD22">
        <v>19.097000000000001</v>
      </c>
      <c r="DE22">
        <v>697.04</v>
      </c>
      <c r="DF22">
        <v>61.110300000000002</v>
      </c>
      <c r="DG22">
        <v>265.44799999999998</v>
      </c>
      <c r="DH22">
        <v>4.7742500000000003</v>
      </c>
      <c r="DI22">
        <v>19.097000000000001</v>
      </c>
      <c r="DJ22">
        <v>4.7742500000000003</v>
      </c>
      <c r="DK22">
        <v>60.155500000000004</v>
      </c>
      <c r="DL22">
        <v>36.284300000000002</v>
      </c>
      <c r="DM22">
        <v>324.649</v>
      </c>
      <c r="DN22">
        <v>2428.1799999999998</v>
      </c>
      <c r="DO22">
        <v>28.645499999999998</v>
      </c>
      <c r="DP22">
        <v>126.04</v>
      </c>
      <c r="DQ22">
        <v>3.8193999999999999</v>
      </c>
      <c r="DR22">
        <v>15.2776</v>
      </c>
      <c r="DS22">
        <v>735.23400000000004</v>
      </c>
      <c r="DT22">
        <v>281.68099999999998</v>
      </c>
      <c r="DU22">
        <v>248.261</v>
      </c>
      <c r="DV22">
        <v>5.7290900000000002</v>
      </c>
      <c r="DW22">
        <v>115.53700000000001</v>
      </c>
      <c r="DX22">
        <v>0.95484899999999995</v>
      </c>
      <c r="DY22">
        <v>1.9097</v>
      </c>
      <c r="DZ22">
        <v>215.79599999999999</v>
      </c>
      <c r="EA22">
        <v>0</v>
      </c>
      <c r="EB22">
        <v>66.839399999999998</v>
      </c>
      <c r="EC22">
        <v>17.1873</v>
      </c>
      <c r="ED22">
        <v>0</v>
      </c>
      <c r="EE22">
        <v>11.4582</v>
      </c>
      <c r="EF22">
        <v>32.4649</v>
      </c>
      <c r="EG22">
        <v>0</v>
      </c>
      <c r="EH22">
        <v>0</v>
      </c>
      <c r="EI22">
        <v>223.435</v>
      </c>
      <c r="EJ22">
        <v>89.755799999999994</v>
      </c>
      <c r="EK22">
        <v>10.0259</v>
      </c>
      <c r="EL22">
        <v>5263.13</v>
      </c>
      <c r="EM22">
        <v>0</v>
      </c>
      <c r="EN22">
        <v>4.2968200000000003</v>
      </c>
      <c r="EO22">
        <v>2.3871199999999999</v>
      </c>
      <c r="EP22">
        <v>591.05100000000004</v>
      </c>
      <c r="EQ22">
        <v>223.435</v>
      </c>
      <c r="ER22">
        <v>1.1314900000000001</v>
      </c>
      <c r="ES22">
        <v>582.93499999999995</v>
      </c>
      <c r="ET22">
        <v>11.4582</v>
      </c>
      <c r="EU22">
        <v>26.735800000000001</v>
      </c>
      <c r="EV22">
        <v>0</v>
      </c>
      <c r="EW22">
        <v>9.5484899999999993</v>
      </c>
      <c r="EX22">
        <v>384.80399999999997</v>
      </c>
      <c r="EY22">
        <v>10.0259</v>
      </c>
      <c r="EZ22">
        <v>36.284300000000002</v>
      </c>
      <c r="FA22">
        <v>78.297600000000003</v>
      </c>
      <c r="FB22">
        <v>142.273</v>
      </c>
      <c r="FC22">
        <v>1226.03</v>
      </c>
      <c r="FD22">
        <v>96.439800000000005</v>
      </c>
      <c r="FE22">
        <v>119.35599999999999</v>
      </c>
      <c r="FF22">
        <v>28.645499999999998</v>
      </c>
      <c r="FG22">
        <v>5.7290900000000002</v>
      </c>
      <c r="FH22">
        <v>0</v>
      </c>
      <c r="FI22">
        <v>36.284300000000002</v>
      </c>
      <c r="FJ22">
        <v>0.95484899999999995</v>
      </c>
      <c r="FK22">
        <v>22.916399999999999</v>
      </c>
      <c r="FL22">
        <v>250.17</v>
      </c>
      <c r="FM22">
        <v>0</v>
      </c>
      <c r="FN22">
        <v>5.7290900000000002</v>
      </c>
      <c r="FO22">
        <v>0</v>
      </c>
      <c r="FP22">
        <v>9.5484899999999993</v>
      </c>
      <c r="FQ22">
        <v>0.95484899999999995</v>
      </c>
      <c r="FR22">
        <v>4.7742500000000003</v>
      </c>
      <c r="FS22">
        <v>0</v>
      </c>
      <c r="FT22">
        <v>7.6387900000000002</v>
      </c>
      <c r="FU22">
        <v>5.7290900000000002</v>
      </c>
      <c r="FV22">
        <v>155.63999999999999</v>
      </c>
      <c r="FW22">
        <v>0</v>
      </c>
      <c r="FX22">
        <v>64.929699999999997</v>
      </c>
      <c r="FY22">
        <v>3.8193999999999999</v>
      </c>
      <c r="FZ22">
        <v>21.961500000000001</v>
      </c>
      <c r="GA22">
        <v>54.426400000000001</v>
      </c>
      <c r="GB22">
        <v>42.013399999999997</v>
      </c>
      <c r="GC22">
        <v>113.627</v>
      </c>
      <c r="GD22">
        <v>0</v>
      </c>
      <c r="GE22">
        <v>71.613699999999994</v>
      </c>
      <c r="GF22">
        <v>132.72399999999999</v>
      </c>
      <c r="GG22">
        <v>3.8193999999999999</v>
      </c>
      <c r="GH22">
        <v>1113.3499999999999</v>
      </c>
      <c r="GI22">
        <v>0</v>
      </c>
    </row>
    <row r="23" spans="1:191" x14ac:dyDescent="0.25">
      <c r="A23" t="s">
        <v>89</v>
      </c>
      <c r="B23" t="s">
        <v>97</v>
      </c>
      <c r="C23" t="s">
        <v>94</v>
      </c>
      <c r="D23">
        <v>12.3299</v>
      </c>
      <c r="E23">
        <v>582.82500000000005</v>
      </c>
      <c r="F23">
        <v>39.835099999999997</v>
      </c>
      <c r="G23">
        <v>988.28899999999999</v>
      </c>
      <c r="H23">
        <v>10.433</v>
      </c>
      <c r="I23">
        <v>2855.8</v>
      </c>
      <c r="J23">
        <v>354.72199999999998</v>
      </c>
      <c r="K23">
        <v>840.33</v>
      </c>
      <c r="L23">
        <v>5.6907300000000003</v>
      </c>
      <c r="M23">
        <v>655.38199999999995</v>
      </c>
      <c r="N23">
        <v>3075.84</v>
      </c>
      <c r="O23">
        <v>1218.76</v>
      </c>
      <c r="P23">
        <v>593.73199999999997</v>
      </c>
      <c r="Q23">
        <v>90.103099999999998</v>
      </c>
      <c r="R23">
        <v>44.577300000000001</v>
      </c>
      <c r="S23">
        <v>6.6391799999999996</v>
      </c>
      <c r="T23">
        <v>139.423</v>
      </c>
      <c r="U23">
        <v>17.072199999999999</v>
      </c>
      <c r="V23">
        <v>9.4845400000000009</v>
      </c>
      <c r="W23">
        <v>297.815</v>
      </c>
      <c r="X23">
        <v>7.5876299999999999</v>
      </c>
      <c r="Y23">
        <v>38153.5</v>
      </c>
      <c r="Z23">
        <v>0</v>
      </c>
      <c r="AA23">
        <v>26.556699999999999</v>
      </c>
      <c r="AB23">
        <v>5.6907300000000003</v>
      </c>
      <c r="AC23">
        <v>12.3299</v>
      </c>
      <c r="AD23">
        <v>1855.18</v>
      </c>
      <c r="AE23">
        <v>21.814399999999999</v>
      </c>
      <c r="AF23">
        <v>36.0413</v>
      </c>
      <c r="AG23">
        <v>250.392</v>
      </c>
      <c r="AH23">
        <v>140.37100000000001</v>
      </c>
      <c r="AI23">
        <v>1138.1500000000001</v>
      </c>
      <c r="AJ23">
        <v>8.5360899999999997</v>
      </c>
      <c r="AK23">
        <v>225.07</v>
      </c>
      <c r="AL23">
        <v>0</v>
      </c>
      <c r="AM23">
        <v>3.7938200000000002</v>
      </c>
      <c r="AN23">
        <v>17.072199999999999</v>
      </c>
      <c r="AO23">
        <v>22.762899999999998</v>
      </c>
      <c r="AP23">
        <v>14.226800000000001</v>
      </c>
      <c r="AQ23">
        <v>5658.48</v>
      </c>
      <c r="AR23">
        <v>27.505199999999999</v>
      </c>
      <c r="AS23">
        <v>285.48500000000001</v>
      </c>
      <c r="AT23">
        <v>107.175</v>
      </c>
      <c r="AU23">
        <v>4.7422700000000004</v>
      </c>
      <c r="AV23">
        <v>5.6907300000000003</v>
      </c>
      <c r="AW23">
        <v>2.8453599999999999</v>
      </c>
      <c r="AX23">
        <v>19.9175</v>
      </c>
      <c r="AY23">
        <v>20.866</v>
      </c>
      <c r="AZ23">
        <v>1301.28</v>
      </c>
      <c r="BA23">
        <v>0</v>
      </c>
      <c r="BB23">
        <v>5.6907300000000003</v>
      </c>
      <c r="BC23">
        <v>0</v>
      </c>
      <c r="BD23">
        <v>1179.8800000000001</v>
      </c>
      <c r="BE23">
        <v>4.7422700000000004</v>
      </c>
      <c r="BF23">
        <v>4.2680400000000001</v>
      </c>
      <c r="BG23">
        <v>3098.6</v>
      </c>
      <c r="BH23">
        <v>391.71199999999999</v>
      </c>
      <c r="BI23">
        <v>3.7938200000000002</v>
      </c>
      <c r="BJ23">
        <v>106.227</v>
      </c>
      <c r="BK23">
        <v>167.876</v>
      </c>
      <c r="BL23">
        <v>1426.48</v>
      </c>
      <c r="BM23">
        <v>17.072199999999999</v>
      </c>
      <c r="BN23">
        <v>10.433</v>
      </c>
      <c r="BO23">
        <v>4.7422700000000004</v>
      </c>
      <c r="BP23">
        <v>3.7938200000000002</v>
      </c>
      <c r="BQ23">
        <v>5.6907300000000003</v>
      </c>
      <c r="BR23">
        <v>496.99</v>
      </c>
      <c r="BS23">
        <v>14.226800000000001</v>
      </c>
      <c r="BT23">
        <v>7086.85</v>
      </c>
      <c r="BU23">
        <v>21318.400000000001</v>
      </c>
      <c r="BV23">
        <v>238.06200000000001</v>
      </c>
      <c r="BW23">
        <v>0</v>
      </c>
      <c r="BX23">
        <v>4.7422700000000004</v>
      </c>
      <c r="BY23">
        <v>5.6907300000000003</v>
      </c>
      <c r="BZ23">
        <v>39.835099999999997</v>
      </c>
      <c r="CA23">
        <v>0</v>
      </c>
      <c r="CB23">
        <v>86.309299999999993</v>
      </c>
      <c r="CC23">
        <v>5.6907300000000003</v>
      </c>
      <c r="CD23">
        <v>0</v>
      </c>
      <c r="CE23">
        <v>9.4845400000000009</v>
      </c>
      <c r="CF23">
        <v>89.154700000000005</v>
      </c>
      <c r="CG23">
        <v>202.02099999999999</v>
      </c>
      <c r="CH23">
        <v>3.7938200000000002</v>
      </c>
      <c r="CI23">
        <v>43.628900000000002</v>
      </c>
      <c r="CJ23">
        <v>18.020600000000002</v>
      </c>
      <c r="CK23">
        <v>18.020600000000002</v>
      </c>
      <c r="CL23">
        <v>36.0413</v>
      </c>
      <c r="CM23">
        <v>0</v>
      </c>
      <c r="CN23">
        <v>23.711400000000001</v>
      </c>
      <c r="CO23">
        <v>1313.61</v>
      </c>
      <c r="CP23">
        <v>1.8969100000000001</v>
      </c>
      <c r="CQ23">
        <v>34.144399999999997</v>
      </c>
      <c r="CR23">
        <v>20866.900000000001</v>
      </c>
      <c r="CS23">
        <v>0</v>
      </c>
      <c r="CT23">
        <v>45.525799999999997</v>
      </c>
      <c r="CU23">
        <v>18.969100000000001</v>
      </c>
      <c r="CV23">
        <v>18.020600000000002</v>
      </c>
      <c r="CW23">
        <v>29.402100000000001</v>
      </c>
      <c r="CX23">
        <v>90.103099999999998</v>
      </c>
      <c r="CY23">
        <v>7331.55</v>
      </c>
      <c r="CZ23">
        <v>0</v>
      </c>
      <c r="DA23">
        <v>52.164999999999999</v>
      </c>
      <c r="DB23">
        <v>58.804200000000002</v>
      </c>
      <c r="DC23">
        <v>2613.94</v>
      </c>
      <c r="DD23">
        <v>21.814399999999999</v>
      </c>
      <c r="DE23">
        <v>625.03099999999995</v>
      </c>
      <c r="DF23">
        <v>58.804200000000002</v>
      </c>
      <c r="DG23">
        <v>276.94900000000001</v>
      </c>
      <c r="DH23">
        <v>5.6907300000000003</v>
      </c>
      <c r="DI23">
        <v>13.2784</v>
      </c>
      <c r="DJ23">
        <v>11.381500000000001</v>
      </c>
      <c r="DK23">
        <v>44.577300000000001</v>
      </c>
      <c r="DL23">
        <v>22.762899999999998</v>
      </c>
      <c r="DM23">
        <v>320.57799999999997</v>
      </c>
      <c r="DN23">
        <v>2643.34</v>
      </c>
      <c r="DO23">
        <v>23.711400000000001</v>
      </c>
      <c r="DP23">
        <v>114.76300000000001</v>
      </c>
      <c r="DQ23">
        <v>2.8453599999999999</v>
      </c>
      <c r="DR23">
        <v>19.9175</v>
      </c>
      <c r="DS23">
        <v>854.55700000000002</v>
      </c>
      <c r="DT23">
        <v>295.91800000000001</v>
      </c>
      <c r="DU23">
        <v>266.51600000000002</v>
      </c>
      <c r="DV23">
        <v>8.5360899999999997</v>
      </c>
      <c r="DW23">
        <v>83.463999999999999</v>
      </c>
      <c r="DX23">
        <v>1.8969100000000001</v>
      </c>
      <c r="DY23">
        <v>1.8969100000000001</v>
      </c>
      <c r="DZ23">
        <v>195.38200000000001</v>
      </c>
      <c r="EA23">
        <v>0</v>
      </c>
      <c r="EB23">
        <v>85.360900000000001</v>
      </c>
      <c r="EC23">
        <v>29.402100000000001</v>
      </c>
      <c r="ED23">
        <v>0</v>
      </c>
      <c r="EE23">
        <v>16.123699999999999</v>
      </c>
      <c r="EF23">
        <v>21.814399999999999</v>
      </c>
      <c r="EG23">
        <v>0</v>
      </c>
      <c r="EH23">
        <v>0</v>
      </c>
      <c r="EI23">
        <v>224.78399999999999</v>
      </c>
      <c r="EJ23">
        <v>119.474</v>
      </c>
      <c r="EK23">
        <v>10.433</v>
      </c>
      <c r="EL23">
        <v>4939.55</v>
      </c>
      <c r="EM23">
        <v>0</v>
      </c>
      <c r="EN23">
        <v>4.2680400000000001</v>
      </c>
      <c r="EO23">
        <v>1.8969100000000001</v>
      </c>
      <c r="EP23">
        <v>537.77300000000002</v>
      </c>
      <c r="EQ23">
        <v>215.29900000000001</v>
      </c>
      <c r="ER23">
        <v>0.66215999999999997</v>
      </c>
      <c r="ES23">
        <v>582.82500000000005</v>
      </c>
      <c r="ET23">
        <v>8.5360899999999997</v>
      </c>
      <c r="EU23">
        <v>23.711400000000001</v>
      </c>
      <c r="EV23">
        <v>0</v>
      </c>
      <c r="EW23">
        <v>9.4845400000000009</v>
      </c>
      <c r="EX23">
        <v>395.505</v>
      </c>
      <c r="EY23">
        <v>10.433</v>
      </c>
      <c r="EZ23">
        <v>40.783499999999997</v>
      </c>
      <c r="FA23">
        <v>110.021</v>
      </c>
      <c r="FB23">
        <v>131.83500000000001</v>
      </c>
      <c r="FC23">
        <v>1232.04</v>
      </c>
      <c r="FD23">
        <v>112.866</v>
      </c>
      <c r="FE23">
        <v>121.402</v>
      </c>
      <c r="FF23">
        <v>22.762899999999998</v>
      </c>
      <c r="FG23">
        <v>6.6391799999999996</v>
      </c>
      <c r="FH23">
        <v>0</v>
      </c>
      <c r="FI23">
        <v>25.6083</v>
      </c>
      <c r="FJ23">
        <v>1.8969100000000001</v>
      </c>
      <c r="FK23">
        <v>22.762899999999998</v>
      </c>
      <c r="FL23">
        <v>237.114</v>
      </c>
      <c r="FM23">
        <v>0</v>
      </c>
      <c r="FN23">
        <v>5.6907300000000003</v>
      </c>
      <c r="FO23">
        <v>0</v>
      </c>
      <c r="FP23">
        <v>8.5360899999999997</v>
      </c>
      <c r="FQ23">
        <v>3.7938200000000002</v>
      </c>
      <c r="FR23">
        <v>3.7938200000000002</v>
      </c>
      <c r="FS23">
        <v>0</v>
      </c>
      <c r="FT23">
        <v>11.381500000000001</v>
      </c>
      <c r="FU23">
        <v>11.381500000000001</v>
      </c>
      <c r="FV23">
        <v>162.18600000000001</v>
      </c>
      <c r="FW23">
        <v>0</v>
      </c>
      <c r="FX23">
        <v>64.494900000000001</v>
      </c>
      <c r="FY23">
        <v>1.8969100000000001</v>
      </c>
      <c r="FZ23">
        <v>25.6083</v>
      </c>
      <c r="GA23">
        <v>55.958799999999997</v>
      </c>
      <c r="GB23">
        <v>25.6083</v>
      </c>
      <c r="GC23">
        <v>111.91800000000001</v>
      </c>
      <c r="GD23">
        <v>0</v>
      </c>
      <c r="GE23">
        <v>82.515500000000003</v>
      </c>
      <c r="GF23">
        <v>128.99</v>
      </c>
      <c r="GG23">
        <v>2.8453599999999999</v>
      </c>
      <c r="GH23">
        <v>1177.03</v>
      </c>
      <c r="GI23">
        <v>1.8969100000000001</v>
      </c>
    </row>
    <row r="24" spans="1:191" x14ac:dyDescent="0.25">
      <c r="A24" t="s">
        <v>89</v>
      </c>
      <c r="B24" t="s">
        <v>98</v>
      </c>
      <c r="C24" t="s">
        <v>94</v>
      </c>
      <c r="D24">
        <v>12.641299999999999</v>
      </c>
      <c r="E24">
        <v>656.44600000000003</v>
      </c>
      <c r="F24">
        <v>35.2151</v>
      </c>
      <c r="G24">
        <v>1183.77</v>
      </c>
      <c r="H24">
        <v>9.9324700000000004</v>
      </c>
      <c r="I24">
        <v>3238.89</v>
      </c>
      <c r="J24">
        <v>407.23099999999999</v>
      </c>
      <c r="K24">
        <v>982.41200000000003</v>
      </c>
      <c r="L24">
        <v>6.3206600000000002</v>
      </c>
      <c r="M24">
        <v>728.68200000000002</v>
      </c>
      <c r="N24">
        <v>3542.28</v>
      </c>
      <c r="O24">
        <v>1432.98</v>
      </c>
      <c r="P24">
        <v>770.21799999999996</v>
      </c>
      <c r="Q24">
        <v>36.118099999999998</v>
      </c>
      <c r="R24">
        <v>61.400700000000001</v>
      </c>
      <c r="S24">
        <v>11.7384</v>
      </c>
      <c r="T24">
        <v>178.78399999999999</v>
      </c>
      <c r="U24">
        <v>19.864899999999999</v>
      </c>
      <c r="V24">
        <v>12.641299999999999</v>
      </c>
      <c r="W24">
        <v>322.35399999999998</v>
      </c>
      <c r="X24">
        <v>10.8354</v>
      </c>
      <c r="Y24">
        <v>39812.1</v>
      </c>
      <c r="Z24">
        <v>0</v>
      </c>
      <c r="AA24">
        <v>24.3797</v>
      </c>
      <c r="AB24">
        <v>8.1265699999999992</v>
      </c>
      <c r="AC24">
        <v>14.4472</v>
      </c>
      <c r="AD24">
        <v>2119.23</v>
      </c>
      <c r="AE24">
        <v>35.2151</v>
      </c>
      <c r="AF24">
        <v>49.662399999999998</v>
      </c>
      <c r="AG24">
        <v>225.738</v>
      </c>
      <c r="AH24">
        <v>135.44300000000001</v>
      </c>
      <c r="AI24">
        <v>1174.74</v>
      </c>
      <c r="AJ24">
        <v>12.641299999999999</v>
      </c>
      <c r="AK24">
        <v>273.15600000000001</v>
      </c>
      <c r="AL24">
        <v>0</v>
      </c>
      <c r="AM24">
        <v>6.3206600000000002</v>
      </c>
      <c r="AN24">
        <v>15.350199999999999</v>
      </c>
      <c r="AO24">
        <v>22.573799999999999</v>
      </c>
      <c r="AP24">
        <v>10.8354</v>
      </c>
      <c r="AQ24">
        <v>6691.78</v>
      </c>
      <c r="AR24">
        <v>24.3797</v>
      </c>
      <c r="AS24">
        <v>319.64499999999998</v>
      </c>
      <c r="AT24">
        <v>130.02500000000001</v>
      </c>
      <c r="AU24">
        <v>4.5147599999999999</v>
      </c>
      <c r="AV24">
        <v>9.9324700000000004</v>
      </c>
      <c r="AW24">
        <v>1.8059000000000001</v>
      </c>
      <c r="AX24">
        <v>14.4472</v>
      </c>
      <c r="AY24">
        <v>9.9324700000000004</v>
      </c>
      <c r="AZ24">
        <v>1451.04</v>
      </c>
      <c r="BA24">
        <v>0</v>
      </c>
      <c r="BB24">
        <v>3.6118100000000002</v>
      </c>
      <c r="BC24">
        <v>0</v>
      </c>
      <c r="BD24">
        <v>1247.8800000000001</v>
      </c>
      <c r="BE24">
        <v>13.5443</v>
      </c>
      <c r="BF24">
        <v>4.5147599999999999</v>
      </c>
      <c r="BG24">
        <v>3380.65</v>
      </c>
      <c r="BH24">
        <v>441.54399999999998</v>
      </c>
      <c r="BI24">
        <v>4.5147599999999999</v>
      </c>
      <c r="BJ24">
        <v>119.19</v>
      </c>
      <c r="BK24">
        <v>97.518799999999999</v>
      </c>
      <c r="BL24">
        <v>1491.68</v>
      </c>
      <c r="BM24">
        <v>14.4472</v>
      </c>
      <c r="BN24">
        <v>5.4177099999999996</v>
      </c>
      <c r="BO24">
        <v>9.0295199999999998</v>
      </c>
      <c r="BP24">
        <v>0.90295199999999998</v>
      </c>
      <c r="BQ24">
        <v>5.4177099999999996</v>
      </c>
      <c r="BR24">
        <v>521.90599999999995</v>
      </c>
      <c r="BS24">
        <v>13.5443</v>
      </c>
      <c r="BT24">
        <v>8034.47</v>
      </c>
      <c r="BU24">
        <v>22865.5</v>
      </c>
      <c r="BV24">
        <v>260.95299999999997</v>
      </c>
      <c r="BW24">
        <v>0</v>
      </c>
      <c r="BX24">
        <v>9.9324700000000004</v>
      </c>
      <c r="BY24">
        <v>16.2531</v>
      </c>
      <c r="BZ24">
        <v>43.341700000000003</v>
      </c>
      <c r="CA24">
        <v>0</v>
      </c>
      <c r="CB24">
        <v>106.548</v>
      </c>
      <c r="CC24">
        <v>7.2236200000000004</v>
      </c>
      <c r="CD24">
        <v>0</v>
      </c>
      <c r="CE24">
        <v>0.90295199999999998</v>
      </c>
      <c r="CF24">
        <v>105.645</v>
      </c>
      <c r="CG24">
        <v>240.185</v>
      </c>
      <c r="CH24">
        <v>7.2236200000000004</v>
      </c>
      <c r="CI24">
        <v>44.244599999999998</v>
      </c>
      <c r="CJ24">
        <v>27.0886</v>
      </c>
      <c r="CK24">
        <v>20.767900000000001</v>
      </c>
      <c r="CL24">
        <v>42.438699999999997</v>
      </c>
      <c r="CM24">
        <v>0</v>
      </c>
      <c r="CN24">
        <v>32.506300000000003</v>
      </c>
      <c r="CO24">
        <v>1321.02</v>
      </c>
      <c r="CP24">
        <v>2.70886</v>
      </c>
      <c r="CQ24">
        <v>28.894500000000001</v>
      </c>
      <c r="CR24">
        <v>22716.5</v>
      </c>
      <c r="CS24">
        <v>0</v>
      </c>
      <c r="CT24">
        <v>60.497799999999998</v>
      </c>
      <c r="CU24">
        <v>31.603300000000001</v>
      </c>
      <c r="CV24">
        <v>23.476800000000001</v>
      </c>
      <c r="CW24">
        <v>23.476800000000001</v>
      </c>
      <c r="CX24">
        <v>95.712900000000005</v>
      </c>
      <c r="CY24">
        <v>7409.62</v>
      </c>
      <c r="CZ24">
        <v>0</v>
      </c>
      <c r="DA24">
        <v>77.653899999999993</v>
      </c>
      <c r="DB24">
        <v>83.974500000000006</v>
      </c>
      <c r="DC24">
        <v>3052.88</v>
      </c>
      <c r="DD24">
        <v>19.864899999999999</v>
      </c>
      <c r="DE24">
        <v>758.48</v>
      </c>
      <c r="DF24">
        <v>69.527299999999997</v>
      </c>
      <c r="DG24">
        <v>262.75900000000001</v>
      </c>
      <c r="DH24">
        <v>2.70886</v>
      </c>
      <c r="DI24">
        <v>18.962</v>
      </c>
      <c r="DJ24">
        <v>6.3206600000000002</v>
      </c>
      <c r="DK24">
        <v>47.856499999999997</v>
      </c>
      <c r="DL24">
        <v>21.6708</v>
      </c>
      <c r="DM24">
        <v>363.89</v>
      </c>
      <c r="DN24">
        <v>2660.1</v>
      </c>
      <c r="DO24">
        <v>18.962</v>
      </c>
      <c r="DP24">
        <v>126.413</v>
      </c>
      <c r="DQ24">
        <v>2.70886</v>
      </c>
      <c r="DR24">
        <v>16.2531</v>
      </c>
      <c r="DS24">
        <v>882.18399999999997</v>
      </c>
      <c r="DT24">
        <v>256.43799999999999</v>
      </c>
      <c r="DU24">
        <v>232.059</v>
      </c>
      <c r="DV24">
        <v>9.9324700000000004</v>
      </c>
      <c r="DW24">
        <v>126.413</v>
      </c>
      <c r="DX24">
        <v>0</v>
      </c>
      <c r="DY24">
        <v>4.5147599999999999</v>
      </c>
      <c r="DZ24">
        <v>229.35</v>
      </c>
      <c r="EA24">
        <v>0</v>
      </c>
      <c r="EB24">
        <v>89.392200000000003</v>
      </c>
      <c r="EC24">
        <v>35.2151</v>
      </c>
      <c r="ED24">
        <v>0</v>
      </c>
      <c r="EE24">
        <v>8.1265699999999992</v>
      </c>
      <c r="EF24">
        <v>25.282699999999998</v>
      </c>
      <c r="EG24">
        <v>0</v>
      </c>
      <c r="EH24">
        <v>0</v>
      </c>
      <c r="EI24">
        <v>246.506</v>
      </c>
      <c r="EJ24">
        <v>117.384</v>
      </c>
      <c r="EK24">
        <v>17.156099999999999</v>
      </c>
      <c r="EL24">
        <v>6190.64</v>
      </c>
      <c r="EM24">
        <v>0</v>
      </c>
      <c r="EN24">
        <v>4.5147599999999999</v>
      </c>
      <c r="EO24">
        <v>2.70886</v>
      </c>
      <c r="EP24">
        <v>638.36800000000005</v>
      </c>
      <c r="EQ24">
        <v>242.89400000000001</v>
      </c>
      <c r="ER24">
        <v>0.43847799999999998</v>
      </c>
      <c r="ES24">
        <v>656.44600000000003</v>
      </c>
      <c r="ET24">
        <v>13.5443</v>
      </c>
      <c r="EU24">
        <v>18.962</v>
      </c>
      <c r="EV24">
        <v>0</v>
      </c>
      <c r="EW24">
        <v>18.962</v>
      </c>
      <c r="EX24">
        <v>477.66199999999998</v>
      </c>
      <c r="EY24">
        <v>17.156099999999999</v>
      </c>
      <c r="EZ24">
        <v>55.080100000000002</v>
      </c>
      <c r="FA24">
        <v>102.03400000000001</v>
      </c>
      <c r="FB24">
        <v>147.18100000000001</v>
      </c>
      <c r="FC24">
        <v>1393.25</v>
      </c>
      <c r="FD24">
        <v>117.384</v>
      </c>
      <c r="FE24">
        <v>127.316</v>
      </c>
      <c r="FF24">
        <v>29.7974</v>
      </c>
      <c r="FG24">
        <v>4.5147599999999999</v>
      </c>
      <c r="FH24">
        <v>0</v>
      </c>
      <c r="FI24">
        <v>36.118099999999998</v>
      </c>
      <c r="FJ24">
        <v>0.90295199999999998</v>
      </c>
      <c r="FK24">
        <v>20.767900000000001</v>
      </c>
      <c r="FL24">
        <v>265.46800000000002</v>
      </c>
      <c r="FM24">
        <v>0</v>
      </c>
      <c r="FN24">
        <v>7.2236200000000004</v>
      </c>
      <c r="FO24">
        <v>0</v>
      </c>
      <c r="FP24">
        <v>11.7384</v>
      </c>
      <c r="FQ24">
        <v>5.4177099999999996</v>
      </c>
      <c r="FR24">
        <v>6.3206600000000002</v>
      </c>
      <c r="FS24">
        <v>0</v>
      </c>
      <c r="FT24">
        <v>9.9324700000000004</v>
      </c>
      <c r="FU24">
        <v>8.1265699999999992</v>
      </c>
      <c r="FV24">
        <v>183.29900000000001</v>
      </c>
      <c r="FW24">
        <v>0</v>
      </c>
      <c r="FX24">
        <v>71.333200000000005</v>
      </c>
      <c r="FY24">
        <v>3.6118100000000002</v>
      </c>
      <c r="FZ24">
        <v>22.573799999999999</v>
      </c>
      <c r="GA24">
        <v>52.371200000000002</v>
      </c>
      <c r="GB24">
        <v>44.244599999999998</v>
      </c>
      <c r="GC24">
        <v>124.607</v>
      </c>
      <c r="GD24">
        <v>0</v>
      </c>
      <c r="GE24">
        <v>90.295199999999994</v>
      </c>
      <c r="GF24">
        <v>139.05500000000001</v>
      </c>
      <c r="GG24">
        <v>2.70886</v>
      </c>
      <c r="GH24">
        <v>1205.44</v>
      </c>
      <c r="GI24">
        <v>0.90295199999999998</v>
      </c>
    </row>
    <row r="25" spans="1:191" x14ac:dyDescent="0.25">
      <c r="A25" t="s">
        <v>89</v>
      </c>
      <c r="B25" t="s">
        <v>99</v>
      </c>
      <c r="C25" t="s">
        <v>94</v>
      </c>
      <c r="D25">
        <v>7.1289400000000001</v>
      </c>
      <c r="E25">
        <v>662.99199999999996</v>
      </c>
      <c r="F25">
        <v>30.892099999999999</v>
      </c>
      <c r="G25">
        <v>1249.94</v>
      </c>
      <c r="H25">
        <v>16.6342</v>
      </c>
      <c r="I25">
        <v>3215.15</v>
      </c>
      <c r="J25">
        <v>558.43399999999997</v>
      </c>
      <c r="K25">
        <v>1107.3599999999999</v>
      </c>
      <c r="L25">
        <v>11.881600000000001</v>
      </c>
      <c r="M25">
        <v>753.29200000000003</v>
      </c>
      <c r="N25">
        <v>3300.7</v>
      </c>
      <c r="O25">
        <v>1406.78</v>
      </c>
      <c r="P25">
        <v>727.15200000000004</v>
      </c>
      <c r="Q25">
        <v>28.515799999999999</v>
      </c>
      <c r="R25">
        <v>66.536799999999999</v>
      </c>
      <c r="S25">
        <v>7.1289400000000001</v>
      </c>
      <c r="T25">
        <v>197.23400000000001</v>
      </c>
      <c r="U25">
        <v>9.5052599999999998</v>
      </c>
      <c r="V25">
        <v>4.7526299999999999</v>
      </c>
      <c r="W25">
        <v>346.94200000000001</v>
      </c>
      <c r="X25">
        <v>16.6342</v>
      </c>
      <c r="Y25">
        <v>35858.6</v>
      </c>
      <c r="Z25">
        <v>0</v>
      </c>
      <c r="AA25">
        <v>14.257899999999999</v>
      </c>
      <c r="AB25">
        <v>7.1289400000000001</v>
      </c>
      <c r="AC25">
        <v>21.386800000000001</v>
      </c>
      <c r="AD25">
        <v>1950.95</v>
      </c>
      <c r="AE25">
        <v>16.6342</v>
      </c>
      <c r="AF25">
        <v>40.397300000000001</v>
      </c>
      <c r="AG25">
        <v>194.858</v>
      </c>
      <c r="AH25">
        <v>116.43899999999999</v>
      </c>
      <c r="AI25">
        <v>1059.8399999999999</v>
      </c>
      <c r="AJ25">
        <v>16.6342</v>
      </c>
      <c r="AK25">
        <v>201.94</v>
      </c>
      <c r="AL25">
        <v>0</v>
      </c>
      <c r="AM25">
        <v>4.7526299999999999</v>
      </c>
      <c r="AN25">
        <v>9.5052599999999998</v>
      </c>
      <c r="AO25">
        <v>30.892099999999999</v>
      </c>
      <c r="AP25">
        <v>0</v>
      </c>
      <c r="AQ25">
        <v>6152.28</v>
      </c>
      <c r="AR25">
        <v>28.515799999999999</v>
      </c>
      <c r="AS25">
        <v>294.66300000000001</v>
      </c>
      <c r="AT25">
        <v>85.547300000000007</v>
      </c>
      <c r="AU25">
        <v>9.5052599999999998</v>
      </c>
      <c r="AV25">
        <v>2.3763100000000001</v>
      </c>
      <c r="AW25">
        <v>7.1289400000000001</v>
      </c>
      <c r="AX25">
        <v>16.6342</v>
      </c>
      <c r="AY25">
        <v>11.881600000000001</v>
      </c>
      <c r="AZ25">
        <v>1352.12</v>
      </c>
      <c r="BA25">
        <v>0</v>
      </c>
      <c r="BB25">
        <v>4.7526299999999999</v>
      </c>
      <c r="BC25">
        <v>0</v>
      </c>
      <c r="BD25">
        <v>1133.5</v>
      </c>
      <c r="BE25">
        <v>7.1289400000000001</v>
      </c>
      <c r="BF25">
        <v>1.1881600000000001</v>
      </c>
      <c r="BG25">
        <v>3500.31</v>
      </c>
      <c r="BH25">
        <v>484.76799999999997</v>
      </c>
      <c r="BI25">
        <v>14.257899999999999</v>
      </c>
      <c r="BJ25">
        <v>121.19199999999999</v>
      </c>
      <c r="BK25">
        <v>166.34200000000001</v>
      </c>
      <c r="BL25">
        <v>1285.5899999999999</v>
      </c>
      <c r="BM25">
        <v>9.5052599999999998</v>
      </c>
      <c r="BN25">
        <v>11.881600000000001</v>
      </c>
      <c r="BO25">
        <v>7.1289400000000001</v>
      </c>
      <c r="BP25">
        <v>7.1289400000000001</v>
      </c>
      <c r="BQ25">
        <v>2.3763100000000001</v>
      </c>
      <c r="BR25">
        <v>470.51</v>
      </c>
      <c r="BS25">
        <v>7.1289400000000001</v>
      </c>
      <c r="BT25">
        <v>6720.22</v>
      </c>
      <c r="BU25">
        <v>18936.900000000001</v>
      </c>
      <c r="BV25">
        <v>204.363</v>
      </c>
      <c r="BW25">
        <v>0</v>
      </c>
      <c r="BX25">
        <v>4.7526299999999999</v>
      </c>
      <c r="BY25">
        <v>9.5052599999999998</v>
      </c>
      <c r="BZ25">
        <v>35.6447</v>
      </c>
      <c r="CA25">
        <v>0</v>
      </c>
      <c r="CB25">
        <v>102.182</v>
      </c>
      <c r="CC25">
        <v>16.6342</v>
      </c>
      <c r="CD25">
        <v>0</v>
      </c>
      <c r="CE25">
        <v>7.1289400000000001</v>
      </c>
      <c r="CF25">
        <v>99.805199999999999</v>
      </c>
      <c r="CG25">
        <v>358.82400000000001</v>
      </c>
      <c r="CH25">
        <v>2.3763100000000001</v>
      </c>
      <c r="CI25">
        <v>40.397300000000001</v>
      </c>
      <c r="CJ25">
        <v>21.386800000000001</v>
      </c>
      <c r="CK25">
        <v>16.6342</v>
      </c>
      <c r="CL25">
        <v>54.655200000000001</v>
      </c>
      <c r="CM25">
        <v>0</v>
      </c>
      <c r="CN25">
        <v>28.515799999999999</v>
      </c>
      <c r="CO25">
        <v>1192.9100000000001</v>
      </c>
      <c r="CP25">
        <v>4.7526299999999999</v>
      </c>
      <c r="CQ25">
        <v>16.6342</v>
      </c>
      <c r="CR25">
        <v>19927.8</v>
      </c>
      <c r="CS25">
        <v>0</v>
      </c>
      <c r="CT25">
        <v>54.655200000000001</v>
      </c>
      <c r="CU25">
        <v>28.515799999999999</v>
      </c>
      <c r="CV25">
        <v>19.0105</v>
      </c>
      <c r="CW25">
        <v>23.763100000000001</v>
      </c>
      <c r="CX25">
        <v>92.676299999999998</v>
      </c>
      <c r="CY25">
        <v>6002.57</v>
      </c>
      <c r="CZ25">
        <v>0</v>
      </c>
      <c r="DA25">
        <v>38.021000000000001</v>
      </c>
      <c r="DB25">
        <v>57.031599999999997</v>
      </c>
      <c r="DC25">
        <v>2354.9299999999998</v>
      </c>
      <c r="DD25">
        <v>28.515799999999999</v>
      </c>
      <c r="DE25">
        <v>822.20500000000004</v>
      </c>
      <c r="DF25">
        <v>59.407899999999998</v>
      </c>
      <c r="DG25">
        <v>230.50299999999999</v>
      </c>
      <c r="DH25">
        <v>2.3763100000000001</v>
      </c>
      <c r="DI25">
        <v>9.5052599999999998</v>
      </c>
      <c r="DJ25">
        <v>0</v>
      </c>
      <c r="DK25">
        <v>57.031599999999997</v>
      </c>
      <c r="DL25">
        <v>19.0105</v>
      </c>
      <c r="DM25">
        <v>335.06</v>
      </c>
      <c r="DN25">
        <v>2240.86</v>
      </c>
      <c r="DO25">
        <v>23.763100000000001</v>
      </c>
      <c r="DP25">
        <v>95.052599999999998</v>
      </c>
      <c r="DQ25">
        <v>23.763100000000001</v>
      </c>
      <c r="DR25">
        <v>11.881600000000001</v>
      </c>
      <c r="DS25">
        <v>779.43100000000004</v>
      </c>
      <c r="DT25">
        <v>256.642</v>
      </c>
      <c r="DU25">
        <v>339.81299999999999</v>
      </c>
      <c r="DV25">
        <v>4.7526299999999999</v>
      </c>
      <c r="DW25">
        <v>104.55800000000001</v>
      </c>
      <c r="DX25">
        <v>0</v>
      </c>
      <c r="DY25">
        <v>2.3763100000000001</v>
      </c>
      <c r="DZ25">
        <v>232.87899999999999</v>
      </c>
      <c r="EA25">
        <v>0</v>
      </c>
      <c r="EB25">
        <v>97.428899999999999</v>
      </c>
      <c r="EC25">
        <v>14.257899999999999</v>
      </c>
      <c r="ED25">
        <v>0</v>
      </c>
      <c r="EE25">
        <v>16.6342</v>
      </c>
      <c r="EF25">
        <v>16.6342</v>
      </c>
      <c r="EG25">
        <v>0</v>
      </c>
      <c r="EH25">
        <v>0</v>
      </c>
      <c r="EI25">
        <v>220.99700000000001</v>
      </c>
      <c r="EJ25">
        <v>76.042100000000005</v>
      </c>
      <c r="EK25">
        <v>5.9407899999999998</v>
      </c>
      <c r="EL25">
        <v>7169.34</v>
      </c>
      <c r="EM25">
        <v>0</v>
      </c>
      <c r="EN25">
        <v>1.1881600000000001</v>
      </c>
      <c r="EO25">
        <v>4.7526299999999999</v>
      </c>
      <c r="EP25">
        <v>648.73299999999995</v>
      </c>
      <c r="EQ25">
        <v>230.50299999999999</v>
      </c>
      <c r="ER25">
        <v>11.9285</v>
      </c>
      <c r="ES25">
        <v>662.99199999999996</v>
      </c>
      <c r="ET25">
        <v>14.257899999999999</v>
      </c>
      <c r="EU25">
        <v>26.139500000000002</v>
      </c>
      <c r="EV25">
        <v>0</v>
      </c>
      <c r="EW25">
        <v>16.6342</v>
      </c>
      <c r="EX25">
        <v>477.63900000000001</v>
      </c>
      <c r="EY25">
        <v>5.9407899999999998</v>
      </c>
      <c r="EZ25">
        <v>47.526299999999999</v>
      </c>
      <c r="FA25">
        <v>52.2789</v>
      </c>
      <c r="FB25">
        <v>133.07400000000001</v>
      </c>
      <c r="FC25">
        <v>1226.18</v>
      </c>
      <c r="FD25">
        <v>87.923599999999993</v>
      </c>
      <c r="FE25">
        <v>161.589</v>
      </c>
      <c r="FF25">
        <v>38.021000000000001</v>
      </c>
      <c r="FG25">
        <v>7.1289400000000001</v>
      </c>
      <c r="FH25">
        <v>0</v>
      </c>
      <c r="FI25">
        <v>33.2684</v>
      </c>
      <c r="FJ25">
        <v>4.7526299999999999</v>
      </c>
      <c r="FK25">
        <v>30.892099999999999</v>
      </c>
      <c r="FL25">
        <v>275.65199999999999</v>
      </c>
      <c r="FM25">
        <v>0</v>
      </c>
      <c r="FN25">
        <v>4.7526299999999999</v>
      </c>
      <c r="FO25">
        <v>0</v>
      </c>
      <c r="FP25">
        <v>16.6342</v>
      </c>
      <c r="FQ25">
        <v>2.3763100000000001</v>
      </c>
      <c r="FR25">
        <v>2.3763100000000001</v>
      </c>
      <c r="FS25">
        <v>0</v>
      </c>
      <c r="FT25">
        <v>11.881600000000001</v>
      </c>
      <c r="FU25">
        <v>7.1289400000000001</v>
      </c>
      <c r="FV25">
        <v>192.48099999999999</v>
      </c>
      <c r="FW25">
        <v>0</v>
      </c>
      <c r="FX25">
        <v>59.407899999999998</v>
      </c>
      <c r="FY25">
        <v>4.7526299999999999</v>
      </c>
      <c r="FZ25">
        <v>16.6342</v>
      </c>
      <c r="GA25">
        <v>49.9026</v>
      </c>
      <c r="GB25">
        <v>45.15</v>
      </c>
      <c r="GC25">
        <v>121.19199999999999</v>
      </c>
      <c r="GD25">
        <v>0</v>
      </c>
      <c r="GE25">
        <v>49.9026</v>
      </c>
      <c r="GF25">
        <v>130.697</v>
      </c>
      <c r="GG25">
        <v>7.1289400000000001</v>
      </c>
      <c r="GH25">
        <v>1031.32</v>
      </c>
      <c r="GI25">
        <v>0</v>
      </c>
    </row>
    <row r="26" spans="1:191" x14ac:dyDescent="0.25">
      <c r="A26" t="s">
        <v>96</v>
      </c>
      <c r="B26" t="s">
        <v>90</v>
      </c>
      <c r="C26" t="s">
        <v>94</v>
      </c>
      <c r="D26">
        <v>0.67227999999999999</v>
      </c>
      <c r="E26">
        <v>634.29700000000003</v>
      </c>
      <c r="F26">
        <v>47.731900000000003</v>
      </c>
      <c r="G26">
        <v>1369.44</v>
      </c>
      <c r="H26">
        <v>0.67227999999999999</v>
      </c>
      <c r="I26">
        <v>3146.94</v>
      </c>
      <c r="J26">
        <v>340.17399999999998</v>
      </c>
      <c r="K26">
        <v>1066.9100000000001</v>
      </c>
      <c r="L26">
        <v>10.756500000000001</v>
      </c>
      <c r="M26">
        <v>670.26400000000001</v>
      </c>
      <c r="N26">
        <v>2422.23</v>
      </c>
      <c r="O26">
        <v>1098.51</v>
      </c>
      <c r="P26">
        <v>804.72</v>
      </c>
      <c r="Q26">
        <v>94.791499999999999</v>
      </c>
      <c r="R26">
        <v>43.6982</v>
      </c>
      <c r="S26">
        <v>12.101000000000001</v>
      </c>
      <c r="T26">
        <v>209.75200000000001</v>
      </c>
      <c r="U26">
        <v>6.0505199999999997</v>
      </c>
      <c r="V26">
        <v>0</v>
      </c>
      <c r="W26">
        <v>395.30099999999999</v>
      </c>
      <c r="X26">
        <v>24.874400000000001</v>
      </c>
      <c r="Y26">
        <v>40759</v>
      </c>
      <c r="Z26">
        <v>0</v>
      </c>
      <c r="AA26">
        <v>34.286299999999997</v>
      </c>
      <c r="AB26">
        <v>17.479299999999999</v>
      </c>
      <c r="AC26">
        <v>8.7396499999999993</v>
      </c>
      <c r="AD26">
        <v>2389.96</v>
      </c>
      <c r="AE26">
        <v>3.3614000000000002</v>
      </c>
      <c r="AF26">
        <v>61.177500000000002</v>
      </c>
      <c r="AG26">
        <v>185.54900000000001</v>
      </c>
      <c r="AH26">
        <v>141.179</v>
      </c>
      <c r="AI26">
        <v>1180.52</v>
      </c>
      <c r="AJ26">
        <v>8.0673700000000004</v>
      </c>
      <c r="AK26">
        <v>207.90600000000001</v>
      </c>
      <c r="AL26">
        <v>0</v>
      </c>
      <c r="AM26">
        <v>2.0168400000000002</v>
      </c>
      <c r="AN26">
        <v>0.67227999999999999</v>
      </c>
      <c r="AO26">
        <v>7.3950899999999997</v>
      </c>
      <c r="AP26">
        <v>18.823899999999998</v>
      </c>
      <c r="AQ26">
        <v>7323.15</v>
      </c>
      <c r="AR26">
        <v>23.529800000000002</v>
      </c>
      <c r="AS26">
        <v>441.68799999999999</v>
      </c>
      <c r="AT26">
        <v>192.94399999999999</v>
      </c>
      <c r="AU26">
        <v>0</v>
      </c>
      <c r="AV26">
        <v>31.597200000000001</v>
      </c>
      <c r="AW26">
        <v>14.117900000000001</v>
      </c>
      <c r="AX26">
        <v>2.0168400000000002</v>
      </c>
      <c r="AY26">
        <v>25.546700000000001</v>
      </c>
      <c r="AZ26">
        <v>1741.88</v>
      </c>
      <c r="BA26">
        <v>0</v>
      </c>
      <c r="BB26">
        <v>0</v>
      </c>
      <c r="BC26">
        <v>5.3782399999999999</v>
      </c>
      <c r="BD26">
        <v>1199.3499999999999</v>
      </c>
      <c r="BE26">
        <v>10.756500000000001</v>
      </c>
      <c r="BF26">
        <v>5.7143800000000002</v>
      </c>
      <c r="BG26">
        <v>4012.84</v>
      </c>
      <c r="BH26">
        <v>477.31900000000002</v>
      </c>
      <c r="BI26">
        <v>4.7059600000000001</v>
      </c>
      <c r="BJ26">
        <v>149.91900000000001</v>
      </c>
      <c r="BK26">
        <v>190.255</v>
      </c>
      <c r="BL26">
        <v>2689.79</v>
      </c>
      <c r="BM26">
        <v>10.756500000000001</v>
      </c>
      <c r="BN26">
        <v>3.3614000000000002</v>
      </c>
      <c r="BO26">
        <v>0</v>
      </c>
      <c r="BP26">
        <v>18.151599999999998</v>
      </c>
      <c r="BQ26">
        <v>18.151599999999998</v>
      </c>
      <c r="BR26">
        <v>544.54700000000003</v>
      </c>
      <c r="BS26">
        <v>12.101000000000001</v>
      </c>
      <c r="BT26">
        <v>11775</v>
      </c>
      <c r="BU26">
        <v>26885.8</v>
      </c>
      <c r="BV26">
        <v>340.17399999999998</v>
      </c>
      <c r="BW26">
        <v>5.3782399999999999</v>
      </c>
      <c r="BX26">
        <v>7.3950899999999997</v>
      </c>
      <c r="BY26">
        <v>67.227999999999994</v>
      </c>
      <c r="BZ26">
        <v>33.613999999999997</v>
      </c>
      <c r="CA26">
        <v>0</v>
      </c>
      <c r="CB26">
        <v>70.589500000000001</v>
      </c>
      <c r="CC26">
        <v>12.773300000000001</v>
      </c>
      <c r="CD26">
        <v>1.34456</v>
      </c>
      <c r="CE26">
        <v>18.151599999999998</v>
      </c>
      <c r="CF26">
        <v>98.152900000000002</v>
      </c>
      <c r="CG26">
        <v>218.49100000000001</v>
      </c>
      <c r="CH26">
        <v>4.7059600000000001</v>
      </c>
      <c r="CI26">
        <v>49.748800000000003</v>
      </c>
      <c r="CJ26">
        <v>40.336799999999997</v>
      </c>
      <c r="CK26">
        <v>63.866599999999998</v>
      </c>
      <c r="CL26">
        <v>8.7396499999999993</v>
      </c>
      <c r="CM26">
        <v>1.34456</v>
      </c>
      <c r="CN26">
        <v>47.059600000000003</v>
      </c>
      <c r="CO26">
        <v>1130.0999999999999</v>
      </c>
      <c r="CP26">
        <v>1.6807000000000001</v>
      </c>
      <c r="CQ26">
        <v>8.0673700000000004</v>
      </c>
      <c r="CR26">
        <v>22411.8</v>
      </c>
      <c r="CS26">
        <v>10.084199999999999</v>
      </c>
      <c r="CT26">
        <v>80.673699999999997</v>
      </c>
      <c r="CU26">
        <v>54.454700000000003</v>
      </c>
      <c r="CV26">
        <v>22.857500000000002</v>
      </c>
      <c r="CW26">
        <v>53.782400000000003</v>
      </c>
      <c r="CX26">
        <v>214.45699999999999</v>
      </c>
      <c r="CY26">
        <v>8474.77</v>
      </c>
      <c r="CZ26">
        <v>6.0505199999999997</v>
      </c>
      <c r="DA26">
        <v>63.194400000000002</v>
      </c>
      <c r="DB26">
        <v>76.64</v>
      </c>
      <c r="DC26">
        <v>3383.59</v>
      </c>
      <c r="DD26">
        <v>21.513000000000002</v>
      </c>
      <c r="DE26">
        <v>901.52800000000002</v>
      </c>
      <c r="DF26">
        <v>63.194400000000002</v>
      </c>
      <c r="DG26">
        <v>296.476</v>
      </c>
      <c r="DH26">
        <v>1.34456</v>
      </c>
      <c r="DI26">
        <v>35.630899999999997</v>
      </c>
      <c r="DJ26">
        <v>8.0673700000000004</v>
      </c>
      <c r="DK26">
        <v>86.051900000000003</v>
      </c>
      <c r="DL26">
        <v>14.117900000000001</v>
      </c>
      <c r="DM26">
        <v>469.25200000000001</v>
      </c>
      <c r="DN26">
        <v>3243.08</v>
      </c>
      <c r="DO26">
        <v>29.580300000000001</v>
      </c>
      <c r="DP26">
        <v>164.709</v>
      </c>
      <c r="DQ26">
        <v>11.428800000000001</v>
      </c>
      <c r="DR26">
        <v>2.68912</v>
      </c>
      <c r="DS26">
        <v>860.51900000000001</v>
      </c>
      <c r="DT26">
        <v>334.79599999999999</v>
      </c>
      <c r="DU26">
        <v>214.45699999999999</v>
      </c>
      <c r="DV26">
        <v>3.3614000000000002</v>
      </c>
      <c r="DW26">
        <v>113.61499999999999</v>
      </c>
      <c r="DX26">
        <v>12.101000000000001</v>
      </c>
      <c r="DY26">
        <v>6.7228000000000003</v>
      </c>
      <c r="DZ26">
        <v>194.28899999999999</v>
      </c>
      <c r="EA26">
        <v>4.0336800000000004</v>
      </c>
      <c r="EB26">
        <v>76.64</v>
      </c>
      <c r="EC26">
        <v>45.7151</v>
      </c>
      <c r="ED26">
        <v>7.3950899999999997</v>
      </c>
      <c r="EE26">
        <v>38.9923</v>
      </c>
      <c r="EF26">
        <v>2.0168400000000002</v>
      </c>
      <c r="EG26">
        <v>6.0505199999999997</v>
      </c>
      <c r="EH26">
        <v>14.7902</v>
      </c>
      <c r="EI26">
        <v>416.81400000000002</v>
      </c>
      <c r="EJ26">
        <v>182.18799999999999</v>
      </c>
      <c r="EK26">
        <v>9.0757899999999996</v>
      </c>
      <c r="EL26">
        <v>7015.25</v>
      </c>
      <c r="EM26">
        <v>8.0673700000000004</v>
      </c>
      <c r="EN26">
        <v>5.7143800000000002</v>
      </c>
      <c r="EO26">
        <v>1.6807000000000001</v>
      </c>
      <c r="EP26">
        <v>574.12699999999995</v>
      </c>
      <c r="EQ26">
        <v>173.44800000000001</v>
      </c>
      <c r="ER26">
        <v>5.2069200000000002</v>
      </c>
      <c r="ES26">
        <v>634.29700000000003</v>
      </c>
      <c r="ET26">
        <v>6.0505199999999997</v>
      </c>
      <c r="EU26">
        <v>15.4625</v>
      </c>
      <c r="EV26">
        <v>13.445600000000001</v>
      </c>
      <c r="EW26">
        <v>9.4119299999999999</v>
      </c>
      <c r="EX26">
        <v>625.221</v>
      </c>
      <c r="EY26">
        <v>9.0757899999999996</v>
      </c>
      <c r="EZ26">
        <v>38.32</v>
      </c>
      <c r="FA26">
        <v>53.110199999999999</v>
      </c>
      <c r="FB26">
        <v>157.98599999999999</v>
      </c>
      <c r="FC26">
        <v>1536.16</v>
      </c>
      <c r="FD26">
        <v>107.565</v>
      </c>
      <c r="FE26">
        <v>106.22</v>
      </c>
      <c r="FF26">
        <v>45.0428</v>
      </c>
      <c r="FG26">
        <v>4.7059600000000001</v>
      </c>
      <c r="FH26">
        <v>8.0673700000000004</v>
      </c>
      <c r="FI26">
        <v>10.084199999999999</v>
      </c>
      <c r="FJ26">
        <v>10.084199999999999</v>
      </c>
      <c r="FK26">
        <v>14.117900000000001</v>
      </c>
      <c r="FL26">
        <v>252.10499999999999</v>
      </c>
      <c r="FM26">
        <v>6.0505199999999997</v>
      </c>
      <c r="FN26">
        <v>0</v>
      </c>
      <c r="FO26">
        <v>1.34456</v>
      </c>
      <c r="FP26">
        <v>15.4625</v>
      </c>
      <c r="FQ26">
        <v>5.3782399999999999</v>
      </c>
      <c r="FR26">
        <v>4.7059600000000001</v>
      </c>
      <c r="FS26">
        <v>2.68912</v>
      </c>
      <c r="FT26">
        <v>3.3614000000000002</v>
      </c>
      <c r="FU26">
        <v>14.117900000000001</v>
      </c>
      <c r="FV26">
        <v>126.389</v>
      </c>
      <c r="FW26">
        <v>12.773300000000001</v>
      </c>
      <c r="FX26">
        <v>103.53100000000001</v>
      </c>
      <c r="FY26">
        <v>6.0505199999999997</v>
      </c>
      <c r="FZ26">
        <v>32.269500000000001</v>
      </c>
      <c r="GA26">
        <v>43.6982</v>
      </c>
      <c r="GB26">
        <v>71.933999999999997</v>
      </c>
      <c r="GC26">
        <v>92.102400000000003</v>
      </c>
      <c r="GD26">
        <v>20.840699999999998</v>
      </c>
      <c r="GE26">
        <v>74.623099999999994</v>
      </c>
      <c r="GF26">
        <v>278.99599999999998</v>
      </c>
      <c r="GG26">
        <v>9.4119299999999999</v>
      </c>
      <c r="GH26">
        <v>1543.56</v>
      </c>
      <c r="GI26">
        <v>2.0168400000000002</v>
      </c>
    </row>
    <row r="27" spans="1:191" x14ac:dyDescent="0.25">
      <c r="A27" t="s">
        <v>96</v>
      </c>
      <c r="B27" t="s">
        <v>97</v>
      </c>
      <c r="C27" t="s">
        <v>94</v>
      </c>
      <c r="D27">
        <v>4.8773600000000004</v>
      </c>
      <c r="E27">
        <v>651.476</v>
      </c>
      <c r="F27">
        <v>39.715600000000002</v>
      </c>
      <c r="G27">
        <v>1356.6</v>
      </c>
      <c r="H27">
        <v>1.3935299999999999</v>
      </c>
      <c r="I27">
        <v>3235.78</v>
      </c>
      <c r="J27">
        <v>317.02800000000002</v>
      </c>
      <c r="K27">
        <v>1112.04</v>
      </c>
      <c r="L27">
        <v>9.0579499999999999</v>
      </c>
      <c r="M27">
        <v>685.61699999999996</v>
      </c>
      <c r="N27">
        <v>2506.27</v>
      </c>
      <c r="O27">
        <v>1115.52</v>
      </c>
      <c r="P27">
        <v>834.02800000000002</v>
      </c>
      <c r="Q27">
        <v>79.431299999999993</v>
      </c>
      <c r="R27">
        <v>55.741199999999999</v>
      </c>
      <c r="S27">
        <v>11.845000000000001</v>
      </c>
      <c r="T27">
        <v>206.93899999999999</v>
      </c>
      <c r="U27">
        <v>4.8773600000000004</v>
      </c>
      <c r="V27">
        <v>0</v>
      </c>
      <c r="W27">
        <v>381.827</v>
      </c>
      <c r="X27">
        <v>18.1159</v>
      </c>
      <c r="Y27">
        <v>43074.7</v>
      </c>
      <c r="Z27">
        <v>0</v>
      </c>
      <c r="AA27">
        <v>27.8706</v>
      </c>
      <c r="AB27">
        <v>25.7803</v>
      </c>
      <c r="AC27">
        <v>4.8773600000000004</v>
      </c>
      <c r="AD27">
        <v>2502.08</v>
      </c>
      <c r="AE27">
        <v>5.5741199999999997</v>
      </c>
      <c r="AF27">
        <v>70.3733</v>
      </c>
      <c r="AG27">
        <v>198.578</v>
      </c>
      <c r="AH27">
        <v>175.58500000000001</v>
      </c>
      <c r="AI27">
        <v>1304.3399999999999</v>
      </c>
      <c r="AJ27">
        <v>3.4838300000000002</v>
      </c>
      <c r="AK27">
        <v>181.471</v>
      </c>
      <c r="AL27">
        <v>0</v>
      </c>
      <c r="AM27">
        <v>1.3935299999999999</v>
      </c>
      <c r="AN27">
        <v>0.69676499999999997</v>
      </c>
      <c r="AO27">
        <v>5.5741199999999997</v>
      </c>
      <c r="AP27">
        <v>11.148199999999999</v>
      </c>
      <c r="AQ27">
        <v>7399.65</v>
      </c>
      <c r="AR27">
        <v>22.993300000000001</v>
      </c>
      <c r="AS27">
        <v>459.16800000000001</v>
      </c>
      <c r="AT27">
        <v>188.12700000000001</v>
      </c>
      <c r="AU27">
        <v>0</v>
      </c>
      <c r="AV27">
        <v>38.322099999999999</v>
      </c>
      <c r="AW27">
        <v>11.148199999999999</v>
      </c>
      <c r="AX27">
        <v>2.7870599999999999</v>
      </c>
      <c r="AY27">
        <v>22.296500000000002</v>
      </c>
      <c r="AZ27">
        <v>1785.11</v>
      </c>
      <c r="BA27">
        <v>0</v>
      </c>
      <c r="BB27">
        <v>2.0903</v>
      </c>
      <c r="BC27">
        <v>6.9676499999999999</v>
      </c>
      <c r="BD27">
        <v>1249.3</v>
      </c>
      <c r="BE27">
        <v>7.6644199999999998</v>
      </c>
      <c r="BF27">
        <v>7.6644199999999998</v>
      </c>
      <c r="BG27">
        <v>4064.23</v>
      </c>
      <c r="BH27">
        <v>465.43900000000002</v>
      </c>
      <c r="BI27">
        <v>2.0903</v>
      </c>
      <c r="BJ27">
        <v>193.00399999999999</v>
      </c>
      <c r="BK27">
        <v>179.06899999999999</v>
      </c>
      <c r="BL27">
        <v>2903.42</v>
      </c>
      <c r="BM27">
        <v>17.4191</v>
      </c>
      <c r="BN27">
        <v>4.8773600000000004</v>
      </c>
      <c r="BO27">
        <v>4.1805899999999996</v>
      </c>
      <c r="BP27">
        <v>20.206199999999999</v>
      </c>
      <c r="BQ27">
        <v>27.8706</v>
      </c>
      <c r="BR27">
        <v>579.70899999999995</v>
      </c>
      <c r="BS27">
        <v>4.8773600000000004</v>
      </c>
      <c r="BT27">
        <v>11935.6</v>
      </c>
      <c r="BU27">
        <v>27927.1</v>
      </c>
      <c r="BV27">
        <v>413.18200000000002</v>
      </c>
      <c r="BW27">
        <v>6.9676499999999999</v>
      </c>
      <c r="BX27">
        <v>0.69676499999999997</v>
      </c>
      <c r="BY27">
        <v>59.921799999999998</v>
      </c>
      <c r="BZ27">
        <v>36.2318</v>
      </c>
      <c r="CA27">
        <v>0</v>
      </c>
      <c r="CB27">
        <v>73.857100000000003</v>
      </c>
      <c r="CC27">
        <v>12.5418</v>
      </c>
      <c r="CD27">
        <v>2.7870599999999999</v>
      </c>
      <c r="CE27">
        <v>16.025600000000001</v>
      </c>
      <c r="CF27">
        <v>105.212</v>
      </c>
      <c r="CG27">
        <v>222.268</v>
      </c>
      <c r="CH27">
        <v>11.845000000000001</v>
      </c>
      <c r="CI27">
        <v>53.6509</v>
      </c>
      <c r="CJ27">
        <v>41.109200000000001</v>
      </c>
      <c r="CK27">
        <v>59.921799999999998</v>
      </c>
      <c r="CL27">
        <v>10.451499999999999</v>
      </c>
      <c r="CM27">
        <v>1.3935299999999999</v>
      </c>
      <c r="CN27">
        <v>51.560600000000001</v>
      </c>
      <c r="CO27">
        <v>1199.1300000000001</v>
      </c>
      <c r="CP27">
        <v>1.7419100000000001</v>
      </c>
      <c r="CQ27">
        <v>7.6644199999999998</v>
      </c>
      <c r="CR27">
        <v>24472.5</v>
      </c>
      <c r="CS27">
        <v>18.8127</v>
      </c>
      <c r="CT27">
        <v>75.947400000000002</v>
      </c>
      <c r="CU27">
        <v>54.347700000000003</v>
      </c>
      <c r="CV27">
        <v>18.8127</v>
      </c>
      <c r="CW27">
        <v>51.560600000000001</v>
      </c>
      <c r="CX27">
        <v>248.048</v>
      </c>
      <c r="CY27">
        <v>8954.83</v>
      </c>
      <c r="CZ27">
        <v>6.2708899999999996</v>
      </c>
      <c r="DA27">
        <v>62.012099999999997</v>
      </c>
      <c r="DB27">
        <v>67.586200000000005</v>
      </c>
      <c r="DC27">
        <v>3445.51</v>
      </c>
      <c r="DD27">
        <v>21.599699999999999</v>
      </c>
      <c r="DE27">
        <v>893.95</v>
      </c>
      <c r="DF27">
        <v>71.070099999999996</v>
      </c>
      <c r="DG27">
        <v>296.822</v>
      </c>
      <c r="DH27">
        <v>2.0903</v>
      </c>
      <c r="DI27">
        <v>37.625300000000003</v>
      </c>
      <c r="DJ27">
        <v>11.148199999999999</v>
      </c>
      <c r="DK27">
        <v>82.915099999999995</v>
      </c>
      <c r="DL27">
        <v>23.69</v>
      </c>
      <c r="DM27">
        <v>461.25900000000001</v>
      </c>
      <c r="DN27">
        <v>3618.3</v>
      </c>
      <c r="DO27">
        <v>34.141500000000001</v>
      </c>
      <c r="DP27">
        <v>144.92699999999999</v>
      </c>
      <c r="DQ27">
        <v>6.9676499999999999</v>
      </c>
      <c r="DR27">
        <v>12.5418</v>
      </c>
      <c r="DS27">
        <v>935.75599999999997</v>
      </c>
      <c r="DT27">
        <v>384.61500000000001</v>
      </c>
      <c r="DU27">
        <v>211.12</v>
      </c>
      <c r="DV27">
        <v>1.3935299999999999</v>
      </c>
      <c r="DW27">
        <v>121.934</v>
      </c>
      <c r="DX27">
        <v>6.2708899999999996</v>
      </c>
      <c r="DY27">
        <v>14.632099999999999</v>
      </c>
      <c r="DZ27">
        <v>241.77799999999999</v>
      </c>
      <c r="EA27">
        <v>4.8773600000000004</v>
      </c>
      <c r="EB27">
        <v>60.618600000000001</v>
      </c>
      <c r="EC27">
        <v>41.109200000000001</v>
      </c>
      <c r="ED27">
        <v>4.8773600000000004</v>
      </c>
      <c r="EE27">
        <v>38.322099999999999</v>
      </c>
      <c r="EF27">
        <v>8.3611900000000006</v>
      </c>
      <c r="EG27">
        <v>0.69676499999999997</v>
      </c>
      <c r="EH27">
        <v>17.4191</v>
      </c>
      <c r="EI27">
        <v>425.02699999999999</v>
      </c>
      <c r="EJ27">
        <v>188.12700000000001</v>
      </c>
      <c r="EK27">
        <v>4.1805899999999996</v>
      </c>
      <c r="EL27">
        <v>6849.2</v>
      </c>
      <c r="EM27">
        <v>4.8773600000000004</v>
      </c>
      <c r="EN27">
        <v>7.6644199999999998</v>
      </c>
      <c r="EO27">
        <v>1.7419100000000001</v>
      </c>
      <c r="EP27">
        <v>625.69399999999996</v>
      </c>
      <c r="EQ27">
        <v>197.185</v>
      </c>
      <c r="ER27">
        <v>3.8681899999999998</v>
      </c>
      <c r="ES27">
        <v>651.476</v>
      </c>
      <c r="ET27">
        <v>5.5741199999999997</v>
      </c>
      <c r="EU27">
        <v>15.328799999999999</v>
      </c>
      <c r="EV27">
        <v>9.7547200000000007</v>
      </c>
      <c r="EW27">
        <v>9.7547200000000007</v>
      </c>
      <c r="EX27">
        <v>641.721</v>
      </c>
      <c r="EY27">
        <v>4.1805899999999996</v>
      </c>
      <c r="EZ27">
        <v>32.051200000000001</v>
      </c>
      <c r="FA27">
        <v>57.134799999999998</v>
      </c>
      <c r="FB27">
        <v>176.28200000000001</v>
      </c>
      <c r="FC27">
        <v>1481.32</v>
      </c>
      <c r="FD27">
        <v>108.69499999999999</v>
      </c>
      <c r="FE27">
        <v>75.947400000000002</v>
      </c>
      <c r="FF27">
        <v>46.683300000000003</v>
      </c>
      <c r="FG27">
        <v>5.5741199999999997</v>
      </c>
      <c r="FH27">
        <v>8.3611900000000006</v>
      </c>
      <c r="FI27">
        <v>16.025600000000001</v>
      </c>
      <c r="FJ27">
        <v>8.3611900000000006</v>
      </c>
      <c r="FK27">
        <v>12.5418</v>
      </c>
      <c r="FL27">
        <v>255.01599999999999</v>
      </c>
      <c r="FM27">
        <v>11.845000000000001</v>
      </c>
      <c r="FN27">
        <v>0</v>
      </c>
      <c r="FO27">
        <v>2.0903</v>
      </c>
      <c r="FP27">
        <v>15.328799999999999</v>
      </c>
      <c r="FQ27">
        <v>7.6644199999999998</v>
      </c>
      <c r="FR27">
        <v>4.1805899999999996</v>
      </c>
      <c r="FS27">
        <v>6.2708899999999996</v>
      </c>
      <c r="FT27">
        <v>2.7870599999999999</v>
      </c>
      <c r="FU27">
        <v>18.1159</v>
      </c>
      <c r="FV27">
        <v>110.089</v>
      </c>
      <c r="FW27">
        <v>14.632099999999999</v>
      </c>
      <c r="FX27">
        <v>114.27</v>
      </c>
      <c r="FY27">
        <v>11.148199999999999</v>
      </c>
      <c r="FZ27">
        <v>27.8706</v>
      </c>
      <c r="GA27">
        <v>42.502699999999997</v>
      </c>
      <c r="GB27">
        <v>70.3733</v>
      </c>
      <c r="GC27">
        <v>101.72799999999999</v>
      </c>
      <c r="GD27">
        <v>22.993300000000001</v>
      </c>
      <c r="GE27">
        <v>67.586200000000005</v>
      </c>
      <c r="GF27">
        <v>255.01599999999999</v>
      </c>
      <c r="GG27">
        <v>10.451499999999999</v>
      </c>
      <c r="GH27">
        <v>1711.95</v>
      </c>
      <c r="GI27">
        <v>0</v>
      </c>
    </row>
    <row r="28" spans="1:191" x14ac:dyDescent="0.25">
      <c r="A28" t="s">
        <v>96</v>
      </c>
      <c r="B28" t="s">
        <v>98</v>
      </c>
      <c r="C28" t="s">
        <v>94</v>
      </c>
      <c r="D28">
        <v>3.1471200000000001</v>
      </c>
      <c r="E28">
        <v>720.37699999999995</v>
      </c>
      <c r="F28">
        <v>47.206899999999997</v>
      </c>
      <c r="G28">
        <v>1532.65</v>
      </c>
      <c r="H28">
        <v>0.62942500000000001</v>
      </c>
      <c r="I28">
        <v>3478.83</v>
      </c>
      <c r="J28">
        <v>367.584</v>
      </c>
      <c r="K28">
        <v>1211.6400000000001</v>
      </c>
      <c r="L28">
        <v>10.700200000000001</v>
      </c>
      <c r="M28">
        <v>745.86800000000005</v>
      </c>
      <c r="N28">
        <v>2744.92</v>
      </c>
      <c r="O28">
        <v>1224.8599999999999</v>
      </c>
      <c r="P28">
        <v>912.66600000000005</v>
      </c>
      <c r="Q28">
        <v>48.465699999999998</v>
      </c>
      <c r="R28">
        <v>49.724499999999999</v>
      </c>
      <c r="S28">
        <v>18.8827</v>
      </c>
      <c r="T28">
        <v>237.923</v>
      </c>
      <c r="U28">
        <v>6.9236700000000004</v>
      </c>
      <c r="V28">
        <v>0</v>
      </c>
      <c r="W28">
        <v>378.28399999999999</v>
      </c>
      <c r="X28">
        <v>23.288699999999999</v>
      </c>
      <c r="Y28">
        <v>42557.3</v>
      </c>
      <c r="Z28">
        <v>0</v>
      </c>
      <c r="AA28">
        <v>32.7301</v>
      </c>
      <c r="AB28">
        <v>27.694700000000001</v>
      </c>
      <c r="AC28">
        <v>8.1825200000000002</v>
      </c>
      <c r="AD28">
        <v>2489.37</v>
      </c>
      <c r="AE28">
        <v>5.6648199999999997</v>
      </c>
      <c r="AF28">
        <v>83.084100000000007</v>
      </c>
      <c r="AG28">
        <v>208.96899999999999</v>
      </c>
      <c r="AH28">
        <v>159.244</v>
      </c>
      <c r="AI28">
        <v>1325.57</v>
      </c>
      <c r="AJ28">
        <v>8.8119499999999995</v>
      </c>
      <c r="AK28">
        <v>236.64599999999999</v>
      </c>
      <c r="AL28">
        <v>0</v>
      </c>
      <c r="AM28">
        <v>3.1471200000000001</v>
      </c>
      <c r="AN28">
        <v>0.62942500000000001</v>
      </c>
      <c r="AO28">
        <v>8.1825200000000002</v>
      </c>
      <c r="AP28">
        <v>16.364999999999998</v>
      </c>
      <c r="AQ28">
        <v>8094.4</v>
      </c>
      <c r="AR28">
        <v>20.1416</v>
      </c>
      <c r="AS28">
        <v>533.75199999999995</v>
      </c>
      <c r="AT28">
        <v>216.52199999999999</v>
      </c>
      <c r="AU28">
        <v>0</v>
      </c>
      <c r="AV28">
        <v>30.212399999999999</v>
      </c>
      <c r="AW28">
        <v>13.2179</v>
      </c>
      <c r="AX28">
        <v>7.5530999999999997</v>
      </c>
      <c r="AY28">
        <v>18.8827</v>
      </c>
      <c r="AZ28">
        <v>1919.75</v>
      </c>
      <c r="BA28">
        <v>0</v>
      </c>
      <c r="BB28">
        <v>0</v>
      </c>
      <c r="BC28">
        <v>11.959099999999999</v>
      </c>
      <c r="BD28">
        <v>1207.8699999999999</v>
      </c>
      <c r="BE28">
        <v>11.959099999999999</v>
      </c>
      <c r="BF28">
        <v>7.5530999999999997</v>
      </c>
      <c r="BG28">
        <v>4454.4399999999996</v>
      </c>
      <c r="BH28">
        <v>525.57000000000005</v>
      </c>
      <c r="BI28">
        <v>3.1471200000000001</v>
      </c>
      <c r="BJ28">
        <v>189.45699999999999</v>
      </c>
      <c r="BK28">
        <v>137.215</v>
      </c>
      <c r="BL28">
        <v>2726.67</v>
      </c>
      <c r="BM28">
        <v>11.959099999999999</v>
      </c>
      <c r="BN28">
        <v>3.1471200000000001</v>
      </c>
      <c r="BO28">
        <v>6.2942499999999999</v>
      </c>
      <c r="BP28">
        <v>19.5122</v>
      </c>
      <c r="BQ28">
        <v>26.4358</v>
      </c>
      <c r="BR28">
        <v>635.09</v>
      </c>
      <c r="BS28">
        <v>8.1825200000000002</v>
      </c>
      <c r="BT28">
        <v>12775.4</v>
      </c>
      <c r="BU28">
        <v>28292</v>
      </c>
      <c r="BV28">
        <v>375.767</v>
      </c>
      <c r="BW28">
        <v>5.0354000000000001</v>
      </c>
      <c r="BX28">
        <v>6.9236700000000004</v>
      </c>
      <c r="BY28">
        <v>63.571899999999999</v>
      </c>
      <c r="BZ28">
        <v>34.618400000000001</v>
      </c>
      <c r="CA28">
        <v>0</v>
      </c>
      <c r="CB28">
        <v>73.013300000000001</v>
      </c>
      <c r="CC28">
        <v>12.5885</v>
      </c>
      <c r="CD28">
        <v>3.1471200000000001</v>
      </c>
      <c r="CE28">
        <v>13.847300000000001</v>
      </c>
      <c r="CF28">
        <v>105.74299999999999</v>
      </c>
      <c r="CG28">
        <v>200.786</v>
      </c>
      <c r="CH28">
        <v>7.5530999999999997</v>
      </c>
      <c r="CI28">
        <v>54.759399999999999</v>
      </c>
      <c r="CJ28">
        <v>47.206899999999997</v>
      </c>
      <c r="CK28">
        <v>81.195800000000006</v>
      </c>
      <c r="CL28">
        <v>10.0708</v>
      </c>
      <c r="CM28">
        <v>1.8882699999999999</v>
      </c>
      <c r="CN28">
        <v>49.724499999999999</v>
      </c>
      <c r="CO28">
        <v>1183.32</v>
      </c>
      <c r="CP28">
        <v>3.46184</v>
      </c>
      <c r="CQ28">
        <v>5.0354000000000001</v>
      </c>
      <c r="CR28">
        <v>24616.799999999999</v>
      </c>
      <c r="CS28">
        <v>15.7356</v>
      </c>
      <c r="CT28">
        <v>85.601799999999997</v>
      </c>
      <c r="CU28">
        <v>74.901499999999999</v>
      </c>
      <c r="CV28">
        <v>15.7356</v>
      </c>
      <c r="CW28">
        <v>52.871699999999997</v>
      </c>
      <c r="CX28">
        <v>234.14599999999999</v>
      </c>
      <c r="CY28">
        <v>8852.23</v>
      </c>
      <c r="CZ28">
        <v>10.0708</v>
      </c>
      <c r="DA28">
        <v>69.866100000000003</v>
      </c>
      <c r="DB28">
        <v>71.125</v>
      </c>
      <c r="DC28">
        <v>3522.89</v>
      </c>
      <c r="DD28">
        <v>22.029900000000001</v>
      </c>
      <c r="DE28">
        <v>983.16099999999994</v>
      </c>
      <c r="DF28">
        <v>52.242199999999997</v>
      </c>
      <c r="DG28">
        <v>271.28199999999998</v>
      </c>
      <c r="DH28">
        <v>3.1471200000000001</v>
      </c>
      <c r="DI28">
        <v>33.359499999999997</v>
      </c>
      <c r="DJ28">
        <v>13.2179</v>
      </c>
      <c r="DK28">
        <v>109.52</v>
      </c>
      <c r="DL28">
        <v>15.7356</v>
      </c>
      <c r="DM28">
        <v>475.84500000000003</v>
      </c>
      <c r="DN28">
        <v>3357.98</v>
      </c>
      <c r="DO28">
        <v>48.465699999999998</v>
      </c>
      <c r="DP28">
        <v>164.28</v>
      </c>
      <c r="DQ28">
        <v>3.7765499999999999</v>
      </c>
      <c r="DR28">
        <v>9.4413699999999992</v>
      </c>
      <c r="DS28">
        <v>881.19500000000005</v>
      </c>
      <c r="DT28">
        <v>345.55399999999997</v>
      </c>
      <c r="DU28">
        <v>205.822</v>
      </c>
      <c r="DV28">
        <v>3.1471200000000001</v>
      </c>
      <c r="DW28">
        <v>146.02699999999999</v>
      </c>
      <c r="DX28">
        <v>7.5530999999999997</v>
      </c>
      <c r="DY28">
        <v>15.7356</v>
      </c>
      <c r="DZ28">
        <v>225.96299999999999</v>
      </c>
      <c r="EA28">
        <v>9.4413699999999992</v>
      </c>
      <c r="EB28">
        <v>79.307500000000005</v>
      </c>
      <c r="EC28">
        <v>40.283200000000001</v>
      </c>
      <c r="ED28">
        <v>10.0708</v>
      </c>
      <c r="EE28">
        <v>39.024299999999997</v>
      </c>
      <c r="EF28">
        <v>4.4059699999999999</v>
      </c>
      <c r="EG28">
        <v>6.2942499999999999</v>
      </c>
      <c r="EH28">
        <v>12.5885</v>
      </c>
      <c r="EI28">
        <v>443.74400000000003</v>
      </c>
      <c r="EJ28">
        <v>187.56899999999999</v>
      </c>
      <c r="EK28">
        <v>6.9236700000000004</v>
      </c>
      <c r="EL28">
        <v>7936.42</v>
      </c>
      <c r="EM28">
        <v>5.6648199999999997</v>
      </c>
      <c r="EN28">
        <v>7.5530999999999997</v>
      </c>
      <c r="EO28">
        <v>3.46184</v>
      </c>
      <c r="EP28">
        <v>674.74300000000005</v>
      </c>
      <c r="EQ28">
        <v>214.63399999999999</v>
      </c>
      <c r="ER28">
        <v>1.9068799999999999</v>
      </c>
      <c r="ES28">
        <v>720.37699999999995</v>
      </c>
      <c r="ET28">
        <v>4.4059699999999999</v>
      </c>
      <c r="EU28">
        <v>13.847300000000001</v>
      </c>
      <c r="EV28">
        <v>11.959099999999999</v>
      </c>
      <c r="EW28">
        <v>11.329599999999999</v>
      </c>
      <c r="EX28">
        <v>660.89599999999996</v>
      </c>
      <c r="EY28">
        <v>6.9236700000000004</v>
      </c>
      <c r="EZ28">
        <v>40.283200000000001</v>
      </c>
      <c r="FA28">
        <v>49.724499999999999</v>
      </c>
      <c r="FB28">
        <v>183.16300000000001</v>
      </c>
      <c r="FC28">
        <v>1657.28</v>
      </c>
      <c r="FD28">
        <v>112.667</v>
      </c>
      <c r="FE28">
        <v>105.114</v>
      </c>
      <c r="FF28">
        <v>60.424799999999998</v>
      </c>
      <c r="FG28">
        <v>6.2942499999999999</v>
      </c>
      <c r="FH28">
        <v>15.7356</v>
      </c>
      <c r="FI28">
        <v>13.847300000000001</v>
      </c>
      <c r="FJ28">
        <v>13.2179</v>
      </c>
      <c r="FK28">
        <v>15.106199999999999</v>
      </c>
      <c r="FL28">
        <v>246.73400000000001</v>
      </c>
      <c r="FM28">
        <v>14.476800000000001</v>
      </c>
      <c r="FN28">
        <v>0</v>
      </c>
      <c r="FO28">
        <v>4.4059699999999999</v>
      </c>
      <c r="FP28">
        <v>14.476800000000001</v>
      </c>
      <c r="FQ28">
        <v>5.0354000000000001</v>
      </c>
      <c r="FR28">
        <v>4.4059699999999999</v>
      </c>
      <c r="FS28">
        <v>5.6648199999999997</v>
      </c>
      <c r="FT28">
        <v>5.0354000000000001</v>
      </c>
      <c r="FU28">
        <v>7.5530999999999997</v>
      </c>
      <c r="FV28">
        <v>110.149</v>
      </c>
      <c r="FW28">
        <v>9.4413699999999992</v>
      </c>
      <c r="FX28">
        <v>121.479</v>
      </c>
      <c r="FY28">
        <v>10.700200000000001</v>
      </c>
      <c r="FZ28">
        <v>40.283200000000001</v>
      </c>
      <c r="GA28">
        <v>55.389400000000002</v>
      </c>
      <c r="GB28">
        <v>66.089600000000004</v>
      </c>
      <c r="GC28">
        <v>95.672600000000003</v>
      </c>
      <c r="GD28">
        <v>22.029900000000001</v>
      </c>
      <c r="GE28">
        <v>74.272099999999995</v>
      </c>
      <c r="GF28">
        <v>271.911</v>
      </c>
      <c r="GG28">
        <v>11.329599999999999</v>
      </c>
      <c r="GH28">
        <v>1637.76</v>
      </c>
      <c r="GI28">
        <v>1.8882699999999999</v>
      </c>
    </row>
    <row r="29" spans="1:191" x14ac:dyDescent="0.25">
      <c r="A29" t="s">
        <v>96</v>
      </c>
      <c r="B29" t="s">
        <v>99</v>
      </c>
      <c r="C29" t="s">
        <v>94</v>
      </c>
      <c r="D29">
        <v>1.5627500000000001</v>
      </c>
      <c r="E29">
        <v>700.89499999999998</v>
      </c>
      <c r="F29">
        <v>42.194299999999998</v>
      </c>
      <c r="G29">
        <v>1372.1</v>
      </c>
      <c r="H29">
        <v>1.5627500000000001</v>
      </c>
      <c r="I29">
        <v>3223.96</v>
      </c>
      <c r="J29">
        <v>454.76100000000002</v>
      </c>
      <c r="K29">
        <v>1329.9</v>
      </c>
      <c r="L29">
        <v>10.939299999999999</v>
      </c>
      <c r="M29">
        <v>707.92700000000002</v>
      </c>
      <c r="N29">
        <v>2278.4899999999998</v>
      </c>
      <c r="O29">
        <v>1265.83</v>
      </c>
      <c r="P29">
        <v>907.96</v>
      </c>
      <c r="Q29">
        <v>32.817799999999998</v>
      </c>
      <c r="R29">
        <v>46.882599999999996</v>
      </c>
      <c r="S29">
        <v>12.502000000000001</v>
      </c>
      <c r="T29">
        <v>214.09700000000001</v>
      </c>
      <c r="U29">
        <v>6.25101</v>
      </c>
      <c r="V29">
        <v>0</v>
      </c>
      <c r="W29">
        <v>395.37700000000001</v>
      </c>
      <c r="X29">
        <v>20.315799999999999</v>
      </c>
      <c r="Y29">
        <v>33600.800000000003</v>
      </c>
      <c r="Z29">
        <v>0</v>
      </c>
      <c r="AA29">
        <v>29.692299999999999</v>
      </c>
      <c r="AB29">
        <v>40.631599999999999</v>
      </c>
      <c r="AC29">
        <v>9.3765199999999993</v>
      </c>
      <c r="AD29">
        <v>1870.62</v>
      </c>
      <c r="AE29">
        <v>4.6882599999999996</v>
      </c>
      <c r="AF29">
        <v>75.012200000000007</v>
      </c>
      <c r="AG29">
        <v>143.773</v>
      </c>
      <c r="AH29">
        <v>114.081</v>
      </c>
      <c r="AI29">
        <v>1103.3</v>
      </c>
      <c r="AJ29">
        <v>1.5627500000000001</v>
      </c>
      <c r="AK29">
        <v>138.50299999999999</v>
      </c>
      <c r="AL29">
        <v>0</v>
      </c>
      <c r="AM29">
        <v>3.1255099999999998</v>
      </c>
      <c r="AN29">
        <v>1.5627500000000001</v>
      </c>
      <c r="AO29">
        <v>6.25101</v>
      </c>
      <c r="AP29">
        <v>6.25101</v>
      </c>
      <c r="AQ29">
        <v>7569.98</v>
      </c>
      <c r="AR29">
        <v>4.6882599999999996</v>
      </c>
      <c r="AS29">
        <v>443.822</v>
      </c>
      <c r="AT29">
        <v>173.46600000000001</v>
      </c>
      <c r="AU29">
        <v>0</v>
      </c>
      <c r="AV29">
        <v>26.566800000000001</v>
      </c>
      <c r="AW29">
        <v>7.8137699999999999</v>
      </c>
      <c r="AX29">
        <v>6.25101</v>
      </c>
      <c r="AY29">
        <v>29.692299999999999</v>
      </c>
      <c r="AZ29">
        <v>1808.11</v>
      </c>
      <c r="BA29">
        <v>0</v>
      </c>
      <c r="BB29">
        <v>1.5627500000000001</v>
      </c>
      <c r="BC29">
        <v>6.25101</v>
      </c>
      <c r="BD29">
        <v>1081.43</v>
      </c>
      <c r="BE29">
        <v>3.1255099999999998</v>
      </c>
      <c r="BF29">
        <v>10.939299999999999</v>
      </c>
      <c r="BG29">
        <v>4578.87</v>
      </c>
      <c r="BH29">
        <v>536.024</v>
      </c>
      <c r="BI29">
        <v>14.0648</v>
      </c>
      <c r="BJ29">
        <v>140.648</v>
      </c>
      <c r="BK29">
        <v>140.648</v>
      </c>
      <c r="BL29">
        <v>2133.16</v>
      </c>
      <c r="BM29">
        <v>10.939299999999999</v>
      </c>
      <c r="BN29">
        <v>3.1255099999999998</v>
      </c>
      <c r="BO29">
        <v>1.5627500000000001</v>
      </c>
      <c r="BP29">
        <v>23.441299999999998</v>
      </c>
      <c r="BQ29">
        <v>21.878499999999999</v>
      </c>
      <c r="BR29">
        <v>509.45800000000003</v>
      </c>
      <c r="BS29">
        <v>12.502000000000001</v>
      </c>
      <c r="BT29">
        <v>10658</v>
      </c>
      <c r="BU29">
        <v>20920.599999999999</v>
      </c>
      <c r="BV29">
        <v>312.55099999999999</v>
      </c>
      <c r="BW29">
        <v>7.8137699999999999</v>
      </c>
      <c r="BX29">
        <v>4.6882599999999996</v>
      </c>
      <c r="BY29">
        <v>40.631599999999999</v>
      </c>
      <c r="BZ29">
        <v>21.878499999999999</v>
      </c>
      <c r="CA29">
        <v>0</v>
      </c>
      <c r="CB29">
        <v>39.068800000000003</v>
      </c>
      <c r="CC29">
        <v>12.502000000000001</v>
      </c>
      <c r="CD29">
        <v>7.8137699999999999</v>
      </c>
      <c r="CE29">
        <v>17.190300000000001</v>
      </c>
      <c r="CF29">
        <v>129.709</v>
      </c>
      <c r="CG29">
        <v>217.22300000000001</v>
      </c>
      <c r="CH29">
        <v>4.6882599999999996</v>
      </c>
      <c r="CI29">
        <v>42.194299999999998</v>
      </c>
      <c r="CJ29">
        <v>25.004100000000001</v>
      </c>
      <c r="CK29">
        <v>40.631599999999999</v>
      </c>
      <c r="CL29">
        <v>12.502000000000001</v>
      </c>
      <c r="CM29">
        <v>1.5627500000000001</v>
      </c>
      <c r="CN29">
        <v>46.882599999999996</v>
      </c>
      <c r="CO29">
        <v>1084.55</v>
      </c>
      <c r="CP29">
        <v>5.4696400000000001</v>
      </c>
      <c r="CQ29">
        <v>9.3765199999999993</v>
      </c>
      <c r="CR29">
        <v>18906.2</v>
      </c>
      <c r="CS29">
        <v>12.502000000000001</v>
      </c>
      <c r="CT29">
        <v>81.263199999999998</v>
      </c>
      <c r="CU29">
        <v>45.319800000000001</v>
      </c>
      <c r="CV29">
        <v>20.315799999999999</v>
      </c>
      <c r="CW29">
        <v>35.943300000000001</v>
      </c>
      <c r="CX29">
        <v>217.22300000000001</v>
      </c>
      <c r="CY29">
        <v>6524.49</v>
      </c>
      <c r="CZ29">
        <v>0</v>
      </c>
      <c r="DA29">
        <v>37.506100000000004</v>
      </c>
      <c r="DB29">
        <v>57.821899999999999</v>
      </c>
      <c r="DC29">
        <v>2422.27</v>
      </c>
      <c r="DD29">
        <v>21.878499999999999</v>
      </c>
      <c r="DE29">
        <v>928.27499999999998</v>
      </c>
      <c r="DF29">
        <v>54.696399999999997</v>
      </c>
      <c r="DG29">
        <v>232.85</v>
      </c>
      <c r="DH29">
        <v>0</v>
      </c>
      <c r="DI29">
        <v>17.190300000000001</v>
      </c>
      <c r="DJ29">
        <v>12.502000000000001</v>
      </c>
      <c r="DK29">
        <v>76.5749</v>
      </c>
      <c r="DL29">
        <v>12.502000000000001</v>
      </c>
      <c r="DM29">
        <v>439.13400000000001</v>
      </c>
      <c r="DN29">
        <v>2487.9</v>
      </c>
      <c r="DO29">
        <v>40.631599999999999</v>
      </c>
      <c r="DP29">
        <v>160.964</v>
      </c>
      <c r="DQ29">
        <v>29.692299999999999</v>
      </c>
      <c r="DR29">
        <v>6.25101</v>
      </c>
      <c r="DS29">
        <v>737.62</v>
      </c>
      <c r="DT29">
        <v>312.55099999999999</v>
      </c>
      <c r="DU29">
        <v>309.42500000000001</v>
      </c>
      <c r="DV29">
        <v>4.6882599999999996</v>
      </c>
      <c r="DW29">
        <v>140.648</v>
      </c>
      <c r="DX29">
        <v>0</v>
      </c>
      <c r="DY29">
        <v>17.190300000000001</v>
      </c>
      <c r="DZ29">
        <v>195.34399999999999</v>
      </c>
      <c r="EA29">
        <v>0</v>
      </c>
      <c r="EB29">
        <v>64.072900000000004</v>
      </c>
      <c r="EC29">
        <v>31.255099999999999</v>
      </c>
      <c r="ED29">
        <v>10.939299999999999</v>
      </c>
      <c r="EE29">
        <v>46.882599999999996</v>
      </c>
      <c r="EF29">
        <v>7.8137699999999999</v>
      </c>
      <c r="EG29">
        <v>4.6882599999999996</v>
      </c>
      <c r="EH29">
        <v>4.6882599999999996</v>
      </c>
      <c r="EI29">
        <v>400.065</v>
      </c>
      <c r="EJ29">
        <v>139.08500000000001</v>
      </c>
      <c r="EK29">
        <v>7.0323900000000004</v>
      </c>
      <c r="EL29">
        <v>8101.31</v>
      </c>
      <c r="EM29">
        <v>4.6882599999999996</v>
      </c>
      <c r="EN29">
        <v>10.939299999999999</v>
      </c>
      <c r="EO29">
        <v>5.4696400000000001</v>
      </c>
      <c r="EP29">
        <v>543.83799999999997</v>
      </c>
      <c r="EQ29">
        <v>121.895</v>
      </c>
      <c r="ER29">
        <v>20.8977</v>
      </c>
      <c r="ES29">
        <v>700.89499999999998</v>
      </c>
      <c r="ET29">
        <v>4.6882599999999996</v>
      </c>
      <c r="EU29">
        <v>10.939299999999999</v>
      </c>
      <c r="EV29">
        <v>1.5627500000000001</v>
      </c>
      <c r="EW29">
        <v>6.25101</v>
      </c>
      <c r="EX29">
        <v>570.40499999999997</v>
      </c>
      <c r="EY29">
        <v>7.0323900000000004</v>
      </c>
      <c r="EZ29">
        <v>31.255099999999999</v>
      </c>
      <c r="FA29">
        <v>28.1296</v>
      </c>
      <c r="FB29">
        <v>132.834</v>
      </c>
      <c r="FC29">
        <v>1548.69</v>
      </c>
      <c r="FD29">
        <v>87.514200000000002</v>
      </c>
      <c r="FE29">
        <v>103.142</v>
      </c>
      <c r="FF29">
        <v>43.757100000000001</v>
      </c>
      <c r="FG29">
        <v>3.1255099999999998</v>
      </c>
      <c r="FH29">
        <v>6.25101</v>
      </c>
      <c r="FI29">
        <v>7.8137699999999999</v>
      </c>
      <c r="FJ29">
        <v>12.502000000000001</v>
      </c>
      <c r="FK29">
        <v>10.939299999999999</v>
      </c>
      <c r="FL29">
        <v>256.29199999999997</v>
      </c>
      <c r="FM29">
        <v>9.3765199999999993</v>
      </c>
      <c r="FN29">
        <v>0</v>
      </c>
      <c r="FO29">
        <v>6.25101</v>
      </c>
      <c r="FP29">
        <v>7.8137699999999999</v>
      </c>
      <c r="FQ29">
        <v>4.6882599999999996</v>
      </c>
      <c r="FR29">
        <v>3.1255099999999998</v>
      </c>
      <c r="FS29">
        <v>3.1255099999999998</v>
      </c>
      <c r="FT29">
        <v>10.939299999999999</v>
      </c>
      <c r="FU29">
        <v>9.3765199999999993</v>
      </c>
      <c r="FV29">
        <v>106.267</v>
      </c>
      <c r="FW29">
        <v>4.6882599999999996</v>
      </c>
      <c r="FX29">
        <v>109.393</v>
      </c>
      <c r="FY29">
        <v>10.939299999999999</v>
      </c>
      <c r="FZ29">
        <v>42.194299999999998</v>
      </c>
      <c r="GA29">
        <v>51.570900000000002</v>
      </c>
      <c r="GB29">
        <v>95.3279</v>
      </c>
      <c r="GC29">
        <v>95.3279</v>
      </c>
      <c r="GD29">
        <v>17.190300000000001</v>
      </c>
      <c r="GE29">
        <v>68.761099999999999</v>
      </c>
      <c r="GF29">
        <v>254.72900000000001</v>
      </c>
      <c r="GG29">
        <v>9.3765199999999993</v>
      </c>
      <c r="GH29">
        <v>1208.01</v>
      </c>
      <c r="GI29">
        <v>0</v>
      </c>
    </row>
    <row r="30" spans="1:191" x14ac:dyDescent="0.25">
      <c r="A30" t="s">
        <v>92</v>
      </c>
      <c r="B30" t="s">
        <v>90</v>
      </c>
      <c r="C30" t="s">
        <v>94</v>
      </c>
      <c r="D30">
        <v>0</v>
      </c>
      <c r="E30">
        <v>833.07100000000003</v>
      </c>
      <c r="F30">
        <v>23.8873</v>
      </c>
      <c r="G30">
        <v>1266.03</v>
      </c>
      <c r="H30">
        <v>0</v>
      </c>
      <c r="I30">
        <v>2893.35</v>
      </c>
      <c r="J30">
        <v>391.15499999999997</v>
      </c>
      <c r="K30">
        <v>1230.2</v>
      </c>
      <c r="L30">
        <v>0</v>
      </c>
      <c r="M30">
        <v>830.08500000000004</v>
      </c>
      <c r="N30">
        <v>4768.51</v>
      </c>
      <c r="O30">
        <v>1552.68</v>
      </c>
      <c r="P30">
        <v>809.18399999999997</v>
      </c>
      <c r="Q30">
        <v>86.5916</v>
      </c>
      <c r="R30">
        <v>65.690200000000004</v>
      </c>
      <c r="S30">
        <v>8.9577500000000008</v>
      </c>
      <c r="T30">
        <v>262.76100000000002</v>
      </c>
      <c r="U30">
        <v>0</v>
      </c>
      <c r="V30">
        <v>0</v>
      </c>
      <c r="W30">
        <v>483.71899999999999</v>
      </c>
      <c r="X30">
        <v>20.901399999999999</v>
      </c>
      <c r="Y30">
        <v>53898.8</v>
      </c>
      <c r="Z30">
        <v>0</v>
      </c>
      <c r="AA30">
        <v>23.8873</v>
      </c>
      <c r="AB30">
        <v>14.929600000000001</v>
      </c>
      <c r="AC30">
        <v>8.9577500000000008</v>
      </c>
      <c r="AD30">
        <v>2747.04</v>
      </c>
      <c r="AE30">
        <v>5.9718400000000003</v>
      </c>
      <c r="AF30">
        <v>50.760599999999997</v>
      </c>
      <c r="AG30">
        <v>194.08500000000001</v>
      </c>
      <c r="AH30">
        <v>206.02799999999999</v>
      </c>
      <c r="AI30">
        <v>1436.23</v>
      </c>
      <c r="AJ30">
        <v>83.605699999999999</v>
      </c>
      <c r="AK30">
        <v>304.46600000000001</v>
      </c>
      <c r="AL30">
        <v>0</v>
      </c>
      <c r="AM30">
        <v>2.9859200000000001</v>
      </c>
      <c r="AN30">
        <v>5.9718400000000003</v>
      </c>
      <c r="AO30">
        <v>65.690200000000004</v>
      </c>
      <c r="AP30">
        <v>17.915500000000002</v>
      </c>
      <c r="AQ30">
        <v>7488.68</v>
      </c>
      <c r="AR30">
        <v>50.760599999999997</v>
      </c>
      <c r="AS30">
        <v>633.01499999999999</v>
      </c>
      <c r="AT30">
        <v>229.916</v>
      </c>
      <c r="AU30">
        <v>0</v>
      </c>
      <c r="AV30">
        <v>2.9859200000000001</v>
      </c>
      <c r="AW30">
        <v>8.9577500000000008</v>
      </c>
      <c r="AX30">
        <v>26.8733</v>
      </c>
      <c r="AY30">
        <v>50.760599999999997</v>
      </c>
      <c r="AZ30">
        <v>1188.4000000000001</v>
      </c>
      <c r="BA30">
        <v>0</v>
      </c>
      <c r="BB30">
        <v>0</v>
      </c>
      <c r="BC30">
        <v>2.9859200000000001</v>
      </c>
      <c r="BD30">
        <v>1304.8499999999999</v>
      </c>
      <c r="BE30">
        <v>0</v>
      </c>
      <c r="BF30">
        <v>1.4929600000000001</v>
      </c>
      <c r="BG30">
        <v>3845.86</v>
      </c>
      <c r="BH30">
        <v>668.846</v>
      </c>
      <c r="BI30">
        <v>5.9718400000000003</v>
      </c>
      <c r="BJ30">
        <v>197.071</v>
      </c>
      <c r="BK30">
        <v>209.01400000000001</v>
      </c>
      <c r="BL30">
        <v>5807.61</v>
      </c>
      <c r="BM30">
        <v>14.929600000000001</v>
      </c>
      <c r="BN30">
        <v>5.9718400000000003</v>
      </c>
      <c r="BO30">
        <v>2.9859200000000001</v>
      </c>
      <c r="BP30">
        <v>17.915500000000002</v>
      </c>
      <c r="BQ30">
        <v>8.9577500000000008</v>
      </c>
      <c r="BR30">
        <v>650.92999999999995</v>
      </c>
      <c r="BS30">
        <v>0</v>
      </c>
      <c r="BT30">
        <v>9769.92</v>
      </c>
      <c r="BU30">
        <v>20635.7</v>
      </c>
      <c r="BV30">
        <v>310.53500000000003</v>
      </c>
      <c r="BW30">
        <v>2.9859200000000001</v>
      </c>
      <c r="BX30">
        <v>14.929600000000001</v>
      </c>
      <c r="BY30">
        <v>47.774700000000003</v>
      </c>
      <c r="BZ30">
        <v>68.676100000000005</v>
      </c>
      <c r="CA30">
        <v>5.9718400000000003</v>
      </c>
      <c r="CB30">
        <v>74.647999999999996</v>
      </c>
      <c r="CC30">
        <v>11.9437</v>
      </c>
      <c r="CD30">
        <v>0</v>
      </c>
      <c r="CE30">
        <v>14.929600000000001</v>
      </c>
      <c r="CF30">
        <v>125.40900000000001</v>
      </c>
      <c r="CG30">
        <v>274.70400000000001</v>
      </c>
      <c r="CH30">
        <v>0</v>
      </c>
      <c r="CI30">
        <v>65.690200000000004</v>
      </c>
      <c r="CJ30">
        <v>50.760599999999997</v>
      </c>
      <c r="CK30">
        <v>86.5916</v>
      </c>
      <c r="CL30">
        <v>29.859200000000001</v>
      </c>
      <c r="CM30">
        <v>0</v>
      </c>
      <c r="CN30">
        <v>59.718400000000003</v>
      </c>
      <c r="CO30">
        <v>1310.82</v>
      </c>
      <c r="CP30">
        <v>7.4648000000000003</v>
      </c>
      <c r="CQ30">
        <v>17.915500000000002</v>
      </c>
      <c r="CR30">
        <v>32200.1</v>
      </c>
      <c r="CS30">
        <v>8.9577500000000008</v>
      </c>
      <c r="CT30">
        <v>80.619799999999998</v>
      </c>
      <c r="CU30">
        <v>44.788800000000002</v>
      </c>
      <c r="CV30">
        <v>11.9437</v>
      </c>
      <c r="CW30">
        <v>35.831000000000003</v>
      </c>
      <c r="CX30">
        <v>292.62</v>
      </c>
      <c r="CY30">
        <v>10540.3</v>
      </c>
      <c r="CZ30">
        <v>2.9859200000000001</v>
      </c>
      <c r="DA30">
        <v>128.39400000000001</v>
      </c>
      <c r="DB30">
        <v>119.437</v>
      </c>
      <c r="DC30">
        <v>3511.44</v>
      </c>
      <c r="DD30">
        <v>26.8733</v>
      </c>
      <c r="DE30">
        <v>964.452</v>
      </c>
      <c r="DF30">
        <v>110.479</v>
      </c>
      <c r="DG30">
        <v>343.38099999999997</v>
      </c>
      <c r="DH30">
        <v>5.9718400000000003</v>
      </c>
      <c r="DI30">
        <v>17.915500000000002</v>
      </c>
      <c r="DJ30">
        <v>14.929600000000001</v>
      </c>
      <c r="DK30">
        <v>50.760599999999997</v>
      </c>
      <c r="DL30">
        <v>17.915500000000002</v>
      </c>
      <c r="DM30">
        <v>462.81700000000001</v>
      </c>
      <c r="DN30">
        <v>3669.69</v>
      </c>
      <c r="DO30">
        <v>38.816899999999997</v>
      </c>
      <c r="DP30">
        <v>194.08500000000001</v>
      </c>
      <c r="DQ30">
        <v>5.9718400000000003</v>
      </c>
      <c r="DR30">
        <v>5.9718400000000003</v>
      </c>
      <c r="DS30">
        <v>979.38099999999997</v>
      </c>
      <c r="DT30">
        <v>319.49299999999999</v>
      </c>
      <c r="DU30">
        <v>176.16900000000001</v>
      </c>
      <c r="DV30">
        <v>2.9859200000000001</v>
      </c>
      <c r="DW30">
        <v>92.563500000000005</v>
      </c>
      <c r="DX30">
        <v>11.9437</v>
      </c>
      <c r="DY30">
        <v>14.929600000000001</v>
      </c>
      <c r="DZ30">
        <v>191.09899999999999</v>
      </c>
      <c r="EA30">
        <v>2.9859200000000001</v>
      </c>
      <c r="EB30">
        <v>53.746499999999997</v>
      </c>
      <c r="EC30">
        <v>41.802900000000001</v>
      </c>
      <c r="ED30">
        <v>5.9718400000000003</v>
      </c>
      <c r="EE30">
        <v>14.929600000000001</v>
      </c>
      <c r="EF30">
        <v>0</v>
      </c>
      <c r="EG30">
        <v>0</v>
      </c>
      <c r="EH30">
        <v>5.9718400000000003</v>
      </c>
      <c r="EI30">
        <v>209.01400000000001</v>
      </c>
      <c r="EJ30">
        <v>289.63400000000001</v>
      </c>
      <c r="EK30">
        <v>11.9437</v>
      </c>
      <c r="EL30">
        <v>7202.03</v>
      </c>
      <c r="EM30">
        <v>0</v>
      </c>
      <c r="EN30">
        <v>1.4929600000000001</v>
      </c>
      <c r="EO30">
        <v>7.4648000000000003</v>
      </c>
      <c r="EP30">
        <v>725.57799999999997</v>
      </c>
      <c r="EQ30">
        <v>203.042</v>
      </c>
      <c r="ER30">
        <v>9.7625600000000007E-2</v>
      </c>
      <c r="ES30">
        <v>833.07100000000003</v>
      </c>
      <c r="ET30">
        <v>0</v>
      </c>
      <c r="EU30">
        <v>14.929600000000001</v>
      </c>
      <c r="EV30">
        <v>14.929600000000001</v>
      </c>
      <c r="EW30">
        <v>17.915500000000002</v>
      </c>
      <c r="EX30">
        <v>1385.47</v>
      </c>
      <c r="EY30">
        <v>11.9437</v>
      </c>
      <c r="EZ30">
        <v>29.859200000000001</v>
      </c>
      <c r="FA30">
        <v>41.802900000000001</v>
      </c>
      <c r="FB30">
        <v>340.39499999999998</v>
      </c>
      <c r="FC30">
        <v>2012.51</v>
      </c>
      <c r="FD30">
        <v>104.50700000000001</v>
      </c>
      <c r="FE30">
        <v>182.14099999999999</v>
      </c>
      <c r="FF30">
        <v>26.8733</v>
      </c>
      <c r="FG30">
        <v>5.9718400000000003</v>
      </c>
      <c r="FH30">
        <v>5.9718400000000003</v>
      </c>
      <c r="FI30">
        <v>11.9437</v>
      </c>
      <c r="FJ30">
        <v>2.9859200000000001</v>
      </c>
      <c r="FK30">
        <v>14.929600000000001</v>
      </c>
      <c r="FL30">
        <v>191.09899999999999</v>
      </c>
      <c r="FM30">
        <v>8.9577500000000008</v>
      </c>
      <c r="FN30">
        <v>0</v>
      </c>
      <c r="FO30">
        <v>0</v>
      </c>
      <c r="FP30">
        <v>5.9718400000000003</v>
      </c>
      <c r="FQ30">
        <v>8.9577500000000008</v>
      </c>
      <c r="FR30">
        <v>2.9859200000000001</v>
      </c>
      <c r="FS30">
        <v>2.9859200000000001</v>
      </c>
      <c r="FT30">
        <v>5.9718400000000003</v>
      </c>
      <c r="FU30">
        <v>2.9859200000000001</v>
      </c>
      <c r="FV30">
        <v>62.704300000000003</v>
      </c>
      <c r="FW30">
        <v>8.9577500000000008</v>
      </c>
      <c r="FX30">
        <v>68.676100000000005</v>
      </c>
      <c r="FY30">
        <v>11.9437</v>
      </c>
      <c r="FZ30">
        <v>26.8733</v>
      </c>
      <c r="GA30">
        <v>101.521</v>
      </c>
      <c r="GB30">
        <v>77.633899999999997</v>
      </c>
      <c r="GC30">
        <v>182.14099999999999</v>
      </c>
      <c r="GD30">
        <v>0</v>
      </c>
      <c r="GE30">
        <v>134.36600000000001</v>
      </c>
      <c r="GF30">
        <v>155.268</v>
      </c>
      <c r="GG30">
        <v>0</v>
      </c>
      <c r="GH30">
        <v>1349.63</v>
      </c>
      <c r="GI30">
        <v>11.9437</v>
      </c>
    </row>
    <row r="31" spans="1:191" x14ac:dyDescent="0.25">
      <c r="A31" t="s">
        <v>92</v>
      </c>
      <c r="B31" t="s">
        <v>97</v>
      </c>
      <c r="C31" t="s">
        <v>94</v>
      </c>
      <c r="D31">
        <v>2.8866800000000001</v>
      </c>
      <c r="E31">
        <v>818.375</v>
      </c>
      <c r="F31">
        <v>31.753499999999999</v>
      </c>
      <c r="G31">
        <v>1229.73</v>
      </c>
      <c r="H31">
        <v>0</v>
      </c>
      <c r="I31">
        <v>2823.18</v>
      </c>
      <c r="J31">
        <v>262.68799999999999</v>
      </c>
      <c r="K31">
        <v>1241.27</v>
      </c>
      <c r="L31">
        <v>0</v>
      </c>
      <c r="M31">
        <v>886.21199999999999</v>
      </c>
      <c r="N31">
        <v>4644.67</v>
      </c>
      <c r="O31">
        <v>1495.3</v>
      </c>
      <c r="P31">
        <v>759.19799999999998</v>
      </c>
      <c r="Q31">
        <v>66.393699999999995</v>
      </c>
      <c r="R31">
        <v>72.167100000000005</v>
      </c>
      <c r="S31">
        <v>31.753499999999999</v>
      </c>
      <c r="T31">
        <v>245.36799999999999</v>
      </c>
      <c r="U31">
        <v>0</v>
      </c>
      <c r="V31">
        <v>2.8866800000000001</v>
      </c>
      <c r="W31">
        <v>372.38200000000001</v>
      </c>
      <c r="X31">
        <v>31.753499999999999</v>
      </c>
      <c r="Y31">
        <v>55404.1</v>
      </c>
      <c r="Z31">
        <v>11.5467</v>
      </c>
      <c r="AA31">
        <v>49.073599999999999</v>
      </c>
      <c r="AB31">
        <v>8.66005</v>
      </c>
      <c r="AC31">
        <v>8.66005</v>
      </c>
      <c r="AD31">
        <v>2661.52</v>
      </c>
      <c r="AE31">
        <v>0</v>
      </c>
      <c r="AF31">
        <v>66.393699999999995</v>
      </c>
      <c r="AG31">
        <v>204.95400000000001</v>
      </c>
      <c r="AH31">
        <v>207.84100000000001</v>
      </c>
      <c r="AI31">
        <v>1503.96</v>
      </c>
      <c r="AJ31">
        <v>80.827100000000002</v>
      </c>
      <c r="AK31">
        <v>256.798</v>
      </c>
      <c r="AL31">
        <v>0</v>
      </c>
      <c r="AM31">
        <v>0</v>
      </c>
      <c r="AN31">
        <v>5.7733699999999999</v>
      </c>
      <c r="AO31">
        <v>83.713800000000006</v>
      </c>
      <c r="AP31">
        <v>8.66005</v>
      </c>
      <c r="AQ31">
        <v>6841.44</v>
      </c>
      <c r="AR31">
        <v>31.753499999999999</v>
      </c>
      <c r="AS31">
        <v>577.33699999999999</v>
      </c>
      <c r="AT31">
        <v>164.541</v>
      </c>
      <c r="AU31">
        <v>0</v>
      </c>
      <c r="AV31">
        <v>14.433400000000001</v>
      </c>
      <c r="AW31">
        <v>11.5467</v>
      </c>
      <c r="AX31">
        <v>17.3201</v>
      </c>
      <c r="AY31">
        <v>31.753499999999999</v>
      </c>
      <c r="AZ31">
        <v>1174.8800000000001</v>
      </c>
      <c r="BA31">
        <v>0</v>
      </c>
      <c r="BB31">
        <v>0</v>
      </c>
      <c r="BC31">
        <v>2.8866800000000001</v>
      </c>
      <c r="BD31">
        <v>1460.66</v>
      </c>
      <c r="BE31">
        <v>0</v>
      </c>
      <c r="BF31">
        <v>2.8866800000000001</v>
      </c>
      <c r="BG31">
        <v>3908.57</v>
      </c>
      <c r="BH31">
        <v>588.88300000000004</v>
      </c>
      <c r="BI31">
        <v>11.5467</v>
      </c>
      <c r="BJ31">
        <v>242.48099999999999</v>
      </c>
      <c r="BK31">
        <v>280.00799999999998</v>
      </c>
      <c r="BL31">
        <v>6047.6</v>
      </c>
      <c r="BM31">
        <v>5.7733699999999999</v>
      </c>
      <c r="BN31">
        <v>8.66005</v>
      </c>
      <c r="BO31">
        <v>5.7733699999999999</v>
      </c>
      <c r="BP31">
        <v>23.093499999999999</v>
      </c>
      <c r="BQ31">
        <v>20.206800000000001</v>
      </c>
      <c r="BR31">
        <v>577.33699999999999</v>
      </c>
      <c r="BS31">
        <v>5.7733699999999999</v>
      </c>
      <c r="BT31">
        <v>10016.799999999999</v>
      </c>
      <c r="BU31">
        <v>20807.2</v>
      </c>
      <c r="BV31">
        <v>340.62900000000002</v>
      </c>
      <c r="BW31">
        <v>0</v>
      </c>
      <c r="BX31">
        <v>14.433400000000001</v>
      </c>
      <c r="BY31">
        <v>66.393699999999995</v>
      </c>
      <c r="BZ31">
        <v>92.373900000000006</v>
      </c>
      <c r="CA31">
        <v>0</v>
      </c>
      <c r="CB31">
        <v>95.260499999999993</v>
      </c>
      <c r="CC31">
        <v>8.66005</v>
      </c>
      <c r="CD31">
        <v>2.8866800000000001</v>
      </c>
      <c r="CE31">
        <v>11.5467</v>
      </c>
      <c r="CF31">
        <v>86.600499999999997</v>
      </c>
      <c r="CG31">
        <v>236.708</v>
      </c>
      <c r="CH31">
        <v>0</v>
      </c>
      <c r="CI31">
        <v>54.847000000000001</v>
      </c>
      <c r="CJ31">
        <v>34.6402</v>
      </c>
      <c r="CK31">
        <v>101.03400000000001</v>
      </c>
      <c r="CL31">
        <v>17.3201</v>
      </c>
      <c r="CM31">
        <v>2.8866800000000001</v>
      </c>
      <c r="CN31">
        <v>57.733699999999999</v>
      </c>
      <c r="CO31">
        <v>1226.8399999999999</v>
      </c>
      <c r="CP31">
        <v>5.7733699999999999</v>
      </c>
      <c r="CQ31">
        <v>17.3201</v>
      </c>
      <c r="CR31">
        <v>33043.9</v>
      </c>
      <c r="CS31">
        <v>40.413600000000002</v>
      </c>
      <c r="CT31">
        <v>57.733699999999999</v>
      </c>
      <c r="CU31">
        <v>23.093499999999999</v>
      </c>
      <c r="CV31">
        <v>8.66005</v>
      </c>
      <c r="CW31">
        <v>49.073599999999999</v>
      </c>
      <c r="CX31">
        <v>251.14099999999999</v>
      </c>
      <c r="CY31">
        <v>10513.3</v>
      </c>
      <c r="CZ31">
        <v>14.433400000000001</v>
      </c>
      <c r="DA31">
        <v>106.807</v>
      </c>
      <c r="DB31">
        <v>86.600499999999997</v>
      </c>
      <c r="DC31">
        <v>3530.41</v>
      </c>
      <c r="DD31">
        <v>14.433400000000001</v>
      </c>
      <c r="DE31">
        <v>871.77800000000002</v>
      </c>
      <c r="DF31">
        <v>86.600499999999997</v>
      </c>
      <c r="DG31">
        <v>404.13600000000002</v>
      </c>
      <c r="DH31">
        <v>0</v>
      </c>
      <c r="DI31">
        <v>31.753499999999999</v>
      </c>
      <c r="DJ31">
        <v>8.66005</v>
      </c>
      <c r="DK31">
        <v>80.827100000000002</v>
      </c>
      <c r="DL31">
        <v>37.526899999999998</v>
      </c>
      <c r="DM31">
        <v>430.11599999999999</v>
      </c>
      <c r="DN31">
        <v>3836.4</v>
      </c>
      <c r="DO31">
        <v>37.526899999999998</v>
      </c>
      <c r="DP31">
        <v>228.048</v>
      </c>
      <c r="DQ31">
        <v>5.7733699999999999</v>
      </c>
      <c r="DR31">
        <v>5.7733699999999999</v>
      </c>
      <c r="DS31">
        <v>912.19200000000001</v>
      </c>
      <c r="DT31">
        <v>355.06200000000001</v>
      </c>
      <c r="DU31">
        <v>210.72800000000001</v>
      </c>
      <c r="DV31">
        <v>5.7733699999999999</v>
      </c>
      <c r="DW31">
        <v>109.694</v>
      </c>
      <c r="DX31">
        <v>0</v>
      </c>
      <c r="DY31">
        <v>2.8866800000000001</v>
      </c>
      <c r="DZ31">
        <v>268.46199999999999</v>
      </c>
      <c r="EA31">
        <v>2.8866800000000001</v>
      </c>
      <c r="EB31">
        <v>43.300199999999997</v>
      </c>
      <c r="EC31">
        <v>31.753499999999999</v>
      </c>
      <c r="ED31">
        <v>14.433400000000001</v>
      </c>
      <c r="EE31">
        <v>25.9801</v>
      </c>
      <c r="EF31">
        <v>5.7733699999999999</v>
      </c>
      <c r="EG31">
        <v>0</v>
      </c>
      <c r="EH31">
        <v>5.7733699999999999</v>
      </c>
      <c r="EI31">
        <v>202.06800000000001</v>
      </c>
      <c r="EJ31">
        <v>346.40199999999999</v>
      </c>
      <c r="EK31">
        <v>10.103400000000001</v>
      </c>
      <c r="EL31">
        <v>6662.46</v>
      </c>
      <c r="EM31">
        <v>5.7733699999999999</v>
      </c>
      <c r="EN31">
        <v>2.8866800000000001</v>
      </c>
      <c r="EO31">
        <v>5.7733699999999999</v>
      </c>
      <c r="EP31">
        <v>594.65700000000004</v>
      </c>
      <c r="EQ31">
        <v>222.27500000000001</v>
      </c>
      <c r="ER31">
        <v>0.11661299999999999</v>
      </c>
      <c r="ES31">
        <v>818.375</v>
      </c>
      <c r="ET31">
        <v>0</v>
      </c>
      <c r="EU31">
        <v>11.5467</v>
      </c>
      <c r="EV31">
        <v>11.5467</v>
      </c>
      <c r="EW31">
        <v>31.753499999999999</v>
      </c>
      <c r="EX31">
        <v>1241.27</v>
      </c>
      <c r="EY31">
        <v>10.103400000000001</v>
      </c>
      <c r="EZ31">
        <v>20.206800000000001</v>
      </c>
      <c r="FA31">
        <v>46.186900000000001</v>
      </c>
      <c r="FB31">
        <v>303.10199999999998</v>
      </c>
      <c r="FC31">
        <v>1899.44</v>
      </c>
      <c r="FD31">
        <v>112.581</v>
      </c>
      <c r="FE31">
        <v>176.08799999999999</v>
      </c>
      <c r="FF31">
        <v>31.753499999999999</v>
      </c>
      <c r="FG31">
        <v>8.66005</v>
      </c>
      <c r="FH31">
        <v>5.7733699999999999</v>
      </c>
      <c r="FI31">
        <v>25.9801</v>
      </c>
      <c r="FJ31">
        <v>8.66005</v>
      </c>
      <c r="FK31">
        <v>14.433400000000001</v>
      </c>
      <c r="FL31">
        <v>170.31399999999999</v>
      </c>
      <c r="FM31">
        <v>11.5467</v>
      </c>
      <c r="FN31">
        <v>0</v>
      </c>
      <c r="FO31">
        <v>0</v>
      </c>
      <c r="FP31">
        <v>5.7733699999999999</v>
      </c>
      <c r="FQ31">
        <v>5.7733699999999999</v>
      </c>
      <c r="FR31">
        <v>0</v>
      </c>
      <c r="FS31">
        <v>5.7733699999999999</v>
      </c>
      <c r="FT31">
        <v>2.8866800000000001</v>
      </c>
      <c r="FU31">
        <v>0</v>
      </c>
      <c r="FV31">
        <v>51.960299999999997</v>
      </c>
      <c r="FW31">
        <v>14.433400000000001</v>
      </c>
      <c r="FX31">
        <v>98.147199999999998</v>
      </c>
      <c r="FY31">
        <v>14.433400000000001</v>
      </c>
      <c r="FZ31">
        <v>28.866800000000001</v>
      </c>
      <c r="GA31">
        <v>106.807</v>
      </c>
      <c r="GB31">
        <v>57.733699999999999</v>
      </c>
      <c r="GC31">
        <v>150.108</v>
      </c>
      <c r="GD31">
        <v>14.433400000000001</v>
      </c>
      <c r="GE31">
        <v>124.127</v>
      </c>
      <c r="GF31">
        <v>167.428</v>
      </c>
      <c r="GG31">
        <v>14.433400000000001</v>
      </c>
      <c r="GH31">
        <v>1452</v>
      </c>
      <c r="GI31">
        <v>8.66005</v>
      </c>
    </row>
    <row r="32" spans="1:191" x14ac:dyDescent="0.25">
      <c r="A32" t="s">
        <v>92</v>
      </c>
      <c r="B32" t="s">
        <v>98</v>
      </c>
      <c r="C32" t="s">
        <v>94</v>
      </c>
      <c r="D32">
        <v>0</v>
      </c>
      <c r="E32">
        <v>963.32500000000005</v>
      </c>
      <c r="F32">
        <v>58.664000000000001</v>
      </c>
      <c r="G32">
        <v>1556.14</v>
      </c>
      <c r="H32">
        <v>3.08758</v>
      </c>
      <c r="I32">
        <v>3204.91</v>
      </c>
      <c r="J32">
        <v>422.99799999999999</v>
      </c>
      <c r="K32">
        <v>1494.39</v>
      </c>
      <c r="L32">
        <v>0</v>
      </c>
      <c r="M32">
        <v>1151.67</v>
      </c>
      <c r="N32">
        <v>5665.71</v>
      </c>
      <c r="O32">
        <v>1883.42</v>
      </c>
      <c r="P32">
        <v>1111.53</v>
      </c>
      <c r="Q32">
        <v>67.926699999999997</v>
      </c>
      <c r="R32">
        <v>49.401299999999999</v>
      </c>
      <c r="S32">
        <v>27.7882</v>
      </c>
      <c r="T32">
        <v>333.459</v>
      </c>
      <c r="U32">
        <v>0</v>
      </c>
      <c r="V32">
        <v>3.08758</v>
      </c>
      <c r="W32">
        <v>487.83699999999999</v>
      </c>
      <c r="X32">
        <v>37.050899999999999</v>
      </c>
      <c r="Y32">
        <v>61921.4</v>
      </c>
      <c r="Z32">
        <v>12.350300000000001</v>
      </c>
      <c r="AA32">
        <v>40.138500000000001</v>
      </c>
      <c r="AB32">
        <v>27.7882</v>
      </c>
      <c r="AC32">
        <v>6.17516</v>
      </c>
      <c r="AD32">
        <v>3072.14</v>
      </c>
      <c r="AE32">
        <v>3.08758</v>
      </c>
      <c r="AF32">
        <v>67.926699999999997</v>
      </c>
      <c r="AG32">
        <v>206.86799999999999</v>
      </c>
      <c r="AH32">
        <v>240.83099999999999</v>
      </c>
      <c r="AI32">
        <v>1840.2</v>
      </c>
      <c r="AJ32">
        <v>92.627399999999994</v>
      </c>
      <c r="AK32">
        <v>376.52300000000002</v>
      </c>
      <c r="AL32">
        <v>0</v>
      </c>
      <c r="AM32">
        <v>3.08758</v>
      </c>
      <c r="AN32">
        <v>15.437900000000001</v>
      </c>
      <c r="AO32">
        <v>83.364599999999996</v>
      </c>
      <c r="AP32">
        <v>12.350300000000001</v>
      </c>
      <c r="AQ32">
        <v>8824.2999999999993</v>
      </c>
      <c r="AR32">
        <v>55.5764</v>
      </c>
      <c r="AS32">
        <v>747.19399999999996</v>
      </c>
      <c r="AT32">
        <v>225.393</v>
      </c>
      <c r="AU32">
        <v>0</v>
      </c>
      <c r="AV32">
        <v>9.2627400000000009</v>
      </c>
      <c r="AW32">
        <v>9.2627400000000009</v>
      </c>
      <c r="AX32">
        <v>15.437900000000001</v>
      </c>
      <c r="AY32">
        <v>55.5764</v>
      </c>
      <c r="AZ32">
        <v>1420.29</v>
      </c>
      <c r="BA32">
        <v>0</v>
      </c>
      <c r="BB32">
        <v>0</v>
      </c>
      <c r="BC32">
        <v>3.08758</v>
      </c>
      <c r="BD32">
        <v>1522.18</v>
      </c>
      <c r="BE32">
        <v>0</v>
      </c>
      <c r="BF32">
        <v>6.17516</v>
      </c>
      <c r="BG32">
        <v>4483.16</v>
      </c>
      <c r="BH32">
        <v>734.84400000000005</v>
      </c>
      <c r="BI32">
        <v>12.350300000000001</v>
      </c>
      <c r="BJ32">
        <v>299.495</v>
      </c>
      <c r="BK32">
        <v>231.56800000000001</v>
      </c>
      <c r="BL32">
        <v>6388.2</v>
      </c>
      <c r="BM32">
        <v>6.17516</v>
      </c>
      <c r="BN32">
        <v>6.17516</v>
      </c>
      <c r="BO32">
        <v>0</v>
      </c>
      <c r="BP32">
        <v>21.613099999999999</v>
      </c>
      <c r="BQ32">
        <v>24.700600000000001</v>
      </c>
      <c r="BR32">
        <v>753.36900000000003</v>
      </c>
      <c r="BS32">
        <v>0</v>
      </c>
      <c r="BT32">
        <v>11390.1</v>
      </c>
      <c r="BU32">
        <v>23227.9</v>
      </c>
      <c r="BV32">
        <v>299.495</v>
      </c>
      <c r="BW32">
        <v>6.17516</v>
      </c>
      <c r="BX32">
        <v>21.613099999999999</v>
      </c>
      <c r="BY32">
        <v>83.364599999999996</v>
      </c>
      <c r="BZ32">
        <v>74.101900000000001</v>
      </c>
      <c r="CA32">
        <v>3.08758</v>
      </c>
      <c r="CB32">
        <v>157.46700000000001</v>
      </c>
      <c r="CC32">
        <v>12.350300000000001</v>
      </c>
      <c r="CD32">
        <v>0</v>
      </c>
      <c r="CE32">
        <v>6.17516</v>
      </c>
      <c r="CF32">
        <v>108.065</v>
      </c>
      <c r="CG32">
        <v>379.77199999999999</v>
      </c>
      <c r="CH32">
        <v>0</v>
      </c>
      <c r="CI32">
        <v>83.364599999999996</v>
      </c>
      <c r="CJ32">
        <v>37.050899999999999</v>
      </c>
      <c r="CK32">
        <v>138.941</v>
      </c>
      <c r="CL32">
        <v>9.2627400000000009</v>
      </c>
      <c r="CM32">
        <v>3.08758</v>
      </c>
      <c r="CN32">
        <v>30.875800000000002</v>
      </c>
      <c r="CO32">
        <v>1420.29</v>
      </c>
      <c r="CP32">
        <v>10.8065</v>
      </c>
      <c r="CQ32">
        <v>18.525500000000001</v>
      </c>
      <c r="CR32">
        <v>39193.699999999997</v>
      </c>
      <c r="CS32">
        <v>40.138500000000001</v>
      </c>
      <c r="CT32">
        <v>120.416</v>
      </c>
      <c r="CU32">
        <v>52.488799999999998</v>
      </c>
      <c r="CV32">
        <v>15.437900000000001</v>
      </c>
      <c r="CW32">
        <v>64.839200000000005</v>
      </c>
      <c r="CX32">
        <v>311.84500000000003</v>
      </c>
      <c r="CY32">
        <v>11958.2</v>
      </c>
      <c r="CZ32">
        <v>9.2627400000000009</v>
      </c>
      <c r="DA32">
        <v>104.97799999999999</v>
      </c>
      <c r="DB32">
        <v>126.59099999999999</v>
      </c>
      <c r="DC32">
        <v>4353.49</v>
      </c>
      <c r="DD32">
        <v>24.700600000000001</v>
      </c>
      <c r="DE32">
        <v>972.58699999999999</v>
      </c>
      <c r="DF32">
        <v>83.364599999999996</v>
      </c>
      <c r="DG32">
        <v>407.56</v>
      </c>
      <c r="DH32">
        <v>0</v>
      </c>
      <c r="DI32">
        <v>30.875800000000002</v>
      </c>
      <c r="DJ32">
        <v>12.350300000000001</v>
      </c>
      <c r="DK32">
        <v>95.7149</v>
      </c>
      <c r="DL32">
        <v>37.050899999999999</v>
      </c>
      <c r="DM32">
        <v>472.4</v>
      </c>
      <c r="DN32">
        <v>3884.17</v>
      </c>
      <c r="DO32">
        <v>33.9634</v>
      </c>
      <c r="DP32">
        <v>222.30600000000001</v>
      </c>
      <c r="DQ32">
        <v>3.08758</v>
      </c>
      <c r="DR32">
        <v>6.17516</v>
      </c>
      <c r="DS32">
        <v>1031.25</v>
      </c>
      <c r="DT32">
        <v>308.75799999999998</v>
      </c>
      <c r="DU32">
        <v>209.95500000000001</v>
      </c>
      <c r="DV32">
        <v>0</v>
      </c>
      <c r="DW32">
        <v>101.89</v>
      </c>
      <c r="DX32">
        <v>6.17516</v>
      </c>
      <c r="DY32">
        <v>3.08758</v>
      </c>
      <c r="DZ32">
        <v>339.63400000000001</v>
      </c>
      <c r="EA32">
        <v>3.08758</v>
      </c>
      <c r="EB32">
        <v>46.313699999999997</v>
      </c>
      <c r="EC32">
        <v>30.875800000000002</v>
      </c>
      <c r="ED32">
        <v>12.350300000000001</v>
      </c>
      <c r="EE32">
        <v>21.613099999999999</v>
      </c>
      <c r="EF32">
        <v>15.437900000000001</v>
      </c>
      <c r="EG32">
        <v>0</v>
      </c>
      <c r="EH32">
        <v>9.2627400000000009</v>
      </c>
      <c r="EI32">
        <v>247.006</v>
      </c>
      <c r="EJ32">
        <v>401.38499999999999</v>
      </c>
      <c r="EK32">
        <v>13.8941</v>
      </c>
      <c r="EL32">
        <v>8651.4</v>
      </c>
      <c r="EM32">
        <v>3.08758</v>
      </c>
      <c r="EN32">
        <v>6.17516</v>
      </c>
      <c r="EO32">
        <v>10.8065</v>
      </c>
      <c r="EP32">
        <v>778.06899999999996</v>
      </c>
      <c r="EQ32">
        <v>175.99199999999999</v>
      </c>
      <c r="ER32">
        <v>0.16147400000000001</v>
      </c>
      <c r="ES32">
        <v>963.32500000000005</v>
      </c>
      <c r="ET32">
        <v>0</v>
      </c>
      <c r="EU32">
        <v>33.9634</v>
      </c>
      <c r="EV32">
        <v>9.2627400000000009</v>
      </c>
      <c r="EW32">
        <v>24.700600000000001</v>
      </c>
      <c r="EX32">
        <v>1624.07</v>
      </c>
      <c r="EY32">
        <v>13.8941</v>
      </c>
      <c r="EZ32">
        <v>33.9634</v>
      </c>
      <c r="FA32">
        <v>43.226100000000002</v>
      </c>
      <c r="FB32">
        <v>361.24700000000001</v>
      </c>
      <c r="FC32">
        <v>2581.2199999999998</v>
      </c>
      <c r="FD32">
        <v>145.11600000000001</v>
      </c>
      <c r="FE32">
        <v>216.131</v>
      </c>
      <c r="FF32">
        <v>37.050899999999999</v>
      </c>
      <c r="FG32">
        <v>9.2627400000000009</v>
      </c>
      <c r="FH32">
        <v>3.08758</v>
      </c>
      <c r="FI32">
        <v>27.7882</v>
      </c>
      <c r="FJ32">
        <v>6.17516</v>
      </c>
      <c r="FK32">
        <v>18.525500000000001</v>
      </c>
      <c r="FL32">
        <v>191.43</v>
      </c>
      <c r="FM32">
        <v>0</v>
      </c>
      <c r="FN32">
        <v>0</v>
      </c>
      <c r="FO32">
        <v>9.2627400000000009</v>
      </c>
      <c r="FP32">
        <v>3.08758</v>
      </c>
      <c r="FQ32">
        <v>9.2627400000000009</v>
      </c>
      <c r="FR32">
        <v>0</v>
      </c>
      <c r="FS32">
        <v>9.2627400000000009</v>
      </c>
      <c r="FT32">
        <v>9.2627400000000009</v>
      </c>
      <c r="FU32">
        <v>18.525500000000001</v>
      </c>
      <c r="FV32">
        <v>64.839200000000005</v>
      </c>
      <c r="FW32">
        <v>9.2627400000000009</v>
      </c>
      <c r="FX32">
        <v>89.5398</v>
      </c>
      <c r="FY32">
        <v>30.875800000000002</v>
      </c>
      <c r="FZ32">
        <v>40.138500000000001</v>
      </c>
      <c r="GA32">
        <v>111.15300000000001</v>
      </c>
      <c r="GB32">
        <v>104.97799999999999</v>
      </c>
      <c r="GC32">
        <v>188.34200000000001</v>
      </c>
      <c r="GD32">
        <v>6.17516</v>
      </c>
      <c r="GE32">
        <v>154.37899999999999</v>
      </c>
      <c r="GF32">
        <v>206.86799999999999</v>
      </c>
      <c r="GG32">
        <v>12.350300000000001</v>
      </c>
      <c r="GH32">
        <v>1583.93</v>
      </c>
      <c r="GI32">
        <v>6.17516</v>
      </c>
    </row>
    <row r="33" spans="1:191" x14ac:dyDescent="0.25">
      <c r="A33" t="s">
        <v>92</v>
      </c>
      <c r="B33" t="s">
        <v>99</v>
      </c>
      <c r="C33" t="s">
        <v>94</v>
      </c>
      <c r="D33">
        <v>0</v>
      </c>
      <c r="E33">
        <v>1015.03</v>
      </c>
      <c r="F33">
        <v>21.9072</v>
      </c>
      <c r="G33">
        <v>1540.81</v>
      </c>
      <c r="H33">
        <v>7.3024100000000001</v>
      </c>
      <c r="I33">
        <v>3249.57</v>
      </c>
      <c r="J33">
        <v>511.16899999999998</v>
      </c>
      <c r="K33">
        <v>1606.53</v>
      </c>
      <c r="L33">
        <v>0</v>
      </c>
      <c r="M33">
        <v>1036.94</v>
      </c>
      <c r="N33">
        <v>5535.23</v>
      </c>
      <c r="O33">
        <v>1891.32</v>
      </c>
      <c r="P33">
        <v>1058.8499999999999</v>
      </c>
      <c r="Q33">
        <v>58.4193</v>
      </c>
      <c r="R33">
        <v>94.931299999999993</v>
      </c>
      <c r="S33">
        <v>7.3024100000000001</v>
      </c>
      <c r="T33">
        <v>262.887</v>
      </c>
      <c r="U33">
        <v>0</v>
      </c>
      <c r="V33">
        <v>7.3024100000000001</v>
      </c>
      <c r="W33">
        <v>438.14499999999998</v>
      </c>
      <c r="X33">
        <v>43.814500000000002</v>
      </c>
      <c r="Y33">
        <v>55775.8</v>
      </c>
      <c r="Z33">
        <v>0</v>
      </c>
      <c r="AA33">
        <v>51.116900000000001</v>
      </c>
      <c r="AB33">
        <v>7.3024100000000001</v>
      </c>
      <c r="AC33">
        <v>0</v>
      </c>
      <c r="AD33">
        <v>3096.22</v>
      </c>
      <c r="AE33">
        <v>14.604799999999999</v>
      </c>
      <c r="AF33">
        <v>51.116900000000001</v>
      </c>
      <c r="AG33">
        <v>197.16499999999999</v>
      </c>
      <c r="AH33">
        <v>255.584</v>
      </c>
      <c r="AI33">
        <v>1511.6</v>
      </c>
      <c r="AJ33">
        <v>153.351</v>
      </c>
      <c r="AK33">
        <v>328.262</v>
      </c>
      <c r="AL33">
        <v>0</v>
      </c>
      <c r="AM33">
        <v>7.3024100000000001</v>
      </c>
      <c r="AN33">
        <v>7.3024100000000001</v>
      </c>
      <c r="AO33">
        <v>94.931299999999993</v>
      </c>
      <c r="AP33">
        <v>0</v>
      </c>
      <c r="AQ33">
        <v>8814.01</v>
      </c>
      <c r="AR33">
        <v>29.209599999999998</v>
      </c>
      <c r="AS33">
        <v>576.89</v>
      </c>
      <c r="AT33">
        <v>197.16499999999999</v>
      </c>
      <c r="AU33">
        <v>0</v>
      </c>
      <c r="AV33">
        <v>14.604799999999999</v>
      </c>
      <c r="AW33">
        <v>21.9072</v>
      </c>
      <c r="AX33">
        <v>29.209599999999998</v>
      </c>
      <c r="AY33">
        <v>29.209599999999998</v>
      </c>
      <c r="AZ33">
        <v>1329.04</v>
      </c>
      <c r="BA33">
        <v>0</v>
      </c>
      <c r="BB33">
        <v>0</v>
      </c>
      <c r="BC33">
        <v>0</v>
      </c>
      <c r="BD33">
        <v>1365.55</v>
      </c>
      <c r="BE33">
        <v>0</v>
      </c>
      <c r="BF33">
        <v>3.6511999999999998</v>
      </c>
      <c r="BG33">
        <v>3789.95</v>
      </c>
      <c r="BH33">
        <v>664.51900000000001</v>
      </c>
      <c r="BI33">
        <v>0</v>
      </c>
      <c r="BJ33">
        <v>131.44300000000001</v>
      </c>
      <c r="BK33">
        <v>240.97900000000001</v>
      </c>
      <c r="BL33">
        <v>6046.39</v>
      </c>
      <c r="BM33">
        <v>0</v>
      </c>
      <c r="BN33">
        <v>0</v>
      </c>
      <c r="BO33">
        <v>14.604799999999999</v>
      </c>
      <c r="BP33">
        <v>58.4193</v>
      </c>
      <c r="BQ33">
        <v>7.3024100000000001</v>
      </c>
      <c r="BR33">
        <v>591.495</v>
      </c>
      <c r="BS33">
        <v>0</v>
      </c>
      <c r="BT33">
        <v>9186.43</v>
      </c>
      <c r="BU33">
        <v>18555.400000000001</v>
      </c>
      <c r="BV33">
        <v>343.21300000000002</v>
      </c>
      <c r="BW33">
        <v>7.3024100000000001</v>
      </c>
      <c r="BX33">
        <v>0</v>
      </c>
      <c r="BY33">
        <v>58.4193</v>
      </c>
      <c r="BZ33">
        <v>58.4193</v>
      </c>
      <c r="CA33">
        <v>14.604799999999999</v>
      </c>
      <c r="CB33">
        <v>124.14100000000001</v>
      </c>
      <c r="CC33">
        <v>36.512</v>
      </c>
      <c r="CD33">
        <v>0</v>
      </c>
      <c r="CE33">
        <v>7.3024100000000001</v>
      </c>
      <c r="CF33">
        <v>87.628900000000002</v>
      </c>
      <c r="CG33">
        <v>350.51600000000002</v>
      </c>
      <c r="CH33">
        <v>0</v>
      </c>
      <c r="CI33">
        <v>73.024100000000004</v>
      </c>
      <c r="CJ33">
        <v>87.628900000000002</v>
      </c>
      <c r="CK33">
        <v>116.839</v>
      </c>
      <c r="CL33">
        <v>14.604799999999999</v>
      </c>
      <c r="CM33">
        <v>7.3024100000000001</v>
      </c>
      <c r="CN33">
        <v>14.604799999999999</v>
      </c>
      <c r="CO33">
        <v>1153.78</v>
      </c>
      <c r="CP33">
        <v>10.9536</v>
      </c>
      <c r="CQ33">
        <v>43.814500000000002</v>
      </c>
      <c r="CR33">
        <v>32028.400000000001</v>
      </c>
      <c r="CS33">
        <v>7.3024100000000001</v>
      </c>
      <c r="CT33">
        <v>65.721699999999998</v>
      </c>
      <c r="CU33">
        <v>58.4193</v>
      </c>
      <c r="CV33">
        <v>7.3024100000000001</v>
      </c>
      <c r="CW33">
        <v>58.4193</v>
      </c>
      <c r="CX33">
        <v>262.887</v>
      </c>
      <c r="CY33">
        <v>9244.85</v>
      </c>
      <c r="CZ33">
        <v>7.3024100000000001</v>
      </c>
      <c r="DA33">
        <v>124.14100000000001</v>
      </c>
      <c r="DB33">
        <v>87.628900000000002</v>
      </c>
      <c r="DC33">
        <v>3242.27</v>
      </c>
      <c r="DD33">
        <v>21.9072</v>
      </c>
      <c r="DE33">
        <v>971.22</v>
      </c>
      <c r="DF33">
        <v>87.628900000000002</v>
      </c>
      <c r="DG33">
        <v>365.12</v>
      </c>
      <c r="DH33">
        <v>7.3024100000000001</v>
      </c>
      <c r="DI33">
        <v>0.30143900000000001</v>
      </c>
      <c r="DJ33">
        <v>0</v>
      </c>
      <c r="DK33">
        <v>131.44300000000001</v>
      </c>
      <c r="DL33">
        <v>43.814500000000002</v>
      </c>
      <c r="DM33">
        <v>540.37800000000004</v>
      </c>
      <c r="DN33">
        <v>3081.62</v>
      </c>
      <c r="DO33">
        <v>58.4193</v>
      </c>
      <c r="DP33">
        <v>197.16499999999999</v>
      </c>
      <c r="DQ33">
        <v>51.116900000000001</v>
      </c>
      <c r="DR33">
        <v>21.9072</v>
      </c>
      <c r="DS33">
        <v>1036.94</v>
      </c>
      <c r="DT33">
        <v>365.12</v>
      </c>
      <c r="DU33">
        <v>416.23700000000002</v>
      </c>
      <c r="DV33">
        <v>7.3024100000000001</v>
      </c>
      <c r="DW33">
        <v>109.536</v>
      </c>
      <c r="DX33">
        <v>7.3024100000000001</v>
      </c>
      <c r="DY33">
        <v>0</v>
      </c>
      <c r="DZ33">
        <v>387.02800000000002</v>
      </c>
      <c r="EA33">
        <v>7.3024100000000001</v>
      </c>
      <c r="EB33">
        <v>58.4193</v>
      </c>
      <c r="EC33">
        <v>43.814500000000002</v>
      </c>
      <c r="ED33">
        <v>0</v>
      </c>
      <c r="EE33">
        <v>14.604799999999999</v>
      </c>
      <c r="EF33">
        <v>14.604799999999999</v>
      </c>
      <c r="EG33">
        <v>0</v>
      </c>
      <c r="EH33">
        <v>7.3024100000000001</v>
      </c>
      <c r="EI33">
        <v>270.18900000000002</v>
      </c>
      <c r="EJ33">
        <v>328.608</v>
      </c>
      <c r="EK33">
        <v>3.6511999999999998</v>
      </c>
      <c r="EL33">
        <v>9033.08</v>
      </c>
      <c r="EM33">
        <v>0</v>
      </c>
      <c r="EN33">
        <v>3.6511999999999998</v>
      </c>
      <c r="EO33">
        <v>10.9536</v>
      </c>
      <c r="EP33">
        <v>664.34900000000005</v>
      </c>
      <c r="EQ33">
        <v>182.56</v>
      </c>
      <c r="ER33">
        <v>0.346138</v>
      </c>
      <c r="ES33">
        <v>1015.03</v>
      </c>
      <c r="ET33">
        <v>0</v>
      </c>
      <c r="EU33">
        <v>14.604799999999999</v>
      </c>
      <c r="EV33">
        <v>7.3024100000000001</v>
      </c>
      <c r="EW33">
        <v>21.9072</v>
      </c>
      <c r="EX33">
        <v>1416.67</v>
      </c>
      <c r="EY33">
        <v>3.6511999999999998</v>
      </c>
      <c r="EZ33">
        <v>14.604799999999999</v>
      </c>
      <c r="FA33">
        <v>65.721699999999998</v>
      </c>
      <c r="FB33">
        <v>365.12</v>
      </c>
      <c r="FC33">
        <v>2154.21</v>
      </c>
      <c r="FD33">
        <v>167.95500000000001</v>
      </c>
      <c r="FE33">
        <v>138.74600000000001</v>
      </c>
      <c r="FF33">
        <v>43.814500000000002</v>
      </c>
      <c r="FG33">
        <v>14.604799999999999</v>
      </c>
      <c r="FH33">
        <v>14.604799999999999</v>
      </c>
      <c r="FI33">
        <v>36.512</v>
      </c>
      <c r="FJ33">
        <v>0</v>
      </c>
      <c r="FK33">
        <v>14.604799999999999</v>
      </c>
      <c r="FL33">
        <v>160.65299999999999</v>
      </c>
      <c r="FM33">
        <v>7.3024100000000001</v>
      </c>
      <c r="FN33">
        <v>0</v>
      </c>
      <c r="FO33">
        <v>0</v>
      </c>
      <c r="FP33">
        <v>14.604799999999999</v>
      </c>
      <c r="FQ33">
        <v>7.3024100000000001</v>
      </c>
      <c r="FR33">
        <v>0</v>
      </c>
      <c r="FS33">
        <v>7.3024100000000001</v>
      </c>
      <c r="FT33">
        <v>29.209599999999998</v>
      </c>
      <c r="FU33">
        <v>14.604799999999999</v>
      </c>
      <c r="FV33">
        <v>58.4193</v>
      </c>
      <c r="FW33">
        <v>14.604799999999999</v>
      </c>
      <c r="FX33">
        <v>87.628900000000002</v>
      </c>
      <c r="FY33">
        <v>29.209599999999998</v>
      </c>
      <c r="FZ33">
        <v>21.9072</v>
      </c>
      <c r="GA33">
        <v>109.536</v>
      </c>
      <c r="GB33">
        <v>58.4193</v>
      </c>
      <c r="GC33">
        <v>240.97900000000001</v>
      </c>
      <c r="GD33">
        <v>0</v>
      </c>
      <c r="GE33">
        <v>138.74600000000001</v>
      </c>
      <c r="GF33">
        <v>160.65299999999999</v>
      </c>
      <c r="GG33">
        <v>0</v>
      </c>
      <c r="GH33">
        <v>1438.57</v>
      </c>
      <c r="GI33">
        <v>0</v>
      </c>
    </row>
    <row r="34" spans="1:191" x14ac:dyDescent="0.25">
      <c r="A34" t="s">
        <v>89</v>
      </c>
      <c r="B34" t="s">
        <v>90</v>
      </c>
      <c r="C34" t="s">
        <v>95</v>
      </c>
      <c r="D34">
        <v>2.3199100000000001</v>
      </c>
      <c r="E34">
        <v>371.185</v>
      </c>
      <c r="F34">
        <v>20.879200000000001</v>
      </c>
      <c r="G34">
        <v>670.45299999999997</v>
      </c>
      <c r="H34">
        <v>9.2796299999999992</v>
      </c>
      <c r="I34">
        <v>2514.7800000000002</v>
      </c>
      <c r="J34">
        <v>139.19399999999999</v>
      </c>
      <c r="K34">
        <v>702.93200000000002</v>
      </c>
      <c r="L34">
        <v>0</v>
      </c>
      <c r="M34">
        <v>501.1</v>
      </c>
      <c r="N34">
        <v>2111.12</v>
      </c>
      <c r="O34">
        <v>487.18099999999998</v>
      </c>
      <c r="P34">
        <v>712.21199999999999</v>
      </c>
      <c r="Q34">
        <v>95.116200000000006</v>
      </c>
      <c r="R34">
        <v>53.357900000000001</v>
      </c>
      <c r="S34">
        <v>0</v>
      </c>
      <c r="T34">
        <v>78.876900000000006</v>
      </c>
      <c r="U34">
        <v>2.3199100000000001</v>
      </c>
      <c r="V34">
        <v>4.6398200000000003</v>
      </c>
      <c r="W34">
        <v>180.953</v>
      </c>
      <c r="X34">
        <v>11.599500000000001</v>
      </c>
      <c r="Y34">
        <v>69047.399999999994</v>
      </c>
      <c r="Z34">
        <v>4.6398200000000003</v>
      </c>
      <c r="AA34">
        <v>37.118499999999997</v>
      </c>
      <c r="AB34">
        <v>0</v>
      </c>
      <c r="AC34">
        <v>16.2394</v>
      </c>
      <c r="AD34">
        <v>2575.1</v>
      </c>
      <c r="AE34">
        <v>6.9597199999999999</v>
      </c>
      <c r="AF34">
        <v>71.917199999999994</v>
      </c>
      <c r="AG34">
        <v>185.59299999999999</v>
      </c>
      <c r="AH34">
        <v>176.31299999999999</v>
      </c>
      <c r="AI34">
        <v>1445.3</v>
      </c>
      <c r="AJ34">
        <v>9.2796299999999992</v>
      </c>
      <c r="AK34">
        <v>173.73599999999999</v>
      </c>
      <c r="AL34">
        <v>0</v>
      </c>
      <c r="AM34">
        <v>2.3199100000000001</v>
      </c>
      <c r="AN34">
        <v>4.6398200000000003</v>
      </c>
      <c r="AO34">
        <v>134.55500000000001</v>
      </c>
      <c r="AP34">
        <v>16.2394</v>
      </c>
      <c r="AQ34">
        <v>5607.22</v>
      </c>
      <c r="AR34">
        <v>16.2394</v>
      </c>
      <c r="AS34">
        <v>322.46699999999998</v>
      </c>
      <c r="AT34">
        <v>90.476399999999998</v>
      </c>
      <c r="AU34">
        <v>0</v>
      </c>
      <c r="AV34">
        <v>13.9194</v>
      </c>
      <c r="AW34">
        <v>0</v>
      </c>
      <c r="AX34">
        <v>9.2796299999999992</v>
      </c>
      <c r="AY34">
        <v>16.2394</v>
      </c>
      <c r="AZ34">
        <v>584.61699999999996</v>
      </c>
      <c r="BA34">
        <v>0</v>
      </c>
      <c r="BB34">
        <v>0</v>
      </c>
      <c r="BC34">
        <v>11.599500000000001</v>
      </c>
      <c r="BD34">
        <v>860.68600000000004</v>
      </c>
      <c r="BE34">
        <v>4.6398200000000003</v>
      </c>
      <c r="BF34">
        <v>3.47986</v>
      </c>
      <c r="BG34">
        <v>2431.2600000000002</v>
      </c>
      <c r="BH34">
        <v>132.23500000000001</v>
      </c>
      <c r="BI34">
        <v>46.398200000000003</v>
      </c>
      <c r="BJ34">
        <v>501.1</v>
      </c>
      <c r="BK34">
        <v>132.23500000000001</v>
      </c>
      <c r="BL34">
        <v>2002.08</v>
      </c>
      <c r="BM34">
        <v>6.9597199999999999</v>
      </c>
      <c r="BN34">
        <v>9.2796299999999992</v>
      </c>
      <c r="BO34">
        <v>0</v>
      </c>
      <c r="BP34">
        <v>11.599500000000001</v>
      </c>
      <c r="BQ34">
        <v>32.478700000000003</v>
      </c>
      <c r="BR34">
        <v>289.98899999999998</v>
      </c>
      <c r="BS34">
        <v>0</v>
      </c>
      <c r="BT34">
        <v>4888.05</v>
      </c>
      <c r="BU34">
        <v>2259.59</v>
      </c>
      <c r="BV34">
        <v>27.838899999999999</v>
      </c>
      <c r="BW34">
        <v>0</v>
      </c>
      <c r="BX34">
        <v>6.9597199999999999</v>
      </c>
      <c r="BY34">
        <v>20.879200000000001</v>
      </c>
      <c r="BZ34">
        <v>51.037999999999997</v>
      </c>
      <c r="CA34">
        <v>2.3199100000000001</v>
      </c>
      <c r="CB34">
        <v>134.55500000000001</v>
      </c>
      <c r="CC34">
        <v>30.158799999999999</v>
      </c>
      <c r="CD34">
        <v>0</v>
      </c>
      <c r="CE34">
        <v>46.398200000000003</v>
      </c>
      <c r="CF34">
        <v>83.5167</v>
      </c>
      <c r="CG34">
        <v>259.83</v>
      </c>
      <c r="CH34">
        <v>13.9194</v>
      </c>
      <c r="CI34">
        <v>39.438400000000001</v>
      </c>
      <c r="CJ34">
        <v>0</v>
      </c>
      <c r="CK34">
        <v>20.879200000000001</v>
      </c>
      <c r="CL34">
        <v>11.599500000000001</v>
      </c>
      <c r="CM34">
        <v>2.3199100000000001</v>
      </c>
      <c r="CN34">
        <v>23.199100000000001</v>
      </c>
      <c r="CO34">
        <v>403.66399999999999</v>
      </c>
      <c r="CP34">
        <v>13.9194</v>
      </c>
      <c r="CQ34">
        <v>0</v>
      </c>
      <c r="CR34">
        <v>10272.6</v>
      </c>
      <c r="CS34">
        <v>20.879200000000001</v>
      </c>
      <c r="CT34">
        <v>127.595</v>
      </c>
      <c r="CU34">
        <v>71.917199999999994</v>
      </c>
      <c r="CV34">
        <v>18.5593</v>
      </c>
      <c r="CW34">
        <v>23.199100000000001</v>
      </c>
      <c r="CX34">
        <v>238.95099999999999</v>
      </c>
      <c r="CY34">
        <v>5377.55</v>
      </c>
      <c r="CZ34">
        <v>2.3199100000000001</v>
      </c>
      <c r="DA34">
        <v>18.5593</v>
      </c>
      <c r="DB34">
        <v>180.953</v>
      </c>
      <c r="DC34">
        <v>4477.42</v>
      </c>
      <c r="DD34">
        <v>23.199100000000001</v>
      </c>
      <c r="DE34">
        <v>310.86799999999999</v>
      </c>
      <c r="DF34">
        <v>34.7986</v>
      </c>
      <c r="DG34">
        <v>211.11199999999999</v>
      </c>
      <c r="DH34">
        <v>0</v>
      </c>
      <c r="DI34">
        <v>11.599500000000001</v>
      </c>
      <c r="DJ34">
        <v>0</v>
      </c>
      <c r="DK34">
        <v>104.396</v>
      </c>
      <c r="DL34">
        <v>4.6398200000000003</v>
      </c>
      <c r="DM34">
        <v>436.14299999999997</v>
      </c>
      <c r="DN34">
        <v>4096.96</v>
      </c>
      <c r="DO34">
        <v>39.438400000000001</v>
      </c>
      <c r="DP34">
        <v>109.036</v>
      </c>
      <c r="DQ34">
        <v>23.199100000000001</v>
      </c>
      <c r="DR34">
        <v>11.599500000000001</v>
      </c>
      <c r="DS34">
        <v>593.89700000000005</v>
      </c>
      <c r="DT34">
        <v>336.387</v>
      </c>
      <c r="DU34">
        <v>269.10899999999998</v>
      </c>
      <c r="DV34">
        <v>18.5593</v>
      </c>
      <c r="DW34">
        <v>83.5167</v>
      </c>
      <c r="DX34">
        <v>2.3199100000000001</v>
      </c>
      <c r="DY34">
        <v>0</v>
      </c>
      <c r="DZ34">
        <v>173.99299999999999</v>
      </c>
      <c r="EA34">
        <v>11.599500000000001</v>
      </c>
      <c r="EB34">
        <v>9.2796299999999992</v>
      </c>
      <c r="EC34">
        <v>9.2796299999999992</v>
      </c>
      <c r="ED34">
        <v>6.9597199999999999</v>
      </c>
      <c r="EE34">
        <v>0</v>
      </c>
      <c r="EF34">
        <v>0</v>
      </c>
      <c r="EG34">
        <v>0</v>
      </c>
      <c r="EH34">
        <v>9.2796299999999992</v>
      </c>
      <c r="EI34">
        <v>153.114</v>
      </c>
      <c r="EJ34">
        <v>85.836600000000004</v>
      </c>
      <c r="EK34">
        <v>3.47986</v>
      </c>
      <c r="EL34">
        <v>4396.2299999999996</v>
      </c>
      <c r="EM34">
        <v>0</v>
      </c>
      <c r="EN34">
        <v>3.47986</v>
      </c>
      <c r="EO34">
        <v>13.9194</v>
      </c>
      <c r="EP34">
        <v>266.78899999999999</v>
      </c>
      <c r="EQ34">
        <v>134.55500000000001</v>
      </c>
      <c r="ER34">
        <v>0.256776</v>
      </c>
      <c r="ES34">
        <v>371.185</v>
      </c>
      <c r="ET34">
        <v>6.9597199999999999</v>
      </c>
      <c r="EU34">
        <v>30.158799999999999</v>
      </c>
      <c r="EV34">
        <v>9.2796299999999992</v>
      </c>
      <c r="EW34">
        <v>0</v>
      </c>
      <c r="EX34">
        <v>405.98399999999998</v>
      </c>
      <c r="EY34">
        <v>3.47986</v>
      </c>
      <c r="EZ34">
        <v>0</v>
      </c>
      <c r="FA34">
        <v>0</v>
      </c>
      <c r="FB34">
        <v>176.31299999999999</v>
      </c>
      <c r="FC34">
        <v>1004.52</v>
      </c>
      <c r="FD34">
        <v>51.037999999999997</v>
      </c>
      <c r="FE34">
        <v>199.512</v>
      </c>
      <c r="FF34">
        <v>20.879200000000001</v>
      </c>
      <c r="FG34">
        <v>0</v>
      </c>
      <c r="FH34">
        <v>13.9194</v>
      </c>
      <c r="FI34">
        <v>27.838899999999999</v>
      </c>
      <c r="FJ34">
        <v>6.9597199999999999</v>
      </c>
      <c r="FK34">
        <v>4.6398200000000003</v>
      </c>
      <c r="FL34">
        <v>2.3199100000000001</v>
      </c>
      <c r="FM34">
        <v>0</v>
      </c>
      <c r="FN34">
        <v>0</v>
      </c>
      <c r="FO34">
        <v>2.3199100000000001</v>
      </c>
      <c r="FP34">
        <v>2.3199100000000001</v>
      </c>
      <c r="FQ34">
        <v>9.2796299999999992</v>
      </c>
      <c r="FR34">
        <v>6.9597199999999999</v>
      </c>
      <c r="FS34">
        <v>0</v>
      </c>
      <c r="FT34">
        <v>0</v>
      </c>
      <c r="FU34">
        <v>0</v>
      </c>
      <c r="FV34">
        <v>134.55500000000001</v>
      </c>
      <c r="FW34">
        <v>4.6398200000000003</v>
      </c>
      <c r="FX34">
        <v>30.158799999999999</v>
      </c>
      <c r="FY34">
        <v>2.3199100000000001</v>
      </c>
      <c r="FZ34">
        <v>44.078299999999999</v>
      </c>
      <c r="GA34">
        <v>34.7986</v>
      </c>
      <c r="GB34">
        <v>208.792</v>
      </c>
      <c r="GC34">
        <v>39.438400000000001</v>
      </c>
      <c r="GD34">
        <v>0</v>
      </c>
      <c r="GE34">
        <v>74.237099999999998</v>
      </c>
      <c r="GF34">
        <v>122.955</v>
      </c>
      <c r="GG34">
        <v>2.3199100000000001</v>
      </c>
      <c r="GH34">
        <v>1032.3599999999999</v>
      </c>
      <c r="GI34">
        <v>2.3199100000000001</v>
      </c>
    </row>
    <row r="35" spans="1:191" x14ac:dyDescent="0.25">
      <c r="A35" t="s">
        <v>89</v>
      </c>
      <c r="B35" t="s">
        <v>97</v>
      </c>
      <c r="C35" t="s">
        <v>95</v>
      </c>
      <c r="D35">
        <v>0</v>
      </c>
      <c r="E35">
        <v>370.197</v>
      </c>
      <c r="F35">
        <v>20.070900000000002</v>
      </c>
      <c r="G35">
        <v>613.27800000000002</v>
      </c>
      <c r="H35">
        <v>2.2301000000000002</v>
      </c>
      <c r="I35">
        <v>2453.11</v>
      </c>
      <c r="J35">
        <v>98.124399999999994</v>
      </c>
      <c r="K35">
        <v>579.82600000000002</v>
      </c>
      <c r="L35">
        <v>0</v>
      </c>
      <c r="M35">
        <v>506.233</v>
      </c>
      <c r="N35">
        <v>2098.52</v>
      </c>
      <c r="O35">
        <v>443.79</v>
      </c>
      <c r="P35">
        <v>660.11</v>
      </c>
      <c r="Q35">
        <v>113.735</v>
      </c>
      <c r="R35">
        <v>46.832099999999997</v>
      </c>
      <c r="S35">
        <v>0</v>
      </c>
      <c r="T35">
        <v>102.58499999999999</v>
      </c>
      <c r="U35">
        <v>0</v>
      </c>
      <c r="V35">
        <v>6.6902999999999997</v>
      </c>
      <c r="W35">
        <v>231.93</v>
      </c>
      <c r="X35">
        <v>8.9204000000000008</v>
      </c>
      <c r="Y35">
        <v>70629.5</v>
      </c>
      <c r="Z35">
        <v>2.2301000000000002</v>
      </c>
      <c r="AA35">
        <v>49.062199999999997</v>
      </c>
      <c r="AB35">
        <v>0</v>
      </c>
      <c r="AC35">
        <v>11.150499999999999</v>
      </c>
      <c r="AD35">
        <v>2660.51</v>
      </c>
      <c r="AE35">
        <v>17.840800000000002</v>
      </c>
      <c r="AF35">
        <v>60.212699999999998</v>
      </c>
      <c r="AG35">
        <v>133.80600000000001</v>
      </c>
      <c r="AH35">
        <v>165.02699999999999</v>
      </c>
      <c r="AI35">
        <v>1384.89</v>
      </c>
      <c r="AJ35">
        <v>17.840800000000002</v>
      </c>
      <c r="AK35">
        <v>140.97499999999999</v>
      </c>
      <c r="AL35">
        <v>0</v>
      </c>
      <c r="AM35">
        <v>2.2301000000000002</v>
      </c>
      <c r="AN35">
        <v>2.2301000000000002</v>
      </c>
      <c r="AO35">
        <v>89.203999999999994</v>
      </c>
      <c r="AP35">
        <v>15.6107</v>
      </c>
      <c r="AQ35">
        <v>5503.89</v>
      </c>
      <c r="AR35">
        <v>22.300999999999998</v>
      </c>
      <c r="AS35">
        <v>289.91300000000001</v>
      </c>
      <c r="AT35">
        <v>82.5137</v>
      </c>
      <c r="AU35">
        <v>0</v>
      </c>
      <c r="AV35">
        <v>11.150499999999999</v>
      </c>
      <c r="AW35">
        <v>0</v>
      </c>
      <c r="AX35">
        <v>6.6902999999999997</v>
      </c>
      <c r="AY35">
        <v>17.840800000000002</v>
      </c>
      <c r="AZ35">
        <v>506.233</v>
      </c>
      <c r="BA35">
        <v>0</v>
      </c>
      <c r="BB35">
        <v>0</v>
      </c>
      <c r="BC35">
        <v>13.380599999999999</v>
      </c>
      <c r="BD35">
        <v>892.04</v>
      </c>
      <c r="BE35">
        <v>2.2301000000000002</v>
      </c>
      <c r="BF35">
        <v>2.2301000000000002</v>
      </c>
      <c r="BG35">
        <v>2410.7399999999998</v>
      </c>
      <c r="BH35">
        <v>149.417</v>
      </c>
      <c r="BI35">
        <v>51.292299999999997</v>
      </c>
      <c r="BJ35">
        <v>504.00299999999999</v>
      </c>
      <c r="BK35">
        <v>153.87700000000001</v>
      </c>
      <c r="BL35">
        <v>2087.37</v>
      </c>
      <c r="BM35">
        <v>2.2301000000000002</v>
      </c>
      <c r="BN35">
        <v>13.380599999999999</v>
      </c>
      <c r="BO35">
        <v>0</v>
      </c>
      <c r="BP35">
        <v>8.9204000000000008</v>
      </c>
      <c r="BQ35">
        <v>15.6107</v>
      </c>
      <c r="BR35">
        <v>314.44400000000002</v>
      </c>
      <c r="BS35">
        <v>4.4602000000000004</v>
      </c>
      <c r="BT35">
        <v>4964.2</v>
      </c>
      <c r="BU35">
        <v>1995.94</v>
      </c>
      <c r="BV35">
        <v>51.292299999999997</v>
      </c>
      <c r="BW35">
        <v>0</v>
      </c>
      <c r="BX35">
        <v>0</v>
      </c>
      <c r="BY35">
        <v>28.991299999999999</v>
      </c>
      <c r="BZ35">
        <v>26.761199999999999</v>
      </c>
      <c r="CA35">
        <v>2.2301000000000002</v>
      </c>
      <c r="CB35">
        <v>131.57599999999999</v>
      </c>
      <c r="CC35">
        <v>35.681600000000003</v>
      </c>
      <c r="CD35">
        <v>0</v>
      </c>
      <c r="CE35">
        <v>17.840800000000002</v>
      </c>
      <c r="CF35">
        <v>84.743799999999993</v>
      </c>
      <c r="CG35">
        <v>252.001</v>
      </c>
      <c r="CH35">
        <v>15.6107</v>
      </c>
      <c r="CI35">
        <v>17.840800000000002</v>
      </c>
      <c r="CJ35">
        <v>0.62110500000000002</v>
      </c>
      <c r="CK35">
        <v>15.6107</v>
      </c>
      <c r="CL35">
        <v>24.531099999999999</v>
      </c>
      <c r="CM35">
        <v>4.4602000000000004</v>
      </c>
      <c r="CN35">
        <v>24.531099999999999</v>
      </c>
      <c r="CO35">
        <v>510.69299999999998</v>
      </c>
      <c r="CP35">
        <v>20.070900000000002</v>
      </c>
      <c r="CQ35">
        <v>6.6902999999999997</v>
      </c>
      <c r="CR35">
        <v>10626.4</v>
      </c>
      <c r="CS35">
        <v>17.840800000000002</v>
      </c>
      <c r="CT35">
        <v>86.9739</v>
      </c>
      <c r="CU35">
        <v>71.363200000000006</v>
      </c>
      <c r="CV35">
        <v>24.531099999999999</v>
      </c>
      <c r="CW35">
        <v>46.832099999999997</v>
      </c>
      <c r="CX35">
        <v>167.25800000000001</v>
      </c>
      <c r="CY35">
        <v>5289.8</v>
      </c>
      <c r="CZ35">
        <v>4.4602000000000004</v>
      </c>
      <c r="DA35">
        <v>35.681600000000003</v>
      </c>
      <c r="DB35">
        <v>194.01900000000001</v>
      </c>
      <c r="DC35">
        <v>4395.53</v>
      </c>
      <c r="DD35">
        <v>11.150499999999999</v>
      </c>
      <c r="DE35">
        <v>327.82499999999999</v>
      </c>
      <c r="DF35">
        <v>13.380599999999999</v>
      </c>
      <c r="DG35">
        <v>205.16900000000001</v>
      </c>
      <c r="DH35">
        <v>2.2301000000000002</v>
      </c>
      <c r="DI35">
        <v>6.6902999999999997</v>
      </c>
      <c r="DJ35">
        <v>0</v>
      </c>
      <c r="DK35">
        <v>80.283600000000007</v>
      </c>
      <c r="DL35">
        <v>8.9204000000000008</v>
      </c>
      <c r="DM35">
        <v>461.63099999999997</v>
      </c>
      <c r="DN35">
        <v>4277.33</v>
      </c>
      <c r="DO35">
        <v>46.832099999999997</v>
      </c>
      <c r="DP35">
        <v>82.5137</v>
      </c>
      <c r="DQ35">
        <v>35.681600000000003</v>
      </c>
      <c r="DR35">
        <v>8.9204000000000008</v>
      </c>
      <c r="DS35">
        <v>617.73800000000006</v>
      </c>
      <c r="DT35">
        <v>379.11700000000002</v>
      </c>
      <c r="DU35">
        <v>278.76299999999998</v>
      </c>
      <c r="DV35">
        <v>22.300999999999998</v>
      </c>
      <c r="DW35">
        <v>66.903000000000006</v>
      </c>
      <c r="DX35">
        <v>8.9204000000000008</v>
      </c>
      <c r="DY35">
        <v>0</v>
      </c>
      <c r="DZ35">
        <v>151.64699999999999</v>
      </c>
      <c r="EA35">
        <v>4.4602000000000004</v>
      </c>
      <c r="EB35">
        <v>6.6902999999999997</v>
      </c>
      <c r="EC35">
        <v>13.380599999999999</v>
      </c>
      <c r="ED35">
        <v>20.070900000000002</v>
      </c>
      <c r="EE35">
        <v>4.4602000000000004</v>
      </c>
      <c r="EF35">
        <v>0</v>
      </c>
      <c r="EG35">
        <v>4.4602000000000004</v>
      </c>
      <c r="EH35">
        <v>6.6902999999999997</v>
      </c>
      <c r="EI35">
        <v>107.045</v>
      </c>
      <c r="EJ35">
        <v>109.27500000000001</v>
      </c>
      <c r="EK35">
        <v>3.3451499999999998</v>
      </c>
      <c r="EL35">
        <v>4391.07</v>
      </c>
      <c r="EM35">
        <v>2.2301000000000002</v>
      </c>
      <c r="EN35">
        <v>2.2301000000000002</v>
      </c>
      <c r="EO35">
        <v>20.070900000000002</v>
      </c>
      <c r="EP35">
        <v>238.62100000000001</v>
      </c>
      <c r="EQ35">
        <v>149.417</v>
      </c>
      <c r="ER35">
        <v>3.9817499999999999</v>
      </c>
      <c r="ES35">
        <v>370.197</v>
      </c>
      <c r="ET35">
        <v>8.9204000000000008</v>
      </c>
      <c r="EU35">
        <v>37.911700000000003</v>
      </c>
      <c r="EV35">
        <v>4.4602000000000004</v>
      </c>
      <c r="EW35">
        <v>0</v>
      </c>
      <c r="EX35">
        <v>383.577</v>
      </c>
      <c r="EY35">
        <v>3.3451499999999998</v>
      </c>
      <c r="EZ35">
        <v>0</v>
      </c>
      <c r="FA35">
        <v>0</v>
      </c>
      <c r="FB35">
        <v>156.107</v>
      </c>
      <c r="FC35">
        <v>987.93499999999995</v>
      </c>
      <c r="FD35">
        <v>73.593299999999999</v>
      </c>
      <c r="FE35">
        <v>209.62899999999999</v>
      </c>
      <c r="FF35">
        <v>15.6107</v>
      </c>
      <c r="FG35">
        <v>0</v>
      </c>
      <c r="FH35">
        <v>13.380599999999999</v>
      </c>
      <c r="FI35">
        <v>13.380599999999999</v>
      </c>
      <c r="FJ35">
        <v>6.6902999999999997</v>
      </c>
      <c r="FK35">
        <v>8.9204000000000008</v>
      </c>
      <c r="FL35">
        <v>2.2301000000000002</v>
      </c>
      <c r="FM35">
        <v>0</v>
      </c>
      <c r="FN35">
        <v>2.2301000000000002</v>
      </c>
      <c r="FO35">
        <v>2.2301000000000002</v>
      </c>
      <c r="FP35">
        <v>8.9204000000000008</v>
      </c>
      <c r="FQ35">
        <v>8.9204000000000008</v>
      </c>
      <c r="FR35">
        <v>13.380599999999999</v>
      </c>
      <c r="FS35">
        <v>0</v>
      </c>
      <c r="FT35">
        <v>2.2301000000000002</v>
      </c>
      <c r="FU35">
        <v>0</v>
      </c>
      <c r="FV35">
        <v>144.95699999999999</v>
      </c>
      <c r="FW35">
        <v>13.380599999999999</v>
      </c>
      <c r="FX35">
        <v>20.070900000000002</v>
      </c>
      <c r="FY35">
        <v>6.6902999999999997</v>
      </c>
      <c r="FZ35">
        <v>46.832099999999997</v>
      </c>
      <c r="GA35">
        <v>51.292299999999997</v>
      </c>
      <c r="GB35">
        <v>234.161</v>
      </c>
      <c r="GC35">
        <v>49.062199999999997</v>
      </c>
      <c r="GD35">
        <v>6.6902999999999997</v>
      </c>
      <c r="GE35">
        <v>62.442799999999998</v>
      </c>
      <c r="GF35">
        <v>118.19499999999999</v>
      </c>
      <c r="GG35">
        <v>2.2301000000000002</v>
      </c>
      <c r="GH35">
        <v>1043.69</v>
      </c>
      <c r="GI35">
        <v>8.9204000000000008</v>
      </c>
    </row>
    <row r="36" spans="1:191" x14ac:dyDescent="0.25">
      <c r="A36" t="s">
        <v>89</v>
      </c>
      <c r="B36" t="s">
        <v>98</v>
      </c>
      <c r="C36" t="s">
        <v>95</v>
      </c>
      <c r="D36">
        <v>2.1363599999999998</v>
      </c>
      <c r="E36">
        <v>435.81700000000001</v>
      </c>
      <c r="F36">
        <v>23.4999</v>
      </c>
      <c r="G36">
        <v>724.22500000000002</v>
      </c>
      <c r="H36">
        <v>0</v>
      </c>
      <c r="I36">
        <v>2717.44</v>
      </c>
      <c r="J36">
        <v>136.727</v>
      </c>
      <c r="K36">
        <v>717.81600000000003</v>
      </c>
      <c r="L36">
        <v>0</v>
      </c>
      <c r="M36">
        <v>572.54300000000001</v>
      </c>
      <c r="N36">
        <v>2324.36</v>
      </c>
      <c r="O36">
        <v>540.49800000000005</v>
      </c>
      <c r="P36">
        <v>788.31500000000005</v>
      </c>
      <c r="Q36">
        <v>59.817999999999998</v>
      </c>
      <c r="R36">
        <v>51.272500000000001</v>
      </c>
      <c r="S36">
        <v>0</v>
      </c>
      <c r="T36">
        <v>113.227</v>
      </c>
      <c r="U36">
        <v>4.27271</v>
      </c>
      <c r="V36">
        <v>4.27271</v>
      </c>
      <c r="W36">
        <v>194.40799999999999</v>
      </c>
      <c r="X36">
        <v>10.681800000000001</v>
      </c>
      <c r="Y36">
        <v>73306.899999999994</v>
      </c>
      <c r="Z36">
        <v>6.4090699999999998</v>
      </c>
      <c r="AA36">
        <v>55.545299999999997</v>
      </c>
      <c r="AB36">
        <v>0</v>
      </c>
      <c r="AC36">
        <v>23.4999</v>
      </c>
      <c r="AD36">
        <v>2837.08</v>
      </c>
      <c r="AE36">
        <v>12.818099999999999</v>
      </c>
      <c r="AF36">
        <v>81.1815</v>
      </c>
      <c r="AG36">
        <v>153.81800000000001</v>
      </c>
      <c r="AH36">
        <v>196.54499999999999</v>
      </c>
      <c r="AI36">
        <v>1525.36</v>
      </c>
      <c r="AJ36">
        <v>2.1363599999999998</v>
      </c>
      <c r="AK36">
        <v>190.268</v>
      </c>
      <c r="AL36">
        <v>0</v>
      </c>
      <c r="AM36">
        <v>4.27271</v>
      </c>
      <c r="AN36">
        <v>0</v>
      </c>
      <c r="AO36">
        <v>117.5</v>
      </c>
      <c r="AP36">
        <v>23.4999</v>
      </c>
      <c r="AQ36">
        <v>6308.66</v>
      </c>
      <c r="AR36">
        <v>21.363600000000002</v>
      </c>
      <c r="AS36">
        <v>384.54399999999998</v>
      </c>
      <c r="AT36">
        <v>123.90900000000001</v>
      </c>
      <c r="AU36">
        <v>4.27271</v>
      </c>
      <c r="AV36">
        <v>19.2272</v>
      </c>
      <c r="AW36">
        <v>0</v>
      </c>
      <c r="AX36">
        <v>6.4090699999999998</v>
      </c>
      <c r="AY36">
        <v>25.636299999999999</v>
      </c>
      <c r="AZ36">
        <v>649.452</v>
      </c>
      <c r="BA36">
        <v>0</v>
      </c>
      <c r="BB36">
        <v>0</v>
      </c>
      <c r="BC36">
        <v>12.818099999999999</v>
      </c>
      <c r="BD36">
        <v>927.178</v>
      </c>
      <c r="BE36">
        <v>6.4090699999999998</v>
      </c>
      <c r="BF36">
        <v>2.1363599999999998</v>
      </c>
      <c r="BG36">
        <v>2736.67</v>
      </c>
      <c r="BH36">
        <v>166.636</v>
      </c>
      <c r="BI36">
        <v>57.681600000000003</v>
      </c>
      <c r="BJ36">
        <v>512.72500000000002</v>
      </c>
      <c r="BK36">
        <v>143.136</v>
      </c>
      <c r="BL36">
        <v>2155.58</v>
      </c>
      <c r="BM36">
        <v>2.1363599999999998</v>
      </c>
      <c r="BN36">
        <v>8.54542</v>
      </c>
      <c r="BO36">
        <v>0</v>
      </c>
      <c r="BP36">
        <v>2.1363599999999998</v>
      </c>
      <c r="BQ36">
        <v>19.2272</v>
      </c>
      <c r="BR36">
        <v>331.13499999999999</v>
      </c>
      <c r="BS36">
        <v>2.1363599999999998</v>
      </c>
      <c r="BT36">
        <v>5368.66</v>
      </c>
      <c r="BU36">
        <v>2251.7199999999998</v>
      </c>
      <c r="BV36">
        <v>21.363600000000002</v>
      </c>
      <c r="BW36">
        <v>0</v>
      </c>
      <c r="BX36">
        <v>2.1363599999999998</v>
      </c>
      <c r="BY36">
        <v>25.636299999999999</v>
      </c>
      <c r="BZ36">
        <v>32.045299999999997</v>
      </c>
      <c r="CA36">
        <v>4.27271</v>
      </c>
      <c r="CB36">
        <v>121.77200000000001</v>
      </c>
      <c r="CC36">
        <v>36.317999999999998</v>
      </c>
      <c r="CD36">
        <v>0</v>
      </c>
      <c r="CE36">
        <v>38.4544</v>
      </c>
      <c r="CF36">
        <v>119.636</v>
      </c>
      <c r="CG36">
        <v>254.226</v>
      </c>
      <c r="CH36">
        <v>19.2272</v>
      </c>
      <c r="CI36">
        <v>23.4999</v>
      </c>
      <c r="CJ36">
        <v>0.39666400000000002</v>
      </c>
      <c r="CK36">
        <v>12.818099999999999</v>
      </c>
      <c r="CL36">
        <v>14.954499999999999</v>
      </c>
      <c r="CM36">
        <v>8.54542</v>
      </c>
      <c r="CN36">
        <v>14.954499999999999</v>
      </c>
      <c r="CO36">
        <v>525.54399999999998</v>
      </c>
      <c r="CP36">
        <v>16.0227</v>
      </c>
      <c r="CQ36">
        <v>10.681800000000001</v>
      </c>
      <c r="CR36">
        <v>11141.1</v>
      </c>
      <c r="CS36">
        <v>17.090800000000002</v>
      </c>
      <c r="CT36">
        <v>113.227</v>
      </c>
      <c r="CU36">
        <v>70.499700000000004</v>
      </c>
      <c r="CV36">
        <v>27.772600000000001</v>
      </c>
      <c r="CW36">
        <v>49.136200000000002</v>
      </c>
      <c r="CX36">
        <v>222.18100000000001</v>
      </c>
      <c r="CY36">
        <v>5736.12</v>
      </c>
      <c r="CZ36">
        <v>4.27271</v>
      </c>
      <c r="DA36">
        <v>29.908999999999999</v>
      </c>
      <c r="DB36">
        <v>222.18100000000001</v>
      </c>
      <c r="DC36">
        <v>4885.8500000000004</v>
      </c>
      <c r="DD36">
        <v>12.818099999999999</v>
      </c>
      <c r="DE36">
        <v>346.09</v>
      </c>
      <c r="DF36">
        <v>29.908999999999999</v>
      </c>
      <c r="DG36">
        <v>249.95400000000001</v>
      </c>
      <c r="DH36">
        <v>2.1363599999999998</v>
      </c>
      <c r="DI36">
        <v>12.818099999999999</v>
      </c>
      <c r="DJ36">
        <v>0</v>
      </c>
      <c r="DK36">
        <v>104.681</v>
      </c>
      <c r="DL36">
        <v>6.4090699999999998</v>
      </c>
      <c r="DM36">
        <v>412.31700000000001</v>
      </c>
      <c r="DN36">
        <v>3992.85</v>
      </c>
      <c r="DO36">
        <v>25.636299999999999</v>
      </c>
      <c r="DP36">
        <v>91.863299999999995</v>
      </c>
      <c r="DQ36">
        <v>23.4999</v>
      </c>
      <c r="DR36">
        <v>2.1363599999999998</v>
      </c>
      <c r="DS36">
        <v>724.22500000000002</v>
      </c>
      <c r="DT36">
        <v>286.27199999999999</v>
      </c>
      <c r="DU36">
        <v>269.18099999999998</v>
      </c>
      <c r="DV36">
        <v>21.363600000000002</v>
      </c>
      <c r="DW36">
        <v>121.77200000000001</v>
      </c>
      <c r="DX36">
        <v>8.54542</v>
      </c>
      <c r="DY36">
        <v>0</v>
      </c>
      <c r="DZ36">
        <v>136.727</v>
      </c>
      <c r="EA36">
        <v>10.681800000000001</v>
      </c>
      <c r="EB36">
        <v>19.2272</v>
      </c>
      <c r="EC36">
        <v>10.681800000000001</v>
      </c>
      <c r="ED36">
        <v>21.363600000000002</v>
      </c>
      <c r="EE36">
        <v>10.681800000000001</v>
      </c>
      <c r="EF36">
        <v>0</v>
      </c>
      <c r="EG36">
        <v>2.1363599999999998</v>
      </c>
      <c r="EH36">
        <v>8.54542</v>
      </c>
      <c r="EI36">
        <v>115.363</v>
      </c>
      <c r="EJ36">
        <v>89.726900000000001</v>
      </c>
      <c r="EK36">
        <v>1.0681799999999999</v>
      </c>
      <c r="EL36">
        <v>4811.07</v>
      </c>
      <c r="EM36">
        <v>4.27271</v>
      </c>
      <c r="EN36">
        <v>2.1363599999999998</v>
      </c>
      <c r="EO36">
        <v>16.0227</v>
      </c>
      <c r="EP36">
        <v>284.13499999999999</v>
      </c>
      <c r="EQ36">
        <v>168.77199999999999</v>
      </c>
      <c r="ER36">
        <v>2.0037500000000001</v>
      </c>
      <c r="ES36">
        <v>435.81700000000001</v>
      </c>
      <c r="ET36">
        <v>4.27271</v>
      </c>
      <c r="EU36">
        <v>36.317999999999998</v>
      </c>
      <c r="EV36">
        <v>8.54542</v>
      </c>
      <c r="EW36">
        <v>0</v>
      </c>
      <c r="EX36">
        <v>450.77100000000002</v>
      </c>
      <c r="EY36">
        <v>1.0681799999999999</v>
      </c>
      <c r="EZ36">
        <v>0</v>
      </c>
      <c r="FA36">
        <v>0</v>
      </c>
      <c r="FB36">
        <v>217.90799999999999</v>
      </c>
      <c r="FC36">
        <v>1085.27</v>
      </c>
      <c r="FD36">
        <v>53.408900000000003</v>
      </c>
      <c r="FE36">
        <v>207.227</v>
      </c>
      <c r="FF36">
        <v>25.636299999999999</v>
      </c>
      <c r="FG36">
        <v>0</v>
      </c>
      <c r="FH36">
        <v>23.4999</v>
      </c>
      <c r="FI36">
        <v>21.363600000000002</v>
      </c>
      <c r="FJ36">
        <v>0</v>
      </c>
      <c r="FK36">
        <v>6.4090699999999998</v>
      </c>
      <c r="FL36">
        <v>10.681800000000001</v>
      </c>
      <c r="FM36">
        <v>0</v>
      </c>
      <c r="FN36">
        <v>4.27271</v>
      </c>
      <c r="FO36">
        <v>0</v>
      </c>
      <c r="FP36">
        <v>6.4090699999999998</v>
      </c>
      <c r="FQ36">
        <v>0</v>
      </c>
      <c r="FR36">
        <v>4.27271</v>
      </c>
      <c r="FS36">
        <v>2.1363599999999998</v>
      </c>
      <c r="FT36">
        <v>2.1363599999999998</v>
      </c>
      <c r="FU36">
        <v>2.1363599999999998</v>
      </c>
      <c r="FV36">
        <v>151.68100000000001</v>
      </c>
      <c r="FW36">
        <v>19.2272</v>
      </c>
      <c r="FX36">
        <v>29.908999999999999</v>
      </c>
      <c r="FY36">
        <v>4.27271</v>
      </c>
      <c r="FZ36">
        <v>32.045299999999997</v>
      </c>
      <c r="GA36">
        <v>66.227000000000004</v>
      </c>
      <c r="GB36">
        <v>264.90800000000002</v>
      </c>
      <c r="GC36">
        <v>40.590800000000002</v>
      </c>
      <c r="GD36">
        <v>2.1363599999999998</v>
      </c>
      <c r="GE36">
        <v>87.590599999999995</v>
      </c>
      <c r="GF36">
        <v>192.27199999999999</v>
      </c>
      <c r="GG36">
        <v>2.1363599999999998</v>
      </c>
      <c r="GH36">
        <v>1059.6300000000001</v>
      </c>
      <c r="GI36">
        <v>0</v>
      </c>
    </row>
    <row r="37" spans="1:191" x14ac:dyDescent="0.25">
      <c r="A37" t="s">
        <v>89</v>
      </c>
      <c r="B37" t="s">
        <v>99</v>
      </c>
      <c r="C37" t="s">
        <v>95</v>
      </c>
      <c r="D37">
        <v>17.5992</v>
      </c>
      <c r="E37">
        <v>419.44799999999998</v>
      </c>
      <c r="F37">
        <v>17.5992</v>
      </c>
      <c r="G37">
        <v>756.76599999999996</v>
      </c>
      <c r="H37">
        <v>5.8663999999999996</v>
      </c>
      <c r="I37">
        <v>2745.48</v>
      </c>
      <c r="J37">
        <v>193.59100000000001</v>
      </c>
      <c r="K37">
        <v>569.04100000000005</v>
      </c>
      <c r="L37">
        <v>0</v>
      </c>
      <c r="M37">
        <v>463.44600000000003</v>
      </c>
      <c r="N37">
        <v>2311.36</v>
      </c>
      <c r="O37">
        <v>539.70899999999995</v>
      </c>
      <c r="P37">
        <v>774.36500000000001</v>
      </c>
      <c r="Q37">
        <v>58.664000000000001</v>
      </c>
      <c r="R37">
        <v>52.797600000000003</v>
      </c>
      <c r="S37">
        <v>0</v>
      </c>
      <c r="T37">
        <v>99.728800000000007</v>
      </c>
      <c r="U37">
        <v>0</v>
      </c>
      <c r="V37">
        <v>11.732799999999999</v>
      </c>
      <c r="W37">
        <v>205.32400000000001</v>
      </c>
      <c r="X37">
        <v>11.732799999999999</v>
      </c>
      <c r="Y37">
        <v>67821.399999999994</v>
      </c>
      <c r="Z37">
        <v>0</v>
      </c>
      <c r="AA37">
        <v>23.465599999999998</v>
      </c>
      <c r="AB37">
        <v>0</v>
      </c>
      <c r="AC37">
        <v>5.8663999999999996</v>
      </c>
      <c r="AD37">
        <v>2581.2199999999998</v>
      </c>
      <c r="AE37">
        <v>11.732799999999999</v>
      </c>
      <c r="AF37">
        <v>117.328</v>
      </c>
      <c r="AG37">
        <v>140.79400000000001</v>
      </c>
      <c r="AH37">
        <v>158.393</v>
      </c>
      <c r="AI37">
        <v>1478.33</v>
      </c>
      <c r="AJ37">
        <v>0</v>
      </c>
      <c r="AK37">
        <v>192.749</v>
      </c>
      <c r="AL37">
        <v>0</v>
      </c>
      <c r="AM37">
        <v>11.732799999999999</v>
      </c>
      <c r="AN37">
        <v>5.8663999999999996</v>
      </c>
      <c r="AO37">
        <v>111.462</v>
      </c>
      <c r="AP37">
        <v>5.8663999999999996</v>
      </c>
      <c r="AQ37">
        <v>5461.62</v>
      </c>
      <c r="AR37">
        <v>0</v>
      </c>
      <c r="AS37">
        <v>375.45</v>
      </c>
      <c r="AT37">
        <v>99.728800000000007</v>
      </c>
      <c r="AU37">
        <v>0</v>
      </c>
      <c r="AV37">
        <v>46.931199999999997</v>
      </c>
      <c r="AW37">
        <v>0</v>
      </c>
      <c r="AX37">
        <v>5.8663999999999996</v>
      </c>
      <c r="AY37">
        <v>17.5992</v>
      </c>
      <c r="AZ37">
        <v>533.84199999999998</v>
      </c>
      <c r="BA37">
        <v>0</v>
      </c>
      <c r="BB37">
        <v>0</v>
      </c>
      <c r="BC37">
        <v>11.732799999999999</v>
      </c>
      <c r="BD37">
        <v>1050.0899999999999</v>
      </c>
      <c r="BE37">
        <v>23.465599999999998</v>
      </c>
      <c r="BF37">
        <v>5.8663999999999996</v>
      </c>
      <c r="BG37">
        <v>2856.94</v>
      </c>
      <c r="BH37">
        <v>181.858</v>
      </c>
      <c r="BI37">
        <v>17.5992</v>
      </c>
      <c r="BJ37">
        <v>516.24300000000005</v>
      </c>
      <c r="BK37">
        <v>146.66</v>
      </c>
      <c r="BL37">
        <v>2158.84</v>
      </c>
      <c r="BM37">
        <v>11.732799999999999</v>
      </c>
      <c r="BN37">
        <v>11.732799999999999</v>
      </c>
      <c r="BO37">
        <v>0</v>
      </c>
      <c r="BP37">
        <v>11.732799999999999</v>
      </c>
      <c r="BQ37">
        <v>11.732799999999999</v>
      </c>
      <c r="BR37">
        <v>305.053</v>
      </c>
      <c r="BS37">
        <v>0</v>
      </c>
      <c r="BT37">
        <v>4341.1400000000003</v>
      </c>
      <c r="BU37">
        <v>2076.71</v>
      </c>
      <c r="BV37">
        <v>41.064799999999998</v>
      </c>
      <c r="BW37">
        <v>0</v>
      </c>
      <c r="BX37">
        <v>0</v>
      </c>
      <c r="BY37">
        <v>41.064799999999998</v>
      </c>
      <c r="BZ37">
        <v>52.797600000000003</v>
      </c>
      <c r="CA37">
        <v>0</v>
      </c>
      <c r="CB37">
        <v>99.728800000000007</v>
      </c>
      <c r="CC37">
        <v>29.332000000000001</v>
      </c>
      <c r="CD37">
        <v>0</v>
      </c>
      <c r="CE37">
        <v>35.198399999999999</v>
      </c>
      <c r="CF37">
        <v>64.5304</v>
      </c>
      <c r="CG37">
        <v>316.786</v>
      </c>
      <c r="CH37">
        <v>11.732799999999999</v>
      </c>
      <c r="CI37">
        <v>23.465599999999998</v>
      </c>
      <c r="CJ37">
        <v>0</v>
      </c>
      <c r="CK37">
        <v>11.732799999999999</v>
      </c>
      <c r="CL37">
        <v>17.5992</v>
      </c>
      <c r="CM37">
        <v>0</v>
      </c>
      <c r="CN37">
        <v>23.465599999999998</v>
      </c>
      <c r="CO37">
        <v>527.976</v>
      </c>
      <c r="CP37">
        <v>23.465599999999998</v>
      </c>
      <c r="CQ37">
        <v>0</v>
      </c>
      <c r="CR37">
        <v>9761.69</v>
      </c>
      <c r="CS37">
        <v>17.5992</v>
      </c>
      <c r="CT37">
        <v>129.06100000000001</v>
      </c>
      <c r="CU37">
        <v>58.664000000000001</v>
      </c>
      <c r="CV37">
        <v>46.931199999999997</v>
      </c>
      <c r="CW37">
        <v>17.5992</v>
      </c>
      <c r="CX37">
        <v>205.32400000000001</v>
      </c>
      <c r="CY37">
        <v>4417.3999999999996</v>
      </c>
      <c r="CZ37">
        <v>11.732799999999999</v>
      </c>
      <c r="DA37">
        <v>11.732799999999999</v>
      </c>
      <c r="DB37">
        <v>140.79400000000001</v>
      </c>
      <c r="DC37">
        <v>4047.82</v>
      </c>
      <c r="DD37">
        <v>17.5992</v>
      </c>
      <c r="DE37">
        <v>340.25099999999998</v>
      </c>
      <c r="DF37">
        <v>11.732799999999999</v>
      </c>
      <c r="DG37">
        <v>170.126</v>
      </c>
      <c r="DH37">
        <v>0</v>
      </c>
      <c r="DI37">
        <v>11.732799999999999</v>
      </c>
      <c r="DJ37">
        <v>0</v>
      </c>
      <c r="DK37">
        <v>82.129599999999996</v>
      </c>
      <c r="DL37">
        <v>5.8663999999999996</v>
      </c>
      <c r="DM37">
        <v>310.91899999999998</v>
      </c>
      <c r="DN37">
        <v>3631.3</v>
      </c>
      <c r="DO37">
        <v>35.198399999999999</v>
      </c>
      <c r="DP37">
        <v>87.995999999999995</v>
      </c>
      <c r="DQ37">
        <v>23.465599999999998</v>
      </c>
      <c r="DR37">
        <v>5.8663999999999996</v>
      </c>
      <c r="DS37">
        <v>627.70500000000004</v>
      </c>
      <c r="DT37">
        <v>305.053</v>
      </c>
      <c r="DU37">
        <v>410.64800000000002</v>
      </c>
      <c r="DV37">
        <v>23.465599999999998</v>
      </c>
      <c r="DW37">
        <v>76.263199999999998</v>
      </c>
      <c r="DX37">
        <v>11.732799999999999</v>
      </c>
      <c r="DY37">
        <v>0</v>
      </c>
      <c r="DZ37">
        <v>105.595</v>
      </c>
      <c r="EA37">
        <v>11.732799999999999</v>
      </c>
      <c r="EB37">
        <v>17.5992</v>
      </c>
      <c r="EC37">
        <v>0</v>
      </c>
      <c r="ED37">
        <v>35.198399999999999</v>
      </c>
      <c r="EE37">
        <v>0</v>
      </c>
      <c r="EF37">
        <v>0</v>
      </c>
      <c r="EG37">
        <v>0</v>
      </c>
      <c r="EH37">
        <v>5.8663999999999996</v>
      </c>
      <c r="EI37">
        <v>181.858</v>
      </c>
      <c r="EJ37">
        <v>93.862399999999994</v>
      </c>
      <c r="EK37">
        <v>5.8663999999999996</v>
      </c>
      <c r="EL37">
        <v>4599.26</v>
      </c>
      <c r="EM37">
        <v>0</v>
      </c>
      <c r="EN37">
        <v>5.8663999999999996</v>
      </c>
      <c r="EO37">
        <v>23.465599999999998</v>
      </c>
      <c r="EP37">
        <v>287.45400000000001</v>
      </c>
      <c r="EQ37">
        <v>123.194</v>
      </c>
      <c r="ER37">
        <v>6.7085900000000001</v>
      </c>
      <c r="ES37">
        <v>419.44799999999998</v>
      </c>
      <c r="ET37">
        <v>5.8663999999999996</v>
      </c>
      <c r="EU37">
        <v>11.732799999999999</v>
      </c>
      <c r="EV37">
        <v>0</v>
      </c>
      <c r="EW37">
        <v>0</v>
      </c>
      <c r="EX37">
        <v>533.84199999999998</v>
      </c>
      <c r="EY37">
        <v>5.8663999999999996</v>
      </c>
      <c r="EZ37">
        <v>0</v>
      </c>
      <c r="FA37">
        <v>0</v>
      </c>
      <c r="FB37">
        <v>217.05699999999999</v>
      </c>
      <c r="FC37">
        <v>1108.75</v>
      </c>
      <c r="FD37">
        <v>41.064799999999998</v>
      </c>
      <c r="FE37">
        <v>170.126</v>
      </c>
      <c r="FF37">
        <v>23.465599999999998</v>
      </c>
      <c r="FG37">
        <v>0</v>
      </c>
      <c r="FH37">
        <v>5.8663999999999996</v>
      </c>
      <c r="FI37">
        <v>5.8663999999999996</v>
      </c>
      <c r="FJ37">
        <v>11.732799999999999</v>
      </c>
      <c r="FK37">
        <v>5.8663999999999996</v>
      </c>
      <c r="FL37">
        <v>23.465599999999998</v>
      </c>
      <c r="FM37">
        <v>0</v>
      </c>
      <c r="FN37">
        <v>5.8663999999999996</v>
      </c>
      <c r="FO37">
        <v>5.8663999999999996</v>
      </c>
      <c r="FP37">
        <v>0</v>
      </c>
      <c r="FQ37">
        <v>0</v>
      </c>
      <c r="FR37">
        <v>11.732799999999999</v>
      </c>
      <c r="FS37">
        <v>0</v>
      </c>
      <c r="FT37">
        <v>0</v>
      </c>
      <c r="FU37">
        <v>5.8663999999999996</v>
      </c>
      <c r="FV37">
        <v>76.263199999999998</v>
      </c>
      <c r="FW37">
        <v>23.465599999999998</v>
      </c>
      <c r="FX37">
        <v>17.5992</v>
      </c>
      <c r="FY37">
        <v>11.732799999999999</v>
      </c>
      <c r="FZ37">
        <v>35.198399999999999</v>
      </c>
      <c r="GA37">
        <v>41.064799999999998</v>
      </c>
      <c r="GB37">
        <v>299.18599999999998</v>
      </c>
      <c r="GC37">
        <v>41.064799999999998</v>
      </c>
      <c r="GD37">
        <v>0</v>
      </c>
      <c r="GE37">
        <v>76.263199999999998</v>
      </c>
      <c r="GF37">
        <v>87.995999999999995</v>
      </c>
      <c r="GG37">
        <v>0</v>
      </c>
      <c r="GH37">
        <v>985.55499999999995</v>
      </c>
      <c r="GI37">
        <v>11.732799999999999</v>
      </c>
    </row>
    <row r="38" spans="1:191" x14ac:dyDescent="0.25">
      <c r="A38" t="s">
        <v>96</v>
      </c>
      <c r="B38" t="s">
        <v>90</v>
      </c>
      <c r="C38" t="s">
        <v>95</v>
      </c>
      <c r="D38">
        <v>1.32928</v>
      </c>
      <c r="E38">
        <v>366.21600000000001</v>
      </c>
      <c r="F38">
        <v>13.2928</v>
      </c>
      <c r="G38">
        <v>548.99199999999996</v>
      </c>
      <c r="H38">
        <v>0</v>
      </c>
      <c r="I38">
        <v>1975.31</v>
      </c>
      <c r="J38">
        <v>34.561199999999999</v>
      </c>
      <c r="K38">
        <v>426.69799999999998</v>
      </c>
      <c r="L38">
        <v>0</v>
      </c>
      <c r="M38">
        <v>547.66200000000003</v>
      </c>
      <c r="N38">
        <v>1748</v>
      </c>
      <c r="O38">
        <v>495.82100000000003</v>
      </c>
      <c r="P38">
        <v>470.56400000000002</v>
      </c>
      <c r="Q38">
        <v>132.928</v>
      </c>
      <c r="R38">
        <v>15.9513</v>
      </c>
      <c r="S38">
        <v>1.32928</v>
      </c>
      <c r="T38">
        <v>99.695800000000006</v>
      </c>
      <c r="U38">
        <v>2.65856</v>
      </c>
      <c r="V38">
        <v>0</v>
      </c>
      <c r="W38">
        <v>122.294</v>
      </c>
      <c r="X38">
        <v>7.97567</v>
      </c>
      <c r="Y38">
        <v>57326.400000000001</v>
      </c>
      <c r="Z38">
        <v>0</v>
      </c>
      <c r="AA38">
        <v>51.841799999999999</v>
      </c>
      <c r="AB38">
        <v>0</v>
      </c>
      <c r="AC38">
        <v>7.97567</v>
      </c>
      <c r="AD38">
        <v>2055.06</v>
      </c>
      <c r="AE38">
        <v>7.97567</v>
      </c>
      <c r="AF38">
        <v>35.890500000000003</v>
      </c>
      <c r="AG38">
        <v>199.392</v>
      </c>
      <c r="AH38">
        <v>124.952</v>
      </c>
      <c r="AI38">
        <v>1075.3900000000001</v>
      </c>
      <c r="AJ38">
        <v>9.3049400000000002</v>
      </c>
      <c r="AK38">
        <v>137.71600000000001</v>
      </c>
      <c r="AL38">
        <v>0</v>
      </c>
      <c r="AM38">
        <v>0</v>
      </c>
      <c r="AN38">
        <v>0</v>
      </c>
      <c r="AO38">
        <v>83.744500000000002</v>
      </c>
      <c r="AP38">
        <v>6.6463900000000002</v>
      </c>
      <c r="AQ38">
        <v>4671.08</v>
      </c>
      <c r="AR38">
        <v>11.9635</v>
      </c>
      <c r="AS38">
        <v>295.10000000000002</v>
      </c>
      <c r="AT38">
        <v>138.245</v>
      </c>
      <c r="AU38">
        <v>1.32928</v>
      </c>
      <c r="AV38">
        <v>7.97567</v>
      </c>
      <c r="AW38">
        <v>6.6463900000000002</v>
      </c>
      <c r="AX38">
        <v>0</v>
      </c>
      <c r="AY38">
        <v>27.9148</v>
      </c>
      <c r="AZ38">
        <v>721.798</v>
      </c>
      <c r="BA38">
        <v>0</v>
      </c>
      <c r="BB38">
        <v>0</v>
      </c>
      <c r="BC38">
        <v>6.6463900000000002</v>
      </c>
      <c r="BD38">
        <v>567.60199999999998</v>
      </c>
      <c r="BE38">
        <v>3.9878300000000002</v>
      </c>
      <c r="BF38">
        <v>2.65856</v>
      </c>
      <c r="BG38">
        <v>1484.8</v>
      </c>
      <c r="BH38">
        <v>151.53800000000001</v>
      </c>
      <c r="BI38">
        <v>6.6463900000000002</v>
      </c>
      <c r="BJ38">
        <v>253.892</v>
      </c>
      <c r="BK38">
        <v>110.33</v>
      </c>
      <c r="BL38">
        <v>3599.68</v>
      </c>
      <c r="BM38">
        <v>0</v>
      </c>
      <c r="BN38">
        <v>3.9878300000000002</v>
      </c>
      <c r="BO38">
        <v>0</v>
      </c>
      <c r="BP38">
        <v>6.6463900000000002</v>
      </c>
      <c r="BQ38">
        <v>2.65856</v>
      </c>
      <c r="BR38">
        <v>182.11099999999999</v>
      </c>
      <c r="BS38">
        <v>2.65856</v>
      </c>
      <c r="BT38">
        <v>5868.76</v>
      </c>
      <c r="BU38">
        <v>4563.41</v>
      </c>
      <c r="BV38">
        <v>35.890500000000003</v>
      </c>
      <c r="BW38">
        <v>7.97567</v>
      </c>
      <c r="BX38">
        <v>1.32928</v>
      </c>
      <c r="BY38">
        <v>23.927</v>
      </c>
      <c r="BZ38">
        <v>31.902699999999999</v>
      </c>
      <c r="CA38">
        <v>0</v>
      </c>
      <c r="CB38">
        <v>27.9148</v>
      </c>
      <c r="CC38">
        <v>15.9513</v>
      </c>
      <c r="CD38">
        <v>1.32928</v>
      </c>
      <c r="CE38">
        <v>13.2928</v>
      </c>
      <c r="CF38">
        <v>29.2441</v>
      </c>
      <c r="CG38">
        <v>192.745</v>
      </c>
      <c r="CH38">
        <v>5.3171099999999996</v>
      </c>
      <c r="CI38">
        <v>9.3049400000000002</v>
      </c>
      <c r="CJ38">
        <v>11.9635</v>
      </c>
      <c r="CK38">
        <v>30.573399999999999</v>
      </c>
      <c r="CL38">
        <v>42.536900000000003</v>
      </c>
      <c r="CM38">
        <v>0</v>
      </c>
      <c r="CN38">
        <v>6.6463900000000002</v>
      </c>
      <c r="CO38">
        <v>329.661</v>
      </c>
      <c r="CP38">
        <v>4.6524700000000001</v>
      </c>
      <c r="CQ38">
        <v>3.9878300000000002</v>
      </c>
      <c r="CR38">
        <v>6731.46</v>
      </c>
      <c r="CS38">
        <v>34.561199999999999</v>
      </c>
      <c r="CT38">
        <v>99.695800000000006</v>
      </c>
      <c r="CU38">
        <v>37.219799999999999</v>
      </c>
      <c r="CV38">
        <v>5.3171099999999996</v>
      </c>
      <c r="CW38">
        <v>41.207599999999999</v>
      </c>
      <c r="CX38">
        <v>124.952</v>
      </c>
      <c r="CY38">
        <v>4035.69</v>
      </c>
      <c r="CZ38">
        <v>2.65856</v>
      </c>
      <c r="DA38">
        <v>27.9148</v>
      </c>
      <c r="DB38">
        <v>82.415199999999999</v>
      </c>
      <c r="DC38">
        <v>2952.33</v>
      </c>
      <c r="DD38">
        <v>11.9635</v>
      </c>
      <c r="DE38">
        <v>260.53800000000001</v>
      </c>
      <c r="DF38">
        <v>35.890500000000003</v>
      </c>
      <c r="DG38">
        <v>103.684</v>
      </c>
      <c r="DH38">
        <v>2.65856</v>
      </c>
      <c r="DI38">
        <v>6.6463900000000002</v>
      </c>
      <c r="DJ38">
        <v>0</v>
      </c>
      <c r="DK38">
        <v>66.463899999999995</v>
      </c>
      <c r="DL38">
        <v>3.9878300000000002</v>
      </c>
      <c r="DM38">
        <v>334.97800000000001</v>
      </c>
      <c r="DN38">
        <v>2952.33</v>
      </c>
      <c r="DO38">
        <v>29.2441</v>
      </c>
      <c r="DP38">
        <v>82.415199999999999</v>
      </c>
      <c r="DQ38">
        <v>13.2928</v>
      </c>
      <c r="DR38">
        <v>1.32928</v>
      </c>
      <c r="DS38">
        <v>550.32100000000003</v>
      </c>
      <c r="DT38">
        <v>261.86799999999999</v>
      </c>
      <c r="DU38">
        <v>200.721</v>
      </c>
      <c r="DV38">
        <v>6.6463900000000002</v>
      </c>
      <c r="DW38">
        <v>78.427400000000006</v>
      </c>
      <c r="DX38">
        <v>5.3171099999999996</v>
      </c>
      <c r="DY38">
        <v>0</v>
      </c>
      <c r="DZ38">
        <v>122.294</v>
      </c>
      <c r="EA38">
        <v>0</v>
      </c>
      <c r="EB38">
        <v>7.97567</v>
      </c>
      <c r="EC38">
        <v>9.3049400000000002</v>
      </c>
      <c r="ED38">
        <v>17.2806</v>
      </c>
      <c r="EE38">
        <v>5.3171099999999996</v>
      </c>
      <c r="EF38">
        <v>0</v>
      </c>
      <c r="EG38">
        <v>1.32928</v>
      </c>
      <c r="EH38">
        <v>11.9635</v>
      </c>
      <c r="EI38">
        <v>240.59899999999999</v>
      </c>
      <c r="EJ38">
        <v>166.16</v>
      </c>
      <c r="EK38">
        <v>6.6463900000000002</v>
      </c>
      <c r="EL38">
        <v>2501.6999999999998</v>
      </c>
      <c r="EM38">
        <v>0</v>
      </c>
      <c r="EN38">
        <v>2.65856</v>
      </c>
      <c r="EO38">
        <v>4.6524700000000001</v>
      </c>
      <c r="EP38">
        <v>168.81800000000001</v>
      </c>
      <c r="EQ38">
        <v>200.721</v>
      </c>
      <c r="ER38">
        <v>11.163600000000001</v>
      </c>
      <c r="ES38">
        <v>366.21600000000001</v>
      </c>
      <c r="ET38">
        <v>0</v>
      </c>
      <c r="EU38">
        <v>18.6099</v>
      </c>
      <c r="EV38">
        <v>3.9878300000000002</v>
      </c>
      <c r="EW38">
        <v>1.32928</v>
      </c>
      <c r="EX38">
        <v>642.04100000000005</v>
      </c>
      <c r="EY38">
        <v>6.6463900000000002</v>
      </c>
      <c r="EZ38">
        <v>2.65856</v>
      </c>
      <c r="FA38">
        <v>1.32928</v>
      </c>
      <c r="FB38">
        <v>178.12299999999999</v>
      </c>
      <c r="FC38">
        <v>683.24900000000002</v>
      </c>
      <c r="FD38">
        <v>43.866199999999999</v>
      </c>
      <c r="FE38">
        <v>77.098100000000002</v>
      </c>
      <c r="FF38">
        <v>19.9392</v>
      </c>
      <c r="FG38">
        <v>1.32928</v>
      </c>
      <c r="FH38">
        <v>2.65856</v>
      </c>
      <c r="FI38">
        <v>0</v>
      </c>
      <c r="FJ38">
        <v>2.65856</v>
      </c>
      <c r="FK38">
        <v>7.97567</v>
      </c>
      <c r="FL38">
        <v>6.6463900000000002</v>
      </c>
      <c r="FM38">
        <v>1.32928</v>
      </c>
      <c r="FN38">
        <v>5.3171099999999996</v>
      </c>
      <c r="FO38">
        <v>0</v>
      </c>
      <c r="FP38">
        <v>7.97567</v>
      </c>
      <c r="FQ38">
        <v>3.9878300000000002</v>
      </c>
      <c r="FR38">
        <v>5.3171099999999996</v>
      </c>
      <c r="FS38">
        <v>2.65856</v>
      </c>
      <c r="FT38">
        <v>3.9878300000000002</v>
      </c>
      <c r="FU38">
        <v>7.97567</v>
      </c>
      <c r="FV38">
        <v>70.451700000000002</v>
      </c>
      <c r="FW38">
        <v>5.3171099999999996</v>
      </c>
      <c r="FX38">
        <v>25.2563</v>
      </c>
      <c r="FY38">
        <v>3.9878300000000002</v>
      </c>
      <c r="FZ38">
        <v>19.9392</v>
      </c>
      <c r="GA38">
        <v>51.841799999999999</v>
      </c>
      <c r="GB38">
        <v>237.941</v>
      </c>
      <c r="GC38">
        <v>42.536900000000003</v>
      </c>
      <c r="GD38">
        <v>2.65856</v>
      </c>
      <c r="GE38">
        <v>34.561199999999999</v>
      </c>
      <c r="GF38">
        <v>106.342</v>
      </c>
      <c r="GG38">
        <v>0</v>
      </c>
      <c r="GH38">
        <v>792.24900000000002</v>
      </c>
      <c r="GI38">
        <v>6.6463900000000002</v>
      </c>
    </row>
    <row r="39" spans="1:191" x14ac:dyDescent="0.25">
      <c r="A39" t="s">
        <v>96</v>
      </c>
      <c r="B39" t="s">
        <v>97</v>
      </c>
      <c r="C39" t="s">
        <v>95</v>
      </c>
      <c r="D39">
        <v>0</v>
      </c>
      <c r="E39">
        <v>386.41500000000002</v>
      </c>
      <c r="F39">
        <v>12.3062</v>
      </c>
      <c r="G39">
        <v>505.78500000000003</v>
      </c>
      <c r="H39">
        <v>0</v>
      </c>
      <c r="I39">
        <v>1988.68</v>
      </c>
      <c r="J39">
        <v>34.4574</v>
      </c>
      <c r="K39">
        <v>413.48899999999998</v>
      </c>
      <c r="L39">
        <v>0</v>
      </c>
      <c r="M39">
        <v>529.16700000000003</v>
      </c>
      <c r="N39">
        <v>1754.87</v>
      </c>
      <c r="O39">
        <v>444.25400000000002</v>
      </c>
      <c r="P39">
        <v>478.71199999999999</v>
      </c>
      <c r="Q39">
        <v>77.529200000000003</v>
      </c>
      <c r="R39">
        <v>29.5349</v>
      </c>
      <c r="S39">
        <v>0</v>
      </c>
      <c r="T39">
        <v>81.221000000000004</v>
      </c>
      <c r="U39">
        <v>2.4612400000000001</v>
      </c>
      <c r="V39">
        <v>3.6918600000000001</v>
      </c>
      <c r="W39">
        <v>155.05799999999999</v>
      </c>
      <c r="X39">
        <v>9.84497</v>
      </c>
      <c r="Y39">
        <v>57185.7</v>
      </c>
      <c r="Z39">
        <v>0</v>
      </c>
      <c r="AA39">
        <v>35.688000000000002</v>
      </c>
      <c r="AB39">
        <v>0</v>
      </c>
      <c r="AC39">
        <v>3.6918600000000001</v>
      </c>
      <c r="AD39">
        <v>1933.31</v>
      </c>
      <c r="AE39">
        <v>11.0756</v>
      </c>
      <c r="AF39">
        <v>40.610500000000002</v>
      </c>
      <c r="AG39">
        <v>174.74799999999999</v>
      </c>
      <c r="AH39">
        <v>109.52500000000001</v>
      </c>
      <c r="AI39">
        <v>1043.57</v>
      </c>
      <c r="AJ39">
        <v>2.4612400000000001</v>
      </c>
      <c r="AK39">
        <v>171.19900000000001</v>
      </c>
      <c r="AL39">
        <v>0</v>
      </c>
      <c r="AM39">
        <v>0</v>
      </c>
      <c r="AN39">
        <v>0</v>
      </c>
      <c r="AO39">
        <v>51.686100000000003</v>
      </c>
      <c r="AP39">
        <v>4.9224899999999998</v>
      </c>
      <c r="AQ39">
        <v>4689.8999999999996</v>
      </c>
      <c r="AR39">
        <v>28.304300000000001</v>
      </c>
      <c r="AS39">
        <v>318.73099999999999</v>
      </c>
      <c r="AT39">
        <v>100.911</v>
      </c>
      <c r="AU39">
        <v>1.23062</v>
      </c>
      <c r="AV39">
        <v>9.84497</v>
      </c>
      <c r="AW39">
        <v>6.1531099999999999</v>
      </c>
      <c r="AX39">
        <v>0</v>
      </c>
      <c r="AY39">
        <v>20.9206</v>
      </c>
      <c r="AZ39">
        <v>695.30100000000004</v>
      </c>
      <c r="BA39">
        <v>0</v>
      </c>
      <c r="BB39">
        <v>0</v>
      </c>
      <c r="BC39">
        <v>6.1531099999999999</v>
      </c>
      <c r="BD39">
        <v>575.93100000000004</v>
      </c>
      <c r="BE39">
        <v>0</v>
      </c>
      <c r="BF39">
        <v>1.8459300000000001</v>
      </c>
      <c r="BG39">
        <v>1461.98</v>
      </c>
      <c r="BH39">
        <v>109.52500000000001</v>
      </c>
      <c r="BI39">
        <v>11.0756</v>
      </c>
      <c r="BJ39">
        <v>235.04900000000001</v>
      </c>
      <c r="BK39">
        <v>114.44799999999999</v>
      </c>
      <c r="BL39">
        <v>3491.27</v>
      </c>
      <c r="BM39">
        <v>4.9224899999999998</v>
      </c>
      <c r="BN39">
        <v>14.7675</v>
      </c>
      <c r="BO39">
        <v>2.4612400000000001</v>
      </c>
      <c r="BP39">
        <v>12.3062</v>
      </c>
      <c r="BQ39">
        <v>4.9224899999999998</v>
      </c>
      <c r="BR39">
        <v>172.28700000000001</v>
      </c>
      <c r="BS39">
        <v>2.4612400000000001</v>
      </c>
      <c r="BT39">
        <v>5750.69</v>
      </c>
      <c r="BU39">
        <v>4323.17</v>
      </c>
      <c r="BV39">
        <v>38.149299999999997</v>
      </c>
      <c r="BW39">
        <v>6.1531099999999999</v>
      </c>
      <c r="BX39">
        <v>3.6918600000000001</v>
      </c>
      <c r="BY39">
        <v>29.5349</v>
      </c>
      <c r="BZ39">
        <v>36.918599999999998</v>
      </c>
      <c r="CA39">
        <v>0</v>
      </c>
      <c r="CB39">
        <v>34.4574</v>
      </c>
      <c r="CC39">
        <v>12.3062</v>
      </c>
      <c r="CD39">
        <v>6.1531099999999999</v>
      </c>
      <c r="CE39">
        <v>20.9206</v>
      </c>
      <c r="CF39">
        <v>30.765499999999999</v>
      </c>
      <c r="CG39">
        <v>198.13</v>
      </c>
      <c r="CH39">
        <v>2.4612400000000001</v>
      </c>
      <c r="CI39">
        <v>20.9206</v>
      </c>
      <c r="CJ39">
        <v>11.0756</v>
      </c>
      <c r="CK39">
        <v>40.610500000000002</v>
      </c>
      <c r="CL39">
        <v>50.455500000000001</v>
      </c>
      <c r="CM39">
        <v>2.4612400000000001</v>
      </c>
      <c r="CN39">
        <v>8.61435</v>
      </c>
      <c r="CO39">
        <v>337.19</v>
      </c>
      <c r="CP39">
        <v>9.2296600000000009</v>
      </c>
      <c r="CQ39">
        <v>4.9224899999999998</v>
      </c>
      <c r="CR39">
        <v>6860.71</v>
      </c>
      <c r="CS39">
        <v>27.073699999999999</v>
      </c>
      <c r="CT39">
        <v>86.143500000000003</v>
      </c>
      <c r="CU39">
        <v>41.841099999999997</v>
      </c>
      <c r="CV39">
        <v>17.2287</v>
      </c>
      <c r="CW39">
        <v>29.5349</v>
      </c>
      <c r="CX39">
        <v>120.601</v>
      </c>
      <c r="CY39">
        <v>3834.62</v>
      </c>
      <c r="CZ39">
        <v>1.23062</v>
      </c>
      <c r="DA39">
        <v>23.381799999999998</v>
      </c>
      <c r="DB39">
        <v>81.221000000000004</v>
      </c>
      <c r="DC39">
        <v>2843.97</v>
      </c>
      <c r="DD39">
        <v>6.1531099999999999</v>
      </c>
      <c r="DE39">
        <v>287.96499999999997</v>
      </c>
      <c r="DF39">
        <v>22.151199999999999</v>
      </c>
      <c r="DG39">
        <v>83.682299999999998</v>
      </c>
      <c r="DH39">
        <v>0</v>
      </c>
      <c r="DI39">
        <v>7.3837299999999999</v>
      </c>
      <c r="DJ39">
        <v>0</v>
      </c>
      <c r="DK39">
        <v>51.686100000000003</v>
      </c>
      <c r="DL39">
        <v>3.6918600000000001</v>
      </c>
      <c r="DM39">
        <v>327.34500000000003</v>
      </c>
      <c r="DN39">
        <v>3102.4</v>
      </c>
      <c r="DO39">
        <v>36.918599999999998</v>
      </c>
      <c r="DP39">
        <v>95.988500000000002</v>
      </c>
      <c r="DQ39">
        <v>15.998100000000001</v>
      </c>
      <c r="DR39">
        <v>1.23062</v>
      </c>
      <c r="DS39">
        <v>555.01</v>
      </c>
      <c r="DT39">
        <v>273.19799999999998</v>
      </c>
      <c r="DU39">
        <v>205.51400000000001</v>
      </c>
      <c r="DV39">
        <v>12.3062</v>
      </c>
      <c r="DW39">
        <v>75.067899999999995</v>
      </c>
      <c r="DX39">
        <v>4.9224899999999998</v>
      </c>
      <c r="DY39">
        <v>0</v>
      </c>
      <c r="DZ39">
        <v>111.98699999999999</v>
      </c>
      <c r="EA39">
        <v>0</v>
      </c>
      <c r="EB39">
        <v>11.0756</v>
      </c>
      <c r="EC39">
        <v>18.459299999999999</v>
      </c>
      <c r="ED39">
        <v>7.3837299999999999</v>
      </c>
      <c r="EE39">
        <v>4.9224899999999998</v>
      </c>
      <c r="EF39">
        <v>1.23062</v>
      </c>
      <c r="EG39">
        <v>1.23062</v>
      </c>
      <c r="EH39">
        <v>7.3837299999999999</v>
      </c>
      <c r="EI39">
        <v>185.82400000000001</v>
      </c>
      <c r="EJ39">
        <v>188.285</v>
      </c>
      <c r="EK39">
        <v>3.6918600000000001</v>
      </c>
      <c r="EL39">
        <v>2332.0300000000002</v>
      </c>
      <c r="EM39">
        <v>0</v>
      </c>
      <c r="EN39">
        <v>1.8459300000000001</v>
      </c>
      <c r="EO39">
        <v>9.2296600000000009</v>
      </c>
      <c r="EP39">
        <v>184.59299999999999</v>
      </c>
      <c r="EQ39">
        <v>189.51599999999999</v>
      </c>
      <c r="ER39">
        <v>2.3185699999999998</v>
      </c>
      <c r="ES39">
        <v>386.41500000000002</v>
      </c>
      <c r="ET39">
        <v>0</v>
      </c>
      <c r="EU39">
        <v>17.2287</v>
      </c>
      <c r="EV39">
        <v>2.4612400000000001</v>
      </c>
      <c r="EW39">
        <v>6.1531099999999999</v>
      </c>
      <c r="EX39">
        <v>737.14200000000005</v>
      </c>
      <c r="EY39">
        <v>3.6918600000000001</v>
      </c>
      <c r="EZ39">
        <v>0</v>
      </c>
      <c r="FA39">
        <v>0</v>
      </c>
      <c r="FB39">
        <v>164.90299999999999</v>
      </c>
      <c r="FC39">
        <v>636.23099999999999</v>
      </c>
      <c r="FD39">
        <v>30.765499999999999</v>
      </c>
      <c r="FE39">
        <v>76.298500000000004</v>
      </c>
      <c r="FF39">
        <v>25.8431</v>
      </c>
      <c r="FG39">
        <v>2.4612400000000001</v>
      </c>
      <c r="FH39">
        <v>3.6918600000000001</v>
      </c>
      <c r="FI39">
        <v>0</v>
      </c>
      <c r="FJ39">
        <v>2.4612400000000001</v>
      </c>
      <c r="FK39">
        <v>7.3837299999999999</v>
      </c>
      <c r="FL39">
        <v>7.3837299999999999</v>
      </c>
      <c r="FM39">
        <v>2.4612400000000001</v>
      </c>
      <c r="FN39">
        <v>7.3837299999999999</v>
      </c>
      <c r="FO39">
        <v>0</v>
      </c>
      <c r="FP39">
        <v>4.9224899999999998</v>
      </c>
      <c r="FQ39">
        <v>3.6918600000000001</v>
      </c>
      <c r="FR39">
        <v>6.1531099999999999</v>
      </c>
      <c r="FS39">
        <v>1.23062</v>
      </c>
      <c r="FT39">
        <v>3.6918600000000001</v>
      </c>
      <c r="FU39">
        <v>2.4612400000000001</v>
      </c>
      <c r="FV39">
        <v>76.298500000000004</v>
      </c>
      <c r="FW39">
        <v>2.4612400000000001</v>
      </c>
      <c r="FX39">
        <v>18.459299999999999</v>
      </c>
      <c r="FY39">
        <v>6.1531099999999999</v>
      </c>
      <c r="FZ39">
        <v>13.536799999999999</v>
      </c>
      <c r="GA39">
        <v>52.916699999999999</v>
      </c>
      <c r="GB39">
        <v>248.58600000000001</v>
      </c>
      <c r="GC39">
        <v>45.533000000000001</v>
      </c>
      <c r="GD39">
        <v>6.1531099999999999</v>
      </c>
      <c r="GE39">
        <v>39.379899999999999</v>
      </c>
      <c r="GF39">
        <v>91.066000000000003</v>
      </c>
      <c r="GG39">
        <v>0</v>
      </c>
      <c r="GH39">
        <v>776.52200000000005</v>
      </c>
      <c r="GI39">
        <v>6.1531099999999999</v>
      </c>
    </row>
    <row r="40" spans="1:191" x14ac:dyDescent="0.25">
      <c r="A40" t="s">
        <v>96</v>
      </c>
      <c r="B40" t="s">
        <v>98</v>
      </c>
      <c r="C40" t="s">
        <v>95</v>
      </c>
      <c r="D40">
        <v>0</v>
      </c>
      <c r="E40">
        <v>425.05099999999999</v>
      </c>
      <c r="F40">
        <v>11.7906</v>
      </c>
      <c r="G40">
        <v>619.00599999999997</v>
      </c>
      <c r="H40">
        <v>0</v>
      </c>
      <c r="I40">
        <v>2185.98</v>
      </c>
      <c r="J40">
        <v>53.057699999999997</v>
      </c>
      <c r="K40">
        <v>400.88</v>
      </c>
      <c r="L40">
        <v>0</v>
      </c>
      <c r="M40">
        <v>626.08000000000004</v>
      </c>
      <c r="N40">
        <v>1899.46</v>
      </c>
      <c r="O40">
        <v>514.07000000000005</v>
      </c>
      <c r="P40">
        <v>555.33699999999999</v>
      </c>
      <c r="Q40">
        <v>58.9529</v>
      </c>
      <c r="R40">
        <v>23.581199999999999</v>
      </c>
      <c r="S40">
        <v>0</v>
      </c>
      <c r="T40">
        <v>126.15900000000001</v>
      </c>
      <c r="U40">
        <v>4.71624</v>
      </c>
      <c r="V40">
        <v>8.2534100000000006</v>
      </c>
      <c r="W40">
        <v>160.352</v>
      </c>
      <c r="X40">
        <v>7.0743499999999999</v>
      </c>
      <c r="Y40">
        <v>58671.199999999997</v>
      </c>
      <c r="Z40">
        <v>0</v>
      </c>
      <c r="AA40">
        <v>48.3414</v>
      </c>
      <c r="AB40">
        <v>0</v>
      </c>
      <c r="AC40">
        <v>2.35812</v>
      </c>
      <c r="AD40">
        <v>2214.27</v>
      </c>
      <c r="AE40">
        <v>7.0743499999999999</v>
      </c>
      <c r="AF40">
        <v>21.223099999999999</v>
      </c>
      <c r="AG40">
        <v>188.649</v>
      </c>
      <c r="AH40">
        <v>107.294</v>
      </c>
      <c r="AI40">
        <v>1111.8499999999999</v>
      </c>
      <c r="AJ40">
        <v>5.8952900000000001</v>
      </c>
      <c r="AK40">
        <v>158.607</v>
      </c>
      <c r="AL40">
        <v>0</v>
      </c>
      <c r="AM40">
        <v>0</v>
      </c>
      <c r="AN40">
        <v>0</v>
      </c>
      <c r="AO40">
        <v>68.385400000000004</v>
      </c>
      <c r="AP40">
        <v>3.5371800000000002</v>
      </c>
      <c r="AQ40">
        <v>5213.8</v>
      </c>
      <c r="AR40">
        <v>20.044</v>
      </c>
      <c r="AS40">
        <v>336.03199999999998</v>
      </c>
      <c r="AT40">
        <v>146.203</v>
      </c>
      <c r="AU40">
        <v>1.17906</v>
      </c>
      <c r="AV40">
        <v>11.7906</v>
      </c>
      <c r="AW40">
        <v>4.71624</v>
      </c>
      <c r="AX40">
        <v>0</v>
      </c>
      <c r="AY40">
        <v>21.223099999999999</v>
      </c>
      <c r="AZ40">
        <v>729.83799999999997</v>
      </c>
      <c r="BA40">
        <v>0</v>
      </c>
      <c r="BB40">
        <v>0</v>
      </c>
      <c r="BC40">
        <v>18.864899999999999</v>
      </c>
      <c r="BD40">
        <v>531.75599999999997</v>
      </c>
      <c r="BE40">
        <v>5.8952900000000001</v>
      </c>
      <c r="BF40">
        <v>2.9476499999999999</v>
      </c>
      <c r="BG40">
        <v>1610.59</v>
      </c>
      <c r="BH40">
        <v>176.85900000000001</v>
      </c>
      <c r="BI40">
        <v>14.1487</v>
      </c>
      <c r="BJ40">
        <v>266.46699999999998</v>
      </c>
      <c r="BK40">
        <v>89.608500000000006</v>
      </c>
      <c r="BL40">
        <v>3452.28</v>
      </c>
      <c r="BM40">
        <v>0</v>
      </c>
      <c r="BN40">
        <v>12.9696</v>
      </c>
      <c r="BO40">
        <v>4.71624</v>
      </c>
      <c r="BP40">
        <v>5.8952900000000001</v>
      </c>
      <c r="BQ40">
        <v>3.5371800000000002</v>
      </c>
      <c r="BR40">
        <v>165.06800000000001</v>
      </c>
      <c r="BS40">
        <v>8.2534100000000006</v>
      </c>
      <c r="BT40">
        <v>6128.75</v>
      </c>
      <c r="BU40">
        <v>4573.57</v>
      </c>
      <c r="BV40">
        <v>51.878599999999999</v>
      </c>
      <c r="BW40">
        <v>5.8952900000000001</v>
      </c>
      <c r="BX40">
        <v>1.17906</v>
      </c>
      <c r="BY40">
        <v>22.402100000000001</v>
      </c>
      <c r="BZ40">
        <v>44.804200000000002</v>
      </c>
      <c r="CA40">
        <v>0</v>
      </c>
      <c r="CB40">
        <v>36.550800000000002</v>
      </c>
      <c r="CC40">
        <v>17.6859</v>
      </c>
      <c r="CD40">
        <v>3.5371800000000002</v>
      </c>
      <c r="CE40">
        <v>15.3278</v>
      </c>
      <c r="CF40">
        <v>45.9833</v>
      </c>
      <c r="CG40">
        <v>238.17</v>
      </c>
      <c r="CH40">
        <v>5.8952900000000001</v>
      </c>
      <c r="CI40">
        <v>10.611499999999999</v>
      </c>
      <c r="CJ40">
        <v>12.9696</v>
      </c>
      <c r="CK40">
        <v>31.834599999999998</v>
      </c>
      <c r="CL40">
        <v>55.415799999999997</v>
      </c>
      <c r="CM40">
        <v>4.71624</v>
      </c>
      <c r="CN40">
        <v>5.8952900000000001</v>
      </c>
      <c r="CO40">
        <v>330.137</v>
      </c>
      <c r="CP40">
        <v>6.48482</v>
      </c>
      <c r="CQ40">
        <v>3.5371800000000002</v>
      </c>
      <c r="CR40">
        <v>7336.11</v>
      </c>
      <c r="CS40">
        <v>37.729900000000001</v>
      </c>
      <c r="CT40">
        <v>93.145700000000005</v>
      </c>
      <c r="CU40">
        <v>50.6995</v>
      </c>
      <c r="CV40">
        <v>10.611499999999999</v>
      </c>
      <c r="CW40">
        <v>34.192700000000002</v>
      </c>
      <c r="CX40">
        <v>139.12899999999999</v>
      </c>
      <c r="CY40">
        <v>4039.46</v>
      </c>
      <c r="CZ40">
        <v>4.71624</v>
      </c>
      <c r="DA40">
        <v>24.760200000000001</v>
      </c>
      <c r="DB40">
        <v>80.176000000000002</v>
      </c>
      <c r="DC40">
        <v>3024.29</v>
      </c>
      <c r="DD40">
        <v>9.4324700000000004</v>
      </c>
      <c r="DE40">
        <v>282.97399999999999</v>
      </c>
      <c r="DF40">
        <v>29.476500000000001</v>
      </c>
      <c r="DG40">
        <v>101.399</v>
      </c>
      <c r="DH40">
        <v>1.17906</v>
      </c>
      <c r="DI40">
        <v>3.5371800000000002</v>
      </c>
      <c r="DJ40">
        <v>0</v>
      </c>
      <c r="DK40">
        <v>76.638800000000003</v>
      </c>
      <c r="DL40">
        <v>5.8952900000000001</v>
      </c>
      <c r="DM40">
        <v>349.00099999999998</v>
      </c>
      <c r="DN40">
        <v>2993.63</v>
      </c>
      <c r="DO40">
        <v>38.908900000000003</v>
      </c>
      <c r="DP40">
        <v>95.503799999999998</v>
      </c>
      <c r="DQ40">
        <v>14.1487</v>
      </c>
      <c r="DR40">
        <v>4.71624</v>
      </c>
      <c r="DS40">
        <v>525.86</v>
      </c>
      <c r="DT40">
        <v>253.49799999999999</v>
      </c>
      <c r="DU40">
        <v>196.90299999999999</v>
      </c>
      <c r="DV40">
        <v>14.1487</v>
      </c>
      <c r="DW40">
        <v>96.6828</v>
      </c>
      <c r="DX40">
        <v>7.0743499999999999</v>
      </c>
      <c r="DY40">
        <v>0</v>
      </c>
      <c r="DZ40">
        <v>106.11499999999999</v>
      </c>
      <c r="EA40">
        <v>0</v>
      </c>
      <c r="EB40">
        <v>9.4324700000000004</v>
      </c>
      <c r="EC40">
        <v>20.044</v>
      </c>
      <c r="ED40">
        <v>7.0743499999999999</v>
      </c>
      <c r="EE40">
        <v>2.35812</v>
      </c>
      <c r="EF40">
        <v>3.5371800000000002</v>
      </c>
      <c r="EG40">
        <v>1.17906</v>
      </c>
      <c r="EH40">
        <v>10.611499999999999</v>
      </c>
      <c r="EI40">
        <v>206.33500000000001</v>
      </c>
      <c r="EJ40">
        <v>155.636</v>
      </c>
      <c r="EK40">
        <v>5.3057699999999999</v>
      </c>
      <c r="EL40">
        <v>2570.35</v>
      </c>
      <c r="EM40">
        <v>0</v>
      </c>
      <c r="EN40">
        <v>2.9476499999999999</v>
      </c>
      <c r="EO40">
        <v>6.48482</v>
      </c>
      <c r="EP40">
        <v>246.423</v>
      </c>
      <c r="EQ40">
        <v>194.54499999999999</v>
      </c>
      <c r="ER40">
        <v>1.7447900000000001</v>
      </c>
      <c r="ES40">
        <v>425.05099999999999</v>
      </c>
      <c r="ET40">
        <v>0</v>
      </c>
      <c r="EU40">
        <v>24.760200000000001</v>
      </c>
      <c r="EV40">
        <v>3.5371800000000002</v>
      </c>
      <c r="EW40">
        <v>4.71624</v>
      </c>
      <c r="EX40">
        <v>696.82399999999996</v>
      </c>
      <c r="EY40">
        <v>5.3057699999999999</v>
      </c>
      <c r="EZ40">
        <v>1.17906</v>
      </c>
      <c r="FA40">
        <v>2.35812</v>
      </c>
      <c r="FB40">
        <v>161.53100000000001</v>
      </c>
      <c r="FC40">
        <v>636.69200000000001</v>
      </c>
      <c r="FD40">
        <v>40.088000000000001</v>
      </c>
      <c r="FE40">
        <v>100.22</v>
      </c>
      <c r="FF40">
        <v>18.864899999999999</v>
      </c>
      <c r="FG40">
        <v>2.35812</v>
      </c>
      <c r="FH40">
        <v>2.35812</v>
      </c>
      <c r="FI40">
        <v>0</v>
      </c>
      <c r="FJ40">
        <v>1.17906</v>
      </c>
      <c r="FK40">
        <v>7.0743499999999999</v>
      </c>
      <c r="FL40">
        <v>7.0743499999999999</v>
      </c>
      <c r="FM40">
        <v>5.8952900000000001</v>
      </c>
      <c r="FN40">
        <v>4.71624</v>
      </c>
      <c r="FO40">
        <v>0</v>
      </c>
      <c r="FP40">
        <v>12.9696</v>
      </c>
      <c r="FQ40">
        <v>2.35812</v>
      </c>
      <c r="FR40">
        <v>3.5371800000000002</v>
      </c>
      <c r="FS40">
        <v>0</v>
      </c>
      <c r="FT40">
        <v>3.5371800000000002</v>
      </c>
      <c r="FU40">
        <v>8.2534100000000006</v>
      </c>
      <c r="FV40">
        <v>83.713200000000001</v>
      </c>
      <c r="FW40">
        <v>2.35812</v>
      </c>
      <c r="FX40">
        <v>25.939299999999999</v>
      </c>
      <c r="FY40">
        <v>3.5371800000000002</v>
      </c>
      <c r="FZ40">
        <v>15.3278</v>
      </c>
      <c r="GA40">
        <v>69.564499999999995</v>
      </c>
      <c r="GB40">
        <v>254.67699999999999</v>
      </c>
      <c r="GC40">
        <v>48.3414</v>
      </c>
      <c r="GD40">
        <v>8.2534100000000006</v>
      </c>
      <c r="GE40">
        <v>37.729900000000001</v>
      </c>
      <c r="GF40">
        <v>93.145700000000005</v>
      </c>
      <c r="GG40">
        <v>0</v>
      </c>
      <c r="GH40">
        <v>801.76</v>
      </c>
      <c r="GI40">
        <v>2.35812</v>
      </c>
    </row>
    <row r="41" spans="1:191" x14ac:dyDescent="0.25">
      <c r="A41" t="s">
        <v>96</v>
      </c>
      <c r="B41" t="s">
        <v>99</v>
      </c>
      <c r="C41" t="s">
        <v>95</v>
      </c>
      <c r="D41">
        <v>0</v>
      </c>
      <c r="E41">
        <v>437.91399999999999</v>
      </c>
      <c r="F41">
        <v>9.2516999999999996</v>
      </c>
      <c r="G41">
        <v>598.27599999999995</v>
      </c>
      <c r="H41">
        <v>0</v>
      </c>
      <c r="I41">
        <v>2010.7</v>
      </c>
      <c r="J41">
        <v>40.090699999999998</v>
      </c>
      <c r="K41">
        <v>413.24200000000002</v>
      </c>
      <c r="L41">
        <v>0</v>
      </c>
      <c r="M41">
        <v>619.86400000000003</v>
      </c>
      <c r="N41">
        <v>1720.82</v>
      </c>
      <c r="O41">
        <v>536.59799999999996</v>
      </c>
      <c r="P41">
        <v>444.08100000000002</v>
      </c>
      <c r="Q41">
        <v>55.510199999999998</v>
      </c>
      <c r="R41">
        <v>15.419499999999999</v>
      </c>
      <c r="S41">
        <v>3.0838999999999999</v>
      </c>
      <c r="T41">
        <v>86.349199999999996</v>
      </c>
      <c r="U41">
        <v>0</v>
      </c>
      <c r="V41">
        <v>9.2516999999999996</v>
      </c>
      <c r="W41">
        <v>160.363</v>
      </c>
      <c r="X41">
        <v>3.0838999999999999</v>
      </c>
      <c r="Y41">
        <v>52068.5</v>
      </c>
      <c r="Z41">
        <v>0</v>
      </c>
      <c r="AA41">
        <v>43.174599999999998</v>
      </c>
      <c r="AB41">
        <v>0</v>
      </c>
      <c r="AC41">
        <v>6.1677999999999997</v>
      </c>
      <c r="AD41">
        <v>1871.93</v>
      </c>
      <c r="AE41">
        <v>3.0838999999999999</v>
      </c>
      <c r="AF41">
        <v>30.838999999999999</v>
      </c>
      <c r="AG41">
        <v>154.19499999999999</v>
      </c>
      <c r="AH41">
        <v>107.93600000000001</v>
      </c>
      <c r="AI41">
        <v>952.92499999999995</v>
      </c>
      <c r="AJ41">
        <v>0</v>
      </c>
      <c r="AK41">
        <v>134.256</v>
      </c>
      <c r="AL41">
        <v>0</v>
      </c>
      <c r="AM41">
        <v>0</v>
      </c>
      <c r="AN41">
        <v>0</v>
      </c>
      <c r="AO41">
        <v>74.013599999999997</v>
      </c>
      <c r="AP41">
        <v>0</v>
      </c>
      <c r="AQ41">
        <v>4465.49</v>
      </c>
      <c r="AR41">
        <v>21.587299999999999</v>
      </c>
      <c r="AS41">
        <v>292.97000000000003</v>
      </c>
      <c r="AT41">
        <v>95.600899999999996</v>
      </c>
      <c r="AU41">
        <v>0</v>
      </c>
      <c r="AV41">
        <v>21.587299999999999</v>
      </c>
      <c r="AW41">
        <v>3.0838999999999999</v>
      </c>
      <c r="AX41">
        <v>0</v>
      </c>
      <c r="AY41">
        <v>15.419499999999999</v>
      </c>
      <c r="AZ41">
        <v>678.45799999999997</v>
      </c>
      <c r="BA41">
        <v>0</v>
      </c>
      <c r="BB41">
        <v>0</v>
      </c>
      <c r="BC41">
        <v>3.0838999999999999</v>
      </c>
      <c r="BD41">
        <v>447.16500000000002</v>
      </c>
      <c r="BE41">
        <v>6.1677999999999997</v>
      </c>
      <c r="BF41">
        <v>7.7097499999999997</v>
      </c>
      <c r="BG41">
        <v>1489.52</v>
      </c>
      <c r="BH41">
        <v>129.524</v>
      </c>
      <c r="BI41">
        <v>0</v>
      </c>
      <c r="BJ41">
        <v>289.88600000000002</v>
      </c>
      <c r="BK41">
        <v>89.433099999999996</v>
      </c>
      <c r="BL41">
        <v>2948.21</v>
      </c>
      <c r="BM41">
        <v>9.2516999999999996</v>
      </c>
      <c r="BN41">
        <v>21.587299999999999</v>
      </c>
      <c r="BO41">
        <v>9.2516999999999996</v>
      </c>
      <c r="BP41">
        <v>6.1677999999999997</v>
      </c>
      <c r="BQ41">
        <v>3.0838999999999999</v>
      </c>
      <c r="BR41">
        <v>163.447</v>
      </c>
      <c r="BS41">
        <v>3.0838999999999999</v>
      </c>
      <c r="BT41">
        <v>5002.08</v>
      </c>
      <c r="BU41">
        <v>3524.9</v>
      </c>
      <c r="BV41">
        <v>9.2516999999999996</v>
      </c>
      <c r="BW41">
        <v>9.2516999999999996</v>
      </c>
      <c r="BX41">
        <v>0</v>
      </c>
      <c r="BY41">
        <v>24.671199999999999</v>
      </c>
      <c r="BZ41">
        <v>30.838999999999999</v>
      </c>
      <c r="CA41">
        <v>0</v>
      </c>
      <c r="CB41">
        <v>40.090699999999998</v>
      </c>
      <c r="CC41">
        <v>33.922899999999998</v>
      </c>
      <c r="CD41">
        <v>6.1677999999999997</v>
      </c>
      <c r="CE41">
        <v>12.335599999999999</v>
      </c>
      <c r="CF41">
        <v>49.342399999999998</v>
      </c>
      <c r="CG41">
        <v>240.54400000000001</v>
      </c>
      <c r="CH41">
        <v>6.1677999999999997</v>
      </c>
      <c r="CI41">
        <v>15.419499999999999</v>
      </c>
      <c r="CJ41">
        <v>12.335599999999999</v>
      </c>
      <c r="CK41">
        <v>15.419499999999999</v>
      </c>
      <c r="CL41">
        <v>64.761899999999997</v>
      </c>
      <c r="CM41">
        <v>0</v>
      </c>
      <c r="CN41">
        <v>6.1677999999999997</v>
      </c>
      <c r="CO41">
        <v>354.64800000000002</v>
      </c>
      <c r="CP41">
        <v>16.961400000000001</v>
      </c>
      <c r="CQ41">
        <v>6.1677999999999997</v>
      </c>
      <c r="CR41">
        <v>6214.06</v>
      </c>
      <c r="CS41">
        <v>24.671199999999999</v>
      </c>
      <c r="CT41">
        <v>55.510199999999998</v>
      </c>
      <c r="CU41">
        <v>40.090699999999998</v>
      </c>
      <c r="CV41">
        <v>15.419499999999999</v>
      </c>
      <c r="CW41">
        <v>27.755099999999999</v>
      </c>
      <c r="CX41">
        <v>154.19499999999999</v>
      </c>
      <c r="CY41">
        <v>3198</v>
      </c>
      <c r="CZ41">
        <v>6.1677999999999997</v>
      </c>
      <c r="DA41">
        <v>18.503399999999999</v>
      </c>
      <c r="DB41">
        <v>49.342399999999998</v>
      </c>
      <c r="DC41">
        <v>2445.5300000000002</v>
      </c>
      <c r="DD41">
        <v>0</v>
      </c>
      <c r="DE41">
        <v>305.30599999999998</v>
      </c>
      <c r="DF41">
        <v>12.335599999999999</v>
      </c>
      <c r="DG41">
        <v>86.349199999999996</v>
      </c>
      <c r="DH41">
        <v>3.0838999999999999</v>
      </c>
      <c r="DI41">
        <v>3.0838999999999999</v>
      </c>
      <c r="DJ41">
        <v>0</v>
      </c>
      <c r="DK41">
        <v>55.510199999999998</v>
      </c>
      <c r="DL41">
        <v>6.1677999999999997</v>
      </c>
      <c r="DM41">
        <v>336.14499999999998</v>
      </c>
      <c r="DN41">
        <v>2433.1999999999998</v>
      </c>
      <c r="DO41">
        <v>24.671199999999999</v>
      </c>
      <c r="DP41">
        <v>86.349199999999996</v>
      </c>
      <c r="DQ41">
        <v>21.587299999999999</v>
      </c>
      <c r="DR41">
        <v>3.0838999999999999</v>
      </c>
      <c r="DS41">
        <v>567.43700000000001</v>
      </c>
      <c r="DT41">
        <v>218.95699999999999</v>
      </c>
      <c r="DU41">
        <v>243.62799999999999</v>
      </c>
      <c r="DV41">
        <v>6.1677999999999997</v>
      </c>
      <c r="DW41">
        <v>83.265299999999996</v>
      </c>
      <c r="DX41">
        <v>0</v>
      </c>
      <c r="DY41">
        <v>0</v>
      </c>
      <c r="DZ41">
        <v>117.188</v>
      </c>
      <c r="EA41">
        <v>0</v>
      </c>
      <c r="EB41">
        <v>9.2516999999999996</v>
      </c>
      <c r="EC41">
        <v>33.922899999999998</v>
      </c>
      <c r="ED41">
        <v>6.1677999999999997</v>
      </c>
      <c r="EE41">
        <v>6.1677999999999997</v>
      </c>
      <c r="EF41">
        <v>0</v>
      </c>
      <c r="EG41">
        <v>3.0838999999999999</v>
      </c>
      <c r="EH41">
        <v>3.0838999999999999</v>
      </c>
      <c r="EI41">
        <v>141.85900000000001</v>
      </c>
      <c r="EJ41">
        <v>188.11799999999999</v>
      </c>
      <c r="EK41">
        <v>4.6258499999999998</v>
      </c>
      <c r="EL41">
        <v>2621.31</v>
      </c>
      <c r="EM41">
        <v>0</v>
      </c>
      <c r="EN41">
        <v>7.7097499999999997</v>
      </c>
      <c r="EO41">
        <v>16.961400000000001</v>
      </c>
      <c r="EP41">
        <v>157.25</v>
      </c>
      <c r="EQ41">
        <v>169.614</v>
      </c>
      <c r="ER41">
        <v>4.5192199999999998</v>
      </c>
      <c r="ES41">
        <v>437.91399999999999</v>
      </c>
      <c r="ET41">
        <v>0</v>
      </c>
      <c r="EU41">
        <v>18.503399999999999</v>
      </c>
      <c r="EV41">
        <v>0</v>
      </c>
      <c r="EW41">
        <v>3.0838999999999999</v>
      </c>
      <c r="EX41">
        <v>706.21299999999997</v>
      </c>
      <c r="EY41">
        <v>4.6258499999999998</v>
      </c>
      <c r="EZ41">
        <v>3.0838999999999999</v>
      </c>
      <c r="FA41">
        <v>0</v>
      </c>
      <c r="FB41">
        <v>172.69800000000001</v>
      </c>
      <c r="FC41">
        <v>555.10199999999998</v>
      </c>
      <c r="FD41">
        <v>21.587299999999999</v>
      </c>
      <c r="FE41">
        <v>92.516999999999996</v>
      </c>
      <c r="FF41">
        <v>24.671199999999999</v>
      </c>
      <c r="FG41">
        <v>3.0838999999999999</v>
      </c>
      <c r="FH41">
        <v>0</v>
      </c>
      <c r="FI41">
        <v>0</v>
      </c>
      <c r="FJ41">
        <v>0</v>
      </c>
      <c r="FK41">
        <v>9.2516999999999996</v>
      </c>
      <c r="FL41">
        <v>3.0838999999999999</v>
      </c>
      <c r="FM41">
        <v>0</v>
      </c>
      <c r="FN41">
        <v>6.1677999999999997</v>
      </c>
      <c r="FO41">
        <v>0</v>
      </c>
      <c r="FP41">
        <v>6.1677999999999997</v>
      </c>
      <c r="FQ41">
        <v>0</v>
      </c>
      <c r="FR41">
        <v>0</v>
      </c>
      <c r="FS41">
        <v>3.0838999999999999</v>
      </c>
      <c r="FT41">
        <v>6.1677999999999997</v>
      </c>
      <c r="FU41">
        <v>3.0838999999999999</v>
      </c>
      <c r="FV41">
        <v>70.929699999999997</v>
      </c>
      <c r="FW41">
        <v>3.0838999999999999</v>
      </c>
      <c r="FX41">
        <v>24.671199999999999</v>
      </c>
      <c r="FY41">
        <v>6.1677999999999997</v>
      </c>
      <c r="FZ41">
        <v>6.1677999999999997</v>
      </c>
      <c r="GA41">
        <v>80.181399999999996</v>
      </c>
      <c r="GB41">
        <v>231.292</v>
      </c>
      <c r="GC41">
        <v>52.426299999999998</v>
      </c>
      <c r="GD41">
        <v>9.2516999999999996</v>
      </c>
      <c r="GE41">
        <v>43.174599999999998</v>
      </c>
      <c r="GF41">
        <v>123.35599999999999</v>
      </c>
      <c r="GG41">
        <v>0</v>
      </c>
      <c r="GH41">
        <v>721.63199999999995</v>
      </c>
      <c r="GI41">
        <v>9.2516999999999996</v>
      </c>
    </row>
    <row r="42" spans="1:191" x14ac:dyDescent="0.25">
      <c r="A42" t="s">
        <v>92</v>
      </c>
      <c r="B42" t="s">
        <v>90</v>
      </c>
      <c r="C42" t="s">
        <v>95</v>
      </c>
      <c r="D42">
        <v>1.90737</v>
      </c>
      <c r="E42">
        <v>480.65600000000001</v>
      </c>
      <c r="F42">
        <v>15.735799999999999</v>
      </c>
      <c r="G42">
        <v>647.07399999999996</v>
      </c>
      <c r="H42">
        <v>2.3842099999999999</v>
      </c>
      <c r="I42">
        <v>2750.9</v>
      </c>
      <c r="J42">
        <v>117.303</v>
      </c>
      <c r="K42">
        <v>675.20799999999997</v>
      </c>
      <c r="L42">
        <v>3.81473</v>
      </c>
      <c r="M42">
        <v>695.71199999999999</v>
      </c>
      <c r="N42">
        <v>3122.84</v>
      </c>
      <c r="O42">
        <v>642.78300000000002</v>
      </c>
      <c r="P42">
        <v>917.44299999999998</v>
      </c>
      <c r="Q42">
        <v>130.178</v>
      </c>
      <c r="R42">
        <v>48.161000000000001</v>
      </c>
      <c r="S42">
        <v>5.7221000000000002</v>
      </c>
      <c r="T42">
        <v>126.84</v>
      </c>
      <c r="U42">
        <v>3.81473</v>
      </c>
      <c r="V42">
        <v>5.24526</v>
      </c>
      <c r="W42">
        <v>214.57900000000001</v>
      </c>
      <c r="X42">
        <v>33.378900000000002</v>
      </c>
      <c r="Y42">
        <v>86388.4</v>
      </c>
      <c r="Z42">
        <v>2.3842099999999999</v>
      </c>
      <c r="AA42">
        <v>66.757800000000003</v>
      </c>
      <c r="AB42">
        <v>0</v>
      </c>
      <c r="AC42">
        <v>6.1989400000000003</v>
      </c>
      <c r="AD42">
        <v>2721.34</v>
      </c>
      <c r="AE42">
        <v>5.24526</v>
      </c>
      <c r="AF42">
        <v>51.022100000000002</v>
      </c>
      <c r="AG42">
        <v>202.65799999999999</v>
      </c>
      <c r="AH42">
        <v>144.96</v>
      </c>
      <c r="AI42">
        <v>1227.8699999999999</v>
      </c>
      <c r="AJ42">
        <v>101.56699999999999</v>
      </c>
      <c r="AK42">
        <v>207.58799999999999</v>
      </c>
      <c r="AL42">
        <v>0</v>
      </c>
      <c r="AM42">
        <v>7.6294700000000004</v>
      </c>
      <c r="AN42">
        <v>4.2915700000000001</v>
      </c>
      <c r="AO42">
        <v>133.03899999999999</v>
      </c>
      <c r="AP42">
        <v>26.226299999999998</v>
      </c>
      <c r="AQ42">
        <v>6018.7</v>
      </c>
      <c r="AR42">
        <v>21.457899999999999</v>
      </c>
      <c r="AS42">
        <v>549.798</v>
      </c>
      <c r="AT42">
        <v>178.339</v>
      </c>
      <c r="AU42">
        <v>2.3842099999999999</v>
      </c>
      <c r="AV42">
        <v>18.12</v>
      </c>
      <c r="AW42">
        <v>5.7221000000000002</v>
      </c>
      <c r="AX42">
        <v>3.81473</v>
      </c>
      <c r="AY42">
        <v>16.212599999999998</v>
      </c>
      <c r="AZ42">
        <v>780.11300000000006</v>
      </c>
      <c r="BA42">
        <v>10.490500000000001</v>
      </c>
      <c r="BB42">
        <v>3.81473</v>
      </c>
      <c r="BC42">
        <v>12.3979</v>
      </c>
      <c r="BD42">
        <v>743.87300000000005</v>
      </c>
      <c r="BE42">
        <v>8.5831499999999998</v>
      </c>
      <c r="BF42">
        <v>3.5763099999999999</v>
      </c>
      <c r="BG42">
        <v>2607.85</v>
      </c>
      <c r="BH42">
        <v>185.01499999999999</v>
      </c>
      <c r="BI42">
        <v>35.286299999999997</v>
      </c>
      <c r="BJ42">
        <v>675.20799999999997</v>
      </c>
      <c r="BK42">
        <v>197.88900000000001</v>
      </c>
      <c r="BL42">
        <v>2296.4699999999998</v>
      </c>
      <c r="BM42">
        <v>11.920999999999999</v>
      </c>
      <c r="BN42">
        <v>3.81473</v>
      </c>
      <c r="BO42">
        <v>5.24526</v>
      </c>
      <c r="BP42">
        <v>18.12</v>
      </c>
      <c r="BQ42">
        <v>26.226299999999998</v>
      </c>
      <c r="BR42">
        <v>374.798</v>
      </c>
      <c r="BS42">
        <v>0</v>
      </c>
      <c r="BT42">
        <v>5089.33</v>
      </c>
      <c r="BU42">
        <v>3492.39</v>
      </c>
      <c r="BV42">
        <v>32.902099999999997</v>
      </c>
      <c r="BW42">
        <v>5.24526</v>
      </c>
      <c r="BX42">
        <v>18.12</v>
      </c>
      <c r="BY42">
        <v>25.749400000000001</v>
      </c>
      <c r="BZ42">
        <v>48.161000000000001</v>
      </c>
      <c r="CA42">
        <v>13.351599999999999</v>
      </c>
      <c r="CB42">
        <v>121.11799999999999</v>
      </c>
      <c r="CC42">
        <v>23.842099999999999</v>
      </c>
      <c r="CD42">
        <v>10.0137</v>
      </c>
      <c r="CE42">
        <v>37.193600000000004</v>
      </c>
      <c r="CF42">
        <v>126.84</v>
      </c>
      <c r="CG42">
        <v>302.79399999999998</v>
      </c>
      <c r="CH42">
        <v>10.0137</v>
      </c>
      <c r="CI42">
        <v>49.113599999999998</v>
      </c>
      <c r="CJ42">
        <v>8.5831499999999998</v>
      </c>
      <c r="CK42">
        <v>20.0273</v>
      </c>
      <c r="CL42">
        <v>20.0273</v>
      </c>
      <c r="CM42">
        <v>2.8610500000000001</v>
      </c>
      <c r="CN42">
        <v>18.12</v>
      </c>
      <c r="CO42">
        <v>588.899</v>
      </c>
      <c r="CP42">
        <v>15.735799999999999</v>
      </c>
      <c r="CQ42">
        <v>12.874700000000001</v>
      </c>
      <c r="CR42">
        <v>12792.2</v>
      </c>
      <c r="CS42">
        <v>38.624200000000002</v>
      </c>
      <c r="CT42">
        <v>92.984099999999998</v>
      </c>
      <c r="CU42">
        <v>41.485199999999999</v>
      </c>
      <c r="CV42">
        <v>41.485199999999999</v>
      </c>
      <c r="CW42">
        <v>35.286299999999997</v>
      </c>
      <c r="CX42">
        <v>197.88900000000001</v>
      </c>
      <c r="CY42">
        <v>7022.92</v>
      </c>
      <c r="CZ42">
        <v>0.95368299999999995</v>
      </c>
      <c r="DA42">
        <v>60.558900000000001</v>
      </c>
      <c r="DB42">
        <v>205.042</v>
      </c>
      <c r="DC42">
        <v>5024.4799999999996</v>
      </c>
      <c r="DD42">
        <v>17.1663</v>
      </c>
      <c r="DE42">
        <v>336.65</v>
      </c>
      <c r="DF42">
        <v>35.286299999999997</v>
      </c>
      <c r="DG42">
        <v>280.86</v>
      </c>
      <c r="DH42">
        <v>7.1526199999999998</v>
      </c>
      <c r="DI42">
        <v>9.5368300000000001</v>
      </c>
      <c r="DJ42">
        <v>0</v>
      </c>
      <c r="DK42">
        <v>128.74700000000001</v>
      </c>
      <c r="DL42">
        <v>6.6757799999999996</v>
      </c>
      <c r="DM42">
        <v>501.161</v>
      </c>
      <c r="DN42">
        <v>4920.53</v>
      </c>
      <c r="DO42">
        <v>41.485199999999999</v>
      </c>
      <c r="DP42">
        <v>210.28700000000001</v>
      </c>
      <c r="DQ42">
        <v>4.7684199999999999</v>
      </c>
      <c r="DR42">
        <v>18.596800000000002</v>
      </c>
      <c r="DS42">
        <v>884.54100000000005</v>
      </c>
      <c r="DT42">
        <v>390.53300000000002</v>
      </c>
      <c r="DU42">
        <v>378.13499999999999</v>
      </c>
      <c r="DV42">
        <v>43.869399999999999</v>
      </c>
      <c r="DW42">
        <v>80.109399999999994</v>
      </c>
      <c r="DX42">
        <v>13.8284</v>
      </c>
      <c r="DY42">
        <v>3.3378899999999998</v>
      </c>
      <c r="DZ42">
        <v>155.92699999999999</v>
      </c>
      <c r="EA42">
        <v>0</v>
      </c>
      <c r="EB42">
        <v>17.6431</v>
      </c>
      <c r="EC42">
        <v>13.351599999999999</v>
      </c>
      <c r="ED42">
        <v>18.12</v>
      </c>
      <c r="EE42">
        <v>0</v>
      </c>
      <c r="EF42">
        <v>0</v>
      </c>
      <c r="EG42">
        <v>2.8610500000000001</v>
      </c>
      <c r="EH42">
        <v>7.1526199999999998</v>
      </c>
      <c r="EI42">
        <v>225.06899999999999</v>
      </c>
      <c r="EJ42">
        <v>121.595</v>
      </c>
      <c r="EK42">
        <v>11.920999999999999</v>
      </c>
      <c r="EL42">
        <v>5127.4799999999996</v>
      </c>
      <c r="EM42">
        <v>10.9674</v>
      </c>
      <c r="EN42">
        <v>3.5763099999999999</v>
      </c>
      <c r="EO42">
        <v>15.735799999999999</v>
      </c>
      <c r="EP42">
        <v>259.87900000000002</v>
      </c>
      <c r="EQ42">
        <v>202.18100000000001</v>
      </c>
      <c r="ER42">
        <v>3.1763400000000002</v>
      </c>
      <c r="ES42">
        <v>480.65600000000001</v>
      </c>
      <c r="ET42">
        <v>10.0137</v>
      </c>
      <c r="EU42">
        <v>20.504200000000001</v>
      </c>
      <c r="EV42">
        <v>1.90737</v>
      </c>
      <c r="EW42">
        <v>6.6757799999999996</v>
      </c>
      <c r="EX42">
        <v>626.09299999999996</v>
      </c>
      <c r="EY42">
        <v>11.920999999999999</v>
      </c>
      <c r="EZ42">
        <v>0.47684199999999999</v>
      </c>
      <c r="FA42">
        <v>3.3378899999999998</v>
      </c>
      <c r="FB42">
        <v>183.107</v>
      </c>
      <c r="FC42">
        <v>1104.8399999999999</v>
      </c>
      <c r="FD42">
        <v>32.425199999999997</v>
      </c>
      <c r="FE42">
        <v>211.71799999999999</v>
      </c>
      <c r="FF42">
        <v>43.392600000000002</v>
      </c>
      <c r="FG42">
        <v>5.7221000000000002</v>
      </c>
      <c r="FH42">
        <v>10.9674</v>
      </c>
      <c r="FI42">
        <v>26.226299999999998</v>
      </c>
      <c r="FJ42">
        <v>6.6757799999999996</v>
      </c>
      <c r="FK42">
        <v>19.073699999999999</v>
      </c>
      <c r="FL42">
        <v>28.133700000000001</v>
      </c>
      <c r="FM42">
        <v>0.95368299999999995</v>
      </c>
      <c r="FN42">
        <v>1.90737</v>
      </c>
      <c r="FO42">
        <v>0</v>
      </c>
      <c r="FP42">
        <v>5.7221000000000002</v>
      </c>
      <c r="FQ42">
        <v>4.7684199999999999</v>
      </c>
      <c r="FR42">
        <v>10.490500000000001</v>
      </c>
      <c r="FS42">
        <v>8.1063100000000006</v>
      </c>
      <c r="FT42">
        <v>2.8610500000000001</v>
      </c>
      <c r="FU42">
        <v>13.351599999999999</v>
      </c>
      <c r="FV42">
        <v>123.502</v>
      </c>
      <c r="FW42">
        <v>8.1063100000000006</v>
      </c>
      <c r="FX42">
        <v>38.147300000000001</v>
      </c>
      <c r="FY42">
        <v>11.920999999999999</v>
      </c>
      <c r="FZ42">
        <v>45.3</v>
      </c>
      <c r="GA42">
        <v>57.697800000000001</v>
      </c>
      <c r="GB42">
        <v>181.67699999999999</v>
      </c>
      <c r="GC42">
        <v>82.493600000000001</v>
      </c>
      <c r="GD42">
        <v>5.7221000000000002</v>
      </c>
      <c r="GE42">
        <v>86.785200000000003</v>
      </c>
      <c r="GF42">
        <v>153.066</v>
      </c>
      <c r="GG42">
        <v>0.95368299999999995</v>
      </c>
      <c r="GH42">
        <v>1217.8499999999999</v>
      </c>
      <c r="GI42">
        <v>11.920999999999999</v>
      </c>
    </row>
    <row r="43" spans="1:191" x14ac:dyDescent="0.25">
      <c r="A43" t="s">
        <v>92</v>
      </c>
      <c r="B43" t="s">
        <v>97</v>
      </c>
      <c r="C43" t="s">
        <v>95</v>
      </c>
      <c r="D43">
        <v>2.3359000000000001</v>
      </c>
      <c r="E43">
        <v>478.15800000000002</v>
      </c>
      <c r="F43">
        <v>21.023099999999999</v>
      </c>
      <c r="G43">
        <v>628.82399999999996</v>
      </c>
      <c r="H43">
        <v>1.40154</v>
      </c>
      <c r="I43">
        <v>2721.32</v>
      </c>
      <c r="J43">
        <v>115.861</v>
      </c>
      <c r="K43">
        <v>654.05100000000004</v>
      </c>
      <c r="L43">
        <v>0.93435900000000005</v>
      </c>
      <c r="M43">
        <v>678.34500000000003</v>
      </c>
      <c r="N43">
        <v>3182.43</v>
      </c>
      <c r="O43">
        <v>673.673</v>
      </c>
      <c r="P43">
        <v>894.18200000000002</v>
      </c>
      <c r="Q43">
        <v>135.94900000000001</v>
      </c>
      <c r="R43">
        <v>50.455399999999997</v>
      </c>
      <c r="S43">
        <v>1.8687199999999999</v>
      </c>
      <c r="T43">
        <v>127.54</v>
      </c>
      <c r="U43">
        <v>2.80308</v>
      </c>
      <c r="V43">
        <v>7.9420500000000001</v>
      </c>
      <c r="W43">
        <v>225.18100000000001</v>
      </c>
      <c r="X43">
        <v>40.177399999999999</v>
      </c>
      <c r="Y43">
        <v>88736.5</v>
      </c>
      <c r="Z43">
        <v>6.0733300000000003</v>
      </c>
      <c r="AA43">
        <v>66.806700000000006</v>
      </c>
      <c r="AB43">
        <v>0</v>
      </c>
      <c r="AC43">
        <v>1.8687199999999999</v>
      </c>
      <c r="AD43">
        <v>2700.3</v>
      </c>
      <c r="AE43">
        <v>8.4092300000000009</v>
      </c>
      <c r="AF43">
        <v>47.185099999999998</v>
      </c>
      <c r="AG43">
        <v>205.559</v>
      </c>
      <c r="AH43">
        <v>159.30799999999999</v>
      </c>
      <c r="AI43">
        <v>1330.99</v>
      </c>
      <c r="AJ43">
        <v>122.86799999999999</v>
      </c>
      <c r="AK43">
        <v>211.733</v>
      </c>
      <c r="AL43">
        <v>0</v>
      </c>
      <c r="AM43">
        <v>14.0154</v>
      </c>
      <c r="AN43">
        <v>3.2702599999999999</v>
      </c>
      <c r="AO43">
        <v>155.571</v>
      </c>
      <c r="AP43">
        <v>29.8995</v>
      </c>
      <c r="AQ43">
        <v>5947.66</v>
      </c>
      <c r="AR43">
        <v>33.169699999999999</v>
      </c>
      <c r="AS43">
        <v>580.70399999999995</v>
      </c>
      <c r="AT43">
        <v>189.208</v>
      </c>
      <c r="AU43">
        <v>4.2046200000000002</v>
      </c>
      <c r="AV43">
        <v>15.8841</v>
      </c>
      <c r="AW43">
        <v>2.3359000000000001</v>
      </c>
      <c r="AX43">
        <v>2.80308</v>
      </c>
      <c r="AY43">
        <v>13.081</v>
      </c>
      <c r="AZ43">
        <v>778.78800000000001</v>
      </c>
      <c r="BA43">
        <v>10.745100000000001</v>
      </c>
      <c r="BB43">
        <v>2.80308</v>
      </c>
      <c r="BC43">
        <v>14.9497</v>
      </c>
      <c r="BD43">
        <v>761.50300000000004</v>
      </c>
      <c r="BE43">
        <v>14.9497</v>
      </c>
      <c r="BF43">
        <v>2.5694900000000001</v>
      </c>
      <c r="BG43">
        <v>2565.75</v>
      </c>
      <c r="BH43">
        <v>197.15</v>
      </c>
      <c r="BI43">
        <v>36.907200000000003</v>
      </c>
      <c r="BJ43">
        <v>669.46799999999996</v>
      </c>
      <c r="BK43">
        <v>177.995</v>
      </c>
      <c r="BL43">
        <v>2343.37</v>
      </c>
      <c r="BM43">
        <v>15.4169</v>
      </c>
      <c r="BN43">
        <v>4.6718000000000002</v>
      </c>
      <c r="BO43">
        <v>7.4748700000000001</v>
      </c>
      <c r="BP43">
        <v>16.351299999999998</v>
      </c>
      <c r="BQ43">
        <v>18.687200000000001</v>
      </c>
      <c r="BR43">
        <v>378.88299999999998</v>
      </c>
      <c r="BS43">
        <v>0</v>
      </c>
      <c r="BT43">
        <v>5215.12</v>
      </c>
      <c r="BU43">
        <v>3593.54</v>
      </c>
      <c r="BV43">
        <v>29.8995</v>
      </c>
      <c r="BW43">
        <v>8.4092300000000009</v>
      </c>
      <c r="BX43">
        <v>12.613799999999999</v>
      </c>
      <c r="BY43">
        <v>25.694900000000001</v>
      </c>
      <c r="BZ43">
        <v>57.930300000000003</v>
      </c>
      <c r="CA43">
        <v>7.4748700000000001</v>
      </c>
      <c r="CB43">
        <v>106.98399999999999</v>
      </c>
      <c r="CC43">
        <v>28.030799999999999</v>
      </c>
      <c r="CD43">
        <v>15.8841</v>
      </c>
      <c r="CE43">
        <v>39.243099999999998</v>
      </c>
      <c r="CF43">
        <v>112.59</v>
      </c>
      <c r="CG43">
        <v>283.57799999999997</v>
      </c>
      <c r="CH43">
        <v>7.4748700000000001</v>
      </c>
      <c r="CI43">
        <v>55.5944</v>
      </c>
      <c r="CJ43">
        <v>17.285599999999999</v>
      </c>
      <c r="CK43">
        <v>18.22</v>
      </c>
      <c r="CL43">
        <v>21.490300000000001</v>
      </c>
      <c r="CM43">
        <v>5.1389699999999996</v>
      </c>
      <c r="CN43">
        <v>16.8185</v>
      </c>
      <c r="CO43">
        <v>618.54600000000005</v>
      </c>
      <c r="CP43">
        <v>13.5482</v>
      </c>
      <c r="CQ43">
        <v>17.285599999999999</v>
      </c>
      <c r="CR43">
        <v>13180.1</v>
      </c>
      <c r="CS43">
        <v>34.571300000000001</v>
      </c>
      <c r="CT43">
        <v>102.779</v>
      </c>
      <c r="CU43">
        <v>35.038499999999999</v>
      </c>
      <c r="CV43">
        <v>28.498000000000001</v>
      </c>
      <c r="CW43">
        <v>35.505600000000001</v>
      </c>
      <c r="CX43">
        <v>194.81399999999999</v>
      </c>
      <c r="CY43">
        <v>6678.33</v>
      </c>
      <c r="CZ43">
        <v>2.3359000000000001</v>
      </c>
      <c r="DA43">
        <v>58.397399999999998</v>
      </c>
      <c r="DB43">
        <v>203.22300000000001</v>
      </c>
      <c r="DC43">
        <v>4957.71</v>
      </c>
      <c r="DD43">
        <v>8.8764099999999999</v>
      </c>
      <c r="DE43">
        <v>324.69</v>
      </c>
      <c r="DF43">
        <v>34.104100000000003</v>
      </c>
      <c r="DG43">
        <v>278.90600000000001</v>
      </c>
      <c r="DH43">
        <v>6.5405100000000003</v>
      </c>
      <c r="DI43">
        <v>10.277900000000001</v>
      </c>
      <c r="DJ43">
        <v>0</v>
      </c>
      <c r="DK43">
        <v>129.40899999999999</v>
      </c>
      <c r="DL43">
        <v>7.9420500000000001</v>
      </c>
      <c r="DM43">
        <v>458.77</v>
      </c>
      <c r="DN43">
        <v>5194.57</v>
      </c>
      <c r="DO43">
        <v>28.498000000000001</v>
      </c>
      <c r="DP43">
        <v>199.953</v>
      </c>
      <c r="DQ43">
        <v>7.4748700000000001</v>
      </c>
      <c r="DR43">
        <v>16.8185</v>
      </c>
      <c r="DS43">
        <v>909.13099999999997</v>
      </c>
      <c r="DT43">
        <v>391.49599999999998</v>
      </c>
      <c r="DU43">
        <v>395.23399999999998</v>
      </c>
      <c r="DV43">
        <v>38.308700000000002</v>
      </c>
      <c r="DW43">
        <v>73.347200000000001</v>
      </c>
      <c r="DX43">
        <v>14.4826</v>
      </c>
      <c r="DY43">
        <v>0</v>
      </c>
      <c r="DZ43">
        <v>178.93</v>
      </c>
      <c r="EA43">
        <v>0</v>
      </c>
      <c r="EB43">
        <v>15.4169</v>
      </c>
      <c r="EC43">
        <v>11.679500000000001</v>
      </c>
      <c r="ED43">
        <v>13.5482</v>
      </c>
      <c r="EE43">
        <v>3.7374399999999999</v>
      </c>
      <c r="EF43">
        <v>0</v>
      </c>
      <c r="EG43">
        <v>3.2702599999999999</v>
      </c>
      <c r="EH43">
        <v>4.6718000000000002</v>
      </c>
      <c r="EI43">
        <v>225.18100000000001</v>
      </c>
      <c r="EJ43">
        <v>134.548</v>
      </c>
      <c r="EK43">
        <v>14.4826</v>
      </c>
      <c r="EL43">
        <v>5336.12</v>
      </c>
      <c r="EM43">
        <v>9.3435900000000007</v>
      </c>
      <c r="EN43">
        <v>2.5694900000000001</v>
      </c>
      <c r="EO43">
        <v>13.5482</v>
      </c>
      <c r="EP43">
        <v>262.55500000000001</v>
      </c>
      <c r="EQ43">
        <v>222.37700000000001</v>
      </c>
      <c r="ER43">
        <v>4.1040400000000004</v>
      </c>
      <c r="ES43">
        <v>478.15800000000002</v>
      </c>
      <c r="ET43">
        <v>10.745100000000001</v>
      </c>
      <c r="EU43">
        <v>16.8185</v>
      </c>
      <c r="EV43">
        <v>5.6061500000000004</v>
      </c>
      <c r="EW43">
        <v>8.8764099999999999</v>
      </c>
      <c r="EX43">
        <v>577.90099999999995</v>
      </c>
      <c r="EY43">
        <v>14.4826</v>
      </c>
      <c r="EZ43">
        <v>1.40154</v>
      </c>
      <c r="FA43">
        <v>1.8687199999999999</v>
      </c>
      <c r="FB43">
        <v>207.428</v>
      </c>
      <c r="FC43">
        <v>1127.77</v>
      </c>
      <c r="FD43">
        <v>35.505600000000001</v>
      </c>
      <c r="FE43">
        <v>185.93700000000001</v>
      </c>
      <c r="FF43">
        <v>39.710299999999997</v>
      </c>
      <c r="FG43">
        <v>6.5405100000000003</v>
      </c>
      <c r="FH43">
        <v>9.8107699999999998</v>
      </c>
      <c r="FI43">
        <v>27.563600000000001</v>
      </c>
      <c r="FJ43">
        <v>5.6061500000000004</v>
      </c>
      <c r="FK43">
        <v>25.227699999999999</v>
      </c>
      <c r="FL43">
        <v>20.088699999999999</v>
      </c>
      <c r="FM43">
        <v>1.8687199999999999</v>
      </c>
      <c r="FN43">
        <v>1.8687199999999999</v>
      </c>
      <c r="FO43">
        <v>0</v>
      </c>
      <c r="FP43">
        <v>4.2046200000000002</v>
      </c>
      <c r="FQ43">
        <v>4.6718000000000002</v>
      </c>
      <c r="FR43">
        <v>4.6718000000000002</v>
      </c>
      <c r="FS43">
        <v>10.277900000000001</v>
      </c>
      <c r="FT43">
        <v>2.3359000000000001</v>
      </c>
      <c r="FU43">
        <v>12.146699999999999</v>
      </c>
      <c r="FV43">
        <v>130.34299999999999</v>
      </c>
      <c r="FW43">
        <v>7.4748700000000001</v>
      </c>
      <c r="FX43">
        <v>44.849200000000003</v>
      </c>
      <c r="FY43">
        <v>10.277900000000001</v>
      </c>
      <c r="FZ43">
        <v>45.7836</v>
      </c>
      <c r="GA43">
        <v>59.798999999999999</v>
      </c>
      <c r="GB43">
        <v>215.83699999999999</v>
      </c>
      <c r="GC43">
        <v>91.5672</v>
      </c>
      <c r="GD43">
        <v>4.6718000000000002</v>
      </c>
      <c r="GE43">
        <v>85.026700000000005</v>
      </c>
      <c r="GF43">
        <v>194.34700000000001</v>
      </c>
      <c r="GG43">
        <v>1.40154</v>
      </c>
      <c r="GH43">
        <v>1268.3900000000001</v>
      </c>
      <c r="GI43">
        <v>11.212300000000001</v>
      </c>
    </row>
    <row r="44" spans="1:191" x14ac:dyDescent="0.25">
      <c r="A44" t="s">
        <v>92</v>
      </c>
      <c r="B44" t="s">
        <v>98</v>
      </c>
      <c r="C44" t="s">
        <v>95</v>
      </c>
      <c r="D44">
        <v>3.4181499999999998</v>
      </c>
      <c r="E44">
        <v>505.03199999999998</v>
      </c>
      <c r="F44">
        <v>19.654399999999999</v>
      </c>
      <c r="G44">
        <v>688.75800000000004</v>
      </c>
      <c r="H44">
        <v>2.5636199999999998</v>
      </c>
      <c r="I44">
        <v>2826.39</v>
      </c>
      <c r="J44">
        <v>119.63500000000001</v>
      </c>
      <c r="K44">
        <v>681.92200000000003</v>
      </c>
      <c r="L44">
        <v>2.1363500000000002</v>
      </c>
      <c r="M44">
        <v>743.87599999999998</v>
      </c>
      <c r="N44">
        <v>3322.45</v>
      </c>
      <c r="O44">
        <v>707.55799999999999</v>
      </c>
      <c r="P44">
        <v>978.01900000000001</v>
      </c>
      <c r="Q44">
        <v>56.399500000000003</v>
      </c>
      <c r="R44">
        <v>51.699599999999997</v>
      </c>
      <c r="S44">
        <v>4.2726899999999999</v>
      </c>
      <c r="T44">
        <v>135.44399999999999</v>
      </c>
      <c r="U44">
        <v>3.4181499999999998</v>
      </c>
      <c r="V44">
        <v>3.8454199999999998</v>
      </c>
      <c r="W44">
        <v>227.30699999999999</v>
      </c>
      <c r="X44">
        <v>32.472499999999997</v>
      </c>
      <c r="Y44">
        <v>86219.9</v>
      </c>
      <c r="Z44">
        <v>4.2726899999999999</v>
      </c>
      <c r="AA44">
        <v>71.781199999999998</v>
      </c>
      <c r="AB44">
        <v>0</v>
      </c>
      <c r="AC44">
        <v>4.2726899999999999</v>
      </c>
      <c r="AD44">
        <v>2787.5</v>
      </c>
      <c r="AE44">
        <v>6.8363100000000001</v>
      </c>
      <c r="AF44">
        <v>61.099499999999999</v>
      </c>
      <c r="AG44">
        <v>228.16200000000001</v>
      </c>
      <c r="AH44">
        <v>151.25299999999999</v>
      </c>
      <c r="AI44">
        <v>1325.39</v>
      </c>
      <c r="AJ44">
        <v>102.545</v>
      </c>
      <c r="AK44">
        <v>234.79900000000001</v>
      </c>
      <c r="AL44">
        <v>0</v>
      </c>
      <c r="AM44">
        <v>12.818099999999999</v>
      </c>
      <c r="AN44">
        <v>3.4181499999999998</v>
      </c>
      <c r="AO44">
        <v>155.52600000000001</v>
      </c>
      <c r="AP44">
        <v>26.917999999999999</v>
      </c>
      <c r="AQ44">
        <v>6386.39</v>
      </c>
      <c r="AR44">
        <v>26.917999999999999</v>
      </c>
      <c r="AS44">
        <v>571.68600000000004</v>
      </c>
      <c r="AT44">
        <v>205.51599999999999</v>
      </c>
      <c r="AU44">
        <v>5.12723</v>
      </c>
      <c r="AV44">
        <v>15.3817</v>
      </c>
      <c r="AW44">
        <v>4.6999599999999999</v>
      </c>
      <c r="AX44">
        <v>3.4181499999999998</v>
      </c>
      <c r="AY44">
        <v>15.808999999999999</v>
      </c>
      <c r="AZ44">
        <v>854.53800000000001</v>
      </c>
      <c r="BA44">
        <v>7.6908500000000002</v>
      </c>
      <c r="BB44">
        <v>5.98177</v>
      </c>
      <c r="BC44">
        <v>14.527200000000001</v>
      </c>
      <c r="BD44">
        <v>699.86699999999996</v>
      </c>
      <c r="BE44">
        <v>6.8363100000000001</v>
      </c>
      <c r="BF44">
        <v>3.4181499999999998</v>
      </c>
      <c r="BG44">
        <v>2738.8</v>
      </c>
      <c r="BH44">
        <v>210.21600000000001</v>
      </c>
      <c r="BI44">
        <v>38.4542</v>
      </c>
      <c r="BJ44">
        <v>632.78599999999994</v>
      </c>
      <c r="BK44">
        <v>204.66200000000001</v>
      </c>
      <c r="BL44">
        <v>2326.48</v>
      </c>
      <c r="BM44">
        <v>11.9635</v>
      </c>
      <c r="BN44">
        <v>5.98177</v>
      </c>
      <c r="BO44">
        <v>7.2635800000000001</v>
      </c>
      <c r="BP44">
        <v>20.936199999999999</v>
      </c>
      <c r="BQ44">
        <v>22.645299999999999</v>
      </c>
      <c r="BR44">
        <v>419.57799999999997</v>
      </c>
      <c r="BS44">
        <v>0</v>
      </c>
      <c r="BT44">
        <v>5398.55</v>
      </c>
      <c r="BU44">
        <v>3483.53</v>
      </c>
      <c r="BV44">
        <v>26.917999999999999</v>
      </c>
      <c r="BW44">
        <v>4.6999599999999999</v>
      </c>
      <c r="BX44">
        <v>12.3908</v>
      </c>
      <c r="BY44">
        <v>27.345199999999998</v>
      </c>
      <c r="BZ44">
        <v>50.4178</v>
      </c>
      <c r="CA44">
        <v>8.9726499999999998</v>
      </c>
      <c r="CB44">
        <v>125.617</v>
      </c>
      <c r="CC44">
        <v>30.763400000000001</v>
      </c>
      <c r="CD44">
        <v>11.536300000000001</v>
      </c>
      <c r="CE44">
        <v>42.299599999999998</v>
      </c>
      <c r="CF44">
        <v>126.47199999999999</v>
      </c>
      <c r="CG44">
        <v>307.63400000000001</v>
      </c>
      <c r="CH44">
        <v>9.3999199999999998</v>
      </c>
      <c r="CI44">
        <v>52.554099999999998</v>
      </c>
      <c r="CJ44">
        <v>15.808999999999999</v>
      </c>
      <c r="CK44">
        <v>18.799800000000001</v>
      </c>
      <c r="CL44">
        <v>23.4998</v>
      </c>
      <c r="CM44">
        <v>3.4181499999999998</v>
      </c>
      <c r="CN44">
        <v>16.663499999999999</v>
      </c>
      <c r="CO44">
        <v>613.55899999999997</v>
      </c>
      <c r="CP44">
        <v>19.4407</v>
      </c>
      <c r="CQ44">
        <v>11.536300000000001</v>
      </c>
      <c r="CR44">
        <v>13402.6</v>
      </c>
      <c r="CS44">
        <v>41.445099999999996</v>
      </c>
      <c r="CT44">
        <v>103.82599999999999</v>
      </c>
      <c r="CU44">
        <v>37.599699999999999</v>
      </c>
      <c r="CV44">
        <v>30.336099999999998</v>
      </c>
      <c r="CW44">
        <v>44.436</v>
      </c>
      <c r="CX44">
        <v>195.262</v>
      </c>
      <c r="CY44">
        <v>6864.08</v>
      </c>
      <c r="CZ44">
        <v>1.7090799999999999</v>
      </c>
      <c r="DA44">
        <v>60.672199999999997</v>
      </c>
      <c r="DB44">
        <v>193.126</v>
      </c>
      <c r="DC44">
        <v>4967</v>
      </c>
      <c r="DD44">
        <v>13.2453</v>
      </c>
      <c r="DE44">
        <v>361.89699999999999</v>
      </c>
      <c r="DF44">
        <v>41.872399999999999</v>
      </c>
      <c r="DG44">
        <v>257.64299999999997</v>
      </c>
      <c r="DH44">
        <v>2.1363500000000002</v>
      </c>
      <c r="DI44">
        <v>10.681699999999999</v>
      </c>
      <c r="DJ44">
        <v>0</v>
      </c>
      <c r="DK44">
        <v>138.00800000000001</v>
      </c>
      <c r="DL44">
        <v>5.5545</v>
      </c>
      <c r="DM44">
        <v>517.85</v>
      </c>
      <c r="DN44">
        <v>4885.3999999999996</v>
      </c>
      <c r="DO44">
        <v>41.017800000000001</v>
      </c>
      <c r="DP44">
        <v>226.02500000000001</v>
      </c>
      <c r="DQ44">
        <v>3.4181499999999998</v>
      </c>
      <c r="DR44">
        <v>17.518000000000001</v>
      </c>
      <c r="DS44">
        <v>842.57500000000005</v>
      </c>
      <c r="DT44">
        <v>389.24200000000002</v>
      </c>
      <c r="DU44">
        <v>379.41500000000002</v>
      </c>
      <c r="DV44">
        <v>44.436</v>
      </c>
      <c r="DW44">
        <v>83.744799999999998</v>
      </c>
      <c r="DX44">
        <v>14.9544</v>
      </c>
      <c r="DY44">
        <v>1.2818099999999999</v>
      </c>
      <c r="DZ44">
        <v>176.46199999999999</v>
      </c>
      <c r="EA44">
        <v>0</v>
      </c>
      <c r="EB44">
        <v>15.808999999999999</v>
      </c>
      <c r="EC44">
        <v>10.2545</v>
      </c>
      <c r="ED44">
        <v>20.081700000000001</v>
      </c>
      <c r="EE44">
        <v>4.6999599999999999</v>
      </c>
      <c r="EF44">
        <v>0</v>
      </c>
      <c r="EG44">
        <v>4.2726899999999999</v>
      </c>
      <c r="EH44">
        <v>6.4090400000000001</v>
      </c>
      <c r="EI44">
        <v>227.30699999999999</v>
      </c>
      <c r="EJ44">
        <v>140.572</v>
      </c>
      <c r="EK44">
        <v>11.3226</v>
      </c>
      <c r="EL44">
        <v>5619.44</v>
      </c>
      <c r="EM44">
        <v>11.109</v>
      </c>
      <c r="EN44">
        <v>3.4181499999999998</v>
      </c>
      <c r="EO44">
        <v>19.4407</v>
      </c>
      <c r="EP44">
        <v>267.471</v>
      </c>
      <c r="EQ44">
        <v>233.28899999999999</v>
      </c>
      <c r="ER44">
        <v>3.6172900000000001</v>
      </c>
      <c r="ES44">
        <v>505.03199999999998</v>
      </c>
      <c r="ET44">
        <v>8.1181099999999997</v>
      </c>
      <c r="EU44">
        <v>18.372599999999998</v>
      </c>
      <c r="EV44">
        <v>3.4181499999999998</v>
      </c>
      <c r="EW44">
        <v>7.2635800000000001</v>
      </c>
      <c r="EX44">
        <v>634.06700000000001</v>
      </c>
      <c r="EY44">
        <v>11.3226</v>
      </c>
      <c r="EZ44">
        <v>2.5636199999999998</v>
      </c>
      <c r="FA44">
        <v>5.5545</v>
      </c>
      <c r="FB44">
        <v>191.417</v>
      </c>
      <c r="FC44">
        <v>1224.1300000000001</v>
      </c>
      <c r="FD44">
        <v>31.617899999999999</v>
      </c>
      <c r="FE44">
        <v>213.63499999999999</v>
      </c>
      <c r="FF44">
        <v>45.290500000000002</v>
      </c>
      <c r="FG44">
        <v>6.8363100000000001</v>
      </c>
      <c r="FH44">
        <v>12.818099999999999</v>
      </c>
      <c r="FI44">
        <v>27.345199999999998</v>
      </c>
      <c r="FJ44">
        <v>11.109</v>
      </c>
      <c r="FK44">
        <v>26.063400000000001</v>
      </c>
      <c r="FL44">
        <v>25.2089</v>
      </c>
      <c r="FM44">
        <v>2.1363500000000002</v>
      </c>
      <c r="FN44">
        <v>0</v>
      </c>
      <c r="FO44">
        <v>0</v>
      </c>
      <c r="FP44">
        <v>7.2635800000000001</v>
      </c>
      <c r="FQ44">
        <v>1.7090799999999999</v>
      </c>
      <c r="FR44">
        <v>10.681699999999999</v>
      </c>
      <c r="FS44">
        <v>7.2635800000000001</v>
      </c>
      <c r="FT44">
        <v>3.4181499999999998</v>
      </c>
      <c r="FU44">
        <v>12.818099999999999</v>
      </c>
      <c r="FV44">
        <v>149.11699999999999</v>
      </c>
      <c r="FW44">
        <v>8.5453799999999998</v>
      </c>
      <c r="FX44">
        <v>42.299599999999998</v>
      </c>
      <c r="FY44">
        <v>14.9544</v>
      </c>
      <c r="FZ44">
        <v>44.008699999999997</v>
      </c>
      <c r="GA44">
        <v>65.372200000000007</v>
      </c>
      <c r="GB44">
        <v>219.61600000000001</v>
      </c>
      <c r="GC44">
        <v>79.472099999999998</v>
      </c>
      <c r="GD44">
        <v>5.5545</v>
      </c>
      <c r="GE44">
        <v>91.008300000000006</v>
      </c>
      <c r="GF44">
        <v>188.85300000000001</v>
      </c>
      <c r="GG44">
        <v>2.1363500000000002</v>
      </c>
      <c r="GH44">
        <v>1259.5899999999999</v>
      </c>
      <c r="GI44">
        <v>7.2635800000000001</v>
      </c>
    </row>
    <row r="45" spans="1:191" x14ac:dyDescent="0.25">
      <c r="A45" t="s">
        <v>92</v>
      </c>
      <c r="B45" t="s">
        <v>99</v>
      </c>
      <c r="C45" t="s">
        <v>95</v>
      </c>
      <c r="D45">
        <v>4.3140900000000002</v>
      </c>
      <c r="E45">
        <v>532.79</v>
      </c>
      <c r="F45">
        <v>16.177800000000001</v>
      </c>
      <c r="G45">
        <v>726.923</v>
      </c>
      <c r="H45">
        <v>5.3926100000000003</v>
      </c>
      <c r="I45">
        <v>2878.57</v>
      </c>
      <c r="J45">
        <v>126.187</v>
      </c>
      <c r="K45">
        <v>706.43100000000004</v>
      </c>
      <c r="L45">
        <v>0</v>
      </c>
      <c r="M45">
        <v>734.47299999999996</v>
      </c>
      <c r="N45">
        <v>3134.18</v>
      </c>
      <c r="O45">
        <v>785.16399999999999</v>
      </c>
      <c r="P45">
        <v>1005.18</v>
      </c>
      <c r="Q45">
        <v>51.768999999999998</v>
      </c>
      <c r="R45">
        <v>53.926099999999998</v>
      </c>
      <c r="S45">
        <v>4.3140900000000002</v>
      </c>
      <c r="T45">
        <v>117.559</v>
      </c>
      <c r="U45">
        <v>2.1570399999999998</v>
      </c>
      <c r="V45">
        <v>6.4711299999999996</v>
      </c>
      <c r="W45">
        <v>254.53100000000001</v>
      </c>
      <c r="X45">
        <v>33.434199999999997</v>
      </c>
      <c r="Y45">
        <v>81641.899999999994</v>
      </c>
      <c r="Z45">
        <v>4.3140900000000002</v>
      </c>
      <c r="AA45">
        <v>52.847499999999997</v>
      </c>
      <c r="AB45">
        <v>0</v>
      </c>
      <c r="AC45">
        <v>6.4711299999999996</v>
      </c>
      <c r="AD45">
        <v>2615.41</v>
      </c>
      <c r="AE45">
        <v>8.6281700000000008</v>
      </c>
      <c r="AF45">
        <v>64.711299999999994</v>
      </c>
      <c r="AG45">
        <v>174.72</v>
      </c>
      <c r="AH45">
        <v>155.30699999999999</v>
      </c>
      <c r="AI45">
        <v>1345.99</v>
      </c>
      <c r="AJ45">
        <v>110.009</v>
      </c>
      <c r="AK45">
        <v>161.19999999999999</v>
      </c>
      <c r="AL45">
        <v>0</v>
      </c>
      <c r="AM45">
        <v>6.4711299999999996</v>
      </c>
      <c r="AN45">
        <v>4.3140900000000002</v>
      </c>
      <c r="AO45">
        <v>154.22900000000001</v>
      </c>
      <c r="AP45">
        <v>15.099299999999999</v>
      </c>
      <c r="AQ45">
        <v>5924.32</v>
      </c>
      <c r="AR45">
        <v>18.334900000000001</v>
      </c>
      <c r="AS45">
        <v>551.12400000000002</v>
      </c>
      <c r="AT45">
        <v>173.642</v>
      </c>
      <c r="AU45">
        <v>5.3926100000000003</v>
      </c>
      <c r="AV45">
        <v>22.648900000000001</v>
      </c>
      <c r="AW45">
        <v>8.6281700000000008</v>
      </c>
      <c r="AX45">
        <v>2.1570399999999998</v>
      </c>
      <c r="AY45">
        <v>12.942299999999999</v>
      </c>
      <c r="AZ45">
        <v>821.83299999999997</v>
      </c>
      <c r="BA45">
        <v>12.942299999999999</v>
      </c>
      <c r="BB45">
        <v>4.3140900000000002</v>
      </c>
      <c r="BC45">
        <v>10.7852</v>
      </c>
      <c r="BD45">
        <v>679.46799999999996</v>
      </c>
      <c r="BE45">
        <v>6.4711299999999996</v>
      </c>
      <c r="BF45">
        <v>5.93187</v>
      </c>
      <c r="BG45">
        <v>2599.2399999999998</v>
      </c>
      <c r="BH45">
        <v>209.233</v>
      </c>
      <c r="BI45">
        <v>37.748199999999997</v>
      </c>
      <c r="BJ45">
        <v>613.67899999999997</v>
      </c>
      <c r="BK45">
        <v>209.233</v>
      </c>
      <c r="BL45">
        <v>2228.23</v>
      </c>
      <c r="BM45">
        <v>8.6281700000000008</v>
      </c>
      <c r="BN45">
        <v>5.3926100000000003</v>
      </c>
      <c r="BO45">
        <v>3.23556</v>
      </c>
      <c r="BP45">
        <v>21.570399999999999</v>
      </c>
      <c r="BQ45">
        <v>24.806000000000001</v>
      </c>
      <c r="BR45">
        <v>423.85899999999998</v>
      </c>
      <c r="BS45">
        <v>0</v>
      </c>
      <c r="BT45">
        <v>4770.3</v>
      </c>
      <c r="BU45">
        <v>3036.04</v>
      </c>
      <c r="BV45">
        <v>32.355600000000003</v>
      </c>
      <c r="BW45">
        <v>4.3140900000000002</v>
      </c>
      <c r="BX45">
        <v>7.5496499999999997</v>
      </c>
      <c r="BY45">
        <v>33.434199999999997</v>
      </c>
      <c r="BZ45">
        <v>43.140900000000002</v>
      </c>
      <c r="CA45">
        <v>16.177800000000001</v>
      </c>
      <c r="CB45">
        <v>115.402</v>
      </c>
      <c r="CC45">
        <v>24.806000000000001</v>
      </c>
      <c r="CD45">
        <v>12.942299999999999</v>
      </c>
      <c r="CE45">
        <v>30.198599999999999</v>
      </c>
      <c r="CF45">
        <v>115.402</v>
      </c>
      <c r="CG45">
        <v>364.54</v>
      </c>
      <c r="CH45">
        <v>5.3926100000000003</v>
      </c>
      <c r="CI45">
        <v>50.6905</v>
      </c>
      <c r="CJ45">
        <v>16.177800000000001</v>
      </c>
      <c r="CK45">
        <v>11.8637</v>
      </c>
      <c r="CL45">
        <v>20.491900000000001</v>
      </c>
      <c r="CM45">
        <v>4.3140900000000002</v>
      </c>
      <c r="CN45">
        <v>21.570399999999999</v>
      </c>
      <c r="CO45">
        <v>552.20299999999997</v>
      </c>
      <c r="CP45">
        <v>19.413399999999999</v>
      </c>
      <c r="CQ45">
        <v>11.8637</v>
      </c>
      <c r="CR45">
        <v>12075.1</v>
      </c>
      <c r="CS45">
        <v>36.669699999999999</v>
      </c>
      <c r="CT45">
        <v>90.595799999999997</v>
      </c>
      <c r="CU45">
        <v>37.748199999999997</v>
      </c>
      <c r="CV45">
        <v>36.669699999999999</v>
      </c>
      <c r="CW45">
        <v>36.669699999999999</v>
      </c>
      <c r="CX45">
        <v>212.46899999999999</v>
      </c>
      <c r="CY45">
        <v>7305.9</v>
      </c>
      <c r="CZ45">
        <v>1.0785199999999999</v>
      </c>
      <c r="DA45">
        <v>69.025400000000005</v>
      </c>
      <c r="DB45">
        <v>209.233</v>
      </c>
      <c r="DC45">
        <v>4178.1899999999996</v>
      </c>
      <c r="DD45">
        <v>18.334900000000001</v>
      </c>
      <c r="DE45">
        <v>380.71800000000002</v>
      </c>
      <c r="DF45">
        <v>37.748199999999997</v>
      </c>
      <c r="DG45">
        <v>236.196</v>
      </c>
      <c r="DH45">
        <v>4.3140900000000002</v>
      </c>
      <c r="DI45">
        <v>11.8637</v>
      </c>
      <c r="DJ45">
        <v>0</v>
      </c>
      <c r="DK45">
        <v>113.245</v>
      </c>
      <c r="DL45">
        <v>6.4711299999999996</v>
      </c>
      <c r="DM45">
        <v>450.822</v>
      </c>
      <c r="DN45">
        <v>4033.67</v>
      </c>
      <c r="DO45">
        <v>50.6905</v>
      </c>
      <c r="DP45">
        <v>208.155</v>
      </c>
      <c r="DQ45">
        <v>23.727499999999999</v>
      </c>
      <c r="DR45">
        <v>21.570399999999999</v>
      </c>
      <c r="DS45">
        <v>869.28800000000001</v>
      </c>
      <c r="DT45">
        <v>382.875</v>
      </c>
      <c r="DU45">
        <v>564.06700000000001</v>
      </c>
      <c r="DV45">
        <v>38.826799999999999</v>
      </c>
      <c r="DW45">
        <v>95.988399999999999</v>
      </c>
      <c r="DX45">
        <v>15.099299999999999</v>
      </c>
      <c r="DY45">
        <v>1.0785199999999999</v>
      </c>
      <c r="DZ45">
        <v>155.30699999999999</v>
      </c>
      <c r="EA45">
        <v>0</v>
      </c>
      <c r="EB45">
        <v>24.806000000000001</v>
      </c>
      <c r="EC45">
        <v>9.70669</v>
      </c>
      <c r="ED45">
        <v>20.491900000000001</v>
      </c>
      <c r="EE45">
        <v>3.23556</v>
      </c>
      <c r="EF45">
        <v>0</v>
      </c>
      <c r="EG45">
        <v>1.0785199999999999</v>
      </c>
      <c r="EH45">
        <v>5.3926100000000003</v>
      </c>
      <c r="EI45">
        <v>179.035</v>
      </c>
      <c r="EJ45">
        <v>124.03</v>
      </c>
      <c r="EK45">
        <v>12.942299999999999</v>
      </c>
      <c r="EL45">
        <v>5649.29</v>
      </c>
      <c r="EM45">
        <v>8.6281700000000008</v>
      </c>
      <c r="EN45">
        <v>5.93187</v>
      </c>
      <c r="EO45">
        <v>19.413399999999999</v>
      </c>
      <c r="EP45">
        <v>238.35300000000001</v>
      </c>
      <c r="EQ45">
        <v>185.506</v>
      </c>
      <c r="ER45">
        <v>4.8925299999999998</v>
      </c>
      <c r="ES45">
        <v>532.79</v>
      </c>
      <c r="ET45">
        <v>10.7852</v>
      </c>
      <c r="EU45">
        <v>16.177800000000001</v>
      </c>
      <c r="EV45">
        <v>1.0785199999999999</v>
      </c>
      <c r="EW45">
        <v>4.3140900000000002</v>
      </c>
      <c r="EX45">
        <v>671.91899999999998</v>
      </c>
      <c r="EY45">
        <v>12.942299999999999</v>
      </c>
      <c r="EZ45">
        <v>2.1570399999999998</v>
      </c>
      <c r="FA45">
        <v>1.0785199999999999</v>
      </c>
      <c r="FB45">
        <v>196.291</v>
      </c>
      <c r="FC45">
        <v>1161.57</v>
      </c>
      <c r="FD45">
        <v>34.512700000000002</v>
      </c>
      <c r="FE45">
        <v>216.78299999999999</v>
      </c>
      <c r="FF45">
        <v>61.475700000000003</v>
      </c>
      <c r="FG45">
        <v>5.3926100000000003</v>
      </c>
      <c r="FH45">
        <v>10.7852</v>
      </c>
      <c r="FI45">
        <v>24.806000000000001</v>
      </c>
      <c r="FJ45">
        <v>7.5496499999999997</v>
      </c>
      <c r="FK45">
        <v>14.020799999999999</v>
      </c>
      <c r="FL45">
        <v>32.355600000000003</v>
      </c>
      <c r="FM45">
        <v>2.1570399999999998</v>
      </c>
      <c r="FN45">
        <v>1.0785199999999999</v>
      </c>
      <c r="FO45">
        <v>0</v>
      </c>
      <c r="FP45">
        <v>3.23556</v>
      </c>
      <c r="FQ45">
        <v>4.3140900000000002</v>
      </c>
      <c r="FR45">
        <v>7.5496499999999997</v>
      </c>
      <c r="FS45">
        <v>10.7852</v>
      </c>
      <c r="FT45">
        <v>3.23556</v>
      </c>
      <c r="FU45">
        <v>14.020799999999999</v>
      </c>
      <c r="FV45">
        <v>133.73699999999999</v>
      </c>
      <c r="FW45">
        <v>6.4711299999999996</v>
      </c>
      <c r="FX45">
        <v>46.376399999999997</v>
      </c>
      <c r="FY45">
        <v>12.942299999999999</v>
      </c>
      <c r="FZ45">
        <v>39.905299999999997</v>
      </c>
      <c r="GA45">
        <v>61.475700000000003</v>
      </c>
      <c r="GB45">
        <v>190.898</v>
      </c>
      <c r="GC45">
        <v>74.418000000000006</v>
      </c>
      <c r="GD45">
        <v>6.4711299999999996</v>
      </c>
      <c r="GE45">
        <v>76.575000000000003</v>
      </c>
      <c r="GF45">
        <v>175.79900000000001</v>
      </c>
      <c r="GG45">
        <v>2.1570399999999998</v>
      </c>
      <c r="GH45">
        <v>1062.3399999999999</v>
      </c>
      <c r="GI45">
        <v>8.6281700000000008</v>
      </c>
    </row>
    <row r="47" spans="1:191" x14ac:dyDescent="0.25">
      <c r="A47" t="s">
        <v>330</v>
      </c>
    </row>
  </sheetData>
  <sortState xmlns:xlrd2="http://schemas.microsoft.com/office/spreadsheetml/2017/richdata2" ref="A2:CV45">
    <sortCondition ref="C2:C45"/>
    <sortCondition ref="A2:A4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7A6E0-5B0F-47B6-972C-3D04C3515A8B}">
  <dimension ref="A1:GI204"/>
  <sheetViews>
    <sheetView zoomScale="80" zoomScaleNormal="80" workbookViewId="0">
      <selection activeCell="F56" sqref="F56"/>
    </sheetView>
  </sheetViews>
  <sheetFormatPr defaultRowHeight="15" x14ac:dyDescent="0.25"/>
  <cols>
    <col min="1" max="1" width="12.5703125" customWidth="1"/>
    <col min="14" max="14" width="14.7109375" customWidth="1"/>
    <col min="52" max="52" width="12" bestFit="1" customWidth="1"/>
    <col min="55" max="55" width="19" customWidth="1"/>
    <col min="96" max="96" width="13.140625" customWidth="1"/>
  </cols>
  <sheetData>
    <row r="1" spans="1:191" x14ac:dyDescent="0.25">
      <c r="A1" t="s">
        <v>100</v>
      </c>
      <c r="C1" t="s">
        <v>102</v>
      </c>
      <c r="D1" t="s">
        <v>103</v>
      </c>
      <c r="E1" t="s">
        <v>0</v>
      </c>
      <c r="F1" t="s">
        <v>1</v>
      </c>
      <c r="G1" t="s">
        <v>2</v>
      </c>
      <c r="H1" t="s">
        <v>104</v>
      </c>
      <c r="I1" t="s">
        <v>3</v>
      </c>
      <c r="J1" t="s">
        <v>4</v>
      </c>
      <c r="K1" t="s">
        <v>5</v>
      </c>
      <c r="L1" t="s">
        <v>105</v>
      </c>
      <c r="M1" t="s">
        <v>6</v>
      </c>
      <c r="N1" t="s">
        <v>7</v>
      </c>
      <c r="O1" t="s">
        <v>8</v>
      </c>
      <c r="P1" t="s">
        <v>9</v>
      </c>
      <c r="Q1" t="s">
        <v>10</v>
      </c>
      <c r="R1" t="s">
        <v>11</v>
      </c>
      <c r="S1" t="s">
        <v>106</v>
      </c>
      <c r="T1" t="s">
        <v>12</v>
      </c>
      <c r="U1" t="s">
        <v>107</v>
      </c>
      <c r="V1" t="s">
        <v>108</v>
      </c>
      <c r="W1" t="s">
        <v>13</v>
      </c>
      <c r="X1" t="s">
        <v>14</v>
      </c>
      <c r="Y1" t="s">
        <v>15</v>
      </c>
      <c r="Z1" t="s">
        <v>109</v>
      </c>
      <c r="AA1" t="s">
        <v>16</v>
      </c>
      <c r="AB1" t="s">
        <v>110</v>
      </c>
      <c r="AC1" t="s">
        <v>111</v>
      </c>
      <c r="AD1" t="s">
        <v>17</v>
      </c>
      <c r="AE1" t="s">
        <v>112</v>
      </c>
      <c r="AF1" t="s">
        <v>18</v>
      </c>
      <c r="AG1" t="s">
        <v>19</v>
      </c>
      <c r="AH1" t="s">
        <v>20</v>
      </c>
      <c r="AI1" t="s">
        <v>21</v>
      </c>
      <c r="AJ1" t="s">
        <v>113</v>
      </c>
      <c r="AK1" t="s">
        <v>22</v>
      </c>
      <c r="AL1" t="s">
        <v>114</v>
      </c>
      <c r="AM1" t="s">
        <v>115</v>
      </c>
      <c r="AN1" t="s">
        <v>116</v>
      </c>
      <c r="AO1" t="s">
        <v>23</v>
      </c>
      <c r="AP1" t="s">
        <v>117</v>
      </c>
      <c r="AQ1" t="s">
        <v>24</v>
      </c>
      <c r="AR1" t="s">
        <v>118</v>
      </c>
      <c r="AS1" t="s">
        <v>25</v>
      </c>
      <c r="AT1" t="s">
        <v>26</v>
      </c>
      <c r="AU1" t="s">
        <v>119</v>
      </c>
      <c r="AV1" t="s">
        <v>120</v>
      </c>
      <c r="AW1" t="s">
        <v>121</v>
      </c>
      <c r="AX1" t="s">
        <v>122</v>
      </c>
      <c r="AY1" t="s">
        <v>27</v>
      </c>
      <c r="AZ1" t="s">
        <v>28</v>
      </c>
      <c r="BA1" t="s">
        <v>123</v>
      </c>
      <c r="BB1" t="s">
        <v>124</v>
      </c>
      <c r="BC1" t="s">
        <v>125</v>
      </c>
      <c r="BD1" t="s">
        <v>29</v>
      </c>
      <c r="BE1" t="s">
        <v>126</v>
      </c>
      <c r="BF1" t="s">
        <v>127</v>
      </c>
      <c r="BG1" t="s">
        <v>30</v>
      </c>
      <c r="BH1" t="s">
        <v>31</v>
      </c>
      <c r="BI1" t="s">
        <v>128</v>
      </c>
      <c r="BJ1" t="s">
        <v>32</v>
      </c>
      <c r="BK1" t="s">
        <v>33</v>
      </c>
      <c r="BL1" t="s">
        <v>34</v>
      </c>
      <c r="BM1" t="s">
        <v>129</v>
      </c>
      <c r="BN1" t="s">
        <v>130</v>
      </c>
      <c r="BO1" t="s">
        <v>131</v>
      </c>
      <c r="BP1" t="s">
        <v>132</v>
      </c>
      <c r="BQ1" t="s">
        <v>133</v>
      </c>
      <c r="BR1" t="s">
        <v>35</v>
      </c>
      <c r="BS1" t="s">
        <v>134</v>
      </c>
      <c r="BT1" t="s">
        <v>36</v>
      </c>
      <c r="BU1" t="s">
        <v>37</v>
      </c>
      <c r="BV1" t="s">
        <v>38</v>
      </c>
      <c r="BW1" t="s">
        <v>135</v>
      </c>
      <c r="BX1" t="s">
        <v>136</v>
      </c>
      <c r="BY1" t="s">
        <v>39</v>
      </c>
      <c r="BZ1" t="s">
        <v>40</v>
      </c>
      <c r="CA1" t="s">
        <v>137</v>
      </c>
      <c r="CB1" t="s">
        <v>41</v>
      </c>
      <c r="CC1" t="s">
        <v>138</v>
      </c>
      <c r="CD1" t="s">
        <v>139</v>
      </c>
      <c r="CE1" t="s">
        <v>42</v>
      </c>
      <c r="CF1" t="s">
        <v>140</v>
      </c>
      <c r="CG1" t="s">
        <v>43</v>
      </c>
      <c r="CH1" t="s">
        <v>141</v>
      </c>
      <c r="CI1" t="s">
        <v>142</v>
      </c>
      <c r="CJ1" t="s">
        <v>143</v>
      </c>
      <c r="CK1" t="s">
        <v>44</v>
      </c>
      <c r="CL1" t="s">
        <v>45</v>
      </c>
      <c r="CM1" t="s">
        <v>144</v>
      </c>
      <c r="CN1" t="s">
        <v>145</v>
      </c>
      <c r="CO1" t="s">
        <v>46</v>
      </c>
      <c r="CP1" t="s">
        <v>146</v>
      </c>
      <c r="CQ1" t="s">
        <v>147</v>
      </c>
      <c r="CR1" t="s">
        <v>47</v>
      </c>
      <c r="CS1" t="s">
        <v>148</v>
      </c>
      <c r="CT1" t="s">
        <v>48</v>
      </c>
      <c r="CU1" t="s">
        <v>49</v>
      </c>
      <c r="CV1" t="s">
        <v>50</v>
      </c>
      <c r="CW1" t="s">
        <v>51</v>
      </c>
      <c r="CX1" t="s">
        <v>52</v>
      </c>
      <c r="CY1" t="s">
        <v>53</v>
      </c>
      <c r="CZ1" t="s">
        <v>149</v>
      </c>
      <c r="DA1" t="s">
        <v>54</v>
      </c>
      <c r="DB1" t="s">
        <v>55</v>
      </c>
      <c r="DC1" t="s">
        <v>56</v>
      </c>
      <c r="DD1" t="s">
        <v>150</v>
      </c>
      <c r="DE1" t="s">
        <v>57</v>
      </c>
      <c r="DF1" t="s">
        <v>151</v>
      </c>
      <c r="DG1" t="s">
        <v>58</v>
      </c>
      <c r="DH1" t="s">
        <v>152</v>
      </c>
      <c r="DI1" t="s">
        <v>153</v>
      </c>
      <c r="DJ1" t="s">
        <v>154</v>
      </c>
      <c r="DK1" t="s">
        <v>59</v>
      </c>
      <c r="DL1" t="s">
        <v>155</v>
      </c>
      <c r="DM1" t="s">
        <v>60</v>
      </c>
      <c r="DN1" t="s">
        <v>61</v>
      </c>
      <c r="DO1" t="s">
        <v>62</v>
      </c>
      <c r="DP1" t="s">
        <v>63</v>
      </c>
      <c r="DQ1" t="s">
        <v>156</v>
      </c>
      <c r="DR1" t="s">
        <v>157</v>
      </c>
      <c r="DS1" t="s">
        <v>64</v>
      </c>
      <c r="DT1" t="s">
        <v>65</v>
      </c>
      <c r="DU1" t="s">
        <v>66</v>
      </c>
      <c r="DV1" t="s">
        <v>158</v>
      </c>
      <c r="DW1" t="s">
        <v>67</v>
      </c>
      <c r="DX1" t="s">
        <v>159</v>
      </c>
      <c r="DY1" t="s">
        <v>160</v>
      </c>
      <c r="DZ1" t="s">
        <v>68</v>
      </c>
      <c r="EA1" t="s">
        <v>161</v>
      </c>
      <c r="EB1" t="s">
        <v>69</v>
      </c>
      <c r="EC1" t="s">
        <v>162</v>
      </c>
      <c r="ED1" t="s">
        <v>163</v>
      </c>
      <c r="EE1" t="s">
        <v>164</v>
      </c>
      <c r="EF1" t="s">
        <v>165</v>
      </c>
      <c r="EG1" t="s">
        <v>166</v>
      </c>
      <c r="EH1" t="s">
        <v>167</v>
      </c>
      <c r="EI1" t="s">
        <v>70</v>
      </c>
      <c r="EJ1" t="s">
        <v>168</v>
      </c>
      <c r="EK1" t="s">
        <v>169</v>
      </c>
      <c r="EL1" t="s">
        <v>71</v>
      </c>
      <c r="EM1" t="s">
        <v>170</v>
      </c>
      <c r="EN1" t="s">
        <v>171</v>
      </c>
      <c r="EO1" t="s">
        <v>172</v>
      </c>
      <c r="EP1" t="s">
        <v>72</v>
      </c>
      <c r="EQ1" t="s">
        <v>73</v>
      </c>
      <c r="ER1" t="s">
        <v>173</v>
      </c>
      <c r="ES1" t="s">
        <v>74</v>
      </c>
      <c r="ET1" t="s">
        <v>174</v>
      </c>
      <c r="EU1" t="s">
        <v>175</v>
      </c>
      <c r="EV1" t="s">
        <v>176</v>
      </c>
      <c r="EW1" t="s">
        <v>177</v>
      </c>
      <c r="EX1" t="s">
        <v>75</v>
      </c>
      <c r="EY1" t="s">
        <v>178</v>
      </c>
      <c r="EZ1" t="s">
        <v>179</v>
      </c>
      <c r="FA1" t="s">
        <v>180</v>
      </c>
      <c r="FB1" t="s">
        <v>76</v>
      </c>
      <c r="FC1" t="s">
        <v>77</v>
      </c>
      <c r="FD1" t="s">
        <v>78</v>
      </c>
      <c r="FE1" t="s">
        <v>79</v>
      </c>
      <c r="FF1" t="s">
        <v>80</v>
      </c>
      <c r="FG1" t="s">
        <v>181</v>
      </c>
      <c r="FH1" t="s">
        <v>182</v>
      </c>
      <c r="FI1" t="s">
        <v>183</v>
      </c>
      <c r="FJ1" t="s">
        <v>184</v>
      </c>
      <c r="FK1" t="s">
        <v>185</v>
      </c>
      <c r="FL1" t="s">
        <v>186</v>
      </c>
      <c r="FM1" t="s">
        <v>187</v>
      </c>
      <c r="FN1" t="s">
        <v>188</v>
      </c>
      <c r="FO1" t="s">
        <v>189</v>
      </c>
      <c r="FP1" t="s">
        <v>190</v>
      </c>
      <c r="FQ1" t="s">
        <v>191</v>
      </c>
      <c r="FR1" t="s">
        <v>192</v>
      </c>
      <c r="FS1" t="s">
        <v>193</v>
      </c>
      <c r="FT1" t="s">
        <v>194</v>
      </c>
      <c r="FU1" t="s">
        <v>195</v>
      </c>
      <c r="FV1" t="s">
        <v>196</v>
      </c>
      <c r="FW1" t="s">
        <v>197</v>
      </c>
      <c r="FX1" t="s">
        <v>81</v>
      </c>
      <c r="FY1" t="s">
        <v>198</v>
      </c>
      <c r="FZ1" t="s">
        <v>82</v>
      </c>
      <c r="GA1" t="s">
        <v>83</v>
      </c>
      <c r="GB1" t="s">
        <v>84</v>
      </c>
      <c r="GC1" t="s">
        <v>85</v>
      </c>
      <c r="GD1" t="s">
        <v>199</v>
      </c>
      <c r="GE1" t="s">
        <v>86</v>
      </c>
      <c r="GF1" t="s">
        <v>87</v>
      </c>
      <c r="GG1" t="s">
        <v>200</v>
      </c>
      <c r="GH1" t="s">
        <v>88</v>
      </c>
      <c r="GI1" t="s">
        <v>201</v>
      </c>
    </row>
    <row r="2" spans="1:191" x14ac:dyDescent="0.25">
      <c r="A2" t="s">
        <v>89</v>
      </c>
      <c r="C2" t="s">
        <v>91</v>
      </c>
      <c r="D2">
        <f>SUM('Seq count data'!D2:D5)</f>
        <v>0</v>
      </c>
      <c r="E2">
        <f>SUM('Seq count data'!E2:E5)</f>
        <v>2142.3220000000001</v>
      </c>
      <c r="F2">
        <f>SUM('Seq count data'!F2:F5)</f>
        <v>313.43079999999998</v>
      </c>
      <c r="G2">
        <f>SUM('Seq count data'!G2:G5)</f>
        <v>3058.29</v>
      </c>
      <c r="H2">
        <f>SUM('Seq count data'!H2:H5)</f>
        <v>0.86346599999999996</v>
      </c>
      <c r="I2">
        <f>SUM('Seq count data'!I2:I5)</f>
        <v>11700.650000000001</v>
      </c>
      <c r="J2">
        <f>SUM('Seq count data'!J2:J5)</f>
        <v>725.72500000000014</v>
      </c>
      <c r="K2">
        <f>SUM('Seq count data'!K2:K5)</f>
        <v>2963.0879999999997</v>
      </c>
      <c r="L2">
        <f>SUM('Seq count data'!L2:L5)</f>
        <v>31.814680000000003</v>
      </c>
      <c r="M2">
        <f>SUM('Seq count data'!M2:M5)</f>
        <v>4696.2000000000007</v>
      </c>
      <c r="N2">
        <f>SUM('Seq count data'!N2:N5)</f>
        <v>10247.799999999999</v>
      </c>
      <c r="O2">
        <f>SUM('Seq count data'!O2:O5)</f>
        <v>2090.163</v>
      </c>
      <c r="P2">
        <f>SUM('Seq count data'!P2:P5)</f>
        <v>4514</v>
      </c>
      <c r="Q2">
        <f>SUM('Seq count data'!Q2:Q5)</f>
        <v>310.77010000000001</v>
      </c>
      <c r="R2">
        <f>SUM('Seq count data'!R2:R5)</f>
        <v>97.007800000000003</v>
      </c>
      <c r="S2">
        <f>SUM('Seq count data'!S2:S5)</f>
        <v>0</v>
      </c>
      <c r="T2">
        <f>SUM('Seq count data'!T2:T5)</f>
        <v>493.35599999999999</v>
      </c>
      <c r="U2">
        <f>SUM('Seq count data'!U2:U5)</f>
        <v>0</v>
      </c>
      <c r="V2">
        <f>SUM('Seq count data'!V2:V5)</f>
        <v>22.13691</v>
      </c>
      <c r="W2">
        <f>SUM('Seq count data'!W2:W5)</f>
        <v>912.596</v>
      </c>
      <c r="X2">
        <f>SUM('Seq count data'!X2:X5)</f>
        <v>268.75069999999999</v>
      </c>
      <c r="Y2">
        <f>SUM('Seq count data'!Y2:Y5)</f>
        <v>370874.1</v>
      </c>
      <c r="Z2">
        <f>SUM('Seq count data'!Z2:Z5)</f>
        <v>24.749859999999998</v>
      </c>
      <c r="AA2">
        <f>SUM('Seq count data'!AA2:AA5)</f>
        <v>159.98490000000001</v>
      </c>
      <c r="AB2">
        <f>SUM('Seq count data'!AB2:AB5)</f>
        <v>16.30405</v>
      </c>
      <c r="AC2">
        <f>SUM('Seq count data'!AC2:AC5)</f>
        <v>23.852080000000001</v>
      </c>
      <c r="AD2">
        <f>SUM('Seq count data'!AD2:AD5)</f>
        <v>12484.99</v>
      </c>
      <c r="AE2">
        <f>SUM('Seq count data'!AE2:AE5)</f>
        <v>34.710969999999996</v>
      </c>
      <c r="AF2">
        <f>SUM('Seq count data'!AF2:AF5)</f>
        <v>184.57050000000001</v>
      </c>
      <c r="AG2">
        <f>SUM('Seq count data'!AG2:AG5)</f>
        <v>870.38400000000001</v>
      </c>
      <c r="AH2">
        <f>SUM('Seq count data'!AH2:AH5)</f>
        <v>887.84300000000007</v>
      </c>
      <c r="AI2">
        <f>SUM('Seq count data'!AI2:AI5)</f>
        <v>9958.99</v>
      </c>
      <c r="AJ2">
        <f>SUM('Seq count data'!AJ2:AJ5)</f>
        <v>24.271550000000001</v>
      </c>
      <c r="AK2">
        <f>SUM('Seq count data'!AK2:AK5)</f>
        <v>707.00599999999997</v>
      </c>
      <c r="AL2">
        <f>SUM('Seq count data'!AL2:AL5)</f>
        <v>0</v>
      </c>
      <c r="AM2">
        <f>SUM('Seq count data'!AM2:AM5)</f>
        <v>0</v>
      </c>
      <c r="AN2">
        <f>SUM('Seq count data'!AN2:AN5)</f>
        <v>0</v>
      </c>
      <c r="AO2">
        <f>SUM('Seq count data'!AO2:AO5)</f>
        <v>1005.0629999999999</v>
      </c>
      <c r="AP2">
        <f>SUM('Seq count data'!AP2:AP5)</f>
        <v>101.2753</v>
      </c>
      <c r="AQ2">
        <f>SUM('Seq count data'!AQ2:AQ5)</f>
        <v>26416.600000000002</v>
      </c>
      <c r="AR2">
        <f>SUM('Seq count data'!AR2:AR5)</f>
        <v>122.73860000000001</v>
      </c>
      <c r="AS2">
        <f>SUM('Seq count data'!AS2:AS5)</f>
        <v>1189.296</v>
      </c>
      <c r="AT2">
        <f>SUM('Seq count data'!AT2:AT5)</f>
        <v>298.51089999999999</v>
      </c>
      <c r="AU2">
        <f>SUM('Seq count data'!AU2:AU5)</f>
        <v>26.253619999999998</v>
      </c>
      <c r="AV2">
        <f>SUM('Seq count data'!AV2:AV5)</f>
        <v>26.527470000000005</v>
      </c>
      <c r="AW2">
        <f>SUM('Seq count data'!AW2:AW5)</f>
        <v>0</v>
      </c>
      <c r="AX2">
        <f>SUM('Seq count data'!AX2:AX5)</f>
        <v>31.124020000000002</v>
      </c>
      <c r="AY2">
        <f>SUM('Seq count data'!AY2:AY5)</f>
        <v>369.63599999999997</v>
      </c>
      <c r="AZ2">
        <f>SUM('Seq count data'!AZ2:AZ5)</f>
        <v>3991.1349999999998</v>
      </c>
      <c r="BA2">
        <f>SUM('Seq count data'!BA2:BA5)</f>
        <v>23.537040000000001</v>
      </c>
      <c r="BB2">
        <f>SUM('Seq count data'!BB2:BB5)</f>
        <v>22.481370000000002</v>
      </c>
      <c r="BC2">
        <f>SUM('Seq count data'!BC2:BC5)</f>
        <v>23.631230000000002</v>
      </c>
      <c r="BD2">
        <f>SUM('Seq count data'!BD2:BD5)</f>
        <v>2197.3519999999999</v>
      </c>
      <c r="BE2">
        <f>SUM('Seq count data'!BE2:BE5)</f>
        <v>30.728929999999998</v>
      </c>
      <c r="BF2">
        <f>SUM('Seq count data'!BF2:BF5)</f>
        <v>12.943570000000001</v>
      </c>
      <c r="BG2">
        <f>SUM('Seq count data'!BG2:BG5)</f>
        <v>13423.11</v>
      </c>
      <c r="BH2">
        <f>SUM('Seq count data'!BH2:BH5)</f>
        <v>923.99599999999998</v>
      </c>
      <c r="BI2">
        <f>SUM('Seq count data'!BI2:BI5)</f>
        <v>165.65819999999999</v>
      </c>
      <c r="BJ2">
        <f>SUM('Seq count data'!BJ2:BJ5)</f>
        <v>1176.701</v>
      </c>
      <c r="BK2">
        <f>SUM('Seq count data'!BK2:BK5)</f>
        <v>520.33300000000008</v>
      </c>
      <c r="BL2">
        <f>SUM('Seq count data'!BL2:BL5)</f>
        <v>16769.53</v>
      </c>
      <c r="BM2">
        <f>SUM('Seq count data'!BM2:BM5)</f>
        <v>0</v>
      </c>
      <c r="BN2">
        <f>SUM('Seq count data'!BN2:BN5)</f>
        <v>64.144400000000005</v>
      </c>
      <c r="BO2">
        <f>SUM('Seq count data'!BO2:BO5)</f>
        <v>0</v>
      </c>
      <c r="BP2">
        <f>SUM('Seq count data'!BP2:BP5)</f>
        <v>17.23761</v>
      </c>
      <c r="BQ2">
        <f>SUM('Seq count data'!BQ2:BQ5)</f>
        <v>17.450780000000002</v>
      </c>
      <c r="BR2">
        <f>SUM('Seq count data'!BR2:BR5)</f>
        <v>1508.8380000000002</v>
      </c>
      <c r="BS2">
        <f>SUM('Seq count data'!BS2:BS5)</f>
        <v>8.0598900000000011</v>
      </c>
      <c r="BT2">
        <f>SUM('Seq count data'!BT2:BT5)</f>
        <v>19959.939999999999</v>
      </c>
      <c r="BU2">
        <f>SUM('Seq count data'!BU2:BU5)</f>
        <v>4951.63</v>
      </c>
      <c r="BV2">
        <f>SUM('Seq count data'!BV2:BV5)</f>
        <v>85.707999999999998</v>
      </c>
      <c r="BW2">
        <f>SUM('Seq count data'!BW2:BW5)</f>
        <v>0</v>
      </c>
      <c r="BX2">
        <f>SUM('Seq count data'!BX2:BX5)</f>
        <v>18.537420000000001</v>
      </c>
      <c r="BY2">
        <f>SUM('Seq count data'!BY2:BY5)</f>
        <v>186.53490000000002</v>
      </c>
      <c r="BZ2">
        <f>SUM('Seq count data'!BZ2:BZ5)</f>
        <v>147.4992</v>
      </c>
      <c r="CA2">
        <f>SUM('Seq count data'!CA2:CA5)</f>
        <v>29.685760000000002</v>
      </c>
      <c r="CB2">
        <f>SUM('Seq count data'!CB2:CB5)</f>
        <v>527.27300000000002</v>
      </c>
      <c r="CC2">
        <f>SUM('Seq count data'!CC2:CC5)</f>
        <v>158.95689999999999</v>
      </c>
      <c r="CD2">
        <f>SUM('Seq count data'!CD2:CD5)</f>
        <v>0</v>
      </c>
      <c r="CE2">
        <f>SUM('Seq count data'!CE2:CE5)</f>
        <v>70.161500000000004</v>
      </c>
      <c r="CF2">
        <f>SUM('Seq count data'!CF2:CF5)</f>
        <v>588.74900000000002</v>
      </c>
      <c r="CG2">
        <f>SUM('Seq count data'!CG2:CG5)</f>
        <v>1974.0740000000001</v>
      </c>
      <c r="CH2">
        <f>SUM('Seq count data'!CH2:CH5)</f>
        <v>37.699619999999996</v>
      </c>
      <c r="CI2">
        <f>SUM('Seq count data'!CI2:CI5)</f>
        <v>0</v>
      </c>
      <c r="CJ2">
        <f>SUM('Seq count data'!CJ2:CJ5)</f>
        <v>20.27459</v>
      </c>
      <c r="CK2">
        <f>SUM('Seq count data'!CK2:CK5)</f>
        <v>89.677000000000007</v>
      </c>
      <c r="CL2">
        <f>SUM('Seq count data'!CL2:CL5)</f>
        <v>487.61099999999999</v>
      </c>
      <c r="CM2">
        <f>SUM('Seq count data'!CM2:CM5)</f>
        <v>0</v>
      </c>
      <c r="CN2">
        <f>SUM('Seq count data'!CN2:CN5)</f>
        <v>28.416090000000004</v>
      </c>
      <c r="CO2">
        <f>SUM('Seq count data'!CO2:CO5)</f>
        <v>2086.4459999999999</v>
      </c>
      <c r="CP2">
        <f>SUM('Seq count data'!CP2:CP5)</f>
        <v>93.469200000000001</v>
      </c>
      <c r="CQ2">
        <f>SUM('Seq count data'!CQ2:CQ5)</f>
        <v>28.756790000000002</v>
      </c>
      <c r="CR2">
        <f>SUM('Seq count data'!CR2:CR5)</f>
        <v>54601.100000000006</v>
      </c>
      <c r="CS2">
        <f>SUM('Seq count data'!CS2:CS5)</f>
        <v>188.38390000000001</v>
      </c>
      <c r="CT2">
        <f>SUM('Seq count data'!CT2:CT5)</f>
        <v>431.18900000000002</v>
      </c>
      <c r="CU2">
        <f>SUM('Seq count data'!CU2:CU5)</f>
        <v>151.16419999999999</v>
      </c>
      <c r="CV2">
        <f>SUM('Seq count data'!CV2:CV5)</f>
        <v>103.8378</v>
      </c>
      <c r="CW2">
        <f>SUM('Seq count data'!CW2:CW5)</f>
        <v>196.92259999999999</v>
      </c>
      <c r="CX2">
        <f>SUM('Seq count data'!CX2:CX5)</f>
        <v>889.58999999999992</v>
      </c>
      <c r="CY2">
        <f>SUM('Seq count data'!CY2:CY5)</f>
        <v>32631.39</v>
      </c>
      <c r="CZ2">
        <f>SUM('Seq count data'!CZ2:CZ5)</f>
        <v>29.139600000000005</v>
      </c>
      <c r="DA2">
        <f>SUM('Seq count data'!DA2:DA5)</f>
        <v>231.43819999999999</v>
      </c>
      <c r="DB2">
        <f>SUM('Seq count data'!DB2:DB5)</f>
        <v>1064.8910000000001</v>
      </c>
      <c r="DC2">
        <f>SUM('Seq count data'!DC2:DC5)</f>
        <v>29796.649999999998</v>
      </c>
      <c r="DD2">
        <f>SUM('Seq count data'!DD2:DD5)</f>
        <v>66.928399999999996</v>
      </c>
      <c r="DE2">
        <f>SUM('Seq count data'!DE2:DE5)</f>
        <v>2102.6509999999998</v>
      </c>
      <c r="DF2">
        <f>SUM('Seq count data'!DF2:DF5)</f>
        <v>321.78340000000003</v>
      </c>
      <c r="DG2">
        <f>SUM('Seq count data'!DG2:DG5)</f>
        <v>1392.4269999999999</v>
      </c>
      <c r="DH2">
        <f>SUM('Seq count data'!DH2:DH5)</f>
        <v>0</v>
      </c>
      <c r="DI2">
        <f>SUM('Seq count data'!DI2:DI5)</f>
        <v>89.937600000000003</v>
      </c>
      <c r="DJ2">
        <f>SUM('Seq count data'!DJ2:DJ5)</f>
        <v>0</v>
      </c>
      <c r="DK2">
        <f>SUM('Seq count data'!DK2:DK5)</f>
        <v>368.55520000000001</v>
      </c>
      <c r="DL2">
        <f>SUM('Seq count data'!DL2:DL5)</f>
        <v>57.068700000000007</v>
      </c>
      <c r="DM2">
        <f>SUM('Seq count data'!DM2:DM5)</f>
        <v>2511.1990000000001</v>
      </c>
      <c r="DN2">
        <f>SUM('Seq count data'!DN2:DN5)</f>
        <v>19728.8</v>
      </c>
      <c r="DO2">
        <f>SUM('Seq count data'!DO2:DO5)</f>
        <v>94.932500000000005</v>
      </c>
      <c r="DP2">
        <f>SUM('Seq count data'!DP2:DP5)</f>
        <v>900.2</v>
      </c>
      <c r="DQ2">
        <f>SUM('Seq count data'!DQ2:DQ5)</f>
        <v>56.326479999999997</v>
      </c>
      <c r="DR2">
        <f>SUM('Seq count data'!DR2:DR5)</f>
        <v>19.40399</v>
      </c>
      <c r="DS2">
        <f>SUM('Seq count data'!DS2:DS5)</f>
        <v>3505.87</v>
      </c>
      <c r="DT2">
        <f>SUM('Seq count data'!DT2:DT5)</f>
        <v>1238.452</v>
      </c>
      <c r="DU2">
        <f>SUM('Seq count data'!DU2:DU5)</f>
        <v>1399.252</v>
      </c>
      <c r="DV2">
        <f>SUM('Seq count data'!DV2:DV5)</f>
        <v>1026.326</v>
      </c>
      <c r="DW2">
        <f>SUM('Seq count data'!DW2:DW5)</f>
        <v>398.48649999999998</v>
      </c>
      <c r="DX2">
        <f>SUM('Seq count data'!DX2:DX5)</f>
        <v>57.036729999999999</v>
      </c>
      <c r="DY2">
        <f>SUM('Seq count data'!DY2:DY5)</f>
        <v>23.774280000000001</v>
      </c>
      <c r="DZ2">
        <f>SUM('Seq count data'!DZ2:DZ5)</f>
        <v>656.22500000000002</v>
      </c>
      <c r="EA2">
        <f>SUM('Seq count data'!EA2:EA5)</f>
        <v>0</v>
      </c>
      <c r="EB2">
        <f>SUM('Seq count data'!EB2:EB5)</f>
        <v>84.956599999999995</v>
      </c>
      <c r="EC2">
        <f>SUM('Seq count data'!EC2:EC5)</f>
        <v>30.483719999999998</v>
      </c>
      <c r="ED2">
        <f>SUM('Seq count data'!ED2:ED5)</f>
        <v>13.019829999999999</v>
      </c>
      <c r="EE2">
        <f>SUM('Seq count data'!EE2:EE5)</f>
        <v>0</v>
      </c>
      <c r="EF2">
        <f>SUM('Seq count data'!EF2:EF5)</f>
        <v>0</v>
      </c>
      <c r="EG2">
        <f>SUM('Seq count data'!EG2:EG5)</f>
        <v>0</v>
      </c>
      <c r="EH2">
        <f>SUM('Seq count data'!EH2:EH5)</f>
        <v>29.455440000000003</v>
      </c>
      <c r="EI2">
        <f>SUM('Seq count data'!EI2:EI5)</f>
        <v>549.70600000000002</v>
      </c>
      <c r="EJ2">
        <f>SUM('Seq count data'!EJ2:EJ5)</f>
        <v>649.08799999999997</v>
      </c>
      <c r="EK2">
        <f>SUM('Seq count data'!EK2:EK5)</f>
        <v>15.07779</v>
      </c>
      <c r="EL2">
        <f>SUM('Seq count data'!EL2:EL5)</f>
        <v>9992.2000000000007</v>
      </c>
      <c r="EM2">
        <f>SUM('Seq count data'!EM2:EM5)</f>
        <v>16.39359</v>
      </c>
      <c r="EN2">
        <f>SUM('Seq count data'!EN2:EN5)</f>
        <v>12.943570000000001</v>
      </c>
      <c r="EO2">
        <f>SUM('Seq count data'!EO2:EO5)</f>
        <v>93.469200000000001</v>
      </c>
      <c r="EP2">
        <f>SUM('Seq count data'!EP2:EP5)</f>
        <v>959.69099999999992</v>
      </c>
      <c r="EQ2">
        <f>SUM('Seq count data'!EQ2:EQ5)</f>
        <v>879.07899999999995</v>
      </c>
      <c r="ER2">
        <f>SUM('Seq count data'!ER2:ER5)</f>
        <v>1.7219512000000001</v>
      </c>
      <c r="ES2">
        <f>SUM('Seq count data'!ES2:ES5)</f>
        <v>2142.3220000000001</v>
      </c>
      <c r="ET2">
        <f>SUM('Seq count data'!ET2:ET5)</f>
        <v>0</v>
      </c>
      <c r="EU2">
        <f>SUM('Seq count data'!EU2:EU5)</f>
        <v>205.36689999999999</v>
      </c>
      <c r="EV2">
        <f>SUM('Seq count data'!EV2:EV5)</f>
        <v>0</v>
      </c>
      <c r="EW2">
        <f>SUM('Seq count data'!EW2:EW5)</f>
        <v>26.39669</v>
      </c>
      <c r="EX2">
        <f>SUM('Seq count data'!EX2:EX5)</f>
        <v>728.88699999999994</v>
      </c>
      <c r="EY2">
        <f>SUM('Seq count data'!EY2:EY5)</f>
        <v>15.07779</v>
      </c>
      <c r="EZ2">
        <f>SUM('Seq count data'!EZ2:EZ5)</f>
        <v>19.476400000000002</v>
      </c>
      <c r="FA2">
        <f>SUM('Seq count data'!FA2:FA5)</f>
        <v>0.802813</v>
      </c>
      <c r="FB2">
        <f>SUM('Seq count data'!FB2:FB5)</f>
        <v>1391.3890000000001</v>
      </c>
      <c r="FC2">
        <f>SUM('Seq count data'!FC2:FC5)</f>
        <v>6804.45</v>
      </c>
      <c r="FD2">
        <f>SUM('Seq count data'!FD2:FD5)</f>
        <v>213.84140000000002</v>
      </c>
      <c r="FE2">
        <f>SUM('Seq count data'!FE2:FE5)</f>
        <v>1076.1190000000001</v>
      </c>
      <c r="FF2">
        <f>SUM('Seq count data'!FF2:FF5)</f>
        <v>136.61419999999998</v>
      </c>
      <c r="FG2">
        <f>SUM('Seq count data'!FG2:FG5)</f>
        <v>0</v>
      </c>
      <c r="FH2">
        <f>SUM('Seq count data'!FH2:FH5)</f>
        <v>0</v>
      </c>
      <c r="FI2">
        <f>SUM('Seq count data'!FI2:FI5)</f>
        <v>0</v>
      </c>
      <c r="FJ2">
        <f>SUM('Seq count data'!FJ2:FJ5)</f>
        <v>0</v>
      </c>
      <c r="FK2">
        <f>SUM('Seq count data'!FK2:FK5)</f>
        <v>110.50059999999999</v>
      </c>
      <c r="FL2">
        <f>SUM('Seq count data'!FL2:FL5)</f>
        <v>24.281510000000001</v>
      </c>
      <c r="FM2">
        <f>SUM('Seq count data'!FM2:FM5)</f>
        <v>67.272400000000005</v>
      </c>
      <c r="FN2">
        <f>SUM('Seq count data'!FN2:FN5)</f>
        <v>57.825500000000005</v>
      </c>
      <c r="FO2">
        <f>SUM('Seq count data'!FO2:FO5)</f>
        <v>0</v>
      </c>
      <c r="FP2">
        <f>SUM('Seq count data'!FP2:FP5)</f>
        <v>0</v>
      </c>
      <c r="FQ2">
        <f>SUM('Seq count data'!FQ2:FQ5)</f>
        <v>19.891770000000001</v>
      </c>
      <c r="FR2">
        <f>SUM('Seq count data'!FR2:FR5)</f>
        <v>56.836200000000005</v>
      </c>
      <c r="FS2">
        <f>SUM('Seq count data'!FS2:FS5)</f>
        <v>0</v>
      </c>
      <c r="FT2">
        <f>SUM('Seq count data'!FT2:FT5)</f>
        <v>18.654139999999998</v>
      </c>
      <c r="FU2">
        <f>SUM('Seq count data'!FU2:FU5)</f>
        <v>21.812429999999999</v>
      </c>
      <c r="FV2">
        <f>SUM('Seq count data'!FV2:FV5)</f>
        <v>995.2650000000001</v>
      </c>
      <c r="FW2">
        <f>SUM('Seq count data'!FW2:FW5)</f>
        <v>63.548600000000008</v>
      </c>
      <c r="FX2">
        <f>SUM('Seq count data'!FX2:FX5)</f>
        <v>249.23160000000001</v>
      </c>
      <c r="FY2">
        <f>SUM('Seq count data'!FY2:FY5)</f>
        <v>67.183099999999996</v>
      </c>
      <c r="FZ2">
        <f>SUM('Seq count data'!FZ2:FZ5)</f>
        <v>128.9605</v>
      </c>
      <c r="GA2">
        <f>SUM('Seq count data'!GA2:GA5)</f>
        <v>162.16759999999999</v>
      </c>
      <c r="GB2">
        <f>SUM('Seq count data'!GB2:GB5)</f>
        <v>1504.0320000000002</v>
      </c>
      <c r="GC2">
        <f>SUM('Seq count data'!GC2:GC5)</f>
        <v>336.95690000000002</v>
      </c>
      <c r="GD2">
        <f>SUM('Seq count data'!GD2:GD5)</f>
        <v>27.221249999999998</v>
      </c>
      <c r="GE2">
        <f>SUM('Seq count data'!GE2:GE5)</f>
        <v>189.45869999999999</v>
      </c>
      <c r="GF2">
        <f>SUM('Seq count data'!GF2:GF5)</f>
        <v>755.94800000000009</v>
      </c>
      <c r="GG2">
        <f>SUM('Seq count data'!GG2:GG5)</f>
        <v>0</v>
      </c>
      <c r="GH2">
        <f>SUM('Seq count data'!GH2:GH5)</f>
        <v>4591.45</v>
      </c>
      <c r="GI2">
        <f>SUM('Seq count data'!GI2:GI5)</f>
        <v>228.41390000000001</v>
      </c>
    </row>
    <row r="3" spans="1:191" x14ac:dyDescent="0.25">
      <c r="A3" t="s">
        <v>96</v>
      </c>
      <c r="C3" t="s">
        <v>91</v>
      </c>
      <c r="D3">
        <f>SUM('Seq count data'!D6:D9)</f>
        <v>6.4645100000000006</v>
      </c>
      <c r="E3">
        <f>SUM('Seq count data'!E6:E9)</f>
        <v>2785.732</v>
      </c>
      <c r="F3">
        <f>SUM('Seq count data'!F6:F9)</f>
        <v>178.1104</v>
      </c>
      <c r="G3">
        <f>SUM('Seq count data'!G6:G9)</f>
        <v>4949.8100000000004</v>
      </c>
      <c r="H3">
        <f>SUM('Seq count data'!H6:H9)</f>
        <v>8.70946</v>
      </c>
      <c r="I3">
        <f>SUM('Seq count data'!I6:I9)</f>
        <v>16660.809999999998</v>
      </c>
      <c r="J3">
        <f>SUM('Seq count data'!J6:J9)</f>
        <v>1262.3409999999999</v>
      </c>
      <c r="K3">
        <f>SUM('Seq count data'!K6:K9)</f>
        <v>4787.8200000000006</v>
      </c>
      <c r="L3">
        <f>SUM('Seq count data'!L6:L9)</f>
        <v>65.866799999999998</v>
      </c>
      <c r="M3">
        <f>SUM('Seq count data'!M6:M9)</f>
        <v>5079.12</v>
      </c>
      <c r="N3">
        <f>SUM('Seq count data'!N6:N9)</f>
        <v>14695.02</v>
      </c>
      <c r="O3">
        <f>SUM('Seq count data'!O6:O9)</f>
        <v>3498.6130000000003</v>
      </c>
      <c r="P3">
        <f>SUM('Seq count data'!P6:P9)</f>
        <v>6443.83</v>
      </c>
      <c r="Q3">
        <f>SUM('Seq count data'!Q6:Q9)</f>
        <v>350.35999999999996</v>
      </c>
      <c r="R3">
        <f>SUM('Seq count data'!R6:R9)</f>
        <v>268.90520000000004</v>
      </c>
      <c r="S3">
        <f>SUM('Seq count data'!S6:S9)</f>
        <v>38.452740000000006</v>
      </c>
      <c r="T3">
        <f>SUM('Seq count data'!T6:T9)</f>
        <v>720.53600000000006</v>
      </c>
      <c r="U3">
        <f>SUM('Seq count data'!U6:U9)</f>
        <v>41.726479999999995</v>
      </c>
      <c r="V3">
        <f>SUM('Seq count data'!V6:V9)</f>
        <v>0</v>
      </c>
      <c r="W3">
        <f>SUM('Seq count data'!W6:W9)</f>
        <v>1196.393</v>
      </c>
      <c r="X3">
        <f>SUM('Seq count data'!X6:X9)</f>
        <v>114.5274</v>
      </c>
      <c r="Y3">
        <f>SUM('Seq count data'!Y6:Y9)</f>
        <v>478232</v>
      </c>
      <c r="Z3">
        <f>SUM('Seq count data'!Z6:Z9)</f>
        <v>19.623380000000001</v>
      </c>
      <c r="AA3">
        <f>SUM('Seq count data'!AA6:AA9)</f>
        <v>261.03130000000004</v>
      </c>
      <c r="AB3">
        <f>SUM('Seq count data'!AB6:AB9)</f>
        <v>0</v>
      </c>
      <c r="AC3">
        <f>SUM('Seq count data'!AC6:AC9)</f>
        <v>58.439349999999997</v>
      </c>
      <c r="AD3">
        <f>SUM('Seq count data'!AD6:AD9)</f>
        <v>18291.52</v>
      </c>
      <c r="AE3">
        <f>SUM('Seq count data'!AE6:AE9)</f>
        <v>39.34628</v>
      </c>
      <c r="AF3">
        <f>SUM('Seq count data'!AF6:AF9)</f>
        <v>249.34540000000004</v>
      </c>
      <c r="AG3">
        <f>SUM('Seq count data'!AG6:AG9)</f>
        <v>1288.2249999999999</v>
      </c>
      <c r="AH3">
        <f>SUM('Seq count data'!AH6:AH9)</f>
        <v>1250.7259999999999</v>
      </c>
      <c r="AI3">
        <f>SUM('Seq count data'!AI6:AI9)</f>
        <v>11430.33</v>
      </c>
      <c r="AJ3">
        <f>SUM('Seq count data'!AJ6:AJ9)</f>
        <v>44.672600000000003</v>
      </c>
      <c r="AK3">
        <f>SUM('Seq count data'!AK6:AK9)</f>
        <v>1119.133</v>
      </c>
      <c r="AL3">
        <f>SUM('Seq count data'!AL6:AL9)</f>
        <v>16.01435</v>
      </c>
      <c r="AM3">
        <f>SUM('Seq count data'!AM6:AM9)</f>
        <v>0</v>
      </c>
      <c r="AN3">
        <f>SUM('Seq count data'!AN6:AN9)</f>
        <v>48.474100000000007</v>
      </c>
      <c r="AO3">
        <f>SUM('Seq count data'!AO6:AO9)</f>
        <v>1673.7460000000001</v>
      </c>
      <c r="AP3">
        <f>SUM('Seq count data'!AP6:AP9)</f>
        <v>53.420729999999999</v>
      </c>
      <c r="AQ3">
        <f>SUM('Seq count data'!AQ6:AQ9)</f>
        <v>31279.69</v>
      </c>
      <c r="AR3">
        <f>SUM('Seq count data'!AR6:AR9)</f>
        <v>133.1422</v>
      </c>
      <c r="AS3">
        <f>SUM('Seq count data'!AS6:AS9)</f>
        <v>1491.252</v>
      </c>
      <c r="AT3">
        <f>SUM('Seq count data'!AT6:AT9)</f>
        <v>542.72900000000004</v>
      </c>
      <c r="AU3">
        <f>SUM('Seq count data'!AU6:AU9)</f>
        <v>9.7517800000000001</v>
      </c>
      <c r="AV3">
        <f>SUM('Seq count data'!AV6:AV9)</f>
        <v>80.447699999999998</v>
      </c>
      <c r="AW3">
        <f>SUM('Seq count data'!AW6:AW9)</f>
        <v>23.077860000000001</v>
      </c>
      <c r="AX3">
        <f>SUM('Seq count data'!AX6:AX9)</f>
        <v>0</v>
      </c>
      <c r="AY3">
        <f>SUM('Seq count data'!AY6:AY9)</f>
        <v>339.18500000000006</v>
      </c>
      <c r="AZ3">
        <f>SUM('Seq count data'!AZ6:AZ9)</f>
        <v>4565.93</v>
      </c>
      <c r="BA3">
        <f>SUM('Seq count data'!BA6:BA9)</f>
        <v>22.466329999999999</v>
      </c>
      <c r="BB3">
        <f>SUM('Seq count data'!BB6:BB9)</f>
        <v>20.47531</v>
      </c>
      <c r="BC3">
        <f>SUM('Seq count data'!BC6:BC9)</f>
        <v>33.895150000000001</v>
      </c>
      <c r="BD3">
        <f>SUM('Seq count data'!BD6:BD9)</f>
        <v>3266.7930000000001</v>
      </c>
      <c r="BE3">
        <f>SUM('Seq count data'!BE6:BE9)</f>
        <v>68.124300000000005</v>
      </c>
      <c r="BF3">
        <f>SUM('Seq count data'!BF6:BF9)</f>
        <v>24.297350000000002</v>
      </c>
      <c r="BG3">
        <f>SUM('Seq count data'!BG6:BG9)</f>
        <v>15346.08</v>
      </c>
      <c r="BH3">
        <f>SUM('Seq count data'!BH6:BH9)</f>
        <v>1014.998</v>
      </c>
      <c r="BI3">
        <f>SUM('Seq count data'!BI6:BI9)</f>
        <v>13.03712</v>
      </c>
      <c r="BJ3">
        <f>SUM('Seq count data'!BJ6:BJ9)</f>
        <v>1038.8869999999999</v>
      </c>
      <c r="BK3">
        <f>SUM('Seq count data'!BK6:BK9)</f>
        <v>591.75</v>
      </c>
      <c r="BL3">
        <f>SUM('Seq count data'!BL6:BL9)</f>
        <v>58320.5</v>
      </c>
      <c r="BM3">
        <f>SUM('Seq count data'!BM6:BM9)</f>
        <v>56.834609999999998</v>
      </c>
      <c r="BN3">
        <f>SUM('Seq count data'!BN6:BN9)</f>
        <v>45.294880000000006</v>
      </c>
      <c r="BO3">
        <f>SUM('Seq count data'!BO6:BO9)</f>
        <v>22.452829999999999</v>
      </c>
      <c r="BP3">
        <f>SUM('Seq count data'!BP6:BP9)</f>
        <v>46.444490000000002</v>
      </c>
      <c r="BQ3">
        <f>SUM('Seq count data'!BQ6:BQ9)</f>
        <v>101.3964</v>
      </c>
      <c r="BR3">
        <f>SUM('Seq count data'!BR6:BR9)</f>
        <v>1416.1119999999999</v>
      </c>
      <c r="BS3">
        <f>SUM('Seq count data'!BS6:BS9)</f>
        <v>21.59975</v>
      </c>
      <c r="BT3">
        <f>SUM('Seq count data'!BT6:BT9)</f>
        <v>36787.53</v>
      </c>
      <c r="BU3">
        <f>SUM('Seq count data'!BU6:BU9)</f>
        <v>9191.41</v>
      </c>
      <c r="BV3">
        <f>SUM('Seq count data'!BV6:BV9)</f>
        <v>169.76599999999999</v>
      </c>
      <c r="BW3">
        <f>SUM('Seq count data'!BW6:BW9)</f>
        <v>0</v>
      </c>
      <c r="BX3">
        <f>SUM('Seq count data'!BX6:BX9)</f>
        <v>18.082609999999999</v>
      </c>
      <c r="BY3">
        <f>SUM('Seq count data'!BY6:BY9)</f>
        <v>146.14080000000001</v>
      </c>
      <c r="BZ3">
        <f>SUM('Seq count data'!BZ6:BZ9)</f>
        <v>119.08380000000001</v>
      </c>
      <c r="CA3">
        <f>SUM('Seq count data'!CA6:CA9)</f>
        <v>44.903660000000002</v>
      </c>
      <c r="CB3">
        <f>SUM('Seq count data'!CB6:CB9)</f>
        <v>467.44050000000004</v>
      </c>
      <c r="CC3">
        <f>SUM('Seq count data'!CC6:CC9)</f>
        <v>189.8272</v>
      </c>
      <c r="CD3">
        <f>SUM('Seq count data'!CD6:CD9)</f>
        <v>7.7222299999999997</v>
      </c>
      <c r="CE3">
        <f>SUM('Seq count data'!CE6:CE9)</f>
        <v>196.37049999999999</v>
      </c>
      <c r="CF3">
        <f>SUM('Seq count data'!CF6:CF9)</f>
        <v>788.26299999999992</v>
      </c>
      <c r="CG3">
        <f>SUM('Seq count data'!CG6:CG9)</f>
        <v>2630.127</v>
      </c>
      <c r="CH3">
        <f>SUM('Seq count data'!CH6:CH9)</f>
        <v>68.519599999999997</v>
      </c>
      <c r="CI3">
        <f>SUM('Seq count data'!CI6:CI9)</f>
        <v>46.053160000000005</v>
      </c>
      <c r="CJ3">
        <f>SUM('Seq count data'!CJ6:CJ9)</f>
        <v>1.6222300000000001</v>
      </c>
      <c r="CK3">
        <f>SUM('Seq count data'!CK6:CK9)</f>
        <v>141.19119999999998</v>
      </c>
      <c r="CL3">
        <f>SUM('Seq count data'!CL6:CL9)</f>
        <v>802.32300000000009</v>
      </c>
      <c r="CM3">
        <f>SUM('Seq count data'!CM6:CM9)</f>
        <v>11.848939999999999</v>
      </c>
      <c r="CN3">
        <f>SUM('Seq count data'!CN6:CN9)</f>
        <v>38.681650000000005</v>
      </c>
      <c r="CO3">
        <f>SUM('Seq count data'!CO6:CO9)</f>
        <v>2877.2779999999998</v>
      </c>
      <c r="CP3">
        <f>SUM('Seq count data'!CP6:CP9)</f>
        <v>168.04150000000001</v>
      </c>
      <c r="CQ3">
        <f>SUM('Seq count data'!CQ6:CQ9)</f>
        <v>8.6158099999999997</v>
      </c>
      <c r="CR3">
        <f>SUM('Seq count data'!CR6:CR9)</f>
        <v>91343.099999999991</v>
      </c>
      <c r="CS3">
        <f>SUM('Seq count data'!CS6:CS9)</f>
        <v>240.08350000000002</v>
      </c>
      <c r="CT3">
        <f>SUM('Seq count data'!CT6:CT9)</f>
        <v>646.60900000000004</v>
      </c>
      <c r="CU3">
        <f>SUM('Seq count data'!CU6:CU9)</f>
        <v>214.37139999999999</v>
      </c>
      <c r="CV3">
        <f>SUM('Seq count data'!CV6:CV9)</f>
        <v>140.7251</v>
      </c>
      <c r="CW3">
        <f>SUM('Seq count data'!CW6:CW9)</f>
        <v>230.13750000000002</v>
      </c>
      <c r="CX3">
        <f>SUM('Seq count data'!CX6:CX9)</f>
        <v>1291.5449999999998</v>
      </c>
      <c r="CY3">
        <f>SUM('Seq count data'!CY6:CY9)</f>
        <v>42411.71</v>
      </c>
      <c r="CZ3">
        <f>SUM('Seq count data'!CZ6:CZ9)</f>
        <v>41.752499999999998</v>
      </c>
      <c r="DA3">
        <f>SUM('Seq count data'!DA6:DA9)</f>
        <v>251.1694</v>
      </c>
      <c r="DB3">
        <f>SUM('Seq count data'!DB6:DB9)</f>
        <v>1251.239</v>
      </c>
      <c r="DC3">
        <f>SUM('Seq count data'!DC6:DC9)</f>
        <v>30318.070000000003</v>
      </c>
      <c r="DD3">
        <f>SUM('Seq count data'!DD6:DD9)</f>
        <v>164.37289999999999</v>
      </c>
      <c r="DE3">
        <f>SUM('Seq count data'!DE6:DE9)</f>
        <v>1923.0569999999998</v>
      </c>
      <c r="DF3">
        <f>SUM('Seq count data'!DF6:DF9)</f>
        <v>252.29950000000002</v>
      </c>
      <c r="DG3">
        <f>SUM('Seq count data'!DG6:DG9)</f>
        <v>2442.6980000000003</v>
      </c>
      <c r="DH3">
        <f>SUM('Seq count data'!DH6:DH9)</f>
        <v>9.8455899999999996</v>
      </c>
      <c r="DI3">
        <f>SUM('Seq count data'!DI6:DI9)</f>
        <v>101.30180000000001</v>
      </c>
      <c r="DJ3">
        <f>SUM('Seq count data'!DJ6:DJ9)</f>
        <v>11.740829999999999</v>
      </c>
      <c r="DK3">
        <f>SUM('Seq count data'!DK6:DK9)</f>
        <v>394.41539999999998</v>
      </c>
      <c r="DL3">
        <f>SUM('Seq count data'!DL6:DL9)</f>
        <v>72.317000000000007</v>
      </c>
      <c r="DM3">
        <f>SUM('Seq count data'!DM6:DM9)</f>
        <v>3863.7119999999995</v>
      </c>
      <c r="DN3">
        <f>SUM('Seq count data'!DN6:DN9)</f>
        <v>26462.92</v>
      </c>
      <c r="DO3">
        <f>SUM('Seq count data'!DO6:DO9)</f>
        <v>125.55430000000001</v>
      </c>
      <c r="DP3">
        <f>SUM('Seq count data'!DP6:DP9)</f>
        <v>1732.1899999999998</v>
      </c>
      <c r="DQ3">
        <f>SUM('Seq count data'!DQ6:DQ9)</f>
        <v>144.78469999999999</v>
      </c>
      <c r="DR3">
        <f>SUM('Seq count data'!DR6:DR9)</f>
        <v>91.551999999999992</v>
      </c>
      <c r="DS3">
        <f>SUM('Seq count data'!DS6:DS9)</f>
        <v>3740.0389999999998</v>
      </c>
      <c r="DT3">
        <f>SUM('Seq count data'!DT6:DT9)</f>
        <v>1386.4369999999999</v>
      </c>
      <c r="DU3">
        <f>SUM('Seq count data'!DU6:DU9)</f>
        <v>1996.4969999999998</v>
      </c>
      <c r="DV3">
        <f>SUM('Seq count data'!DV6:DV9)</f>
        <v>1828.9459999999999</v>
      </c>
      <c r="DW3">
        <f>SUM('Seq count data'!DW6:DW9)</f>
        <v>359.68419999999998</v>
      </c>
      <c r="DX3">
        <f>SUM('Seq count data'!DX6:DX9)</f>
        <v>39.682460000000006</v>
      </c>
      <c r="DY3">
        <f>SUM('Seq count data'!DY6:DY9)</f>
        <v>17.258600000000001</v>
      </c>
      <c r="DZ3">
        <f>SUM('Seq count data'!DZ6:DZ9)</f>
        <v>960.50700000000006</v>
      </c>
      <c r="EA3">
        <f>SUM('Seq count data'!EA6:EA9)</f>
        <v>0</v>
      </c>
      <c r="EB3">
        <f>SUM('Seq count data'!EB6:EB9)</f>
        <v>272.92740000000003</v>
      </c>
      <c r="EC3">
        <f>SUM('Seq count data'!EC6:EC9)</f>
        <v>114.6974</v>
      </c>
      <c r="ED3">
        <f>SUM('Seq count data'!ED6:ED9)</f>
        <v>32.419070000000005</v>
      </c>
      <c r="EE3">
        <f>SUM('Seq count data'!EE6:EE9)</f>
        <v>21.90982</v>
      </c>
      <c r="EF3">
        <f>SUM('Seq count data'!EF6:EF9)</f>
        <v>0</v>
      </c>
      <c r="EG3">
        <f>SUM('Seq count data'!EG6:EG9)</f>
        <v>12.0364</v>
      </c>
      <c r="EH3">
        <f>SUM('Seq count data'!EH6:EH9)</f>
        <v>13.294140000000001</v>
      </c>
      <c r="EI3">
        <f>SUM('Seq count data'!EI6:EI9)</f>
        <v>1114.5119999999999</v>
      </c>
      <c r="EJ3">
        <f>SUM('Seq count data'!EJ6:EJ9)</f>
        <v>2098.6469999999999</v>
      </c>
      <c r="EK3">
        <f>SUM('Seq count data'!EK6:EK9)</f>
        <v>41.028130000000004</v>
      </c>
      <c r="EL3">
        <f>SUM('Seq count data'!EL6:EL9)</f>
        <v>13447.24</v>
      </c>
      <c r="EM3">
        <f>SUM('Seq count data'!EM6:EM9)</f>
        <v>0</v>
      </c>
      <c r="EN3">
        <f>SUM('Seq count data'!EN6:EN9)</f>
        <v>24.297350000000002</v>
      </c>
      <c r="EO3">
        <f>SUM('Seq count data'!EO6:EO9)</f>
        <v>168.04150000000001</v>
      </c>
      <c r="EP3">
        <f>SUM('Seq count data'!EP6:EP9)</f>
        <v>1875.3919999999998</v>
      </c>
      <c r="EQ3">
        <f>SUM('Seq count data'!EQ6:EQ9)</f>
        <v>1268.8699999999999</v>
      </c>
      <c r="ER3">
        <f>SUM('Seq count data'!ER6:ER9)</f>
        <v>4.7370859999999997</v>
      </c>
      <c r="ES3">
        <f>SUM('Seq count data'!ES6:ES9)</f>
        <v>2785.732</v>
      </c>
      <c r="ET3">
        <f>SUM('Seq count data'!ET6:ET9)</f>
        <v>40.900540000000007</v>
      </c>
      <c r="EU3">
        <f>SUM('Seq count data'!EU6:EU9)</f>
        <v>92.025100000000009</v>
      </c>
      <c r="EV3">
        <f>SUM('Seq count data'!EV6:EV9)</f>
        <v>30.483990000000002</v>
      </c>
      <c r="EW3">
        <f>SUM('Seq count data'!EW6:EW9)</f>
        <v>19.543229999999998</v>
      </c>
      <c r="EX3">
        <f>SUM('Seq count data'!EX6:EX9)</f>
        <v>1124.509</v>
      </c>
      <c r="EY3">
        <f>SUM('Seq count data'!EY6:EY9)</f>
        <v>41.028130000000004</v>
      </c>
      <c r="EZ3">
        <f>SUM('Seq count data'!EZ6:EZ9)</f>
        <v>18.298020000000001</v>
      </c>
      <c r="FA3">
        <f>SUM('Seq count data'!FA6:FA9)</f>
        <v>36.356520000000003</v>
      </c>
      <c r="FB3">
        <f>SUM('Seq count data'!FB6:FB9)</f>
        <v>1964.31</v>
      </c>
      <c r="FC3">
        <f>SUM('Seq count data'!FC6:FC9)</f>
        <v>12348.900000000001</v>
      </c>
      <c r="FD3">
        <f>SUM('Seq count data'!FD6:FD9)</f>
        <v>183.64090000000002</v>
      </c>
      <c r="FE3">
        <f>SUM('Seq count data'!FE6:FE9)</f>
        <v>1288.4290000000001</v>
      </c>
      <c r="FF3">
        <f>SUM('Seq count data'!FF6:FF9)</f>
        <v>182.25400000000002</v>
      </c>
      <c r="FG3">
        <f>SUM('Seq count data'!FG6:FG9)</f>
        <v>0</v>
      </c>
      <c r="FH3">
        <f>SUM('Seq count data'!FH6:FH9)</f>
        <v>0</v>
      </c>
      <c r="FI3">
        <f>SUM('Seq count data'!FI6:FI9)</f>
        <v>63.945300000000003</v>
      </c>
      <c r="FJ3">
        <f>SUM('Seq count data'!FJ6:FJ9)</f>
        <v>0</v>
      </c>
      <c r="FK3">
        <f>SUM('Seq count data'!FK6:FK9)</f>
        <v>45.308279999999996</v>
      </c>
      <c r="FL3">
        <f>SUM('Seq count data'!FL6:FL9)</f>
        <v>55.382850000000005</v>
      </c>
      <c r="FM3">
        <f>SUM('Seq count data'!FM6:FM9)</f>
        <v>0</v>
      </c>
      <c r="FN3">
        <f>SUM('Seq count data'!FN6:FN9)</f>
        <v>26.73986</v>
      </c>
      <c r="FO3">
        <f>SUM('Seq count data'!FO6:FO9)</f>
        <v>13.01013</v>
      </c>
      <c r="FP3">
        <f>SUM('Seq count data'!FP6:FP9)</f>
        <v>20.383630000000004</v>
      </c>
      <c r="FQ3">
        <f>SUM('Seq count data'!FQ6:FQ9)</f>
        <v>60.225380000000001</v>
      </c>
      <c r="FR3">
        <f>SUM('Seq count data'!FR6:FR9)</f>
        <v>31.580419999999997</v>
      </c>
      <c r="FS3">
        <f>SUM('Seq count data'!FS6:FS9)</f>
        <v>0</v>
      </c>
      <c r="FT3">
        <f>SUM('Seq count data'!FT6:FT9)</f>
        <v>16.33708</v>
      </c>
      <c r="FU3">
        <f>SUM('Seq count data'!FU6:FU9)</f>
        <v>33.179270000000002</v>
      </c>
      <c r="FV3">
        <f>SUM('Seq count data'!FV6:FV9)</f>
        <v>993.10199999999986</v>
      </c>
      <c r="FW3">
        <f>SUM('Seq count data'!FW6:FW9)</f>
        <v>48.540539999999993</v>
      </c>
      <c r="FX3">
        <f>SUM('Seq count data'!FX6:FX9)</f>
        <v>254.33680000000004</v>
      </c>
      <c r="FY3">
        <f>SUM('Seq count data'!FY6:FY9)</f>
        <v>39.953869999999995</v>
      </c>
      <c r="FZ3">
        <f>SUM('Seq count data'!FZ6:FZ9)</f>
        <v>128.17179999999999</v>
      </c>
      <c r="GA3">
        <f>SUM('Seq count data'!GA6:GA9)</f>
        <v>301.67769999999996</v>
      </c>
      <c r="GB3">
        <f>SUM('Seq count data'!GB6:GB9)</f>
        <v>2386.6590000000001</v>
      </c>
      <c r="GC3">
        <f>SUM('Seq count data'!GC6:GC9)</f>
        <v>384.36579999999998</v>
      </c>
      <c r="GD3">
        <f>SUM('Seq count data'!GD6:GD9)</f>
        <v>113.47319999999999</v>
      </c>
      <c r="GE3">
        <f>SUM('Seq count data'!GE6:GE9)</f>
        <v>308.64010000000002</v>
      </c>
      <c r="GF3">
        <f>SUM('Seq count data'!GF6:GF9)</f>
        <v>1331.038</v>
      </c>
      <c r="GG3">
        <f>SUM('Seq count data'!GG6:GG9)</f>
        <v>0</v>
      </c>
      <c r="GH3">
        <f>SUM('Seq count data'!GH6:GH9)</f>
        <v>5883.9400000000005</v>
      </c>
      <c r="GI3">
        <f>SUM('Seq count data'!GI6:GI9)</f>
        <v>277.22340000000003</v>
      </c>
    </row>
    <row r="4" spans="1:191" x14ac:dyDescent="0.25">
      <c r="A4" t="s">
        <v>92</v>
      </c>
      <c r="C4" t="s">
        <v>91</v>
      </c>
      <c r="D4">
        <f>SUM('Seq count data'!D10:D13)</f>
        <v>0</v>
      </c>
      <c r="E4">
        <f>SUM('Seq count data'!E10:E13)</f>
        <v>1940.8689999999999</v>
      </c>
      <c r="F4">
        <f>SUM('Seq count data'!F10:F13)</f>
        <v>222.23419999999999</v>
      </c>
      <c r="G4">
        <f>SUM('Seq count data'!G10:G13)</f>
        <v>4291.4979999999996</v>
      </c>
      <c r="H4">
        <f>SUM('Seq count data'!H10:H13)</f>
        <v>0</v>
      </c>
      <c r="I4">
        <f>SUM('Seq count data'!I10:I13)</f>
        <v>11424.439999999999</v>
      </c>
      <c r="J4">
        <f>SUM('Seq count data'!J10:J13)</f>
        <v>1038.8979999999999</v>
      </c>
      <c r="K4">
        <f>SUM('Seq count data'!K10:K13)</f>
        <v>3728.3760000000002</v>
      </c>
      <c r="L4">
        <f>SUM('Seq count data'!L10:L13)</f>
        <v>0</v>
      </c>
      <c r="M4">
        <f>SUM('Seq count data'!M10:M13)</f>
        <v>4929.6500000000005</v>
      </c>
      <c r="N4">
        <f>SUM('Seq count data'!N10:N13)</f>
        <v>8751.99</v>
      </c>
      <c r="O4">
        <f>SUM('Seq count data'!O10:O13)</f>
        <v>1761.4090000000001</v>
      </c>
      <c r="P4">
        <f>SUM('Seq count data'!P10:P13)</f>
        <v>4321.78</v>
      </c>
      <c r="Q4">
        <f>SUM('Seq count data'!Q10:Q13)</f>
        <v>265.09050000000002</v>
      </c>
      <c r="R4">
        <f>SUM('Seq count data'!R10:R13)</f>
        <v>152.5951</v>
      </c>
      <c r="S4">
        <f>SUM('Seq count data'!S10:S13)</f>
        <v>0</v>
      </c>
      <c r="T4">
        <f>SUM('Seq count data'!T10:T13)</f>
        <v>466.04640000000001</v>
      </c>
      <c r="U4">
        <f>SUM('Seq count data'!U10:U13)</f>
        <v>31.223099999999999</v>
      </c>
      <c r="V4">
        <f>SUM('Seq count data'!V10:V13)</f>
        <v>20.521180000000001</v>
      </c>
      <c r="W4">
        <f>SUM('Seq count data'!W10:W13)</f>
        <v>898.66399999999999</v>
      </c>
      <c r="X4">
        <f>SUM('Seq count data'!X10:X13)</f>
        <v>189.17699999999999</v>
      </c>
      <c r="Y4">
        <f>SUM('Seq count data'!Y10:Y13)</f>
        <v>326917.09999999998</v>
      </c>
      <c r="Z4">
        <f>SUM('Seq count data'!Z10:Z13)</f>
        <v>0</v>
      </c>
      <c r="AA4">
        <f>SUM('Seq count data'!AA10:AA13)</f>
        <v>196.33369999999999</v>
      </c>
      <c r="AB4">
        <f>SUM('Seq count data'!AB10:AB13)</f>
        <v>22.111399999999996</v>
      </c>
      <c r="AC4">
        <f>SUM('Seq count data'!AC10:AC13)</f>
        <v>17.870470000000001</v>
      </c>
      <c r="AD4">
        <f>SUM('Seq count data'!AD10:AD13)</f>
        <v>15639.349999999999</v>
      </c>
      <c r="AE4">
        <f>SUM('Seq count data'!AE10:AE13)</f>
        <v>76.640799999999999</v>
      </c>
      <c r="AF4">
        <f>SUM('Seq count data'!AF10:AF13)</f>
        <v>201.95529999999997</v>
      </c>
      <c r="AG4">
        <f>SUM('Seq count data'!AG10:AG13)</f>
        <v>835.44200000000001</v>
      </c>
      <c r="AH4">
        <f>SUM('Seq count data'!AH10:AH13)</f>
        <v>701.899</v>
      </c>
      <c r="AI4">
        <f>SUM('Seq count data'!AI10:AI13)</f>
        <v>7039.6200000000008</v>
      </c>
      <c r="AJ4">
        <f>SUM('Seq count data'!AJ10:AJ13)</f>
        <v>53.161960000000001</v>
      </c>
      <c r="AK4">
        <f>SUM('Seq count data'!AK10:AK13)</f>
        <v>565.77</v>
      </c>
      <c r="AL4">
        <f>SUM('Seq count data'!AL10:AL13)</f>
        <v>45.283580000000001</v>
      </c>
      <c r="AM4">
        <f>SUM('Seq count data'!AM10:AM13)</f>
        <v>0</v>
      </c>
      <c r="AN4">
        <f>SUM('Seq count data'!AN10:AN13)</f>
        <v>33.315690000000004</v>
      </c>
      <c r="AO4">
        <f>SUM('Seq count data'!AO10:AO13)</f>
        <v>918.65700000000004</v>
      </c>
      <c r="AP4">
        <f>SUM('Seq count data'!AP10:AP13)</f>
        <v>24.887380000000004</v>
      </c>
      <c r="AQ4">
        <f>SUM('Seq count data'!AQ10:AQ13)</f>
        <v>32288.53</v>
      </c>
      <c r="AR4">
        <f>SUM('Seq count data'!AR10:AR13)</f>
        <v>32.046909999999997</v>
      </c>
      <c r="AS4">
        <f>SUM('Seq count data'!AS10:AS13)</f>
        <v>1279.6569999999999</v>
      </c>
      <c r="AT4">
        <f>SUM('Seq count data'!AT10:AT13)</f>
        <v>593.26499999999987</v>
      </c>
      <c r="AU4">
        <f>SUM('Seq count data'!AU10:AU13)</f>
        <v>30.606559999999998</v>
      </c>
      <c r="AV4">
        <f>SUM('Seq count data'!AV10:AV13)</f>
        <v>162.8425</v>
      </c>
      <c r="AW4">
        <f>SUM('Seq count data'!AW10:AW13)</f>
        <v>0</v>
      </c>
      <c r="AX4">
        <f>SUM('Seq count data'!AX10:AX13)</f>
        <v>24.450240000000001</v>
      </c>
      <c r="AY4">
        <f>SUM('Seq count data'!AY10:AY13)</f>
        <v>267.13060000000002</v>
      </c>
      <c r="AZ4">
        <f>SUM('Seq count data'!AZ10:AZ13)</f>
        <v>4161.5600000000004</v>
      </c>
      <c r="BA4">
        <f>SUM('Seq count data'!BA10:BA13)</f>
        <v>0</v>
      </c>
      <c r="BB4">
        <f>SUM('Seq count data'!BB10:BB13)</f>
        <v>70.978400000000008</v>
      </c>
      <c r="BC4">
        <f>SUM('Seq count data'!BC10:BC13)</f>
        <v>76.631900000000002</v>
      </c>
      <c r="BD4">
        <f>SUM('Seq count data'!BD10:BD13)</f>
        <v>2338.2309999999998</v>
      </c>
      <c r="BE4">
        <f>SUM('Seq count data'!BE10:BE13)</f>
        <v>0</v>
      </c>
      <c r="BF4">
        <f>SUM('Seq count data'!BF10:BF13)</f>
        <v>0</v>
      </c>
      <c r="BG4">
        <f>SUM('Seq count data'!BG10:BG13)</f>
        <v>9643.6299999999992</v>
      </c>
      <c r="BH4">
        <f>SUM('Seq count data'!BH10:BH13)</f>
        <v>1015.075</v>
      </c>
      <c r="BI4">
        <f>SUM('Seq count data'!BI10:BI13)</f>
        <v>91.412000000000006</v>
      </c>
      <c r="BJ4">
        <f>SUM('Seq count data'!BJ10:BJ13)</f>
        <v>407.9991</v>
      </c>
      <c r="BK4">
        <f>SUM('Seq count data'!BK10:BK13)</f>
        <v>410.75130000000001</v>
      </c>
      <c r="BL4">
        <f>SUM('Seq count data'!BL10:BL13)</f>
        <v>35242.81</v>
      </c>
      <c r="BM4">
        <f>SUM('Seq count data'!BM10:BM13)</f>
        <v>14.591389999999999</v>
      </c>
      <c r="BN4">
        <f>SUM('Seq count data'!BN10:BN13)</f>
        <v>0</v>
      </c>
      <c r="BO4">
        <f>SUM('Seq count data'!BO10:BO13)</f>
        <v>0</v>
      </c>
      <c r="BP4">
        <f>SUM('Seq count data'!BP10:BP13)</f>
        <v>107.43809999999999</v>
      </c>
      <c r="BQ4">
        <f>SUM('Seq count data'!BQ10:BQ13)</f>
        <v>69.650199999999998</v>
      </c>
      <c r="BR4">
        <f>SUM('Seq count data'!BR10:BR13)</f>
        <v>1281.8820000000001</v>
      </c>
      <c r="BS4">
        <f>SUM('Seq count data'!BS10:BS13)</f>
        <v>2.3625030000000002</v>
      </c>
      <c r="BT4">
        <f>SUM('Seq count data'!BT10:BT13)</f>
        <v>35300.29</v>
      </c>
      <c r="BU4">
        <f>SUM('Seq count data'!BU10:BU13)</f>
        <v>7349.66</v>
      </c>
      <c r="BV4">
        <f>SUM('Seq count data'!BV10:BV13)</f>
        <v>112.58320000000001</v>
      </c>
      <c r="BW4">
        <f>SUM('Seq count data'!BW10:BW13)</f>
        <v>0</v>
      </c>
      <c r="BX4">
        <f>SUM('Seq count data'!BX10:BX13)</f>
        <v>0</v>
      </c>
      <c r="BY4">
        <f>SUM('Seq count data'!BY10:BY13)</f>
        <v>89.489599999999996</v>
      </c>
      <c r="BZ4">
        <f>SUM('Seq count data'!BZ10:BZ13)</f>
        <v>45.285710000000009</v>
      </c>
      <c r="CA4">
        <f>SUM('Seq count data'!CA10:CA13)</f>
        <v>0</v>
      </c>
      <c r="CB4">
        <f>SUM('Seq count data'!CB10:CB13)</f>
        <v>256.46690000000001</v>
      </c>
      <c r="CC4">
        <f>SUM('Seq count data'!CC10:CC13)</f>
        <v>20.826229999999999</v>
      </c>
      <c r="CD4">
        <f>SUM('Seq count data'!CD10:CD13)</f>
        <v>49.024119999999996</v>
      </c>
      <c r="CE4">
        <f>SUM('Seq count data'!CE10:CE13)</f>
        <v>111.87950000000001</v>
      </c>
      <c r="CF4">
        <f>SUM('Seq count data'!CF10:CF13)</f>
        <v>426.10090000000002</v>
      </c>
      <c r="CG4">
        <f>SUM('Seq count data'!CG10:CG13)</f>
        <v>1148.462</v>
      </c>
      <c r="CH4">
        <f>SUM('Seq count data'!CH10:CH13)</f>
        <v>48.496960000000001</v>
      </c>
      <c r="CI4">
        <f>SUM('Seq count data'!CI10:CI13)</f>
        <v>63.849140000000006</v>
      </c>
      <c r="CJ4">
        <f>SUM('Seq count data'!CJ10:CJ13)</f>
        <v>16.694869999999998</v>
      </c>
      <c r="CK4">
        <f>SUM('Seq count data'!CK10:CK13)</f>
        <v>88.762500000000003</v>
      </c>
      <c r="CL4">
        <f>SUM('Seq count data'!CL10:CL13)</f>
        <v>644.56399999999996</v>
      </c>
      <c r="CM4">
        <f>SUM('Seq count data'!CM10:CM13)</f>
        <v>88.51230000000001</v>
      </c>
      <c r="CN4">
        <f>SUM('Seq count data'!CN10:CN13)</f>
        <v>89.117999999999995</v>
      </c>
      <c r="CO4">
        <f>SUM('Seq count data'!CO10:CO13)</f>
        <v>1678.8269999999998</v>
      </c>
      <c r="CP4">
        <f>SUM('Seq count data'!CP10:CP13)</f>
        <v>89.4923</v>
      </c>
      <c r="CQ4">
        <f>SUM('Seq count data'!CQ10:CQ13)</f>
        <v>10.09442</v>
      </c>
      <c r="CR4">
        <f>SUM('Seq count data'!CR10:CR13)</f>
        <v>70039.8</v>
      </c>
      <c r="CS4">
        <f>SUM('Seq count data'!CS10:CS13)</f>
        <v>188.29660000000001</v>
      </c>
      <c r="CT4">
        <f>SUM('Seq count data'!CT10:CT13)</f>
        <v>457.28500000000003</v>
      </c>
      <c r="CU4">
        <f>SUM('Seq count data'!CU10:CU13)</f>
        <v>233.07749999999999</v>
      </c>
      <c r="CV4">
        <f>SUM('Seq count data'!CV10:CV13)</f>
        <v>87.349899999999991</v>
      </c>
      <c r="CW4">
        <f>SUM('Seq count data'!CW10:CW13)</f>
        <v>294.81299999999999</v>
      </c>
      <c r="CX4">
        <f>SUM('Seq count data'!CX10:CX13)</f>
        <v>1049.9839999999999</v>
      </c>
      <c r="CY4">
        <f>SUM('Seq count data'!CY10:CY13)</f>
        <v>29830.02</v>
      </c>
      <c r="CZ4">
        <f>SUM('Seq count data'!CZ10:CZ13)</f>
        <v>33.100769999999997</v>
      </c>
      <c r="DA4">
        <f>SUM('Seq count data'!DA10:DA13)</f>
        <v>45.769800000000004</v>
      </c>
      <c r="DB4">
        <f>SUM('Seq count data'!DB10:DB13)</f>
        <v>1218.818</v>
      </c>
      <c r="DC4">
        <f>SUM('Seq count data'!DC10:DC13)</f>
        <v>20013.22</v>
      </c>
      <c r="DD4">
        <f>SUM('Seq count data'!DD10:DD13)</f>
        <v>92.03779999999999</v>
      </c>
      <c r="DE4">
        <f>SUM('Seq count data'!DE10:DE13)</f>
        <v>1855.3789999999999</v>
      </c>
      <c r="DF4">
        <f>SUM('Seq count data'!DF10:DF13)</f>
        <v>196.56740000000002</v>
      </c>
      <c r="DG4">
        <f>SUM('Seq count data'!DG10:DG13)</f>
        <v>1862.62</v>
      </c>
      <c r="DH4">
        <f>SUM('Seq count data'!DH10:DH13)</f>
        <v>30.382260000000002</v>
      </c>
      <c r="DI4">
        <f>SUM('Seq count data'!DI10:DI13)</f>
        <v>71.335100000000011</v>
      </c>
      <c r="DJ4">
        <f>SUM('Seq count data'!DJ10:DJ13)</f>
        <v>0</v>
      </c>
      <c r="DK4">
        <f>SUM('Seq count data'!DK10:DK13)</f>
        <v>397.36899999999997</v>
      </c>
      <c r="DL4">
        <f>SUM('Seq count data'!DL10:DL13)</f>
        <v>21.684919999999998</v>
      </c>
      <c r="DM4">
        <f>SUM('Seq count data'!DM10:DM13)</f>
        <v>3332.92</v>
      </c>
      <c r="DN4">
        <f>SUM('Seq count data'!DN10:DN13)</f>
        <v>19260.399999999998</v>
      </c>
      <c r="DO4">
        <f>SUM('Seq count data'!DO10:DO13)</f>
        <v>75.615899999999996</v>
      </c>
      <c r="DP4">
        <f>SUM('Seq count data'!DP10:DP13)</f>
        <v>1533.9450000000002</v>
      </c>
      <c r="DQ4">
        <f>SUM('Seq count data'!DQ10:DQ13)</f>
        <v>95.289099999999991</v>
      </c>
      <c r="DR4">
        <f>SUM('Seq count data'!DR10:DR13)</f>
        <v>28.814769999999999</v>
      </c>
      <c r="DS4">
        <f>SUM('Seq count data'!DS10:DS13)</f>
        <v>2824.19</v>
      </c>
      <c r="DT4">
        <f>SUM('Seq count data'!DT10:DT13)</f>
        <v>779.31799999999998</v>
      </c>
      <c r="DU4">
        <f>SUM('Seq count data'!DU10:DU13)</f>
        <v>1272.0330000000001</v>
      </c>
      <c r="DV4">
        <f>SUM('Seq count data'!DV10:DV13)</f>
        <v>2143.3159999999998</v>
      </c>
      <c r="DW4">
        <f>SUM('Seq count data'!DW10:DW13)</f>
        <v>749.23699999999997</v>
      </c>
      <c r="DX4">
        <f>SUM('Seq count data'!DX10:DX13)</f>
        <v>78.410699999999991</v>
      </c>
      <c r="DY4">
        <f>SUM('Seq count data'!DY10:DY13)</f>
        <v>0</v>
      </c>
      <c r="DZ4">
        <f>SUM('Seq count data'!DZ10:DZ13)</f>
        <v>952.06999999999994</v>
      </c>
      <c r="EA4">
        <f>SUM('Seq count data'!EA10:EA13)</f>
        <v>0</v>
      </c>
      <c r="EB4">
        <f>SUM('Seq count data'!EB10:EB13)</f>
        <v>148.88079999999999</v>
      </c>
      <c r="EC4">
        <f>SUM('Seq count data'!EC10:EC13)</f>
        <v>52.177639999999997</v>
      </c>
      <c r="ED4">
        <f>SUM('Seq count data'!ED10:ED13)</f>
        <v>22.24757</v>
      </c>
      <c r="EE4">
        <f>SUM('Seq count data'!EE10:EE13)</f>
        <v>0</v>
      </c>
      <c r="EF4">
        <f>SUM('Seq count data'!EF10:EF13)</f>
        <v>0</v>
      </c>
      <c r="EG4">
        <f>SUM('Seq count data'!EG10:EG13)</f>
        <v>64.197119999999998</v>
      </c>
      <c r="EH4">
        <f>SUM('Seq count data'!EH10:EH13)</f>
        <v>39.99268</v>
      </c>
      <c r="EI4">
        <f>SUM('Seq count data'!EI10:EI13)</f>
        <v>1180.4009999999998</v>
      </c>
      <c r="EJ4">
        <f>SUM('Seq count data'!EJ10:EJ13)</f>
        <v>1150.3609999999999</v>
      </c>
      <c r="EK4">
        <f>SUM('Seq count data'!EK10:EK13)</f>
        <v>18.855879999999999</v>
      </c>
      <c r="EL4">
        <f>SUM('Seq count data'!EL10:EL13)</f>
        <v>10314.77</v>
      </c>
      <c r="EM4">
        <f>SUM('Seq count data'!EM10:EM13)</f>
        <v>0</v>
      </c>
      <c r="EN4">
        <f>SUM('Seq count data'!EN10:EN13)</f>
        <v>0</v>
      </c>
      <c r="EO4">
        <f>SUM('Seq count data'!EO10:EO13)</f>
        <v>89.4923</v>
      </c>
      <c r="EP4">
        <f>SUM('Seq count data'!EP10:EP13)</f>
        <v>1133.289</v>
      </c>
      <c r="EQ4">
        <f>SUM('Seq count data'!EQ10:EQ13)</f>
        <v>880.06099999999992</v>
      </c>
      <c r="ER4">
        <f>SUM('Seq count data'!ER10:ER13)</f>
        <v>0.65631700000000004</v>
      </c>
      <c r="ES4">
        <f>SUM('Seq count data'!ES10:ES13)</f>
        <v>1940.8689999999999</v>
      </c>
      <c r="ET4">
        <f>SUM('Seq count data'!ET10:ET13)</f>
        <v>0</v>
      </c>
      <c r="EU4">
        <f>SUM('Seq count data'!EU10:EU13)</f>
        <v>0</v>
      </c>
      <c r="EV4">
        <f>SUM('Seq count data'!EV10:EV13)</f>
        <v>0</v>
      </c>
      <c r="EW4">
        <f>SUM('Seq count data'!EW10:EW13)</f>
        <v>45.700280000000006</v>
      </c>
      <c r="EX4">
        <f>SUM('Seq count data'!EX10:EX13)</f>
        <v>630.529</v>
      </c>
      <c r="EY4">
        <f>SUM('Seq count data'!EY10:EY13)</f>
        <v>18.855879999999999</v>
      </c>
      <c r="EZ4">
        <f>SUM('Seq count data'!EZ10:EZ13)</f>
        <v>0</v>
      </c>
      <c r="FA4">
        <f>SUM('Seq count data'!FA10:FA13)</f>
        <v>0</v>
      </c>
      <c r="FB4">
        <f>SUM('Seq count data'!FB10:FB13)</f>
        <v>2144.2039999999997</v>
      </c>
      <c r="FC4">
        <f>SUM('Seq count data'!FC10:FC13)</f>
        <v>19335.650000000001</v>
      </c>
      <c r="FD4">
        <f>SUM('Seq count data'!FD10:FD13)</f>
        <v>68.639219999999995</v>
      </c>
      <c r="FE4">
        <f>SUM('Seq count data'!FE10:FE13)</f>
        <v>813.10199999999998</v>
      </c>
      <c r="FF4">
        <f>SUM('Seq count data'!FF10:FF13)</f>
        <v>307.40559999999999</v>
      </c>
      <c r="FG4">
        <f>SUM('Seq count data'!FG10:FG13)</f>
        <v>0</v>
      </c>
      <c r="FH4">
        <f>SUM('Seq count data'!FH10:FH13)</f>
        <v>0</v>
      </c>
      <c r="FI4">
        <f>SUM('Seq count data'!FI10:FI13)</f>
        <v>29.395660000000003</v>
      </c>
      <c r="FJ4">
        <f>SUM('Seq count data'!FJ10:FJ13)</f>
        <v>14.356020000000001</v>
      </c>
      <c r="FK4">
        <f>SUM('Seq count data'!FK10:FK13)</f>
        <v>77.961799999999997</v>
      </c>
      <c r="FL4">
        <f>SUM('Seq count data'!FL10:FL13)</f>
        <v>50.141239999999996</v>
      </c>
      <c r="FM4">
        <f>SUM('Seq count data'!FM10:FM13)</f>
        <v>0</v>
      </c>
      <c r="FN4">
        <f>SUM('Seq count data'!FN10:FN13)</f>
        <v>0</v>
      </c>
      <c r="FO4">
        <f>SUM('Seq count data'!FO10:FO13)</f>
        <v>54.908909999999999</v>
      </c>
      <c r="FP4">
        <f>SUM('Seq count data'!FP10:FP13)</f>
        <v>1.08545</v>
      </c>
      <c r="FQ4">
        <f>SUM('Seq count data'!FQ10:FQ13)</f>
        <v>37.355069999999998</v>
      </c>
      <c r="FR4">
        <f>SUM('Seq count data'!FR10:FR13)</f>
        <v>0</v>
      </c>
      <c r="FS4">
        <f>SUM('Seq count data'!FS10:FS13)</f>
        <v>0</v>
      </c>
      <c r="FT4">
        <f>SUM('Seq count data'!FT10:FT13)</f>
        <v>53.464939999999999</v>
      </c>
      <c r="FU4">
        <f>SUM('Seq count data'!FU10:FU13)</f>
        <v>0</v>
      </c>
      <c r="FV4">
        <f>SUM('Seq count data'!FV10:FV13)</f>
        <v>1196.442</v>
      </c>
      <c r="FW4">
        <f>SUM('Seq count data'!FW10:FW13)</f>
        <v>0</v>
      </c>
      <c r="FX4">
        <f>SUM('Seq count data'!FX10:FX13)</f>
        <v>178.06950000000001</v>
      </c>
      <c r="FY4">
        <f>SUM('Seq count data'!FY10:FY13)</f>
        <v>54.249600000000001</v>
      </c>
      <c r="FZ4">
        <f>SUM('Seq count data'!FZ10:FZ13)</f>
        <v>28.087950000000003</v>
      </c>
      <c r="GA4">
        <f>SUM('Seq count data'!GA10:GA13)</f>
        <v>204.81</v>
      </c>
      <c r="GB4">
        <f>SUM('Seq count data'!GB10:GB13)</f>
        <v>3242.8590000000004</v>
      </c>
      <c r="GC4">
        <f>SUM('Seq count data'!GC10:GC13)</f>
        <v>273.78699999999998</v>
      </c>
      <c r="GD4">
        <f>SUM('Seq count data'!GD10:GD13)</f>
        <v>198.245</v>
      </c>
      <c r="GE4">
        <f>SUM('Seq count data'!GE10:GE13)</f>
        <v>308.26850000000002</v>
      </c>
      <c r="GF4">
        <f>SUM('Seq count data'!GF10:GF13)</f>
        <v>694.15100000000007</v>
      </c>
      <c r="GG4">
        <f>SUM('Seq count data'!GG10:GG13)</f>
        <v>0</v>
      </c>
      <c r="GH4">
        <f>SUM('Seq count data'!GH10:GH13)</f>
        <v>4918.5</v>
      </c>
      <c r="GI4">
        <f>SUM('Seq count data'!GI10:GI13)</f>
        <v>201.15020000000001</v>
      </c>
    </row>
    <row r="5" spans="1:191" x14ac:dyDescent="0.25">
      <c r="A5" t="s">
        <v>89</v>
      </c>
      <c r="C5" t="s">
        <v>93</v>
      </c>
      <c r="D5">
        <f>SUM('Seq count data'!D14:D17)</f>
        <v>18.070409999999999</v>
      </c>
      <c r="E5">
        <f>SUM('Seq count data'!E14:E17)</f>
        <v>3943.6669999999999</v>
      </c>
      <c r="F5">
        <f>SUM('Seq count data'!F14:F17)</f>
        <v>194.62199999999999</v>
      </c>
      <c r="G5">
        <f>SUM('Seq count data'!G14:G17)</f>
        <v>3788.114</v>
      </c>
      <c r="H5">
        <f>SUM('Seq count data'!H14:H17)</f>
        <v>19.65136</v>
      </c>
      <c r="I5">
        <f>SUM('Seq count data'!I14:I17)</f>
        <v>12328.93</v>
      </c>
      <c r="J5">
        <f>SUM('Seq count data'!J14:J17)</f>
        <v>1841.7619999999999</v>
      </c>
      <c r="K5">
        <f>SUM('Seq count data'!K14:K17)</f>
        <v>5166.2</v>
      </c>
      <c r="L5">
        <f>SUM('Seq count data'!L14:L17)</f>
        <v>16.58229</v>
      </c>
      <c r="M5">
        <f>SUM('Seq count data'!M14:M17)</f>
        <v>5253.6200000000008</v>
      </c>
      <c r="N5">
        <f>SUM('Seq count data'!N14:N17)</f>
        <v>13121.14</v>
      </c>
      <c r="O5">
        <f>SUM('Seq count data'!O14:O17)</f>
        <v>2146.654</v>
      </c>
      <c r="P5">
        <f>SUM('Seq count data'!P14:P17)</f>
        <v>6163.7900000000009</v>
      </c>
      <c r="Q5">
        <f>SUM('Seq count data'!Q14:Q17)</f>
        <v>499.21100000000001</v>
      </c>
      <c r="R5">
        <f>SUM('Seq count data'!R14:R17)</f>
        <v>126.77379999999999</v>
      </c>
      <c r="S5">
        <f>SUM('Seq count data'!S14:S17)</f>
        <v>0</v>
      </c>
      <c r="T5">
        <f>SUM('Seq count data'!T14:T17)</f>
        <v>409.93779999999998</v>
      </c>
      <c r="U5">
        <f>SUM('Seq count data'!U14:U17)</f>
        <v>43.745269999999991</v>
      </c>
      <c r="V5">
        <f>SUM('Seq count data'!V14:V17)</f>
        <v>35.341660000000005</v>
      </c>
      <c r="W5">
        <f>SUM('Seq count data'!W14:W17)</f>
        <v>665.53199999999993</v>
      </c>
      <c r="X5">
        <f>SUM('Seq count data'!X14:X17)</f>
        <v>64.711299999999994</v>
      </c>
      <c r="Y5">
        <f>SUM('Seq count data'!Y14:Y17)</f>
        <v>150258.29999999999</v>
      </c>
      <c r="Z5">
        <f>SUM('Seq count data'!Z14:Z17)</f>
        <v>0</v>
      </c>
      <c r="AA5">
        <f>SUM('Seq count data'!AA14:AA17)</f>
        <v>186.94729999999998</v>
      </c>
      <c r="AB5">
        <f>SUM('Seq count data'!AB14:AB17)</f>
        <v>0</v>
      </c>
      <c r="AC5">
        <f>SUM('Seq count data'!AC14:AC17)</f>
        <v>26.256260000000001</v>
      </c>
      <c r="AD5">
        <f>SUM('Seq count data'!AD14:AD17)</f>
        <v>13019.54</v>
      </c>
      <c r="AE5">
        <f>SUM('Seq count data'!AE14:AE17)</f>
        <v>96.096500000000006</v>
      </c>
      <c r="AF5">
        <f>SUM('Seq count data'!AF14:AF17)</f>
        <v>198.14510000000001</v>
      </c>
      <c r="AG5">
        <f>SUM('Seq count data'!AG14:AG17)</f>
        <v>745.20699999999999</v>
      </c>
      <c r="AH5">
        <f>SUM('Seq count data'!AH14:AH17)</f>
        <v>3361.6750000000002</v>
      </c>
      <c r="AI5">
        <f>SUM('Seq count data'!AI14:AI17)</f>
        <v>21797.040000000001</v>
      </c>
      <c r="AJ5">
        <f>SUM('Seq count data'!AJ14:AJ17)</f>
        <v>39.463700000000003</v>
      </c>
      <c r="AK5">
        <f>SUM('Seq count data'!AK14:AK17)</f>
        <v>1127.8579999999999</v>
      </c>
      <c r="AL5">
        <f>SUM('Seq count data'!AL14:AL17)</f>
        <v>74.290899999999993</v>
      </c>
      <c r="AM5">
        <f>SUM('Seq count data'!AM14:AM17)</f>
        <v>126.9682</v>
      </c>
      <c r="AN5">
        <f>SUM('Seq count data'!AN14:AN17)</f>
        <v>0</v>
      </c>
      <c r="AO5">
        <f>SUM('Seq count data'!AO14:AO17)</f>
        <v>18.853950000000001</v>
      </c>
      <c r="AP5">
        <f>SUM('Seq count data'!AP14:AP17)</f>
        <v>61.179399999999994</v>
      </c>
      <c r="AQ5">
        <f>SUM('Seq count data'!AQ14:AQ17)</f>
        <v>65297.599999999991</v>
      </c>
      <c r="AR5">
        <f>SUM('Seq count data'!AR14:AR17)</f>
        <v>256.00169999999997</v>
      </c>
      <c r="AS5">
        <f>SUM('Seq count data'!AS14:AS17)</f>
        <v>4222.84</v>
      </c>
      <c r="AT5">
        <f>SUM('Seq count data'!AT14:AT17)</f>
        <v>479.48800000000006</v>
      </c>
      <c r="AU5">
        <f>SUM('Seq count data'!AU14:AU17)</f>
        <v>0</v>
      </c>
      <c r="AV5">
        <f>SUM('Seq count data'!AV14:AV17)</f>
        <v>66.462899999999991</v>
      </c>
      <c r="AW5">
        <f>SUM('Seq count data'!AW14:AW17)</f>
        <v>44.794080000000001</v>
      </c>
      <c r="AX5">
        <f>SUM('Seq count data'!AX14:AX17)</f>
        <v>596.02600000000007</v>
      </c>
      <c r="AY5">
        <f>SUM('Seq count data'!AY14:AY17)</f>
        <v>405.24259999999998</v>
      </c>
      <c r="AZ5">
        <f>SUM('Seq count data'!AZ14:AZ17)</f>
        <v>4375.92</v>
      </c>
      <c r="BA5">
        <f>SUM('Seq count data'!BA14:BA17)</f>
        <v>0</v>
      </c>
      <c r="BB5">
        <f>SUM('Seq count data'!BB14:BB17)</f>
        <v>0</v>
      </c>
      <c r="BC5">
        <f>SUM('Seq count data'!BC14:BC17)</f>
        <v>0</v>
      </c>
      <c r="BD5">
        <f>SUM('Seq count data'!BD14:BD17)</f>
        <v>5323.3700000000008</v>
      </c>
      <c r="BE5">
        <f>SUM('Seq count data'!BE14:BE17)</f>
        <v>0</v>
      </c>
      <c r="BF5">
        <f>SUM('Seq count data'!BF14:BF17)</f>
        <v>31.482430000000001</v>
      </c>
      <c r="BG5">
        <f>SUM('Seq count data'!BG14:BG17)</f>
        <v>24285.09</v>
      </c>
      <c r="BH5">
        <f>SUM('Seq count data'!BH14:BH17)</f>
        <v>1835.3999999999999</v>
      </c>
      <c r="BI5">
        <f>SUM('Seq count data'!BI14:BI17)</f>
        <v>85.231399999999994</v>
      </c>
      <c r="BJ5">
        <f>SUM('Seq count data'!BJ14:BJ17)</f>
        <v>1399.789</v>
      </c>
      <c r="BK5">
        <f>SUM('Seq count data'!BK14:BK17)</f>
        <v>991.76600000000008</v>
      </c>
      <c r="BL5">
        <f>SUM('Seq count data'!BL14:BL17)</f>
        <v>235.786</v>
      </c>
      <c r="BM5">
        <f>SUM('Seq count data'!BM14:BM17)</f>
        <v>0</v>
      </c>
      <c r="BN5">
        <f>SUM('Seq count data'!BN14:BN17)</f>
        <v>352.41309999999999</v>
      </c>
      <c r="BO5">
        <f>SUM('Seq count data'!BO14:BO17)</f>
        <v>20.652419999999999</v>
      </c>
      <c r="BP5">
        <f>SUM('Seq count data'!BP14:BP17)</f>
        <v>91.631199999999993</v>
      </c>
      <c r="BQ5">
        <f>SUM('Seq count data'!BQ14:BQ17)</f>
        <v>36.14076</v>
      </c>
      <c r="BR5">
        <f>SUM('Seq count data'!BR14:BR17)</f>
        <v>1482.175</v>
      </c>
      <c r="BS5">
        <f>SUM('Seq count data'!BS14:BS17)</f>
        <v>0</v>
      </c>
      <c r="BT5">
        <f>SUM('Seq count data'!BT14:BT17)</f>
        <v>23632.639999999999</v>
      </c>
      <c r="BU5">
        <f>SUM('Seq count data'!BU14:BU17)</f>
        <v>5657.42</v>
      </c>
      <c r="BV5">
        <f>SUM('Seq count data'!BV14:BV17)</f>
        <v>40.30339</v>
      </c>
      <c r="BW5">
        <f>SUM('Seq count data'!BW14:BW17)</f>
        <v>0</v>
      </c>
      <c r="BX5">
        <f>SUM('Seq count data'!BX14:BX17)</f>
        <v>114.42829999999999</v>
      </c>
      <c r="BY5">
        <f>SUM('Seq count data'!BY14:BY17)</f>
        <v>113.52680000000001</v>
      </c>
      <c r="BZ5">
        <f>SUM('Seq count data'!BZ14:BZ17)</f>
        <v>294.339</v>
      </c>
      <c r="CA5">
        <f>SUM('Seq count data'!CA14:CA17)</f>
        <v>0</v>
      </c>
      <c r="CB5">
        <f>SUM('Seq count data'!CB14:CB17)</f>
        <v>173.03570000000002</v>
      </c>
      <c r="CC5">
        <f>SUM('Seq count data'!CC14:CC17)</f>
        <v>116.0616</v>
      </c>
      <c r="CD5">
        <f>SUM('Seq count data'!CD14:CD17)</f>
        <v>0</v>
      </c>
      <c r="CE5">
        <f>SUM('Seq count data'!CE14:CE17)</f>
        <v>35.557379999999995</v>
      </c>
      <c r="CF5">
        <f>SUM('Seq count data'!CF14:CF17)</f>
        <v>136.51579999999998</v>
      </c>
      <c r="CG5">
        <f>SUM('Seq count data'!CG14:CG17)</f>
        <v>277.3338</v>
      </c>
      <c r="CH5">
        <f>SUM('Seq count data'!CH14:CH17)</f>
        <v>21.595860000000002</v>
      </c>
      <c r="CI5">
        <f>SUM('Seq count data'!CI14:CI17)</f>
        <v>0.12922339999999999</v>
      </c>
      <c r="CJ5">
        <f>SUM('Seq count data'!CJ14:CJ17)</f>
        <v>0</v>
      </c>
      <c r="CK5">
        <f>SUM('Seq count data'!CK14:CK17)</f>
        <v>244.0367</v>
      </c>
      <c r="CL5">
        <f>SUM('Seq count data'!CL14:CL17)</f>
        <v>34.926339999999996</v>
      </c>
      <c r="CM5">
        <f>SUM('Seq count data'!CM14:CM17)</f>
        <v>16.778400000000001</v>
      </c>
      <c r="CN5">
        <f>SUM('Seq count data'!CN14:CN17)</f>
        <v>18.1251</v>
      </c>
      <c r="CO5">
        <f>SUM('Seq count data'!CO14:CO17)</f>
        <v>1637.9589999999998</v>
      </c>
      <c r="CP5">
        <f>SUM('Seq count data'!CP14:CP17)</f>
        <v>19.041070000000001</v>
      </c>
      <c r="CQ5">
        <f>SUM('Seq count data'!CQ14:CQ17)</f>
        <v>4.5403799999999999</v>
      </c>
      <c r="CR5">
        <f>SUM('Seq count data'!CR14:CR17)</f>
        <v>87028.5</v>
      </c>
      <c r="CS5">
        <f>SUM('Seq count data'!CS14:CS17)</f>
        <v>104.2967</v>
      </c>
      <c r="CT5">
        <f>SUM('Seq count data'!CT14:CT17)</f>
        <v>1206.0320000000002</v>
      </c>
      <c r="CU5">
        <f>SUM('Seq count data'!CU14:CU17)</f>
        <v>1498.6219999999998</v>
      </c>
      <c r="CV5">
        <f>SUM('Seq count data'!CV14:CV17)</f>
        <v>82.215299999999999</v>
      </c>
      <c r="CW5">
        <f>SUM('Seq count data'!CW14:CW17)</f>
        <v>394.87659999999994</v>
      </c>
      <c r="CX5">
        <f>SUM('Seq count data'!CX14:CX17)</f>
        <v>1244.643</v>
      </c>
      <c r="CY5">
        <f>SUM('Seq count data'!CY14:CY17)</f>
        <v>49288.599999999991</v>
      </c>
      <c r="CZ5">
        <f>SUM('Seq count data'!CZ14:CZ17)</f>
        <v>119.7984</v>
      </c>
      <c r="DA5">
        <f>SUM('Seq count data'!DA14:DA17)</f>
        <v>214.845</v>
      </c>
      <c r="DB5">
        <f>SUM('Seq count data'!DB14:DB17)</f>
        <v>1305.421</v>
      </c>
      <c r="DC5">
        <f>SUM('Seq count data'!DC14:DC17)</f>
        <v>52309.599999999991</v>
      </c>
      <c r="DD5">
        <f>SUM('Seq count data'!DD14:DD17)</f>
        <v>228.35000000000002</v>
      </c>
      <c r="DE5">
        <f>SUM('Seq count data'!DE14:DE17)</f>
        <v>2908.9879999999998</v>
      </c>
      <c r="DF5">
        <f>SUM('Seq count data'!DF14:DF17)</f>
        <v>293.79719999999998</v>
      </c>
      <c r="DG5">
        <f>SUM('Seq count data'!DG14:DG17)</f>
        <v>1128.9389999999999</v>
      </c>
      <c r="DH5">
        <f>SUM('Seq count data'!DH14:DH17)</f>
        <v>8.4629200000000004</v>
      </c>
      <c r="DI5">
        <f>SUM('Seq count data'!DI14:DI17)</f>
        <v>46.073259999999998</v>
      </c>
      <c r="DJ5">
        <f>SUM('Seq count data'!DJ14:DJ17)</f>
        <v>0</v>
      </c>
      <c r="DK5">
        <f>SUM('Seq count data'!DK14:DK17)</f>
        <v>263.49390000000005</v>
      </c>
      <c r="DL5">
        <f>SUM('Seq count data'!DL14:DL17)</f>
        <v>15.845580000000002</v>
      </c>
      <c r="DM5">
        <f>SUM('Seq count data'!DM14:DM17)</f>
        <v>1599.864</v>
      </c>
      <c r="DN5">
        <f>SUM('Seq count data'!DN14:DN17)</f>
        <v>18233.98</v>
      </c>
      <c r="DO5">
        <f>SUM('Seq count data'!DO14:DO17)</f>
        <v>135.4006</v>
      </c>
      <c r="DP5">
        <f>SUM('Seq count data'!DP14:DP17)</f>
        <v>879.01800000000003</v>
      </c>
      <c r="DQ5">
        <f>SUM('Seq count data'!DQ14:DQ17)</f>
        <v>145.52680000000001</v>
      </c>
      <c r="DR5">
        <f>SUM('Seq count data'!DR14:DR17)</f>
        <v>130.2604</v>
      </c>
      <c r="DS5">
        <f>SUM('Seq count data'!DS14:DS17)</f>
        <v>4854.3900000000003</v>
      </c>
      <c r="DT5">
        <f>SUM('Seq count data'!DT14:DT17)</f>
        <v>637.79399999999998</v>
      </c>
      <c r="DU5">
        <f>SUM('Seq count data'!DU14:DU17)</f>
        <v>1877.4449999999999</v>
      </c>
      <c r="DV5">
        <f>SUM('Seq count data'!DV14:DV17)</f>
        <v>0</v>
      </c>
      <c r="DW5">
        <f>SUM('Seq count data'!DW14:DW17)</f>
        <v>424.2004</v>
      </c>
      <c r="DX5">
        <f>SUM('Seq count data'!DX14:DX17)</f>
        <v>102.4552</v>
      </c>
      <c r="DY5">
        <f>SUM('Seq count data'!DY14:DY17)</f>
        <v>0</v>
      </c>
      <c r="DZ5">
        <f>SUM('Seq count data'!DZ14:DZ17)</f>
        <v>481.72199999999998</v>
      </c>
      <c r="EA5">
        <f>SUM('Seq count data'!EA14:EA17)</f>
        <v>63.785899999999998</v>
      </c>
      <c r="EB5">
        <f>SUM('Seq count data'!EB14:EB17)</f>
        <v>52.129369999999994</v>
      </c>
      <c r="EC5">
        <f>SUM('Seq count data'!EC14:EC17)</f>
        <v>72.880499999999998</v>
      </c>
      <c r="ED5">
        <f>SUM('Seq count data'!ED14:ED17)</f>
        <v>48.141379999999998</v>
      </c>
      <c r="EE5">
        <f>SUM('Seq count data'!EE14:EE17)</f>
        <v>25.90945</v>
      </c>
      <c r="EF5">
        <f>SUM('Seq count data'!EF14:EF17)</f>
        <v>12.16048</v>
      </c>
      <c r="EG5">
        <f>SUM('Seq count data'!EG14:EG17)</f>
        <v>0</v>
      </c>
      <c r="EH5">
        <f>SUM('Seq count data'!EH14:EH17)</f>
        <v>44.493740000000003</v>
      </c>
      <c r="EI5">
        <f>SUM('Seq count data'!EI14:EI17)</f>
        <v>7995.56</v>
      </c>
      <c r="EJ5">
        <f>SUM('Seq count data'!EJ14:EJ17)</f>
        <v>28.591739999999998</v>
      </c>
      <c r="EK5">
        <f>SUM('Seq count data'!EK14:EK17)</f>
        <v>0</v>
      </c>
      <c r="EL5">
        <f>SUM('Seq count data'!EL14:EL17)</f>
        <v>5935.63</v>
      </c>
      <c r="EM5">
        <f>SUM('Seq count data'!EM14:EM17)</f>
        <v>0</v>
      </c>
      <c r="EN5">
        <f>SUM('Seq count data'!EN14:EN17)</f>
        <v>31.482430000000001</v>
      </c>
      <c r="EO5">
        <f>SUM('Seq count data'!EO14:EO17)</f>
        <v>19.041070000000001</v>
      </c>
      <c r="EP5">
        <f>SUM('Seq count data'!EP14:EP17)</f>
        <v>2690.973</v>
      </c>
      <c r="EQ5">
        <f>SUM('Seq count data'!EQ14:EQ17)</f>
        <v>734.17399999999998</v>
      </c>
      <c r="ER5">
        <f>SUM('Seq count data'!ER14:ER17)</f>
        <v>1.5113736000000001E-3</v>
      </c>
      <c r="ES5">
        <f>SUM('Seq count data'!ES14:ES17)</f>
        <v>3943.6669999999999</v>
      </c>
      <c r="ET5">
        <f>SUM('Seq count data'!ET14:ET17)</f>
        <v>46.544999999999995</v>
      </c>
      <c r="EU5">
        <f>SUM('Seq count data'!EU14:EU17)</f>
        <v>38.471699999999998</v>
      </c>
      <c r="EV5">
        <f>SUM('Seq count data'!EV14:EV17)</f>
        <v>37.905640000000005</v>
      </c>
      <c r="EW5">
        <f>SUM('Seq count data'!EW14:EW17)</f>
        <v>52.433600000000006</v>
      </c>
      <c r="EX5">
        <f>SUM('Seq count data'!EX14:EX17)</f>
        <v>63.143869999999993</v>
      </c>
      <c r="EY5">
        <f>SUM('Seq count data'!EY14:EY17)</f>
        <v>0</v>
      </c>
      <c r="EZ5">
        <f>SUM('Seq count data'!EZ14:EZ17)</f>
        <v>48.071350000000002</v>
      </c>
      <c r="FA5">
        <f>SUM('Seq count data'!FA14:FA17)</f>
        <v>0</v>
      </c>
      <c r="FB5">
        <f>SUM('Seq count data'!FB14:FB17)</f>
        <v>616.16300000000001</v>
      </c>
      <c r="FC5">
        <f>SUM('Seq count data'!FC14:FC17)</f>
        <v>7444.4</v>
      </c>
      <c r="FD5">
        <f>SUM('Seq count data'!FD14:FD17)</f>
        <v>191.29249999999999</v>
      </c>
      <c r="FE5">
        <f>SUM('Seq count data'!FE14:FE17)</f>
        <v>79.000400000000013</v>
      </c>
      <c r="FF5">
        <f>SUM('Seq count data'!FF14:FF17)</f>
        <v>1334.0340000000001</v>
      </c>
      <c r="FG5">
        <f>SUM('Seq count data'!FG14:FG17)</f>
        <v>53.089210000000001</v>
      </c>
      <c r="FH5">
        <f>SUM('Seq count data'!FH14:FH17)</f>
        <v>0</v>
      </c>
      <c r="FI5">
        <f>SUM('Seq count data'!FI14:FI17)</f>
        <v>182.35380000000001</v>
      </c>
      <c r="FJ5">
        <f>SUM('Seq count data'!FJ14:FJ17)</f>
        <v>19.349959999999999</v>
      </c>
      <c r="FK5">
        <f>SUM('Seq count data'!FK14:FK17)</f>
        <v>0</v>
      </c>
      <c r="FL5">
        <f>SUM('Seq count data'!FL14:FL17)</f>
        <v>152.35919999999999</v>
      </c>
      <c r="FM5">
        <f>SUM('Seq count data'!FM14:FM17)</f>
        <v>13.23329</v>
      </c>
      <c r="FN5">
        <f>SUM('Seq count data'!FN14:FN17)</f>
        <v>14.11861</v>
      </c>
      <c r="FO5">
        <f>SUM('Seq count data'!FO14:FO17)</f>
        <v>0</v>
      </c>
      <c r="FP5">
        <f>SUM('Seq count data'!FP14:FP17)</f>
        <v>0</v>
      </c>
      <c r="FQ5">
        <f>SUM('Seq count data'!FQ14:FQ17)</f>
        <v>38.48066</v>
      </c>
      <c r="FR5">
        <f>SUM('Seq count data'!FR14:FR17)</f>
        <v>0</v>
      </c>
      <c r="FS5">
        <f>SUM('Seq count data'!FS14:FS17)</f>
        <v>0</v>
      </c>
      <c r="FT5">
        <f>SUM('Seq count data'!FT14:FT17)</f>
        <v>51.823349999999998</v>
      </c>
      <c r="FU5">
        <f>SUM('Seq count data'!FU14:FU17)</f>
        <v>10.944569999999999</v>
      </c>
      <c r="FV5">
        <f>SUM('Seq count data'!FV14:FV17)</f>
        <v>122.62139999999999</v>
      </c>
      <c r="FW5">
        <f>SUM('Seq count data'!FW14:FW17)</f>
        <v>49.921390000000002</v>
      </c>
      <c r="FX5">
        <f>SUM('Seq count data'!FX14:FX17)</f>
        <v>354.74520000000007</v>
      </c>
      <c r="FY5">
        <f>SUM('Seq count data'!FY14:FY17)</f>
        <v>28.331810000000001</v>
      </c>
      <c r="FZ5">
        <f>SUM('Seq count data'!FZ14:FZ17)</f>
        <v>104.0333</v>
      </c>
      <c r="GA5">
        <f>SUM('Seq count data'!GA14:GA17)</f>
        <v>163.54559999999998</v>
      </c>
      <c r="GB5">
        <f>SUM('Seq count data'!GB14:GB17)</f>
        <v>167.0284</v>
      </c>
      <c r="GC5">
        <f>SUM('Seq count data'!GC14:GC17)</f>
        <v>333.51940000000002</v>
      </c>
      <c r="GD5">
        <f>SUM('Seq count data'!GD14:GD17)</f>
        <v>0</v>
      </c>
      <c r="GE5">
        <f>SUM('Seq count data'!GE14:GE17)</f>
        <v>471.62700000000001</v>
      </c>
      <c r="GF5">
        <f>SUM('Seq count data'!GF14:GF17)</f>
        <v>660.40899999999999</v>
      </c>
      <c r="GG5">
        <f>SUM('Seq count data'!GG14:GG17)</f>
        <v>17.148039999999998</v>
      </c>
      <c r="GH5">
        <f>SUM('Seq count data'!GH14:GH17)</f>
        <v>4876.1099999999997</v>
      </c>
      <c r="GI5">
        <f>SUM('Seq count data'!GI14:GI17)</f>
        <v>3.5847500000000001</v>
      </c>
    </row>
    <row r="6" spans="1:191" x14ac:dyDescent="0.25">
      <c r="A6" t="s">
        <v>92</v>
      </c>
      <c r="C6" t="s">
        <v>93</v>
      </c>
      <c r="D6">
        <f>SUM('Seq count data'!D18:D21)</f>
        <v>18.389290000000003</v>
      </c>
      <c r="E6">
        <f>SUM('Seq count data'!E18:E21)</f>
        <v>663.39699999999993</v>
      </c>
      <c r="F6">
        <f>SUM('Seq count data'!F18:F21)</f>
        <v>78.805750000000003</v>
      </c>
      <c r="G6">
        <f>SUM('Seq count data'!G18:G21)</f>
        <v>638.94700000000012</v>
      </c>
      <c r="H6">
        <f>SUM('Seq count data'!H18:H21)</f>
        <v>17.153179999999999</v>
      </c>
      <c r="I6">
        <f>SUM('Seq count data'!I18:I21)</f>
        <v>2663.873</v>
      </c>
      <c r="J6">
        <f>SUM('Seq count data'!J18:J21)</f>
        <v>787.851</v>
      </c>
      <c r="K6">
        <f>SUM('Seq count data'!K18:K21)</f>
        <v>1162.7739999999999</v>
      </c>
      <c r="L6">
        <f>SUM('Seq count data'!L18:L21)</f>
        <v>33.881950000000003</v>
      </c>
      <c r="M6">
        <f>SUM('Seq count data'!M18:M21)</f>
        <v>649.8119999999999</v>
      </c>
      <c r="N6">
        <f>SUM('Seq count data'!N18:N21)</f>
        <v>3316.665</v>
      </c>
      <c r="O6">
        <f>SUM('Seq count data'!O18:O21)</f>
        <v>516.904</v>
      </c>
      <c r="P6">
        <f>SUM('Seq count data'!P18:P21)</f>
        <v>1786.615</v>
      </c>
      <c r="Q6">
        <f>SUM('Seq count data'!Q18:Q21)</f>
        <v>157.5581</v>
      </c>
      <c r="R6">
        <f>SUM('Seq count data'!R18:R21)</f>
        <v>65.161289999999994</v>
      </c>
      <c r="S6">
        <f>SUM('Seq count data'!S18:S21)</f>
        <v>26.946760000000001</v>
      </c>
      <c r="T6">
        <f>SUM('Seq count data'!T18:T21)</f>
        <v>179.28340000000003</v>
      </c>
      <c r="U6">
        <f>SUM('Seq count data'!U18:U21)</f>
        <v>0</v>
      </c>
      <c r="V6">
        <f>SUM('Seq count data'!V18:V21)</f>
        <v>0</v>
      </c>
      <c r="W6">
        <f>SUM('Seq count data'!W18:W21)</f>
        <v>313.04989999999998</v>
      </c>
      <c r="X6">
        <f>SUM('Seq count data'!X18:X21)</f>
        <v>24.780899999999999</v>
      </c>
      <c r="Y6">
        <f>SUM('Seq count data'!Y18:Y21)</f>
        <v>56197.2</v>
      </c>
      <c r="Z6">
        <f>SUM('Seq count data'!Z18:Z21)</f>
        <v>57.536700000000003</v>
      </c>
      <c r="AA6">
        <f>SUM('Seq count data'!AA18:AA21)</f>
        <v>77.41040000000001</v>
      </c>
      <c r="AB6">
        <f>SUM('Seq count data'!AB18:AB21)</f>
        <v>0</v>
      </c>
      <c r="AC6">
        <f>SUM('Seq count data'!AC18:AC21)</f>
        <v>47.313860000000005</v>
      </c>
      <c r="AD6">
        <f>SUM('Seq count data'!AD18:AD21)</f>
        <v>3923.3310000000001</v>
      </c>
      <c r="AE6">
        <f>SUM('Seq count data'!AE18:AE21)</f>
        <v>0</v>
      </c>
      <c r="AF6">
        <f>SUM('Seq count data'!AF18:AF21)</f>
        <v>29.162750000000003</v>
      </c>
      <c r="AG6">
        <f>SUM('Seq count data'!AG18:AG21)</f>
        <v>281.15719999999999</v>
      </c>
      <c r="AH6">
        <f>SUM('Seq count data'!AH18:AH21)</f>
        <v>1208.1689999999999</v>
      </c>
      <c r="AI6">
        <f>SUM('Seq count data'!AI18:AI21)</f>
        <v>15987.24</v>
      </c>
      <c r="AJ6">
        <f>SUM('Seq count data'!AJ18:AJ21)</f>
        <v>36.047060000000002</v>
      </c>
      <c r="AK6">
        <f>SUM('Seq count data'!AK18:AK21)</f>
        <v>369.34649999999999</v>
      </c>
      <c r="AL6">
        <f>SUM('Seq count data'!AL18:AL21)</f>
        <v>0</v>
      </c>
      <c r="AM6">
        <f>SUM('Seq count data'!AM18:AM21)</f>
        <v>152.80780000000001</v>
      </c>
      <c r="AN6">
        <f>SUM('Seq count data'!AN18:AN21)</f>
        <v>0</v>
      </c>
      <c r="AO6">
        <f>SUM('Seq count data'!AO18:AO21)</f>
        <v>11.56767</v>
      </c>
      <c r="AP6">
        <f>SUM('Seq count data'!AP18:AP21)</f>
        <v>125.40359999999998</v>
      </c>
      <c r="AQ6">
        <f>SUM('Seq count data'!AQ18:AQ21)</f>
        <v>41283.31</v>
      </c>
      <c r="AR6">
        <f>SUM('Seq count data'!AR18:AR21)</f>
        <v>243.43419999999998</v>
      </c>
      <c r="AS6">
        <f>SUM('Seq count data'!AS18:AS21)</f>
        <v>2065.6880000000001</v>
      </c>
      <c r="AT6">
        <f>SUM('Seq count data'!AT18:AT21)</f>
        <v>251.97750000000002</v>
      </c>
      <c r="AU6">
        <f>SUM('Seq count data'!AU18:AU21)</f>
        <v>0</v>
      </c>
      <c r="AV6">
        <f>SUM('Seq count data'!AV18:AV21)</f>
        <v>22.532130000000002</v>
      </c>
      <c r="AW6">
        <f>SUM('Seq count data'!AW18:AW21)</f>
        <v>0</v>
      </c>
      <c r="AX6">
        <f>SUM('Seq count data'!AX18:AX21)</f>
        <v>294.75419999999997</v>
      </c>
      <c r="AY6">
        <f>SUM('Seq count data'!AY18:AY21)</f>
        <v>189.32830000000001</v>
      </c>
      <c r="AZ6">
        <f>SUM('Seq count data'!AZ18:AZ21)</f>
        <v>2875.2200000000003</v>
      </c>
      <c r="BA6">
        <f>SUM('Seq count data'!BA18:BA21)</f>
        <v>0</v>
      </c>
      <c r="BB6">
        <f>SUM('Seq count data'!BB18:BB21)</f>
        <v>0</v>
      </c>
      <c r="BC6">
        <f>SUM('Seq count data'!BC18:BC21)</f>
        <v>0</v>
      </c>
      <c r="BD6">
        <f>SUM('Seq count data'!BD18:BD21)</f>
        <v>1970.4350000000002</v>
      </c>
      <c r="BE6">
        <f>SUM('Seq count data'!BE18:BE21)</f>
        <v>17.80294</v>
      </c>
      <c r="BF6">
        <f>SUM('Seq count data'!BF18:BF21)</f>
        <v>73.471399999999988</v>
      </c>
      <c r="BG6">
        <f>SUM('Seq count data'!BG18:BG21)</f>
        <v>11950.339999999998</v>
      </c>
      <c r="BH6">
        <f>SUM('Seq count data'!BH18:BH21)</f>
        <v>789.64299999999992</v>
      </c>
      <c r="BI6">
        <f>SUM('Seq count data'!BI18:BI21)</f>
        <v>43.025069999999999</v>
      </c>
      <c r="BJ6">
        <f>SUM('Seq count data'!BJ18:BJ21)</f>
        <v>649.40000000000009</v>
      </c>
      <c r="BK6">
        <f>SUM('Seq count data'!BK18:BK21)</f>
        <v>237.45409999999998</v>
      </c>
      <c r="BL6">
        <f>SUM('Seq count data'!BL18:BL21)</f>
        <v>250.37950000000001</v>
      </c>
      <c r="BM6">
        <f>SUM('Seq count data'!BM18:BM21)</f>
        <v>0</v>
      </c>
      <c r="BN6">
        <f>SUM('Seq count data'!BN18:BN21)</f>
        <v>66.666599999999988</v>
      </c>
      <c r="BO6">
        <f>SUM('Seq count data'!BO18:BO21)</f>
        <v>0</v>
      </c>
      <c r="BP6">
        <f>SUM('Seq count data'!BP18:BP21)</f>
        <v>21.315620000000003</v>
      </c>
      <c r="BQ6">
        <f>SUM('Seq count data'!BQ18:BQ21)</f>
        <v>0</v>
      </c>
      <c r="BR6">
        <f>SUM('Seq count data'!BR18:BR21)</f>
        <v>1050.5640000000001</v>
      </c>
      <c r="BS6">
        <f>SUM('Seq count data'!BS18:BS21)</f>
        <v>0</v>
      </c>
      <c r="BT6">
        <f>SUM('Seq count data'!BT18:BT21)</f>
        <v>10773.89</v>
      </c>
      <c r="BU6">
        <f>SUM('Seq count data'!BU18:BU21)</f>
        <v>3043.0550000000003</v>
      </c>
      <c r="BV6">
        <f>SUM('Seq count data'!BV18:BV21)</f>
        <v>63.2181</v>
      </c>
      <c r="BW6">
        <f>SUM('Seq count data'!BW18:BW21)</f>
        <v>29.463609999999996</v>
      </c>
      <c r="BX6">
        <f>SUM('Seq count data'!BX18:BX21)</f>
        <v>81.84190000000001</v>
      </c>
      <c r="BY6">
        <f>SUM('Seq count data'!BY18:BY21)</f>
        <v>45.493389999999998</v>
      </c>
      <c r="BZ6">
        <f>SUM('Seq count data'!BZ18:BZ21)</f>
        <v>229.06319999999999</v>
      </c>
      <c r="CA6">
        <f>SUM('Seq count data'!CA18:CA21)</f>
        <v>0</v>
      </c>
      <c r="CB6">
        <f>SUM('Seq count data'!CB18:CB21)</f>
        <v>22.723019999999998</v>
      </c>
      <c r="CC6">
        <f>SUM('Seq count data'!CC18:CC21)</f>
        <v>29.225369999999998</v>
      </c>
      <c r="CD6">
        <f>SUM('Seq count data'!CD18:CD21)</f>
        <v>0</v>
      </c>
      <c r="CE6">
        <f>SUM('Seq count data'!CE18:CE21)</f>
        <v>68.042400000000001</v>
      </c>
      <c r="CF6">
        <f>SUM('Seq count data'!CF18:CF21)</f>
        <v>0</v>
      </c>
      <c r="CG6">
        <f>SUM('Seq count data'!CG18:CG21)</f>
        <v>58.944899999999997</v>
      </c>
      <c r="CH6">
        <f>SUM('Seq count data'!CH18:CH21)</f>
        <v>0</v>
      </c>
      <c r="CI6">
        <f>SUM('Seq count data'!CI18:CI21)</f>
        <v>0.29416809999999999</v>
      </c>
      <c r="CJ6">
        <f>SUM('Seq count data'!CJ18:CJ21)</f>
        <v>0</v>
      </c>
      <c r="CK6">
        <f>SUM('Seq count data'!CK18:CK21)</f>
        <v>106.4478</v>
      </c>
      <c r="CL6">
        <f>SUM('Seq count data'!CL18:CL21)</f>
        <v>23.864090000000001</v>
      </c>
      <c r="CM6">
        <f>SUM('Seq count data'!CM18:CM21)</f>
        <v>0</v>
      </c>
      <c r="CN6">
        <f>SUM('Seq count data'!CN18:CN21)</f>
        <v>56.414090000000002</v>
      </c>
      <c r="CO6">
        <f>SUM('Seq count data'!CO18:CO21)</f>
        <v>841.80399999999997</v>
      </c>
      <c r="CP6">
        <f>SUM('Seq count data'!CP18:CP21)</f>
        <v>0</v>
      </c>
      <c r="CQ6">
        <f>SUM('Seq count data'!CQ18:CQ21)</f>
        <v>0</v>
      </c>
      <c r="CR6">
        <f>SUM('Seq count data'!CR18:CR21)</f>
        <v>44872.900000000009</v>
      </c>
      <c r="CS6">
        <f>SUM('Seq count data'!CS18:CS21)</f>
        <v>1.9304300000000001</v>
      </c>
      <c r="CT6">
        <f>SUM('Seq count data'!CT18:CT21)</f>
        <v>752.55100000000004</v>
      </c>
      <c r="CU6">
        <f>SUM('Seq count data'!CU18:CU21)</f>
        <v>529.40700000000004</v>
      </c>
      <c r="CV6">
        <f>SUM('Seq count data'!CV18:CV21)</f>
        <v>116.2581</v>
      </c>
      <c r="CW6">
        <f>SUM('Seq count data'!CW18:CW21)</f>
        <v>296.98020000000002</v>
      </c>
      <c r="CX6">
        <f>SUM('Seq count data'!CX18:CX21)</f>
        <v>699.07400000000007</v>
      </c>
      <c r="CY6">
        <f>SUM('Seq count data'!CY18:CY21)</f>
        <v>17178.45</v>
      </c>
      <c r="CZ6">
        <f>SUM('Seq count data'!CZ18:CZ21)</f>
        <v>0</v>
      </c>
      <c r="DA6">
        <f>SUM('Seq count data'!DA18:DA21)</f>
        <v>216.8998</v>
      </c>
      <c r="DB6">
        <f>SUM('Seq count data'!DB18:DB21)</f>
        <v>424.39679999999998</v>
      </c>
      <c r="DC6">
        <f>SUM('Seq count data'!DC18:DC21)</f>
        <v>28102.68</v>
      </c>
      <c r="DD6">
        <f>SUM('Seq count data'!DD18:DD21)</f>
        <v>49.072270000000003</v>
      </c>
      <c r="DE6">
        <f>SUM('Seq count data'!DE18:DE21)</f>
        <v>632.94100000000003</v>
      </c>
      <c r="DF6">
        <f>SUM('Seq count data'!DF18:DF21)</f>
        <v>27.548069999999999</v>
      </c>
      <c r="DG6">
        <f>SUM('Seq count data'!DG18:DG21)</f>
        <v>613</v>
      </c>
      <c r="DH6">
        <f>SUM('Seq count data'!DH18:DH21)</f>
        <v>6.0928699999999996</v>
      </c>
      <c r="DI6">
        <f>SUM('Seq count data'!DI18:DI21)</f>
        <v>23.655510000000003</v>
      </c>
      <c r="DJ6">
        <f>SUM('Seq count data'!DJ18:DJ21)</f>
        <v>11.599350000000001</v>
      </c>
      <c r="DK6">
        <f>SUM('Seq count data'!DK18:DK21)</f>
        <v>187.65599999999998</v>
      </c>
      <c r="DL6">
        <f>SUM('Seq count data'!DL18:DL21)</f>
        <v>26.142700000000001</v>
      </c>
      <c r="DM6">
        <f>SUM('Seq count data'!DM18:DM21)</f>
        <v>961.53399999999999</v>
      </c>
      <c r="DN6">
        <f>SUM('Seq count data'!DN18:DN21)</f>
        <v>20780.629999999997</v>
      </c>
      <c r="DO6">
        <f>SUM('Seq count data'!DO18:DO21)</f>
        <v>133.9196</v>
      </c>
      <c r="DP6">
        <f>SUM('Seq count data'!DP18:DP21)</f>
        <v>388.94979999999998</v>
      </c>
      <c r="DQ6">
        <f>SUM('Seq count data'!DQ18:DQ21)</f>
        <v>30.508860000000002</v>
      </c>
      <c r="DR6">
        <f>SUM('Seq count data'!DR18:DR21)</f>
        <v>21.489710000000002</v>
      </c>
      <c r="DS6">
        <f>SUM('Seq count data'!DS18:DS21)</f>
        <v>3647.942</v>
      </c>
      <c r="DT6">
        <f>SUM('Seq count data'!DT18:DT21)</f>
        <v>456.13659999999999</v>
      </c>
      <c r="DU6">
        <f>SUM('Seq count data'!DU18:DU21)</f>
        <v>1304.991</v>
      </c>
      <c r="DV6">
        <f>SUM('Seq count data'!DV18:DV21)</f>
        <v>0</v>
      </c>
      <c r="DW6">
        <f>SUM('Seq count data'!DW18:DW21)</f>
        <v>170.92790000000002</v>
      </c>
      <c r="DX6">
        <f>SUM('Seq count data'!DX18:DX21)</f>
        <v>22.627980000000001</v>
      </c>
      <c r="DY6">
        <f>SUM('Seq count data'!DY18:DY21)</f>
        <v>0</v>
      </c>
      <c r="DZ6">
        <f>SUM('Seq count data'!DZ18:DZ21)</f>
        <v>325.71610000000004</v>
      </c>
      <c r="EA6">
        <f>SUM('Seq count data'!EA18:EA21)</f>
        <v>84.955250000000007</v>
      </c>
      <c r="EB6">
        <f>SUM('Seq count data'!EB18:EB21)</f>
        <v>31.85576</v>
      </c>
      <c r="EC6">
        <f>SUM('Seq count data'!EC18:EC21)</f>
        <v>26.964500000000001</v>
      </c>
      <c r="ED6">
        <f>SUM('Seq count data'!ED18:ED21)</f>
        <v>20.111150000000002</v>
      </c>
      <c r="EE6">
        <f>SUM('Seq count data'!EE18:EE21)</f>
        <v>0</v>
      </c>
      <c r="EF6">
        <f>SUM('Seq count data'!EF18:EF21)</f>
        <v>0</v>
      </c>
      <c r="EG6">
        <f>SUM('Seq count data'!EG18:EG21)</f>
        <v>0</v>
      </c>
      <c r="EH6">
        <f>SUM('Seq count data'!EH18:EH21)</f>
        <v>24.384320000000002</v>
      </c>
      <c r="EI6">
        <f>SUM('Seq count data'!EI18:EI21)</f>
        <v>4466.76</v>
      </c>
      <c r="EJ6">
        <f>SUM('Seq count data'!EJ18:EJ21)</f>
        <v>0</v>
      </c>
      <c r="EK6">
        <f>SUM('Seq count data'!EK18:EK21)</f>
        <v>0</v>
      </c>
      <c r="EL6">
        <f>SUM('Seq count data'!EL18:EL21)</f>
        <v>2400.7730000000001</v>
      </c>
      <c r="EM6">
        <f>SUM('Seq count data'!EM18:EM21)</f>
        <v>0</v>
      </c>
      <c r="EN6">
        <f>SUM('Seq count data'!EN18:EN21)</f>
        <v>73.471399999999988</v>
      </c>
      <c r="EO6">
        <f>SUM('Seq count data'!EO18:EO21)</f>
        <v>0</v>
      </c>
      <c r="EP6">
        <f>SUM('Seq count data'!EP18:EP21)</f>
        <v>981.88400000000013</v>
      </c>
      <c r="EQ6">
        <f>SUM('Seq count data'!EQ18:EQ21)</f>
        <v>341.03280000000001</v>
      </c>
      <c r="ER6">
        <f>SUM('Seq count data'!ER18:ER21)</f>
        <v>101.66993341999999</v>
      </c>
      <c r="ES6">
        <f>SUM('Seq count data'!ES18:ES21)</f>
        <v>663.39699999999993</v>
      </c>
      <c r="ET6">
        <f>SUM('Seq count data'!ET18:ET21)</f>
        <v>0</v>
      </c>
      <c r="EU6">
        <f>SUM('Seq count data'!EU18:EU21)</f>
        <v>77.743599999999986</v>
      </c>
      <c r="EV6">
        <f>SUM('Seq count data'!EV18:EV21)</f>
        <v>0</v>
      </c>
      <c r="EW6">
        <f>SUM('Seq count data'!EW18:EW21)</f>
        <v>1.9304300000000001</v>
      </c>
      <c r="EX6">
        <f>SUM('Seq count data'!EX18:EX21)</f>
        <v>87.744</v>
      </c>
      <c r="EY6">
        <f>SUM('Seq count data'!EY18:EY21)</f>
        <v>0</v>
      </c>
      <c r="EZ6">
        <f>SUM('Seq count data'!EZ18:EZ21)</f>
        <v>0</v>
      </c>
      <c r="FA6">
        <f>SUM('Seq count data'!FA18:FA21)</f>
        <v>0</v>
      </c>
      <c r="FB6">
        <f>SUM('Seq count data'!FB18:FB21)</f>
        <v>199.58959999999999</v>
      </c>
      <c r="FC6">
        <f>SUM('Seq count data'!FC18:FC21)</f>
        <v>1589.7130000000002</v>
      </c>
      <c r="FD6">
        <f>SUM('Seq count data'!FD18:FD21)</f>
        <v>42.378159999999994</v>
      </c>
      <c r="FE6">
        <f>SUM('Seq count data'!FE18:FE21)</f>
        <v>73.757459999999995</v>
      </c>
      <c r="FF6">
        <f>SUM('Seq count data'!FF18:FF21)</f>
        <v>681.81999999999994</v>
      </c>
      <c r="FG6">
        <f>SUM('Seq count data'!FG18:FG21)</f>
        <v>31.095220000000001</v>
      </c>
      <c r="FH6">
        <f>SUM('Seq count data'!FH18:FH21)</f>
        <v>34.195630000000001</v>
      </c>
      <c r="FI6">
        <f>SUM('Seq count data'!FI18:FI21)</f>
        <v>16.868369999999999</v>
      </c>
      <c r="FJ6">
        <f>SUM('Seq count data'!FJ18:FJ21)</f>
        <v>0</v>
      </c>
      <c r="FK6">
        <f>SUM('Seq count data'!FK18:FK21)</f>
        <v>38.088160000000002</v>
      </c>
      <c r="FL6">
        <f>SUM('Seq count data'!FL18:FL21)</f>
        <v>9.12988</v>
      </c>
      <c r="FM6">
        <f>SUM('Seq count data'!FM18:FM21)</f>
        <v>0</v>
      </c>
      <c r="FN6">
        <f>SUM('Seq count data'!FN18:FN21)</f>
        <v>0</v>
      </c>
      <c r="FO6">
        <f>SUM('Seq count data'!FO18:FO21)</f>
        <v>37.533470000000001</v>
      </c>
      <c r="FP6">
        <f>SUM('Seq count data'!FP18:FP21)</f>
        <v>0</v>
      </c>
      <c r="FQ6">
        <f>SUM('Seq count data'!FQ18:FQ21)</f>
        <v>0</v>
      </c>
      <c r="FR6">
        <f>SUM('Seq count data'!FR18:FR21)</f>
        <v>0</v>
      </c>
      <c r="FS6">
        <f>SUM('Seq count data'!FS18:FS21)</f>
        <v>0</v>
      </c>
      <c r="FT6">
        <f>SUM('Seq count data'!FT18:FT21)</f>
        <v>0</v>
      </c>
      <c r="FU6">
        <f>SUM('Seq count data'!FU18:FU21)</f>
        <v>32.137680000000003</v>
      </c>
      <c r="FV6">
        <f>SUM('Seq count data'!FV18:FV21)</f>
        <v>0</v>
      </c>
      <c r="FW6">
        <f>SUM('Seq count data'!FW18:FW21)</f>
        <v>25.794519999999999</v>
      </c>
      <c r="FX6">
        <f>SUM('Seq count data'!FX18:FX21)</f>
        <v>341.6875</v>
      </c>
      <c r="FY6">
        <f>SUM('Seq count data'!FY18:FY21)</f>
        <v>0</v>
      </c>
      <c r="FZ6">
        <f>SUM('Seq count data'!FZ18:FZ21)</f>
        <v>28.482620000000004</v>
      </c>
      <c r="GA6">
        <f>SUM('Seq count data'!GA18:GA21)</f>
        <v>49.180090000000007</v>
      </c>
      <c r="GB6">
        <f>SUM('Seq count data'!GB18:GB21)</f>
        <v>158.6977</v>
      </c>
      <c r="GC6">
        <f>SUM('Seq count data'!GC18:GC21)</f>
        <v>92.664100000000019</v>
      </c>
      <c r="GD6">
        <f>SUM('Seq count data'!GD18:GD21)</f>
        <v>0</v>
      </c>
      <c r="GE6">
        <f>SUM('Seq count data'!GE18:GE21)</f>
        <v>79.372600000000006</v>
      </c>
      <c r="GF6">
        <f>SUM('Seq count data'!GF18:GF21)</f>
        <v>204.4777</v>
      </c>
      <c r="GG6">
        <f>SUM('Seq count data'!GG18:GG21)</f>
        <v>0</v>
      </c>
      <c r="GH6">
        <f>SUM('Seq count data'!GH18:GH21)</f>
        <v>2236.328</v>
      </c>
      <c r="GI6">
        <f>SUM('Seq count data'!GI18:GI21)</f>
        <v>0</v>
      </c>
    </row>
    <row r="7" spans="1:191" x14ac:dyDescent="0.25">
      <c r="A7" t="s">
        <v>89</v>
      </c>
      <c r="C7" t="s">
        <v>94</v>
      </c>
      <c r="D7">
        <f>SUM('Seq count data'!D22:D25)</f>
        <v>38.784080000000003</v>
      </c>
      <c r="E7">
        <f>SUM('Seq count data'!E22:E25)</f>
        <v>2485.1980000000003</v>
      </c>
      <c r="F7">
        <f>SUM('Seq count data'!F22:F25)</f>
        <v>131.72319999999999</v>
      </c>
      <c r="G7">
        <f>SUM('Seq count data'!G22:G25)</f>
        <v>4473.2890000000007</v>
      </c>
      <c r="H7">
        <f>SUM('Seq count data'!H22:H25)</f>
        <v>44.638460000000002</v>
      </c>
      <c r="I7">
        <f>SUM('Seq count data'!I22:I25)</f>
        <v>12262.23</v>
      </c>
      <c r="J7">
        <f>SUM('Seq count data'!J22:J25)</f>
        <v>1643.126</v>
      </c>
      <c r="K7">
        <f>SUM('Seq count data'!K22:K25)</f>
        <v>3841.0280000000002</v>
      </c>
      <c r="L7">
        <f>SUM('Seq count data'!L22:L25)</f>
        <v>30.576929999999997</v>
      </c>
      <c r="M7">
        <f>SUM('Seq count data'!M22:M25)</f>
        <v>2741.7759999999998</v>
      </c>
      <c r="N7">
        <f>SUM('Seq count data'!N22:N25)</f>
        <v>13077.46</v>
      </c>
      <c r="O7">
        <f>SUM('Seq count data'!O22:O25)</f>
        <v>5250.17</v>
      </c>
      <c r="P7">
        <f>SUM('Seq count data'!P22:P25)</f>
        <v>2688.8379999999997</v>
      </c>
      <c r="Q7">
        <f>SUM('Seq count data'!Q22:Q25)</f>
        <v>229.21519999999998</v>
      </c>
      <c r="R7">
        <f>SUM('Seq count data'!R22:R25)</f>
        <v>226.94120000000001</v>
      </c>
      <c r="S7">
        <f>SUM('Seq count data'!S22:S25)</f>
        <v>33.145310000000002</v>
      </c>
      <c r="T7">
        <f>SUM('Seq count data'!T22:T25)</f>
        <v>669.17200000000003</v>
      </c>
      <c r="U7">
        <f>SUM('Seq count data'!U22:U25)</f>
        <v>68.403859999999995</v>
      </c>
      <c r="V7">
        <f>SUM('Seq count data'!V22:V25)</f>
        <v>35.472110000000001</v>
      </c>
      <c r="W7">
        <f>SUM('Seq count data'!W22:W25)</f>
        <v>1244.972</v>
      </c>
      <c r="X7">
        <f>SUM('Seq count data'!X22:X25)</f>
        <v>43.650869999999998</v>
      </c>
      <c r="Y7">
        <f>SUM('Seq count data'!Y22:Y25)</f>
        <v>150986</v>
      </c>
      <c r="Z7">
        <f>SUM('Seq count data'!Z22:Z25)</f>
        <v>0</v>
      </c>
      <c r="AA7">
        <f>SUM('Seq count data'!AA22:AA25)</f>
        <v>89.065500000000014</v>
      </c>
      <c r="AB7">
        <f>SUM('Seq count data'!AB22:AB25)</f>
        <v>23.810789999999997</v>
      </c>
      <c r="AC7">
        <f>SUM('Seq count data'!AC22:AC25)</f>
        <v>82.538499999999999</v>
      </c>
      <c r="AD7">
        <f>SUM('Seq count data'!AD22:AD25)</f>
        <v>7905.72</v>
      </c>
      <c r="AE7">
        <f>SUM('Seq count data'!AE22:AE25)</f>
        <v>101.35429999999999</v>
      </c>
      <c r="AF7">
        <f>SUM('Seq count data'!AF22:AF25)</f>
        <v>161.43039999999999</v>
      </c>
      <c r="AG7">
        <f>SUM('Seq count data'!AG22:AG25)</f>
        <v>885.82899999999995</v>
      </c>
      <c r="AH7">
        <f>SUM('Seq count data'!AH22:AH25)</f>
        <v>510.654</v>
      </c>
      <c r="AI7">
        <f>SUM('Seq count data'!AI22:AI25)</f>
        <v>4487.04</v>
      </c>
      <c r="AJ7">
        <f>SUM('Seq count data'!AJ22:AJ25)</f>
        <v>47.360079999999996</v>
      </c>
      <c r="AK7">
        <f>SUM('Seq count data'!AK22:AK25)</f>
        <v>921.51400000000012</v>
      </c>
      <c r="AL7">
        <f>SUM('Seq count data'!AL22:AL25)</f>
        <v>0</v>
      </c>
      <c r="AM7">
        <f>SUM('Seq count data'!AM22:AM25)</f>
        <v>18.686509999999998</v>
      </c>
      <c r="AN7">
        <f>SUM('Seq count data'!AN22:AN25)</f>
        <v>55.295560000000002</v>
      </c>
      <c r="AO7">
        <f>SUM('Seq count data'!AO22:AO25)</f>
        <v>93.4161</v>
      </c>
      <c r="AP7">
        <f>SUM('Seq count data'!AP22:AP25)</f>
        <v>37.475200000000001</v>
      </c>
      <c r="AQ7">
        <f>SUM('Seq count data'!AQ22:AQ25)</f>
        <v>24370.089999999997</v>
      </c>
      <c r="AR7">
        <f>SUM('Seq count data'!AR22:AR25)</f>
        <v>106.18159999999999</v>
      </c>
      <c r="AS7">
        <f>SUM('Seq count data'!AS22:AS25)</f>
        <v>1144.2339999999999</v>
      </c>
      <c r="AT7">
        <f>SUM('Seq count data'!AT22:AT25)</f>
        <v>422.05160000000001</v>
      </c>
      <c r="AU7">
        <f>SUM('Seq count data'!AU22:AU25)</f>
        <v>26.40108</v>
      </c>
      <c r="AV7">
        <f>SUM('Seq count data'!AV22:AV25)</f>
        <v>19.909210000000002</v>
      </c>
      <c r="AW7">
        <f>SUM('Seq count data'!AW22:AW25)</f>
        <v>18.46414</v>
      </c>
      <c r="AX7">
        <f>SUM('Seq count data'!AX22:AX25)</f>
        <v>67.231300000000005</v>
      </c>
      <c r="AY7">
        <f>SUM('Seq count data'!AY22:AY25)</f>
        <v>58.912469999999999</v>
      </c>
      <c r="AZ7">
        <f>SUM('Seq count data'!AZ22:AZ25)</f>
        <v>5355.29</v>
      </c>
      <c r="BA7">
        <f>SUM('Seq count data'!BA22:BA25)</f>
        <v>0</v>
      </c>
      <c r="BB7">
        <f>SUM('Seq count data'!BB22:BB25)</f>
        <v>21.693960000000001</v>
      </c>
      <c r="BC7">
        <f>SUM('Seq count data'!BC22:BC25)</f>
        <v>0</v>
      </c>
      <c r="BD7">
        <f>SUM('Seq count data'!BD22:BD25)</f>
        <v>4804.47</v>
      </c>
      <c r="BE7">
        <f>SUM('Seq count data'!BE22:BE25)</f>
        <v>35.918810000000001</v>
      </c>
      <c r="BF7">
        <f>SUM('Seq count data'!BF22:BF25)</f>
        <v>14.267779999999998</v>
      </c>
      <c r="BG7">
        <f>SUM('Seq count data'!BG22:BG25)</f>
        <v>13119.099999999999</v>
      </c>
      <c r="BH7">
        <f>SUM('Seq count data'!BH22:BH25)</f>
        <v>1723.835</v>
      </c>
      <c r="BI7">
        <f>SUM('Seq count data'!BI22:BI25)</f>
        <v>26.38588</v>
      </c>
      <c r="BJ7">
        <f>SUM('Seq count data'!BJ22:BJ25)</f>
        <v>470.73900000000003</v>
      </c>
      <c r="BK7">
        <f>SUM('Seq count data'!BK22:BK25)</f>
        <v>582.6028</v>
      </c>
      <c r="BL7">
        <f>SUM('Seq count data'!BL22:BL25)</f>
        <v>5538.63</v>
      </c>
      <c r="BM7">
        <f>SUM('Seq count data'!BM22:BM25)</f>
        <v>51.52796</v>
      </c>
      <c r="BN7">
        <f>SUM('Seq count data'!BN22:BN25)</f>
        <v>42.055009999999996</v>
      </c>
      <c r="BO7">
        <f>SUM('Seq count data'!BO22:BO25)</f>
        <v>26.629820000000002</v>
      </c>
      <c r="BP7">
        <f>SUM('Seq count data'!BP22:BP25)</f>
        <v>14.690262000000001</v>
      </c>
      <c r="BQ7">
        <f>SUM('Seq count data'!BQ22:BQ25)</f>
        <v>23.033239999999999</v>
      </c>
      <c r="BR7">
        <f>SUM('Seq count data'!BR22:BR25)</f>
        <v>1935.3209999999999</v>
      </c>
      <c r="BS7">
        <f>SUM('Seq count data'!BS22:BS25)</f>
        <v>45.40334</v>
      </c>
      <c r="BT7">
        <f>SUM('Seq count data'!BT22:BT25)</f>
        <v>28797.620000000003</v>
      </c>
      <c r="BU7">
        <f>SUM('Seq count data'!BU22:BU25)</f>
        <v>84260.200000000012</v>
      </c>
      <c r="BV7">
        <f>SUM('Seq count data'!BV22:BV25)</f>
        <v>932.54199999999992</v>
      </c>
      <c r="BW7">
        <f>SUM('Seq count data'!BW22:BW25)</f>
        <v>0</v>
      </c>
      <c r="BX7">
        <f>SUM('Seq count data'!BX22:BX25)</f>
        <v>32.795270000000002</v>
      </c>
      <c r="BY7">
        <f>SUM('Seq count data'!BY22:BY25)</f>
        <v>42.907289999999996</v>
      </c>
      <c r="BZ7">
        <f>SUM('Seq count data'!BZ22:BZ25)</f>
        <v>150.33150000000001</v>
      </c>
      <c r="CA7">
        <f>SUM('Seq count data'!CA22:CA25)</f>
        <v>0</v>
      </c>
      <c r="CB7">
        <f>SUM('Seq count data'!CB22:CB25)</f>
        <v>365.69810000000001</v>
      </c>
      <c r="CC7">
        <f>SUM('Seq count data'!CC22:CC25)</f>
        <v>41.006749999999997</v>
      </c>
      <c r="CD7">
        <f>SUM('Seq count data'!CD22:CD25)</f>
        <v>0</v>
      </c>
      <c r="CE7">
        <f>SUM('Seq count data'!CE22:CE25)</f>
        <v>22.290682</v>
      </c>
      <c r="CF7">
        <f>SUM('Seq count data'!CF22:CF25)</f>
        <v>372.90250000000003</v>
      </c>
      <c r="CG7">
        <f>SUM('Seq count data'!CG22:CG25)</f>
        <v>1018.7360000000001</v>
      </c>
      <c r="CH7">
        <f>SUM('Seq count data'!CH22:CH25)</f>
        <v>16.258299999999998</v>
      </c>
      <c r="CI7">
        <f>SUM('Seq count data'!CI22:CI25)</f>
        <v>162.6454</v>
      </c>
      <c r="CJ7">
        <f>SUM('Seq count data'!CJ22:CJ25)</f>
        <v>88.45750000000001</v>
      </c>
      <c r="CK7">
        <f>SUM('Seq count data'!CK22:CK25)</f>
        <v>81.203599999999994</v>
      </c>
      <c r="CL7">
        <f>SUM('Seq count data'!CL22:CL25)</f>
        <v>164.64519999999999</v>
      </c>
      <c r="CM7">
        <f>SUM('Seq count data'!CM22:CM25)</f>
        <v>0</v>
      </c>
      <c r="CN7">
        <f>SUM('Seq count data'!CN22:CN25)</f>
        <v>105.7402</v>
      </c>
      <c r="CO7">
        <f>SUM('Seq count data'!CO22:CO25)</f>
        <v>5048.79</v>
      </c>
      <c r="CP7">
        <f>SUM('Seq count data'!CP22:CP25)</f>
        <v>11.745519999999999</v>
      </c>
      <c r="CQ7">
        <f>SUM('Seq count data'!CQ22:CQ25)</f>
        <v>96.860399999999998</v>
      </c>
      <c r="CR7">
        <f>SUM('Seq count data'!CR22:CR25)</f>
        <v>83704.3</v>
      </c>
      <c r="CS7">
        <f>SUM('Seq count data'!CS22:CS25)</f>
        <v>0</v>
      </c>
      <c r="CT7">
        <f>SUM('Seq count data'!CT22:CT25)</f>
        <v>203.64700000000002</v>
      </c>
      <c r="CU7">
        <f>SUM('Seq count data'!CU22:CU25)</f>
        <v>99.14</v>
      </c>
      <c r="CV7">
        <f>SUM('Seq count data'!CV22:CV25)</f>
        <v>75.785500000000013</v>
      </c>
      <c r="CW7">
        <f>SUM('Seq count data'!CW22:CW25)</f>
        <v>91.919600000000003</v>
      </c>
      <c r="CX7">
        <f>SUM('Seq count data'!CX22:CX25)</f>
        <v>362.51900000000001</v>
      </c>
      <c r="CY7">
        <f>SUM('Seq count data'!CY22:CY25)</f>
        <v>28044.52</v>
      </c>
      <c r="CZ7">
        <f>SUM('Seq count data'!CZ22:CZ25)</f>
        <v>0</v>
      </c>
      <c r="DA7">
        <f>SUM('Seq count data'!DA22:DA25)</f>
        <v>232.76959999999997</v>
      </c>
      <c r="DB7">
        <f>SUM('Seq count data'!DB22:DB25)</f>
        <v>256.14639999999997</v>
      </c>
      <c r="DC7">
        <f>SUM('Seq count data'!DC22:DC25)</f>
        <v>10905.39</v>
      </c>
      <c r="DD7">
        <f>SUM('Seq count data'!DD22:DD25)</f>
        <v>89.292100000000005</v>
      </c>
      <c r="DE7">
        <f>SUM('Seq count data'!DE22:DE25)</f>
        <v>2902.7559999999999</v>
      </c>
      <c r="DF7">
        <f>SUM('Seq count data'!DF22:DF25)</f>
        <v>248.84969999999998</v>
      </c>
      <c r="DG7">
        <f>SUM('Seq count data'!DG22:DG25)</f>
        <v>1035.6589999999999</v>
      </c>
      <c r="DH7">
        <f>SUM('Seq count data'!DH22:DH25)</f>
        <v>15.55015</v>
      </c>
      <c r="DI7">
        <f>SUM('Seq count data'!DI22:DI25)</f>
        <v>60.842660000000002</v>
      </c>
      <c r="DJ7">
        <f>SUM('Seq count data'!DJ22:DJ25)</f>
        <v>22.476410000000001</v>
      </c>
      <c r="DK7">
        <f>SUM('Seq count data'!DK22:DK25)</f>
        <v>209.62089999999998</v>
      </c>
      <c r="DL7">
        <f>SUM('Seq count data'!DL22:DL25)</f>
        <v>99.728499999999997</v>
      </c>
      <c r="DM7">
        <f>SUM('Seq count data'!DM22:DM25)</f>
        <v>1344.1769999999999</v>
      </c>
      <c r="DN7">
        <f>SUM('Seq count data'!DN22:DN25)</f>
        <v>9972.4800000000014</v>
      </c>
      <c r="DO7">
        <f>SUM('Seq count data'!DO22:DO25)</f>
        <v>95.081999999999994</v>
      </c>
      <c r="DP7">
        <f>SUM('Seq count data'!DP22:DP25)</f>
        <v>462.26859999999999</v>
      </c>
      <c r="DQ7">
        <f>SUM('Seq count data'!DQ22:DQ25)</f>
        <v>33.136719999999997</v>
      </c>
      <c r="DR7">
        <f>SUM('Seq count data'!DR22:DR25)</f>
        <v>63.329799999999999</v>
      </c>
      <c r="DS7">
        <f>SUM('Seq count data'!DS22:DS25)</f>
        <v>3251.4060000000004</v>
      </c>
      <c r="DT7">
        <f>SUM('Seq count data'!DT22:DT25)</f>
        <v>1090.6789999999999</v>
      </c>
      <c r="DU7">
        <f>SUM('Seq count data'!DU22:DU25)</f>
        <v>1086.6489999999999</v>
      </c>
      <c r="DV7">
        <f>SUM('Seq count data'!DV22:DV25)</f>
        <v>28.950280000000003</v>
      </c>
      <c r="DW7">
        <f>SUM('Seq count data'!DW22:DW25)</f>
        <v>429.97199999999998</v>
      </c>
      <c r="DX7">
        <f>SUM('Seq count data'!DX22:DX25)</f>
        <v>2.8517589999999999</v>
      </c>
      <c r="DY7">
        <f>SUM('Seq count data'!DY22:DY25)</f>
        <v>10.69768</v>
      </c>
      <c r="DZ7">
        <f>SUM('Seq count data'!DZ22:DZ25)</f>
        <v>873.40700000000004</v>
      </c>
      <c r="EA7">
        <f>SUM('Seq count data'!EA22:EA25)</f>
        <v>0</v>
      </c>
      <c r="EB7">
        <f>SUM('Seq count data'!EB22:EB25)</f>
        <v>339.02139999999997</v>
      </c>
      <c r="EC7">
        <f>SUM('Seq count data'!EC22:EC25)</f>
        <v>96.062399999999997</v>
      </c>
      <c r="ED7">
        <f>SUM('Seq count data'!ED22:ED25)</f>
        <v>0</v>
      </c>
      <c r="EE7">
        <f>SUM('Seq count data'!EE22:EE25)</f>
        <v>52.342669999999998</v>
      </c>
      <c r="EF7">
        <f>SUM('Seq count data'!EF22:EF25)</f>
        <v>96.196200000000005</v>
      </c>
      <c r="EG7">
        <f>SUM('Seq count data'!EG22:EG25)</f>
        <v>0</v>
      </c>
      <c r="EH7">
        <f>SUM('Seq count data'!EH22:EH25)</f>
        <v>0</v>
      </c>
      <c r="EI7">
        <f>SUM('Seq count data'!EI22:EI25)</f>
        <v>915.72199999999998</v>
      </c>
      <c r="EJ7">
        <f>SUM('Seq count data'!EJ22:EJ25)</f>
        <v>402.65590000000003</v>
      </c>
      <c r="EK7">
        <f>SUM('Seq count data'!EK22:EK25)</f>
        <v>43.555789999999995</v>
      </c>
      <c r="EL7">
        <f>SUM('Seq count data'!EL22:EL25)</f>
        <v>23562.66</v>
      </c>
      <c r="EM7">
        <f>SUM('Seq count data'!EM22:EM25)</f>
        <v>0</v>
      </c>
      <c r="EN7">
        <f>SUM('Seq count data'!EN22:EN25)</f>
        <v>14.267779999999998</v>
      </c>
      <c r="EO7">
        <f>SUM('Seq count data'!EO22:EO25)</f>
        <v>11.745519999999999</v>
      </c>
      <c r="EP7">
        <f>SUM('Seq count data'!EP22:EP25)</f>
        <v>2415.9250000000002</v>
      </c>
      <c r="EQ7">
        <f>SUM('Seq count data'!EQ22:EQ25)</f>
        <v>912.13100000000009</v>
      </c>
      <c r="ER7">
        <f>SUM('Seq count data'!ER22:ER25)</f>
        <v>14.160627999999999</v>
      </c>
      <c r="ES7">
        <f>SUM('Seq count data'!ES22:ES25)</f>
        <v>2485.1980000000003</v>
      </c>
      <c r="ET7">
        <f>SUM('Seq count data'!ET22:ET25)</f>
        <v>47.796489999999999</v>
      </c>
      <c r="EU7">
        <f>SUM('Seq count data'!EU22:EU25)</f>
        <v>95.548699999999997</v>
      </c>
      <c r="EV7">
        <f>SUM('Seq count data'!EV22:EV25)</f>
        <v>0</v>
      </c>
      <c r="EW7">
        <f>SUM('Seq count data'!EW22:EW25)</f>
        <v>54.62923</v>
      </c>
      <c r="EX7">
        <f>SUM('Seq count data'!EX22:EX25)</f>
        <v>1735.6100000000001</v>
      </c>
      <c r="EY7">
        <f>SUM('Seq count data'!EY22:EY25)</f>
        <v>43.555789999999995</v>
      </c>
      <c r="EZ7">
        <f>SUM('Seq count data'!EZ22:EZ25)</f>
        <v>179.67419999999998</v>
      </c>
      <c r="FA7">
        <f>SUM('Seq count data'!FA22:FA25)</f>
        <v>342.63150000000002</v>
      </c>
      <c r="FB7">
        <f>SUM('Seq count data'!FB22:FB25)</f>
        <v>554.36300000000006</v>
      </c>
      <c r="FC7">
        <f>SUM('Seq count data'!FC22:FC25)</f>
        <v>5077.5</v>
      </c>
      <c r="FD7">
        <f>SUM('Seq count data'!FD22:FD25)</f>
        <v>414.61339999999996</v>
      </c>
      <c r="FE7">
        <f>SUM('Seq count data'!FE22:FE25)</f>
        <v>529.66300000000001</v>
      </c>
      <c r="FF7">
        <f>SUM('Seq count data'!FF22:FF25)</f>
        <v>119.2268</v>
      </c>
      <c r="FG7">
        <f>SUM('Seq count data'!FG22:FG25)</f>
        <v>24.011969999999998</v>
      </c>
      <c r="FH7">
        <f>SUM('Seq count data'!FH22:FH25)</f>
        <v>0</v>
      </c>
      <c r="FI7">
        <f>SUM('Seq count data'!FI22:FI25)</f>
        <v>131.2791</v>
      </c>
      <c r="FJ7">
        <f>SUM('Seq count data'!FJ22:FJ25)</f>
        <v>8.5073410000000003</v>
      </c>
      <c r="FK7">
        <f>SUM('Seq count data'!FK22:FK25)</f>
        <v>97.339299999999994</v>
      </c>
      <c r="FL7">
        <f>SUM('Seq count data'!FL22:FL25)</f>
        <v>1028.404</v>
      </c>
      <c r="FM7">
        <f>SUM('Seq count data'!FM22:FM25)</f>
        <v>0</v>
      </c>
      <c r="FN7">
        <f>SUM('Seq count data'!FN22:FN25)</f>
        <v>23.396070000000002</v>
      </c>
      <c r="FO7">
        <f>SUM('Seq count data'!FO22:FO25)</f>
        <v>0</v>
      </c>
      <c r="FP7">
        <f>SUM('Seq count data'!FP22:FP25)</f>
        <v>46.457180000000001</v>
      </c>
      <c r="FQ7">
        <f>SUM('Seq count data'!FQ22:FQ25)</f>
        <v>12.542688999999999</v>
      </c>
      <c r="FR7">
        <f>SUM('Seq count data'!FR22:FR25)</f>
        <v>17.265039999999999</v>
      </c>
      <c r="FS7">
        <f>SUM('Seq count data'!FS22:FS25)</f>
        <v>0</v>
      </c>
      <c r="FT7">
        <f>SUM('Seq count data'!FT22:FT25)</f>
        <v>40.834360000000004</v>
      </c>
      <c r="FU7">
        <f>SUM('Seq count data'!FU22:FU25)</f>
        <v>32.366100000000003</v>
      </c>
      <c r="FV7">
        <f>SUM('Seq count data'!FV22:FV25)</f>
        <v>693.60599999999999</v>
      </c>
      <c r="FW7">
        <f>SUM('Seq count data'!FW22:FW25)</f>
        <v>0</v>
      </c>
      <c r="FX7">
        <f>SUM('Seq count data'!FX22:FX25)</f>
        <v>260.16570000000002</v>
      </c>
      <c r="FY7">
        <f>SUM('Seq count data'!FY22:FY25)</f>
        <v>14.08075</v>
      </c>
      <c r="FZ7">
        <f>SUM('Seq count data'!FZ22:FZ25)</f>
        <v>86.777799999999985</v>
      </c>
      <c r="GA7">
        <f>SUM('Seq count data'!GA22:GA25)</f>
        <v>212.65899999999999</v>
      </c>
      <c r="GB7">
        <f>SUM('Seq count data'!GB22:GB25)</f>
        <v>157.0163</v>
      </c>
      <c r="GC7">
        <f>SUM('Seq count data'!GC22:GC25)</f>
        <v>471.34400000000005</v>
      </c>
      <c r="GD7">
        <f>SUM('Seq count data'!GD22:GD25)</f>
        <v>0</v>
      </c>
      <c r="GE7">
        <f>SUM('Seq count data'!GE22:GE25)</f>
        <v>294.327</v>
      </c>
      <c r="GF7">
        <f>SUM('Seq count data'!GF22:GF25)</f>
        <v>531.46600000000001</v>
      </c>
      <c r="GG7">
        <f>SUM('Seq count data'!GG22:GG25)</f>
        <v>16.502559999999999</v>
      </c>
      <c r="GH7">
        <f>SUM('Seq count data'!GH22:GH25)</f>
        <v>4527.1400000000003</v>
      </c>
      <c r="GI7">
        <f>SUM('Seq count data'!GI22:GI25)</f>
        <v>2.7998620000000001</v>
      </c>
    </row>
    <row r="8" spans="1:191" x14ac:dyDescent="0.25">
      <c r="A8" t="s">
        <v>96</v>
      </c>
      <c r="C8" t="s">
        <v>94</v>
      </c>
      <c r="D8">
        <f>SUM('Seq count data'!D26:D29)</f>
        <v>10.259510000000001</v>
      </c>
      <c r="E8">
        <f>SUM('Seq count data'!E26:E29)</f>
        <v>2707.0450000000001</v>
      </c>
      <c r="F8">
        <f>SUM('Seq count data'!F26:F29)</f>
        <v>176.84870000000001</v>
      </c>
      <c r="G8">
        <f>SUM('Seq count data'!G26:G29)</f>
        <v>5630.7900000000009</v>
      </c>
      <c r="H8">
        <f>SUM('Seq count data'!H26:H29)</f>
        <v>4.2579849999999997</v>
      </c>
      <c r="I8">
        <f>SUM('Seq count data'!I26:I29)</f>
        <v>13085.509999999998</v>
      </c>
      <c r="J8">
        <f>SUM('Seq count data'!J26:J29)</f>
        <v>1479.547</v>
      </c>
      <c r="K8">
        <f>SUM('Seq count data'!K26:K29)</f>
        <v>4720.49</v>
      </c>
      <c r="L8">
        <f>SUM('Seq count data'!L26:L29)</f>
        <v>41.453950000000006</v>
      </c>
      <c r="M8">
        <f>SUM('Seq count data'!M26:M29)</f>
        <v>2809.6759999999999</v>
      </c>
      <c r="N8">
        <f>SUM('Seq count data'!N26:N29)</f>
        <v>9951.91</v>
      </c>
      <c r="O8">
        <f>SUM('Seq count data'!O26:O29)</f>
        <v>4704.7199999999993</v>
      </c>
      <c r="P8">
        <f>SUM('Seq count data'!P26:P29)</f>
        <v>3459.3740000000003</v>
      </c>
      <c r="Q8">
        <f>SUM('Seq count data'!Q26:Q29)</f>
        <v>255.50630000000001</v>
      </c>
      <c r="R8">
        <f>SUM('Seq count data'!R26:R29)</f>
        <v>196.04650000000001</v>
      </c>
      <c r="S8">
        <f>SUM('Seq count data'!S26:S29)</f>
        <v>55.3307</v>
      </c>
      <c r="T8">
        <f>SUM('Seq count data'!T26:T29)</f>
        <v>868.71100000000001</v>
      </c>
      <c r="U8">
        <f>SUM('Seq count data'!U26:U29)</f>
        <v>24.10256</v>
      </c>
      <c r="V8">
        <f>SUM('Seq count data'!V26:V29)</f>
        <v>0</v>
      </c>
      <c r="W8">
        <f>SUM('Seq count data'!W26:W29)</f>
        <v>1550.7889999999998</v>
      </c>
      <c r="X8">
        <f>SUM('Seq count data'!X26:X29)</f>
        <v>86.594799999999992</v>
      </c>
      <c r="Y8">
        <f>SUM('Seq count data'!Y26:Y29)</f>
        <v>159991.79999999999</v>
      </c>
      <c r="Z8">
        <f>SUM('Seq count data'!Z26:Z29)</f>
        <v>0</v>
      </c>
      <c r="AA8">
        <f>SUM('Seq count data'!AA26:AA29)</f>
        <v>124.5793</v>
      </c>
      <c r="AB8">
        <f>SUM('Seq count data'!AB26:AB29)</f>
        <v>111.58590000000001</v>
      </c>
      <c r="AC8">
        <f>SUM('Seq count data'!AC26:AC29)</f>
        <v>31.17605</v>
      </c>
      <c r="AD8">
        <f>SUM('Seq count data'!AD26:AD29)</f>
        <v>9252.0299999999988</v>
      </c>
      <c r="AE8">
        <f>SUM('Seq count data'!AE26:AE29)</f>
        <v>19.288599999999999</v>
      </c>
      <c r="AF8">
        <f>SUM('Seq count data'!AF26:AF29)</f>
        <v>289.64710000000002</v>
      </c>
      <c r="AG8">
        <f>SUM('Seq count data'!AG26:AG29)</f>
        <v>736.86900000000003</v>
      </c>
      <c r="AH8">
        <f>SUM('Seq count data'!AH26:AH29)</f>
        <v>590.08900000000006</v>
      </c>
      <c r="AI8">
        <f>SUM('Seq count data'!AI26:AI29)</f>
        <v>4913.7299999999996</v>
      </c>
      <c r="AJ8">
        <f>SUM('Seq count data'!AJ26:AJ29)</f>
        <v>21.925900000000002</v>
      </c>
      <c r="AK8">
        <f>SUM('Seq count data'!AK26:AK29)</f>
        <v>764.52600000000007</v>
      </c>
      <c r="AL8">
        <f>SUM('Seq count data'!AL26:AL29)</f>
        <v>0</v>
      </c>
      <c r="AM8">
        <f>SUM('Seq count data'!AM26:AM29)</f>
        <v>9.6829999999999998</v>
      </c>
      <c r="AN8">
        <f>SUM('Seq count data'!AN26:AN29)</f>
        <v>3.5612199999999996</v>
      </c>
      <c r="AO8">
        <f>SUM('Seq count data'!AO26:AO29)</f>
        <v>27.402740000000001</v>
      </c>
      <c r="AP8">
        <f>SUM('Seq count data'!AP26:AP29)</f>
        <v>52.588109999999993</v>
      </c>
      <c r="AQ8">
        <f>SUM('Seq count data'!AQ26:AQ29)</f>
        <v>30387.179999999997</v>
      </c>
      <c r="AR8">
        <f>SUM('Seq count data'!AR26:AR29)</f>
        <v>71.352959999999996</v>
      </c>
      <c r="AS8">
        <f>SUM('Seq count data'!AS26:AS29)</f>
        <v>1878.4299999999998</v>
      </c>
      <c r="AT8">
        <f>SUM('Seq count data'!AT26:AT29)</f>
        <v>771.05900000000008</v>
      </c>
      <c r="AU8">
        <f>SUM('Seq count data'!AU26:AU29)</f>
        <v>0</v>
      </c>
      <c r="AV8">
        <f>SUM('Seq count data'!AV26:AV29)</f>
        <v>126.6985</v>
      </c>
      <c r="AW8">
        <f>SUM('Seq count data'!AW26:AW29)</f>
        <v>46.29777</v>
      </c>
      <c r="AX8">
        <f>SUM('Seq count data'!AX26:AX29)</f>
        <v>18.60801</v>
      </c>
      <c r="AY8">
        <f>SUM('Seq count data'!AY26:AY29)</f>
        <v>96.418199999999999</v>
      </c>
      <c r="AZ8">
        <f>SUM('Seq count data'!AZ26:AZ29)</f>
        <v>7254.8499999999995</v>
      </c>
      <c r="BA8">
        <f>SUM('Seq count data'!BA26:BA29)</f>
        <v>0</v>
      </c>
      <c r="BB8">
        <f>SUM('Seq count data'!BB26:BB29)</f>
        <v>3.6530500000000004</v>
      </c>
      <c r="BC8">
        <f>SUM('Seq count data'!BC26:BC29)</f>
        <v>30.556000000000001</v>
      </c>
      <c r="BD8">
        <f>SUM('Seq count data'!BD26:BD29)</f>
        <v>4737.95</v>
      </c>
      <c r="BE8">
        <f>SUM('Seq count data'!BE26:BE29)</f>
        <v>33.50553</v>
      </c>
      <c r="BF8">
        <f>SUM('Seq count data'!BF26:BF29)</f>
        <v>31.871199999999998</v>
      </c>
      <c r="BG8">
        <f>SUM('Seq count data'!BG26:BG29)</f>
        <v>17110.379999999997</v>
      </c>
      <c r="BH8">
        <f>SUM('Seq count data'!BH26:BH29)</f>
        <v>2004.3519999999999</v>
      </c>
      <c r="BI8">
        <f>SUM('Seq count data'!BI26:BI29)</f>
        <v>24.008180000000003</v>
      </c>
      <c r="BJ8">
        <f>SUM('Seq count data'!BJ26:BJ29)</f>
        <v>673.02800000000002</v>
      </c>
      <c r="BK8">
        <f>SUM('Seq count data'!BK26:BK29)</f>
        <v>647.18700000000001</v>
      </c>
      <c r="BL8">
        <f>SUM('Seq count data'!BL26:BL29)</f>
        <v>10453.040000000001</v>
      </c>
      <c r="BM8">
        <f>SUM('Seq count data'!BM26:BM29)</f>
        <v>51.073999999999998</v>
      </c>
      <c r="BN8">
        <f>SUM('Seq count data'!BN26:BN29)</f>
        <v>14.51139</v>
      </c>
      <c r="BO8">
        <f>SUM('Seq count data'!BO26:BO29)</f>
        <v>12.03759</v>
      </c>
      <c r="BP8">
        <f>SUM('Seq count data'!BP26:BP29)</f>
        <v>81.311299999999989</v>
      </c>
      <c r="BQ8">
        <f>SUM('Seq count data'!BQ26:BQ29)</f>
        <v>94.336500000000001</v>
      </c>
      <c r="BR8">
        <f>SUM('Seq count data'!BR26:BR29)</f>
        <v>2268.8040000000001</v>
      </c>
      <c r="BS8">
        <f>SUM('Seq count data'!BS26:BS29)</f>
        <v>37.662880000000001</v>
      </c>
      <c r="BT8">
        <f>SUM('Seq count data'!BT26:BT29)</f>
        <v>47144</v>
      </c>
      <c r="BU8">
        <f>SUM('Seq count data'!BU26:BU29)</f>
        <v>104025.5</v>
      </c>
      <c r="BV8">
        <f>SUM('Seq count data'!BV26:BV29)</f>
        <v>1441.674</v>
      </c>
      <c r="BW8">
        <f>SUM('Seq count data'!BW26:BW29)</f>
        <v>25.195059999999998</v>
      </c>
      <c r="BX8">
        <f>SUM('Seq count data'!BX26:BX29)</f>
        <v>19.703785</v>
      </c>
      <c r="BY8">
        <f>SUM('Seq count data'!BY26:BY29)</f>
        <v>231.35329999999999</v>
      </c>
      <c r="BZ8">
        <f>SUM('Seq count data'!BZ26:BZ29)</f>
        <v>126.34270000000001</v>
      </c>
      <c r="CA8">
        <f>SUM('Seq count data'!CA26:CA29)</f>
        <v>0</v>
      </c>
      <c r="CB8">
        <f>SUM('Seq count data'!CB26:CB29)</f>
        <v>256.52870000000001</v>
      </c>
      <c r="CC8">
        <f>SUM('Seq count data'!CC26:CC29)</f>
        <v>50.4056</v>
      </c>
      <c r="CD8">
        <f>SUM('Seq count data'!CD26:CD29)</f>
        <v>15.092510000000001</v>
      </c>
      <c r="CE8">
        <f>SUM('Seq count data'!CE26:CE29)</f>
        <v>65.214799999999997</v>
      </c>
      <c r="CF8">
        <f>SUM('Seq count data'!CF26:CF29)</f>
        <v>438.81689999999998</v>
      </c>
      <c r="CG8">
        <f>SUM('Seq count data'!CG26:CG29)</f>
        <v>858.76800000000003</v>
      </c>
      <c r="CH8">
        <f>SUM('Seq count data'!CH26:CH29)</f>
        <v>28.79232</v>
      </c>
      <c r="CI8">
        <f>SUM('Seq count data'!CI26:CI29)</f>
        <v>200.35339999999999</v>
      </c>
      <c r="CJ8">
        <f>SUM('Seq count data'!CJ26:CJ29)</f>
        <v>153.65699999999998</v>
      </c>
      <c r="CK8">
        <f>SUM('Seq count data'!CK26:CK29)</f>
        <v>245.61579999999998</v>
      </c>
      <c r="CL8">
        <f>SUM('Seq count data'!CL26:CL29)</f>
        <v>41.763950000000001</v>
      </c>
      <c r="CM8">
        <f>SUM('Seq count data'!CM26:CM29)</f>
        <v>6.1891100000000003</v>
      </c>
      <c r="CN8">
        <f>SUM('Seq count data'!CN26:CN29)</f>
        <v>195.22730000000001</v>
      </c>
      <c r="CO8">
        <f>SUM('Seq count data'!CO26:CO29)</f>
        <v>4597.1000000000004</v>
      </c>
      <c r="CP8">
        <f>SUM('Seq count data'!CP26:CP29)</f>
        <v>12.354089999999999</v>
      </c>
      <c r="CQ8">
        <f>SUM('Seq count data'!CQ26:CQ29)</f>
        <v>30.143709999999999</v>
      </c>
      <c r="CR8">
        <f>SUM('Seq count data'!CR26:CR29)</f>
        <v>90407.3</v>
      </c>
      <c r="CS8">
        <f>SUM('Seq count data'!CS26:CS29)</f>
        <v>57.134500000000003</v>
      </c>
      <c r="CT8">
        <f>SUM('Seq count data'!CT26:CT29)</f>
        <v>323.48610000000002</v>
      </c>
      <c r="CU8">
        <f>SUM('Seq count data'!CU26:CU29)</f>
        <v>229.02370000000002</v>
      </c>
      <c r="CV8">
        <f>SUM('Seq count data'!CV26:CV29)</f>
        <v>77.721599999999995</v>
      </c>
      <c r="CW8">
        <f>SUM('Seq count data'!CW26:CW29)</f>
        <v>194.15799999999999</v>
      </c>
      <c r="CX8">
        <f>SUM('Seq count data'!CX26:CX29)</f>
        <v>913.87400000000002</v>
      </c>
      <c r="CY8">
        <f>SUM('Seq count data'!CY26:CY29)</f>
        <v>32806.32</v>
      </c>
      <c r="CZ8">
        <f>SUM('Seq count data'!CZ26:CZ29)</f>
        <v>22.392209999999999</v>
      </c>
      <c r="DA8">
        <f>SUM('Seq count data'!DA26:DA29)</f>
        <v>232.57870000000003</v>
      </c>
      <c r="DB8">
        <f>SUM('Seq count data'!DB26:DB29)</f>
        <v>273.17309999999998</v>
      </c>
      <c r="DC8">
        <f>SUM('Seq count data'!DC26:DC29)</f>
        <v>12774.26</v>
      </c>
      <c r="DD8">
        <f>SUM('Seq count data'!DD26:DD29)</f>
        <v>87.021100000000004</v>
      </c>
      <c r="DE8">
        <f>SUM('Seq count data'!DE26:DE29)</f>
        <v>3706.9140000000002</v>
      </c>
      <c r="DF8">
        <f>SUM('Seq count data'!DF26:DF29)</f>
        <v>241.20310000000001</v>
      </c>
      <c r="DG8">
        <f>SUM('Seq count data'!DG26:DG29)</f>
        <v>1097.4299999999998</v>
      </c>
      <c r="DH8">
        <f>SUM('Seq count data'!DH26:DH29)</f>
        <v>6.5819799999999997</v>
      </c>
      <c r="DI8">
        <f>SUM('Seq count data'!DI26:DI29)</f>
        <v>123.80600000000001</v>
      </c>
      <c r="DJ8">
        <f>SUM('Seq count data'!DJ26:DJ29)</f>
        <v>44.935470000000002</v>
      </c>
      <c r="DK8">
        <f>SUM('Seq count data'!DK26:DK29)</f>
        <v>355.06189999999998</v>
      </c>
      <c r="DL8">
        <f>SUM('Seq count data'!DL26:DL29)</f>
        <v>66.045500000000004</v>
      </c>
      <c r="DM8">
        <f>SUM('Seq count data'!DM26:DM29)</f>
        <v>1845.49</v>
      </c>
      <c r="DN8">
        <f>SUM('Seq count data'!DN26:DN29)</f>
        <v>12707.26</v>
      </c>
      <c r="DO8">
        <f>SUM('Seq count data'!DO26:DO29)</f>
        <v>152.81909999999999</v>
      </c>
      <c r="DP8">
        <f>SUM('Seq count data'!DP26:DP29)</f>
        <v>634.87999999999988</v>
      </c>
      <c r="DQ8">
        <f>SUM('Seq count data'!DQ26:DQ29)</f>
        <v>51.865300000000005</v>
      </c>
      <c r="DR8">
        <f>SUM('Seq count data'!DR26:DR29)</f>
        <v>30.923300000000001</v>
      </c>
      <c r="DS8">
        <f>SUM('Seq count data'!DS26:DS29)</f>
        <v>3415.09</v>
      </c>
      <c r="DT8">
        <f>SUM('Seq count data'!DT26:DT29)</f>
        <v>1377.5160000000001</v>
      </c>
      <c r="DU8">
        <f>SUM('Seq count data'!DU26:DU29)</f>
        <v>940.82400000000007</v>
      </c>
      <c r="DV8">
        <f>SUM('Seq count data'!DV26:DV29)</f>
        <v>12.590309999999999</v>
      </c>
      <c r="DW8">
        <f>SUM('Seq count data'!DW26:DW29)</f>
        <v>522.22399999999993</v>
      </c>
      <c r="DX8">
        <f>SUM('Seq count data'!DX26:DX29)</f>
        <v>25.924990000000001</v>
      </c>
      <c r="DY8">
        <f>SUM('Seq count data'!DY26:DY29)</f>
        <v>54.280799999999999</v>
      </c>
      <c r="DZ8">
        <f>SUM('Seq count data'!DZ26:DZ29)</f>
        <v>857.37400000000002</v>
      </c>
      <c r="EA8">
        <f>SUM('Seq count data'!EA26:EA29)</f>
        <v>18.352409999999999</v>
      </c>
      <c r="EB8">
        <f>SUM('Seq count data'!EB26:EB29)</f>
        <v>280.63900000000001</v>
      </c>
      <c r="EC8">
        <f>SUM('Seq count data'!EC26:EC29)</f>
        <v>158.36259999999999</v>
      </c>
      <c r="ED8">
        <f>SUM('Seq count data'!ED26:ED29)</f>
        <v>33.282550000000001</v>
      </c>
      <c r="EE8">
        <f>SUM('Seq count data'!EE26:EE29)</f>
        <v>163.22129999999999</v>
      </c>
      <c r="EF8">
        <f>SUM('Seq count data'!EF26:EF29)</f>
        <v>22.597770000000001</v>
      </c>
      <c r="EG8">
        <f>SUM('Seq count data'!EG26:EG29)</f>
        <v>17.729794999999999</v>
      </c>
      <c r="EH8">
        <f>SUM('Seq count data'!EH26:EH29)</f>
        <v>49.486059999999995</v>
      </c>
      <c r="EI8">
        <f>SUM('Seq count data'!EI26:EI29)</f>
        <v>1685.65</v>
      </c>
      <c r="EJ8">
        <f>SUM('Seq count data'!EJ26:EJ29)</f>
        <v>696.96900000000005</v>
      </c>
      <c r="EK8">
        <f>SUM('Seq count data'!EK26:EK29)</f>
        <v>27.212440000000001</v>
      </c>
      <c r="EL8">
        <f>SUM('Seq count data'!EL26:EL29)</f>
        <v>29902.180000000004</v>
      </c>
      <c r="EM8">
        <f>SUM('Seq count data'!EM26:EM29)</f>
        <v>23.297809999999998</v>
      </c>
      <c r="EN8">
        <f>SUM('Seq count data'!EN26:EN29)</f>
        <v>31.871199999999998</v>
      </c>
      <c r="EO8">
        <f>SUM('Seq count data'!EO26:EO29)</f>
        <v>12.354089999999999</v>
      </c>
      <c r="EP8">
        <f>SUM('Seq count data'!EP26:EP29)</f>
        <v>2418.402</v>
      </c>
      <c r="EQ8">
        <f>SUM('Seq count data'!EQ26:EQ29)</f>
        <v>707.16200000000003</v>
      </c>
      <c r="ER8">
        <f>SUM('Seq count data'!ER26:ER29)</f>
        <v>31.87969</v>
      </c>
      <c r="ES8">
        <f>SUM('Seq count data'!ES26:ES29)</f>
        <v>2707.0450000000001</v>
      </c>
      <c r="ET8">
        <f>SUM('Seq count data'!ET26:ET29)</f>
        <v>20.718869999999999</v>
      </c>
      <c r="EU8">
        <f>SUM('Seq count data'!EU26:EU29)</f>
        <v>55.5779</v>
      </c>
      <c r="EV8">
        <f>SUM('Seq count data'!EV26:EV29)</f>
        <v>36.722169999999998</v>
      </c>
      <c r="EW8">
        <f>SUM('Seq count data'!EW26:EW29)</f>
        <v>36.747259999999997</v>
      </c>
      <c r="EX8">
        <f>SUM('Seq count data'!EX26:EX29)</f>
        <v>2498.2429999999999</v>
      </c>
      <c r="EY8">
        <f>SUM('Seq count data'!EY26:EY29)</f>
        <v>27.212440000000001</v>
      </c>
      <c r="EZ8">
        <f>SUM('Seq count data'!EZ26:EZ29)</f>
        <v>141.90950000000001</v>
      </c>
      <c r="FA8">
        <f>SUM('Seq count data'!FA26:FA29)</f>
        <v>188.09910000000002</v>
      </c>
      <c r="FB8">
        <f>SUM('Seq count data'!FB26:FB29)</f>
        <v>650.2650000000001</v>
      </c>
      <c r="FC8">
        <f>SUM('Seq count data'!FC26:FC29)</f>
        <v>6223.4500000000007</v>
      </c>
      <c r="FD8">
        <f>SUM('Seq count data'!FD26:FD29)</f>
        <v>416.44120000000004</v>
      </c>
      <c r="FE8">
        <f>SUM('Seq count data'!FE26:FE29)</f>
        <v>390.42339999999996</v>
      </c>
      <c r="FF8">
        <f>SUM('Seq count data'!FF26:FF29)</f>
        <v>195.90800000000002</v>
      </c>
      <c r="FG8">
        <f>SUM('Seq count data'!FG26:FG29)</f>
        <v>19.699839999999998</v>
      </c>
      <c r="FH8">
        <f>SUM('Seq count data'!FH26:FH29)</f>
        <v>38.415170000000003</v>
      </c>
      <c r="FI8">
        <f>SUM('Seq count data'!FI26:FI29)</f>
        <v>47.770869999999995</v>
      </c>
      <c r="FJ8">
        <f>SUM('Seq count data'!FJ26:FJ29)</f>
        <v>44.165289999999999</v>
      </c>
      <c r="FK8">
        <f>SUM('Seq count data'!FK26:FK29)</f>
        <v>52.705200000000005</v>
      </c>
      <c r="FL8">
        <f>SUM('Seq count data'!FL26:FL29)</f>
        <v>1010.1469999999999</v>
      </c>
      <c r="FM8">
        <f>SUM('Seq count data'!FM26:FM29)</f>
        <v>41.748840000000001</v>
      </c>
      <c r="FN8">
        <f>SUM('Seq count data'!FN26:FN29)</f>
        <v>0</v>
      </c>
      <c r="FO8">
        <f>SUM('Seq count data'!FO26:FO29)</f>
        <v>14.091840000000001</v>
      </c>
      <c r="FP8">
        <f>SUM('Seq count data'!FP26:FP29)</f>
        <v>53.081870000000002</v>
      </c>
      <c r="FQ8">
        <f>SUM('Seq count data'!FQ26:FQ29)</f>
        <v>22.76632</v>
      </c>
      <c r="FR8">
        <f>SUM('Seq count data'!FR26:FR29)</f>
        <v>16.418029999999998</v>
      </c>
      <c r="FS8">
        <f>SUM('Seq count data'!FS26:FS29)</f>
        <v>17.750339999999998</v>
      </c>
      <c r="FT8">
        <f>SUM('Seq count data'!FT26:FT29)</f>
        <v>22.123159999999999</v>
      </c>
      <c r="FU8">
        <f>SUM('Seq count data'!FU26:FU29)</f>
        <v>49.163420000000002</v>
      </c>
      <c r="FV8">
        <f>SUM('Seq count data'!FV26:FV29)</f>
        <v>452.89400000000001</v>
      </c>
      <c r="FW8">
        <f>SUM('Seq count data'!FW26:FW29)</f>
        <v>41.535029999999999</v>
      </c>
      <c r="FX8">
        <f>SUM('Seq count data'!FX26:FX29)</f>
        <v>448.673</v>
      </c>
      <c r="FY8">
        <f>SUM('Seq count data'!FY26:FY29)</f>
        <v>38.838219999999993</v>
      </c>
      <c r="FZ8">
        <f>SUM('Seq count data'!FZ26:FZ29)</f>
        <v>142.61760000000001</v>
      </c>
      <c r="GA8">
        <f>SUM('Seq count data'!GA26:GA29)</f>
        <v>193.16119999999998</v>
      </c>
      <c r="GB8">
        <f>SUM('Seq count data'!GB26:GB29)</f>
        <v>303.72480000000002</v>
      </c>
      <c r="GC8">
        <f>SUM('Seq count data'!GC26:GC29)</f>
        <v>384.83089999999999</v>
      </c>
      <c r="GD8">
        <f>SUM('Seq count data'!GD26:GD29)</f>
        <v>83.054200000000009</v>
      </c>
      <c r="GE8">
        <f>SUM('Seq count data'!GE26:GE29)</f>
        <v>285.24249999999995</v>
      </c>
      <c r="GF8">
        <f>SUM('Seq count data'!GF26:GF29)</f>
        <v>1060.652</v>
      </c>
      <c r="GG8">
        <f>SUM('Seq count data'!GG26:GG29)</f>
        <v>40.56955</v>
      </c>
      <c r="GH8">
        <f>SUM('Seq count data'!GH26:GH29)</f>
        <v>6101.2800000000007</v>
      </c>
      <c r="GI8">
        <f>SUM('Seq count data'!GI26:GI29)</f>
        <v>3.9051100000000001</v>
      </c>
    </row>
    <row r="9" spans="1:191" x14ac:dyDescent="0.25">
      <c r="A9" t="s">
        <v>92</v>
      </c>
      <c r="C9" t="s">
        <v>94</v>
      </c>
      <c r="D9">
        <f>SUM('Seq count data'!D30:D33)</f>
        <v>2.8866800000000001</v>
      </c>
      <c r="E9">
        <f>SUM('Seq count data'!E30:E33)</f>
        <v>3629.8009999999995</v>
      </c>
      <c r="F9">
        <f>SUM('Seq count data'!F30:F33)</f>
        <v>136.21199999999999</v>
      </c>
      <c r="G9">
        <f>SUM('Seq count data'!G30:G33)</f>
        <v>5592.7100000000009</v>
      </c>
      <c r="H9">
        <f>SUM('Seq count data'!H30:H33)</f>
        <v>10.389990000000001</v>
      </c>
      <c r="I9">
        <f>SUM('Seq count data'!I30:I33)</f>
        <v>12171.009999999998</v>
      </c>
      <c r="J9">
        <f>SUM('Seq count data'!J30:J33)</f>
        <v>1588.0099999999998</v>
      </c>
      <c r="K9">
        <f>SUM('Seq count data'!K30:K33)</f>
        <v>5572.39</v>
      </c>
      <c r="L9">
        <f>SUM('Seq count data'!L30:L33)</f>
        <v>0</v>
      </c>
      <c r="M9">
        <f>SUM('Seq count data'!M30:M33)</f>
        <v>3904.9070000000002</v>
      </c>
      <c r="N9">
        <f>SUM('Seq count data'!N30:N33)</f>
        <v>20614.12</v>
      </c>
      <c r="O9">
        <f>SUM('Seq count data'!O30:O33)</f>
        <v>6822.7199999999993</v>
      </c>
      <c r="P9">
        <f>SUM('Seq count data'!P30:P33)</f>
        <v>3738.7620000000002</v>
      </c>
      <c r="Q9">
        <f>SUM('Seq count data'!Q30:Q33)</f>
        <v>279.3313</v>
      </c>
      <c r="R9">
        <f>SUM('Seq count data'!R30:R33)</f>
        <v>282.18989999999997</v>
      </c>
      <c r="S9">
        <f>SUM('Seq count data'!S30:S33)</f>
        <v>75.801859999999991</v>
      </c>
      <c r="T9">
        <f>SUM('Seq count data'!T30:T33)</f>
        <v>1104.4749999999999</v>
      </c>
      <c r="U9">
        <f>SUM('Seq count data'!U30:U33)</f>
        <v>0</v>
      </c>
      <c r="V9">
        <f>SUM('Seq count data'!V30:V33)</f>
        <v>13.276669999999999</v>
      </c>
      <c r="W9">
        <f>SUM('Seq count data'!W30:W33)</f>
        <v>1782.0830000000001</v>
      </c>
      <c r="X9">
        <f>SUM('Seq count data'!X30:X33)</f>
        <v>133.52029999999999</v>
      </c>
      <c r="Y9">
        <f>SUM('Seq count data'!Y30:Y33)</f>
        <v>227000.09999999998</v>
      </c>
      <c r="Z9">
        <f>SUM('Seq count data'!Z30:Z33)</f>
        <v>23.896999999999998</v>
      </c>
      <c r="AA9">
        <f>SUM('Seq count data'!AA30:AA33)</f>
        <v>164.21629999999999</v>
      </c>
      <c r="AB9">
        <f>SUM('Seq count data'!AB30:AB33)</f>
        <v>58.680259999999997</v>
      </c>
      <c r="AC9">
        <f>SUM('Seq count data'!AC30:AC33)</f>
        <v>23.792960000000001</v>
      </c>
      <c r="AD9">
        <f>SUM('Seq count data'!AD30:AD33)</f>
        <v>11576.919999999998</v>
      </c>
      <c r="AE9">
        <f>SUM('Seq count data'!AE30:AE33)</f>
        <v>23.66422</v>
      </c>
      <c r="AF9">
        <f>SUM('Seq count data'!AF30:AF33)</f>
        <v>236.1979</v>
      </c>
      <c r="AG9">
        <f>SUM('Seq count data'!AG30:AG33)</f>
        <v>803.07199999999989</v>
      </c>
      <c r="AH9">
        <f>SUM('Seq count data'!AH30:AH33)</f>
        <v>910.28400000000011</v>
      </c>
      <c r="AI9">
        <f>SUM('Seq count data'!AI30:AI33)</f>
        <v>6291.99</v>
      </c>
      <c r="AJ9">
        <f>SUM('Seq count data'!AJ30:AJ33)</f>
        <v>410.41120000000001</v>
      </c>
      <c r="AK9">
        <f>SUM('Seq count data'!AK30:AK33)</f>
        <v>1266.049</v>
      </c>
      <c r="AL9">
        <f>SUM('Seq count data'!AL30:AL33)</f>
        <v>0</v>
      </c>
      <c r="AM9">
        <f>SUM('Seq count data'!AM30:AM33)</f>
        <v>13.375910000000001</v>
      </c>
      <c r="AN9">
        <f>SUM('Seq count data'!AN30:AN33)</f>
        <v>34.485520000000001</v>
      </c>
      <c r="AO9">
        <f>SUM('Seq count data'!AO30:AO33)</f>
        <v>327.69989999999996</v>
      </c>
      <c r="AP9">
        <f>SUM('Seq count data'!AP30:AP33)</f>
        <v>38.925849999999997</v>
      </c>
      <c r="AQ9">
        <f>SUM('Seq count data'!AQ30:AQ33)</f>
        <v>31968.43</v>
      </c>
      <c r="AR9">
        <f>SUM('Seq count data'!AR30:AR33)</f>
        <v>167.30009999999999</v>
      </c>
      <c r="AS9">
        <f>SUM('Seq count data'!AS30:AS33)</f>
        <v>2534.4359999999997</v>
      </c>
      <c r="AT9">
        <f>SUM('Seq count data'!AT30:AT33)</f>
        <v>817.01499999999999</v>
      </c>
      <c r="AU9">
        <f>SUM('Seq count data'!AU30:AU33)</f>
        <v>0</v>
      </c>
      <c r="AV9">
        <f>SUM('Seq count data'!AV30:AV33)</f>
        <v>41.286859999999997</v>
      </c>
      <c r="AW9">
        <f>SUM('Seq count data'!AW30:AW33)</f>
        <v>51.674390000000002</v>
      </c>
      <c r="AX9">
        <f>SUM('Seq count data'!AX30:AX33)</f>
        <v>88.840899999999991</v>
      </c>
      <c r="AY9">
        <f>SUM('Seq count data'!AY30:AY33)</f>
        <v>167.30009999999999</v>
      </c>
      <c r="AZ9">
        <f>SUM('Seq count data'!AZ30:AZ33)</f>
        <v>5112.6100000000006</v>
      </c>
      <c r="BA9">
        <f>SUM('Seq count data'!BA30:BA33)</f>
        <v>0</v>
      </c>
      <c r="BB9">
        <f>SUM('Seq count data'!BB30:BB33)</f>
        <v>0</v>
      </c>
      <c r="BC9">
        <f>SUM('Seq count data'!BC30:BC33)</f>
        <v>8.9601800000000011</v>
      </c>
      <c r="BD9">
        <f>SUM('Seq count data'!BD30:BD33)</f>
        <v>5653.2400000000007</v>
      </c>
      <c r="BE9">
        <f>SUM('Seq count data'!BE30:BE33)</f>
        <v>0</v>
      </c>
      <c r="BF9">
        <f>SUM('Seq count data'!BF30:BF33)</f>
        <v>14.206</v>
      </c>
      <c r="BG9">
        <f>SUM('Seq count data'!BG30:BG33)</f>
        <v>16027.54</v>
      </c>
      <c r="BH9">
        <f>SUM('Seq count data'!BH30:BH33)</f>
        <v>2657.0920000000001</v>
      </c>
      <c r="BI9">
        <f>SUM('Seq count data'!BI30:BI33)</f>
        <v>29.868840000000002</v>
      </c>
      <c r="BJ9">
        <f>SUM('Seq count data'!BJ30:BJ33)</f>
        <v>870.49</v>
      </c>
      <c r="BK9">
        <f>SUM('Seq count data'!BK30:BK33)</f>
        <v>961.56900000000007</v>
      </c>
      <c r="BL9">
        <f>SUM('Seq count data'!BL30:BL33)</f>
        <v>24289.8</v>
      </c>
      <c r="BM9">
        <f>SUM('Seq count data'!BM30:BM33)</f>
        <v>26.878129999999999</v>
      </c>
      <c r="BN9">
        <f>SUM('Seq count data'!BN30:BN33)</f>
        <v>20.80705</v>
      </c>
      <c r="BO9">
        <f>SUM('Seq count data'!BO30:BO33)</f>
        <v>23.364089999999997</v>
      </c>
      <c r="BP9">
        <f>SUM('Seq count data'!BP30:BP33)</f>
        <v>121.04140000000001</v>
      </c>
      <c r="BQ9">
        <f>SUM('Seq count data'!BQ30:BQ33)</f>
        <v>61.167560000000002</v>
      </c>
      <c r="BR9">
        <f>SUM('Seq count data'!BR30:BR33)</f>
        <v>2573.1309999999999</v>
      </c>
      <c r="BS9">
        <f>SUM('Seq count data'!BS30:BS33)</f>
        <v>5.7733699999999999</v>
      </c>
      <c r="BT9">
        <f>SUM('Seq count data'!BT30:BT33)</f>
        <v>40363.25</v>
      </c>
      <c r="BU9">
        <f>SUM('Seq count data'!BU30:BU33)</f>
        <v>83226.200000000012</v>
      </c>
      <c r="BV9">
        <f>SUM('Seq count data'!BV30:BV33)</f>
        <v>1293.8720000000001</v>
      </c>
      <c r="BW9">
        <f>SUM('Seq count data'!BW30:BW33)</f>
        <v>16.46349</v>
      </c>
      <c r="BX9">
        <f>SUM('Seq count data'!BX30:BX33)</f>
        <v>50.976100000000002</v>
      </c>
      <c r="BY9">
        <f>SUM('Seq count data'!BY30:BY33)</f>
        <v>255.95229999999998</v>
      </c>
      <c r="BZ9">
        <f>SUM('Seq count data'!BZ30:BZ33)</f>
        <v>293.57120000000003</v>
      </c>
      <c r="CA9">
        <f>SUM('Seq count data'!CA30:CA33)</f>
        <v>23.66422</v>
      </c>
      <c r="CB9">
        <f>SUM('Seq count data'!CB30:CB33)</f>
        <v>451.51650000000001</v>
      </c>
      <c r="CC9">
        <f>SUM('Seq count data'!CC30:CC33)</f>
        <v>69.466049999999996</v>
      </c>
      <c r="CD9">
        <f>SUM('Seq count data'!CD30:CD33)</f>
        <v>2.8866800000000001</v>
      </c>
      <c r="CE9">
        <f>SUM('Seq count data'!CE30:CE33)</f>
        <v>39.953870000000002</v>
      </c>
      <c r="CF9">
        <f>SUM('Seq count data'!CF30:CF33)</f>
        <v>407.70339999999999</v>
      </c>
      <c r="CG9">
        <f>SUM('Seq count data'!CG30:CG33)</f>
        <v>1241.7</v>
      </c>
      <c r="CH9">
        <f>SUM('Seq count data'!CH30:CH33)</f>
        <v>0</v>
      </c>
      <c r="CI9">
        <f>SUM('Seq count data'!CI30:CI33)</f>
        <v>276.92590000000001</v>
      </c>
      <c r="CJ9">
        <f>SUM('Seq count data'!CJ30:CJ33)</f>
        <v>210.0806</v>
      </c>
      <c r="CK9">
        <f>SUM('Seq count data'!CK30:CK33)</f>
        <v>443.40559999999999</v>
      </c>
      <c r="CL9">
        <f>SUM('Seq count data'!CL30:CL33)</f>
        <v>71.046840000000003</v>
      </c>
      <c r="CM9">
        <f>SUM('Seq count data'!CM30:CM33)</f>
        <v>13.276669999999999</v>
      </c>
      <c r="CN9">
        <f>SUM('Seq count data'!CN30:CN33)</f>
        <v>162.93270000000001</v>
      </c>
      <c r="CO9">
        <f>SUM('Seq count data'!CO30:CO33)</f>
        <v>5111.7299999999996</v>
      </c>
      <c r="CP9">
        <f>SUM('Seq count data'!CP30:CP33)</f>
        <v>34.998269999999998</v>
      </c>
      <c r="CQ9">
        <f>SUM('Seq count data'!CQ30:CQ33)</f>
        <v>97.575600000000009</v>
      </c>
      <c r="CR9">
        <f>SUM('Seq count data'!CR30:CR33)</f>
        <v>136466.1</v>
      </c>
      <c r="CS9">
        <f>SUM('Seq count data'!CS30:CS33)</f>
        <v>96.812259999999995</v>
      </c>
      <c r="CT9">
        <f>SUM('Seq count data'!CT30:CT33)</f>
        <v>324.49119999999999</v>
      </c>
      <c r="CU9">
        <f>SUM('Seq count data'!CU30:CU33)</f>
        <v>178.79040000000001</v>
      </c>
      <c r="CV9">
        <f>SUM('Seq count data'!CV30:CV33)</f>
        <v>43.344059999999999</v>
      </c>
      <c r="CW9">
        <f>SUM('Seq count data'!CW30:CW33)</f>
        <v>208.16310000000001</v>
      </c>
      <c r="CX9">
        <f>SUM('Seq count data'!CX30:CX33)</f>
        <v>1118.4929999999999</v>
      </c>
      <c r="CY9">
        <f>SUM('Seq count data'!CY30:CY33)</f>
        <v>42256.65</v>
      </c>
      <c r="CZ9">
        <f>SUM('Seq count data'!CZ30:CZ33)</f>
        <v>33.984470000000002</v>
      </c>
      <c r="DA9">
        <f>SUM('Seq count data'!DA30:DA33)</f>
        <v>464.32000000000005</v>
      </c>
      <c r="DB9">
        <f>SUM('Seq count data'!DB30:DB33)</f>
        <v>420.25739999999996</v>
      </c>
      <c r="DC9">
        <f>SUM('Seq count data'!DC30:DC33)</f>
        <v>14637.61</v>
      </c>
      <c r="DD9">
        <f>SUM('Seq count data'!DD30:DD33)</f>
        <v>87.914500000000004</v>
      </c>
      <c r="DE9">
        <f>SUM('Seq count data'!DE30:DE33)</f>
        <v>3780.0370000000003</v>
      </c>
      <c r="DF9">
        <f>SUM('Seq count data'!DF30:DF33)</f>
        <v>368.07299999999998</v>
      </c>
      <c r="DG9">
        <f>SUM('Seq count data'!DG30:DG33)</f>
        <v>1520.1970000000001</v>
      </c>
      <c r="DH9">
        <f>SUM('Seq count data'!DH30:DH33)</f>
        <v>13.27425</v>
      </c>
      <c r="DI9">
        <f>SUM('Seq count data'!DI30:DI33)</f>
        <v>80.846238999999997</v>
      </c>
      <c r="DJ9">
        <f>SUM('Seq count data'!DJ30:DJ33)</f>
        <v>35.939949999999996</v>
      </c>
      <c r="DK9">
        <f>SUM('Seq count data'!DK30:DK33)</f>
        <v>358.74559999999997</v>
      </c>
      <c r="DL9">
        <f>SUM('Seq count data'!DL30:DL33)</f>
        <v>136.30780000000001</v>
      </c>
      <c r="DM9">
        <f>SUM('Seq count data'!DM30:DM33)</f>
        <v>1905.7110000000002</v>
      </c>
      <c r="DN9">
        <f>SUM('Seq count data'!DN30:DN33)</f>
        <v>14471.880000000001</v>
      </c>
      <c r="DO9">
        <f>SUM('Seq count data'!DO30:DO33)</f>
        <v>168.72649999999999</v>
      </c>
      <c r="DP9">
        <f>SUM('Seq count data'!DP30:DP33)</f>
        <v>841.60400000000004</v>
      </c>
      <c r="DQ9">
        <f>SUM('Seq count data'!DQ30:DQ33)</f>
        <v>65.949690000000004</v>
      </c>
      <c r="DR9">
        <f>SUM('Seq count data'!DR30:DR33)</f>
        <v>39.827569999999994</v>
      </c>
      <c r="DS9">
        <f>SUM('Seq count data'!DS30:DS33)</f>
        <v>3959.7629999999999</v>
      </c>
      <c r="DT9">
        <f>SUM('Seq count data'!DT30:DT33)</f>
        <v>1348.433</v>
      </c>
      <c r="DU9">
        <f>SUM('Seq count data'!DU30:DU33)</f>
        <v>1013.0890000000002</v>
      </c>
      <c r="DV9">
        <f>SUM('Seq count data'!DV30:DV33)</f>
        <v>16.061700000000002</v>
      </c>
      <c r="DW9">
        <f>SUM('Seq count data'!DW30:DW33)</f>
        <v>413.68349999999998</v>
      </c>
      <c r="DX9">
        <f>SUM('Seq count data'!DX30:DX33)</f>
        <v>25.42127</v>
      </c>
      <c r="DY9">
        <f>SUM('Seq count data'!DY30:DY33)</f>
        <v>20.903859999999998</v>
      </c>
      <c r="DZ9">
        <f>SUM('Seq count data'!DZ30:DZ33)</f>
        <v>1186.223</v>
      </c>
      <c r="EA9">
        <f>SUM('Seq count data'!EA30:EA33)</f>
        <v>16.262590000000003</v>
      </c>
      <c r="EB9">
        <f>SUM('Seq count data'!EB30:EB33)</f>
        <v>201.77969999999996</v>
      </c>
      <c r="EC9">
        <f>SUM('Seq count data'!EC30:EC33)</f>
        <v>148.2467</v>
      </c>
      <c r="ED9">
        <f>SUM('Seq count data'!ED30:ED33)</f>
        <v>32.755539999999996</v>
      </c>
      <c r="EE9">
        <f>SUM('Seq count data'!EE30:EE33)</f>
        <v>77.127600000000001</v>
      </c>
      <c r="EF9">
        <f>SUM('Seq count data'!EF30:EF33)</f>
        <v>35.816069999999996</v>
      </c>
      <c r="EG9">
        <f>SUM('Seq count data'!EG30:EG33)</f>
        <v>0</v>
      </c>
      <c r="EH9">
        <f>SUM('Seq count data'!EH30:EH33)</f>
        <v>28.310360000000003</v>
      </c>
      <c r="EI9">
        <f>SUM('Seq count data'!EI30:EI33)</f>
        <v>928.27700000000004</v>
      </c>
      <c r="EJ9">
        <f>SUM('Seq count data'!EJ30:EJ33)</f>
        <v>1366.029</v>
      </c>
      <c r="EK9">
        <f>SUM('Seq count data'!EK30:EK33)</f>
        <v>39.592400000000005</v>
      </c>
      <c r="EL9">
        <f>SUM('Seq count data'!EL30:EL33)</f>
        <v>31548.97</v>
      </c>
      <c r="EM9">
        <f>SUM('Seq count data'!EM30:EM33)</f>
        <v>8.860949999999999</v>
      </c>
      <c r="EN9">
        <f>SUM('Seq count data'!EN30:EN33)</f>
        <v>14.206</v>
      </c>
      <c r="EO9">
        <f>SUM('Seq count data'!EO30:EO33)</f>
        <v>34.998269999999998</v>
      </c>
      <c r="EP9">
        <f>SUM('Seq count data'!EP30:EP33)</f>
        <v>2762.6530000000002</v>
      </c>
      <c r="EQ9">
        <f>SUM('Seq count data'!EQ30:EQ33)</f>
        <v>783.86899999999991</v>
      </c>
      <c r="ER9">
        <f>SUM('Seq count data'!ER30:ER33)</f>
        <v>0.72185060000000001</v>
      </c>
      <c r="ES9">
        <f>SUM('Seq count data'!ES30:ES33)</f>
        <v>3629.8009999999995</v>
      </c>
      <c r="ET9">
        <f>SUM('Seq count data'!ET30:ET33)</f>
        <v>0</v>
      </c>
      <c r="EU9">
        <f>SUM('Seq count data'!EU30:EU33)</f>
        <v>75.044499999999999</v>
      </c>
      <c r="EV9">
        <f>SUM('Seq count data'!EV30:EV33)</f>
        <v>43.041450000000005</v>
      </c>
      <c r="EW9">
        <f>SUM('Seq count data'!EW30:EW33)</f>
        <v>96.276799999999994</v>
      </c>
      <c r="EX9">
        <f>SUM('Seq count data'!EX30:EX33)</f>
        <v>5667.48</v>
      </c>
      <c r="EY9">
        <f>SUM('Seq count data'!EY30:EY33)</f>
        <v>39.592400000000005</v>
      </c>
      <c r="EZ9">
        <f>SUM('Seq count data'!EZ30:EZ33)</f>
        <v>98.634200000000007</v>
      </c>
      <c r="FA9">
        <f>SUM('Seq count data'!FA30:FA33)</f>
        <v>196.9376</v>
      </c>
      <c r="FB9">
        <f>SUM('Seq count data'!FB30:FB33)</f>
        <v>1369.864</v>
      </c>
      <c r="FC9">
        <f>SUM('Seq count data'!FC30:FC33)</f>
        <v>8647.380000000001</v>
      </c>
      <c r="FD9">
        <f>SUM('Seq count data'!FD30:FD33)</f>
        <v>530.15900000000011</v>
      </c>
      <c r="FE9">
        <f>SUM('Seq count data'!FE30:FE33)</f>
        <v>713.10599999999999</v>
      </c>
      <c r="FF9">
        <f>SUM('Seq count data'!FF30:FF33)</f>
        <v>139.4922</v>
      </c>
      <c r="FG9">
        <f>SUM('Seq count data'!FG30:FG33)</f>
        <v>38.499429999999997</v>
      </c>
      <c r="FH9">
        <f>SUM('Seq count data'!FH30:FH33)</f>
        <v>29.43759</v>
      </c>
      <c r="FI9">
        <f>SUM('Seq count data'!FI30:FI33)</f>
        <v>102.224</v>
      </c>
      <c r="FJ9">
        <f>SUM('Seq count data'!FJ30:FJ33)</f>
        <v>17.82113</v>
      </c>
      <c r="FK9">
        <f>SUM('Seq count data'!FK30:FK33)</f>
        <v>62.493299999999998</v>
      </c>
      <c r="FL9">
        <f>SUM('Seq count data'!FL30:FL33)</f>
        <v>713.49600000000009</v>
      </c>
      <c r="FM9">
        <f>SUM('Seq count data'!FM30:FM33)</f>
        <v>27.80686</v>
      </c>
      <c r="FN9">
        <f>SUM('Seq count data'!FN30:FN33)</f>
        <v>0</v>
      </c>
      <c r="FO9">
        <f>SUM('Seq count data'!FO30:FO33)</f>
        <v>9.2627400000000009</v>
      </c>
      <c r="FP9">
        <f>SUM('Seq count data'!FP30:FP33)</f>
        <v>29.43759</v>
      </c>
      <c r="FQ9">
        <f>SUM('Seq count data'!FQ30:FQ33)</f>
        <v>31.29627</v>
      </c>
      <c r="FR9">
        <f>SUM('Seq count data'!FR30:FR33)</f>
        <v>2.9859200000000001</v>
      </c>
      <c r="FS9">
        <f>SUM('Seq count data'!FS30:FS33)</f>
        <v>25.324440000000003</v>
      </c>
      <c r="FT9">
        <f>SUM('Seq count data'!FT30:FT33)</f>
        <v>47.330860000000001</v>
      </c>
      <c r="FU9">
        <f>SUM('Seq count data'!FU30:FU33)</f>
        <v>36.116219999999998</v>
      </c>
      <c r="FV9">
        <f>SUM('Seq count data'!FV30:FV33)</f>
        <v>237.92310000000001</v>
      </c>
      <c r="FW9">
        <f>SUM('Seq count data'!FW30:FW33)</f>
        <v>47.258690000000001</v>
      </c>
      <c r="FX9">
        <f>SUM('Seq count data'!FX30:FX33)</f>
        <v>343.99200000000002</v>
      </c>
      <c r="FY9">
        <f>SUM('Seq count data'!FY30:FY33)</f>
        <v>86.462499999999991</v>
      </c>
      <c r="FZ9">
        <f>SUM('Seq count data'!FZ30:FZ33)</f>
        <v>117.78580000000001</v>
      </c>
      <c r="GA9">
        <f>SUM('Seq count data'!GA30:GA33)</f>
        <v>429.017</v>
      </c>
      <c r="GB9">
        <f>SUM('Seq count data'!GB30:GB33)</f>
        <v>298.76490000000001</v>
      </c>
      <c r="GC9">
        <f>SUM('Seq count data'!GC30:GC33)</f>
        <v>761.57</v>
      </c>
      <c r="GD9">
        <f>SUM('Seq count data'!GD30:GD33)</f>
        <v>20.608560000000001</v>
      </c>
      <c r="GE9">
        <f>SUM('Seq count data'!GE30:GE33)</f>
        <v>551.61799999999994</v>
      </c>
      <c r="GF9">
        <f>SUM('Seq count data'!GF30:GF33)</f>
        <v>690.2170000000001</v>
      </c>
      <c r="GG9">
        <f>SUM('Seq count data'!GG30:GG33)</f>
        <v>26.783700000000003</v>
      </c>
      <c r="GH9">
        <f>SUM('Seq count data'!GH30:GH33)</f>
        <v>5824.13</v>
      </c>
      <c r="GI9">
        <f>SUM('Seq count data'!GI30:GI33)</f>
        <v>26.778909999999996</v>
      </c>
    </row>
    <row r="10" spans="1:191" x14ac:dyDescent="0.25">
      <c r="A10" t="s">
        <v>89</v>
      </c>
      <c r="C10" t="s">
        <v>95</v>
      </c>
      <c r="D10">
        <f>SUM('Seq count data'!D34:D37)</f>
        <v>22.05547</v>
      </c>
      <c r="E10">
        <f>SUM('Seq count data'!E34:E37)</f>
        <v>1596.6469999999999</v>
      </c>
      <c r="F10">
        <f>SUM('Seq count data'!F34:F37)</f>
        <v>82.049199999999999</v>
      </c>
      <c r="G10">
        <f>SUM('Seq count data'!G34:G37)</f>
        <v>2764.7220000000002</v>
      </c>
      <c r="H10">
        <f>SUM('Seq count data'!H34:H37)</f>
        <v>17.37613</v>
      </c>
      <c r="I10">
        <f>SUM('Seq count data'!I34:I37)</f>
        <v>10430.81</v>
      </c>
      <c r="J10">
        <f>SUM('Seq count data'!J34:J37)</f>
        <v>567.63639999999998</v>
      </c>
      <c r="K10">
        <f>SUM('Seq count data'!K34:K37)</f>
        <v>2569.6150000000002</v>
      </c>
      <c r="L10">
        <f>SUM('Seq count data'!L34:L37)</f>
        <v>0</v>
      </c>
      <c r="M10">
        <f>SUM('Seq count data'!M34:M37)</f>
        <v>2043.3220000000001</v>
      </c>
      <c r="N10">
        <f>SUM('Seq count data'!N34:N37)</f>
        <v>8845.36</v>
      </c>
      <c r="O10">
        <f>SUM('Seq count data'!O34:O37)</f>
        <v>2011.1779999999999</v>
      </c>
      <c r="P10">
        <f>SUM('Seq count data'!P34:P37)</f>
        <v>2935.0020000000004</v>
      </c>
      <c r="Q10">
        <f>SUM('Seq count data'!Q34:Q37)</f>
        <v>327.33319999999998</v>
      </c>
      <c r="R10">
        <f>SUM('Seq count data'!R34:R37)</f>
        <v>204.26010000000002</v>
      </c>
      <c r="S10">
        <f>SUM('Seq count data'!S34:S37)</f>
        <v>0</v>
      </c>
      <c r="T10">
        <f>SUM('Seq count data'!T34:T37)</f>
        <v>394.41769999999997</v>
      </c>
      <c r="U10">
        <f>SUM('Seq count data'!U34:U37)</f>
        <v>6.5926200000000001</v>
      </c>
      <c r="V10">
        <f>SUM('Seq count data'!V34:V37)</f>
        <v>27.335630000000002</v>
      </c>
      <c r="W10">
        <f>SUM('Seq count data'!W34:W37)</f>
        <v>812.61500000000001</v>
      </c>
      <c r="X10">
        <f>SUM('Seq count data'!X34:X37)</f>
        <v>42.9345</v>
      </c>
      <c r="Y10">
        <f>SUM('Seq count data'!Y34:Y37)</f>
        <v>280805.19999999995</v>
      </c>
      <c r="Z10">
        <f>SUM('Seq count data'!Z34:Z37)</f>
        <v>13.27899</v>
      </c>
      <c r="AA10">
        <f>SUM('Seq count data'!AA34:AA37)</f>
        <v>165.19159999999999</v>
      </c>
      <c r="AB10">
        <f>SUM('Seq count data'!AB34:AB37)</f>
        <v>0</v>
      </c>
      <c r="AC10">
        <f>SUM('Seq count data'!AC34:AC37)</f>
        <v>56.756199999999993</v>
      </c>
      <c r="AD10">
        <f>SUM('Seq count data'!AD34:AD37)</f>
        <v>10653.91</v>
      </c>
      <c r="AE10">
        <f>SUM('Seq count data'!AE34:AE37)</f>
        <v>49.351419999999997</v>
      </c>
      <c r="AF10">
        <f>SUM('Seq count data'!AF34:AF37)</f>
        <v>330.63940000000002</v>
      </c>
      <c r="AG10">
        <f>SUM('Seq count data'!AG34:AG37)</f>
        <v>614.01099999999997</v>
      </c>
      <c r="AH10">
        <f>SUM('Seq count data'!AH34:AH37)</f>
        <v>696.27800000000002</v>
      </c>
      <c r="AI10">
        <f>SUM('Seq count data'!AI34:AI37)</f>
        <v>5833.88</v>
      </c>
      <c r="AJ10">
        <f>SUM('Seq count data'!AJ34:AJ37)</f>
        <v>29.256789999999999</v>
      </c>
      <c r="AK10">
        <f>SUM('Seq count data'!AK34:AK37)</f>
        <v>697.72800000000007</v>
      </c>
      <c r="AL10">
        <f>SUM('Seq count data'!AL34:AL37)</f>
        <v>0</v>
      </c>
      <c r="AM10">
        <f>SUM('Seq count data'!AM34:AM37)</f>
        <v>20.555520000000001</v>
      </c>
      <c r="AN10">
        <f>SUM('Seq count data'!AN34:AN37)</f>
        <v>12.736319999999999</v>
      </c>
      <c r="AO10">
        <f>SUM('Seq count data'!AO34:AO37)</f>
        <v>452.721</v>
      </c>
      <c r="AP10">
        <f>SUM('Seq count data'!AP34:AP37)</f>
        <v>61.216399999999993</v>
      </c>
      <c r="AQ10">
        <f>SUM('Seq count data'!AQ34:AQ37)</f>
        <v>22881.39</v>
      </c>
      <c r="AR10">
        <f>SUM('Seq count data'!AR34:AR37)</f>
        <v>59.903999999999996</v>
      </c>
      <c r="AS10">
        <f>SUM('Seq count data'!AS34:AS37)</f>
        <v>1372.374</v>
      </c>
      <c r="AT10">
        <f>SUM('Seq count data'!AT34:AT37)</f>
        <v>396.62789999999995</v>
      </c>
      <c r="AU10">
        <f>SUM('Seq count data'!AU34:AU37)</f>
        <v>4.27271</v>
      </c>
      <c r="AV10">
        <f>SUM('Seq count data'!AV34:AV37)</f>
        <v>91.22829999999999</v>
      </c>
      <c r="AW10">
        <f>SUM('Seq count data'!AW34:AW37)</f>
        <v>0</v>
      </c>
      <c r="AX10">
        <f>SUM('Seq count data'!AX34:AX37)</f>
        <v>28.245399999999997</v>
      </c>
      <c r="AY10">
        <f>SUM('Seq count data'!AY34:AY37)</f>
        <v>77.315700000000007</v>
      </c>
      <c r="AZ10">
        <f>SUM('Seq count data'!AZ34:AZ37)</f>
        <v>2274.1439999999998</v>
      </c>
      <c r="BA10">
        <f>SUM('Seq count data'!BA34:BA37)</f>
        <v>0</v>
      </c>
      <c r="BB10">
        <f>SUM('Seq count data'!BB34:BB37)</f>
        <v>0</v>
      </c>
      <c r="BC10">
        <f>SUM('Seq count data'!BC34:BC37)</f>
        <v>49.530999999999999</v>
      </c>
      <c r="BD10">
        <f>SUM('Seq count data'!BD34:BD37)</f>
        <v>3729.9939999999997</v>
      </c>
      <c r="BE10">
        <f>SUM('Seq count data'!BE34:BE37)</f>
        <v>36.744590000000002</v>
      </c>
      <c r="BF10">
        <f>SUM('Seq count data'!BF34:BF37)</f>
        <v>13.712720000000001</v>
      </c>
      <c r="BG10">
        <f>SUM('Seq count data'!BG34:BG37)</f>
        <v>10435.61</v>
      </c>
      <c r="BH10">
        <f>SUM('Seq count data'!BH34:BH37)</f>
        <v>630.14599999999996</v>
      </c>
      <c r="BI10">
        <f>SUM('Seq count data'!BI34:BI37)</f>
        <v>172.97129999999999</v>
      </c>
      <c r="BJ10">
        <f>SUM('Seq count data'!BJ34:BJ37)</f>
        <v>2034.0709999999999</v>
      </c>
      <c r="BK10">
        <f>SUM('Seq count data'!BK34:BK37)</f>
        <v>575.90800000000002</v>
      </c>
      <c r="BL10">
        <f>SUM('Seq count data'!BL34:BL37)</f>
        <v>8403.869999999999</v>
      </c>
      <c r="BM10">
        <f>SUM('Seq count data'!BM34:BM37)</f>
        <v>23.058979999999998</v>
      </c>
      <c r="BN10">
        <f>SUM('Seq count data'!BN34:BN37)</f>
        <v>42.938449999999996</v>
      </c>
      <c r="BO10">
        <f>SUM('Seq count data'!BO34:BO37)</f>
        <v>0</v>
      </c>
      <c r="BP10">
        <f>SUM('Seq count data'!BP34:BP37)</f>
        <v>34.389060000000001</v>
      </c>
      <c r="BQ10">
        <f>SUM('Seq count data'!BQ34:BQ37)</f>
        <v>79.049400000000006</v>
      </c>
      <c r="BR10">
        <f>SUM('Seq count data'!BR34:BR37)</f>
        <v>1240.6210000000001</v>
      </c>
      <c r="BS10">
        <f>SUM('Seq count data'!BS34:BS37)</f>
        <v>6.5965600000000002</v>
      </c>
      <c r="BT10">
        <f>SUM('Seq count data'!BT34:BT37)</f>
        <v>19562.05</v>
      </c>
      <c r="BU10">
        <f>SUM('Seq count data'!BU34:BU37)</f>
        <v>8583.9599999999991</v>
      </c>
      <c r="BV10">
        <f>SUM('Seq count data'!BV34:BV37)</f>
        <v>141.55959999999999</v>
      </c>
      <c r="BW10">
        <f>SUM('Seq count data'!BW34:BW37)</f>
        <v>0</v>
      </c>
      <c r="BX10">
        <f>SUM('Seq count data'!BX34:BX37)</f>
        <v>9.0960800000000006</v>
      </c>
      <c r="BY10">
        <f>SUM('Seq count data'!BY34:BY37)</f>
        <v>116.57159999999999</v>
      </c>
      <c r="BZ10">
        <f>SUM('Seq count data'!BZ34:BZ37)</f>
        <v>162.6421</v>
      </c>
      <c r="CA10">
        <f>SUM('Seq count data'!CA34:CA37)</f>
        <v>8.8227200000000003</v>
      </c>
      <c r="CB10">
        <f>SUM('Seq count data'!CB34:CB37)</f>
        <v>487.6318</v>
      </c>
      <c r="CC10">
        <f>SUM('Seq count data'!CC34:CC37)</f>
        <v>131.49039999999999</v>
      </c>
      <c r="CD10">
        <f>SUM('Seq count data'!CD34:CD37)</f>
        <v>0</v>
      </c>
      <c r="CE10">
        <f>SUM('Seq count data'!CE34:CE37)</f>
        <v>137.89179999999999</v>
      </c>
      <c r="CF10">
        <f>SUM('Seq count data'!CF34:CF37)</f>
        <v>352.42689999999993</v>
      </c>
      <c r="CG10">
        <f>SUM('Seq count data'!CG34:CG37)</f>
        <v>1082.8430000000001</v>
      </c>
      <c r="CH10">
        <f>SUM('Seq count data'!CH34:CH37)</f>
        <v>60.490099999999998</v>
      </c>
      <c r="CI10">
        <f>SUM('Seq count data'!CI34:CI37)</f>
        <v>104.24469999999999</v>
      </c>
      <c r="CJ10">
        <f>SUM('Seq count data'!CJ34:CJ37)</f>
        <v>1.0177689999999999</v>
      </c>
      <c r="CK10">
        <f>SUM('Seq count data'!CK34:CK37)</f>
        <v>61.040799999999997</v>
      </c>
      <c r="CL10">
        <f>SUM('Seq count data'!CL34:CL37)</f>
        <v>68.684299999999993</v>
      </c>
      <c r="CM10">
        <f>SUM('Seq count data'!CM34:CM37)</f>
        <v>15.325530000000001</v>
      </c>
      <c r="CN10">
        <f>SUM('Seq count data'!CN34:CN37)</f>
        <v>86.150299999999987</v>
      </c>
      <c r="CO10">
        <f>SUM('Seq count data'!CO34:CO37)</f>
        <v>1967.877</v>
      </c>
      <c r="CP10">
        <f>SUM('Seq count data'!CP34:CP37)</f>
        <v>73.4786</v>
      </c>
      <c r="CQ10">
        <f>SUM('Seq count data'!CQ34:CQ37)</f>
        <v>17.3721</v>
      </c>
      <c r="CR10">
        <f>SUM('Seq count data'!CR34:CR37)</f>
        <v>41801.79</v>
      </c>
      <c r="CS10">
        <f>SUM('Seq count data'!CS34:CS37)</f>
        <v>73.41</v>
      </c>
      <c r="CT10">
        <f>SUM('Seq count data'!CT34:CT37)</f>
        <v>456.8569</v>
      </c>
      <c r="CU10">
        <f>SUM('Seq count data'!CU34:CU37)</f>
        <v>272.44409999999999</v>
      </c>
      <c r="CV10">
        <f>SUM('Seq count data'!CV34:CV37)</f>
        <v>117.79419999999999</v>
      </c>
      <c r="CW10">
        <f>SUM('Seq count data'!CW34:CW37)</f>
        <v>136.76660000000001</v>
      </c>
      <c r="CX10">
        <f>SUM('Seq count data'!CX34:CX37)</f>
        <v>833.71399999999994</v>
      </c>
      <c r="CY10">
        <f>SUM('Seq count data'!CY34:CY37)</f>
        <v>20820.870000000003</v>
      </c>
      <c r="CZ10">
        <f>SUM('Seq count data'!CZ34:CZ37)</f>
        <v>22.785620000000002</v>
      </c>
      <c r="DA10">
        <f>SUM('Seq count data'!DA34:DA37)</f>
        <v>95.8827</v>
      </c>
      <c r="DB10">
        <f>SUM('Seq count data'!DB34:DB37)</f>
        <v>737.947</v>
      </c>
      <c r="DC10">
        <f>SUM('Seq count data'!DC34:DC37)</f>
        <v>17806.620000000003</v>
      </c>
      <c r="DD10">
        <f>SUM('Seq count data'!DD34:DD37)</f>
        <v>64.766900000000007</v>
      </c>
      <c r="DE10">
        <f>SUM('Seq count data'!DE34:DE37)</f>
        <v>1325.0339999999999</v>
      </c>
      <c r="DF10">
        <f>SUM('Seq count data'!DF34:DF37)</f>
        <v>89.820999999999998</v>
      </c>
      <c r="DG10">
        <f>SUM('Seq count data'!DG34:DG37)</f>
        <v>836.36099999999999</v>
      </c>
      <c r="DH10">
        <f>SUM('Seq count data'!DH34:DH37)</f>
        <v>4.36646</v>
      </c>
      <c r="DI10">
        <f>SUM('Seq count data'!DI34:DI37)</f>
        <v>42.840699999999998</v>
      </c>
      <c r="DJ10">
        <f>SUM('Seq count data'!DJ34:DJ37)</f>
        <v>0</v>
      </c>
      <c r="DK10">
        <f>SUM('Seq count data'!DK34:DK37)</f>
        <v>371.49019999999996</v>
      </c>
      <c r="DL10">
        <f>SUM('Seq count data'!DL34:DL37)</f>
        <v>25.83569</v>
      </c>
      <c r="DM10">
        <f>SUM('Seq count data'!DM34:DM37)</f>
        <v>1621.0099999999998</v>
      </c>
      <c r="DN10">
        <f>SUM('Seq count data'!DN34:DN37)</f>
        <v>15998.440000000002</v>
      </c>
      <c r="DO10">
        <f>SUM('Seq count data'!DO34:DO37)</f>
        <v>147.1052</v>
      </c>
      <c r="DP10">
        <f>SUM('Seq count data'!DP34:DP37)</f>
        <v>371.40899999999999</v>
      </c>
      <c r="DQ10">
        <f>SUM('Seq count data'!DQ34:DQ37)</f>
        <v>105.8462</v>
      </c>
      <c r="DR10">
        <f>SUM('Seq count data'!DR34:DR37)</f>
        <v>28.522659999999998</v>
      </c>
      <c r="DS10">
        <f>SUM('Seq count data'!DS34:DS37)</f>
        <v>2563.5650000000001</v>
      </c>
      <c r="DT10">
        <f>SUM('Seq count data'!DT34:DT37)</f>
        <v>1306.8290000000002</v>
      </c>
      <c r="DU10">
        <f>SUM('Seq count data'!DU34:DU37)</f>
        <v>1227.701</v>
      </c>
      <c r="DV10">
        <f>SUM('Seq count data'!DV34:DV37)</f>
        <v>85.689499999999995</v>
      </c>
      <c r="DW10">
        <f>SUM('Seq count data'!DW34:DW37)</f>
        <v>348.45490000000001</v>
      </c>
      <c r="DX10">
        <f>SUM('Seq count data'!DX34:DX37)</f>
        <v>31.518529999999998</v>
      </c>
      <c r="DY10">
        <f>SUM('Seq count data'!DY34:DY37)</f>
        <v>0</v>
      </c>
      <c r="DZ10">
        <f>SUM('Seq count data'!DZ34:DZ37)</f>
        <v>567.96199999999999</v>
      </c>
      <c r="EA10">
        <f>SUM('Seq count data'!EA34:EA37)</f>
        <v>38.474299999999999</v>
      </c>
      <c r="EB10">
        <f>SUM('Seq count data'!EB34:EB37)</f>
        <v>52.796329999999998</v>
      </c>
      <c r="EC10">
        <f>SUM('Seq count data'!EC34:EC37)</f>
        <v>33.342030000000001</v>
      </c>
      <c r="ED10">
        <f>SUM('Seq count data'!ED34:ED37)</f>
        <v>83.592620000000011</v>
      </c>
      <c r="EE10">
        <f>SUM('Seq count data'!EE34:EE37)</f>
        <v>15.142000000000001</v>
      </c>
      <c r="EF10">
        <f>SUM('Seq count data'!EF34:EF37)</f>
        <v>0</v>
      </c>
      <c r="EG10">
        <f>SUM('Seq count data'!EG34:EG37)</f>
        <v>6.5965600000000002</v>
      </c>
      <c r="EH10">
        <f>SUM('Seq count data'!EH34:EH37)</f>
        <v>30.381749999999997</v>
      </c>
      <c r="EI10">
        <f>SUM('Seq count data'!EI34:EI37)</f>
        <v>557.38</v>
      </c>
      <c r="EJ10">
        <f>SUM('Seq count data'!EJ34:EJ37)</f>
        <v>378.70089999999999</v>
      </c>
      <c r="EK10">
        <f>SUM('Seq count data'!EK34:EK37)</f>
        <v>13.759589999999999</v>
      </c>
      <c r="EL10">
        <f>SUM('Seq count data'!EL34:EL37)</f>
        <v>18197.629999999997</v>
      </c>
      <c r="EM10">
        <f>SUM('Seq count data'!EM34:EM37)</f>
        <v>6.5028100000000002</v>
      </c>
      <c r="EN10">
        <f>SUM('Seq count data'!EN34:EN37)</f>
        <v>13.712720000000001</v>
      </c>
      <c r="EO10">
        <f>SUM('Seq count data'!EO34:EO37)</f>
        <v>73.4786</v>
      </c>
      <c r="EP10">
        <f>SUM('Seq count data'!EP34:EP37)</f>
        <v>1076.999</v>
      </c>
      <c r="EQ10">
        <f>SUM('Seq count data'!EQ34:EQ37)</f>
        <v>575.93799999999999</v>
      </c>
      <c r="ER10">
        <f>SUM('Seq count data'!ER34:ER37)</f>
        <v>12.950866000000001</v>
      </c>
      <c r="ES10">
        <f>SUM('Seq count data'!ES34:ES37)</f>
        <v>1596.6469999999999</v>
      </c>
      <c r="ET10">
        <f>SUM('Seq count data'!ET34:ET37)</f>
        <v>26.01923</v>
      </c>
      <c r="EU10">
        <f>SUM('Seq count data'!EU34:EU37)</f>
        <v>116.12130000000001</v>
      </c>
      <c r="EV10">
        <f>SUM('Seq count data'!EV34:EV37)</f>
        <v>22.285249999999998</v>
      </c>
      <c r="EW10">
        <f>SUM('Seq count data'!EW34:EW37)</f>
        <v>0</v>
      </c>
      <c r="EX10">
        <f>SUM('Seq count data'!EX34:EX37)</f>
        <v>1774.174</v>
      </c>
      <c r="EY10">
        <f>SUM('Seq count data'!EY34:EY37)</f>
        <v>13.759589999999999</v>
      </c>
      <c r="EZ10">
        <f>SUM('Seq count data'!EZ34:EZ37)</f>
        <v>0</v>
      </c>
      <c r="FA10">
        <f>SUM('Seq count data'!FA34:FA37)</f>
        <v>0</v>
      </c>
      <c r="FB10">
        <f>SUM('Seq count data'!FB34:FB37)</f>
        <v>767.38499999999999</v>
      </c>
      <c r="FC10">
        <f>SUM('Seq count data'!FC34:FC37)</f>
        <v>4186.4750000000004</v>
      </c>
      <c r="FD10">
        <f>SUM('Seq count data'!FD34:FD37)</f>
        <v>219.10499999999999</v>
      </c>
      <c r="FE10">
        <f>SUM('Seq count data'!FE34:FE37)</f>
        <v>786.49399999999991</v>
      </c>
      <c r="FF10">
        <f>SUM('Seq count data'!FF34:FF37)</f>
        <v>85.591799999999992</v>
      </c>
      <c r="FG10">
        <f>SUM('Seq count data'!FG34:FG37)</f>
        <v>0</v>
      </c>
      <c r="FH10">
        <f>SUM('Seq count data'!FH34:FH37)</f>
        <v>56.666299999999993</v>
      </c>
      <c r="FI10">
        <f>SUM('Seq count data'!FI34:FI37)</f>
        <v>68.4495</v>
      </c>
      <c r="FJ10">
        <f>SUM('Seq count data'!FJ34:FJ37)</f>
        <v>25.382819999999999</v>
      </c>
      <c r="FK10">
        <f>SUM('Seq count data'!FK34:FK37)</f>
        <v>25.83569</v>
      </c>
      <c r="FL10">
        <f>SUM('Seq count data'!FL34:FL37)</f>
        <v>38.697409999999998</v>
      </c>
      <c r="FM10">
        <f>SUM('Seq count data'!FM34:FM37)</f>
        <v>0</v>
      </c>
      <c r="FN10">
        <f>SUM('Seq count data'!FN34:FN37)</f>
        <v>12.369209999999999</v>
      </c>
      <c r="FO10">
        <f>SUM('Seq count data'!FO34:FO37)</f>
        <v>10.416409999999999</v>
      </c>
      <c r="FP10">
        <f>SUM('Seq count data'!FP34:FP37)</f>
        <v>17.649380000000001</v>
      </c>
      <c r="FQ10">
        <f>SUM('Seq count data'!FQ34:FQ37)</f>
        <v>18.200029999999998</v>
      </c>
      <c r="FR10">
        <f>SUM('Seq count data'!FR34:FR37)</f>
        <v>36.345829999999999</v>
      </c>
      <c r="FS10">
        <f>SUM('Seq count data'!FS34:FS37)</f>
        <v>2.1363599999999998</v>
      </c>
      <c r="FT10">
        <f>SUM('Seq count data'!FT34:FT37)</f>
        <v>4.36646</v>
      </c>
      <c r="FU10">
        <f>SUM('Seq count data'!FU34:FU37)</f>
        <v>8.0027599999999985</v>
      </c>
      <c r="FV10">
        <f>SUM('Seq count data'!FV34:FV37)</f>
        <v>507.45619999999997</v>
      </c>
      <c r="FW10">
        <f>SUM('Seq count data'!FW34:FW37)</f>
        <v>60.713219999999993</v>
      </c>
      <c r="FX10">
        <f>SUM('Seq count data'!FX34:FX37)</f>
        <v>97.737899999999996</v>
      </c>
      <c r="FY10">
        <f>SUM('Seq count data'!FY34:FY37)</f>
        <v>25.015720000000002</v>
      </c>
      <c r="FZ10">
        <f>SUM('Seq count data'!FZ34:FZ37)</f>
        <v>158.1541</v>
      </c>
      <c r="GA10">
        <f>SUM('Seq count data'!GA34:GA37)</f>
        <v>193.3827</v>
      </c>
      <c r="GB10">
        <f>SUM('Seq count data'!GB34:GB37)</f>
        <v>1007.047</v>
      </c>
      <c r="GC10">
        <f>SUM('Seq count data'!GC34:GC37)</f>
        <v>170.15619999999998</v>
      </c>
      <c r="GD10">
        <f>SUM('Seq count data'!GD34:GD37)</f>
        <v>8.8266600000000004</v>
      </c>
      <c r="GE10">
        <f>SUM('Seq count data'!GE34:GE37)</f>
        <v>300.53370000000001</v>
      </c>
      <c r="GF10">
        <f>SUM('Seq count data'!GF34:GF37)</f>
        <v>521.41800000000001</v>
      </c>
      <c r="GG10">
        <f>SUM('Seq count data'!GG34:GG37)</f>
        <v>6.6863700000000001</v>
      </c>
      <c r="GH10">
        <f>SUM('Seq count data'!GH34:GH37)</f>
        <v>4121.2350000000006</v>
      </c>
      <c r="GI10">
        <f>SUM('Seq count data'!GI34:GI37)</f>
        <v>22.973109999999998</v>
      </c>
    </row>
    <row r="11" spans="1:191" x14ac:dyDescent="0.25">
      <c r="A11" t="s">
        <v>96</v>
      </c>
      <c r="C11" t="s">
        <v>95</v>
      </c>
      <c r="D11">
        <f>SUM('Seq count data'!D38:D41)</f>
        <v>1.32928</v>
      </c>
      <c r="E11">
        <f>SUM('Seq count data'!E38:E41)</f>
        <v>1615.596</v>
      </c>
      <c r="F11">
        <f>SUM('Seq count data'!F38:F41)</f>
        <v>46.641300000000001</v>
      </c>
      <c r="G11">
        <f>SUM('Seq count data'!G38:G41)</f>
        <v>2272.0589999999997</v>
      </c>
      <c r="H11">
        <f>SUM('Seq count data'!H38:H41)</f>
        <v>0</v>
      </c>
      <c r="I11">
        <f>SUM('Seq count data'!I38:I41)</f>
        <v>8160.6699999999992</v>
      </c>
      <c r="J11">
        <f>SUM('Seq count data'!J38:J41)</f>
        <v>162.16699999999997</v>
      </c>
      <c r="K11">
        <f>SUM('Seq count data'!K38:K41)</f>
        <v>1654.309</v>
      </c>
      <c r="L11">
        <f>SUM('Seq count data'!L38:L41)</f>
        <v>0</v>
      </c>
      <c r="M11">
        <f>SUM('Seq count data'!M38:M41)</f>
        <v>2322.7730000000001</v>
      </c>
      <c r="N11">
        <f>SUM('Seq count data'!N38:N41)</f>
        <v>7123.15</v>
      </c>
      <c r="O11">
        <f>SUM('Seq count data'!O38:O41)</f>
        <v>1990.7429999999999</v>
      </c>
      <c r="P11">
        <f>SUM('Seq count data'!P38:P41)</f>
        <v>1948.694</v>
      </c>
      <c r="Q11">
        <f>SUM('Seq count data'!Q38:Q41)</f>
        <v>324.9203</v>
      </c>
      <c r="R11">
        <f>SUM('Seq count data'!R38:R41)</f>
        <v>84.486899999999991</v>
      </c>
      <c r="S11">
        <f>SUM('Seq count data'!S38:S41)</f>
        <v>4.4131799999999997</v>
      </c>
      <c r="T11">
        <f>SUM('Seq count data'!T38:T41)</f>
        <v>393.42500000000001</v>
      </c>
      <c r="U11">
        <f>SUM('Seq count data'!U38:U41)</f>
        <v>9.8360400000000006</v>
      </c>
      <c r="V11">
        <f>SUM('Seq count data'!V38:V41)</f>
        <v>21.19697</v>
      </c>
      <c r="W11">
        <f>SUM('Seq count data'!W38:W41)</f>
        <v>598.06700000000001</v>
      </c>
      <c r="X11">
        <f>SUM('Seq count data'!X38:X41)</f>
        <v>27.97889</v>
      </c>
      <c r="Y11">
        <f>SUM('Seq count data'!Y38:Y41)</f>
        <v>225251.8</v>
      </c>
      <c r="Z11">
        <f>SUM('Seq count data'!Z38:Z41)</f>
        <v>0</v>
      </c>
      <c r="AA11">
        <f>SUM('Seq count data'!AA38:AA41)</f>
        <v>179.04579999999999</v>
      </c>
      <c r="AB11">
        <f>SUM('Seq count data'!AB38:AB41)</f>
        <v>0</v>
      </c>
      <c r="AC11">
        <f>SUM('Seq count data'!AC38:AC41)</f>
        <v>20.193449999999999</v>
      </c>
      <c r="AD11">
        <f>SUM('Seq count data'!AD38:AD41)</f>
        <v>8074.57</v>
      </c>
      <c r="AE11">
        <f>SUM('Seq count data'!AE38:AE41)</f>
        <v>29.209519999999998</v>
      </c>
      <c r="AF11">
        <f>SUM('Seq count data'!AF38:AF41)</f>
        <v>128.56310000000002</v>
      </c>
      <c r="AG11">
        <f>SUM('Seq count data'!AG38:AG41)</f>
        <v>716.98399999999992</v>
      </c>
      <c r="AH11">
        <f>SUM('Seq count data'!AH38:AH41)</f>
        <v>449.70699999999999</v>
      </c>
      <c r="AI11">
        <f>SUM('Seq count data'!AI38:AI41)</f>
        <v>4183.7349999999997</v>
      </c>
      <c r="AJ11">
        <f>SUM('Seq count data'!AJ38:AJ41)</f>
        <v>17.661470000000001</v>
      </c>
      <c r="AK11">
        <f>SUM('Seq count data'!AK38:AK41)</f>
        <v>601.77800000000002</v>
      </c>
      <c r="AL11">
        <f>SUM('Seq count data'!AL38:AL41)</f>
        <v>0</v>
      </c>
      <c r="AM11">
        <f>SUM('Seq count data'!AM38:AM41)</f>
        <v>0</v>
      </c>
      <c r="AN11">
        <f>SUM('Seq count data'!AN38:AN41)</f>
        <v>0</v>
      </c>
      <c r="AO11">
        <f>SUM('Seq count data'!AO38:AO41)</f>
        <v>277.82960000000003</v>
      </c>
      <c r="AP11">
        <f>SUM('Seq count data'!AP38:AP41)</f>
        <v>15.106059999999999</v>
      </c>
      <c r="AQ11">
        <f>SUM('Seq count data'!AQ38:AQ41)</f>
        <v>19040.269999999997</v>
      </c>
      <c r="AR11">
        <f>SUM('Seq count data'!AR38:AR41)</f>
        <v>81.899100000000004</v>
      </c>
      <c r="AS11">
        <f>SUM('Seq count data'!AS38:AS41)</f>
        <v>1242.8330000000001</v>
      </c>
      <c r="AT11">
        <f>SUM('Seq count data'!AT38:AT41)</f>
        <v>480.95990000000006</v>
      </c>
      <c r="AU11">
        <f>SUM('Seq count data'!AU38:AU41)</f>
        <v>3.7389599999999996</v>
      </c>
      <c r="AV11">
        <f>SUM('Seq count data'!AV38:AV41)</f>
        <v>51.198540000000001</v>
      </c>
      <c r="AW11">
        <f>SUM('Seq count data'!AW38:AW41)</f>
        <v>20.599640000000001</v>
      </c>
      <c r="AX11">
        <f>SUM('Seq count data'!AX38:AX41)</f>
        <v>0</v>
      </c>
      <c r="AY11">
        <f>SUM('Seq count data'!AY38:AY41)</f>
        <v>85.477999999999994</v>
      </c>
      <c r="AZ11">
        <f>SUM('Seq count data'!AZ38:AZ41)</f>
        <v>2825.395</v>
      </c>
      <c r="BA11">
        <f>SUM('Seq count data'!BA38:BA41)</f>
        <v>0</v>
      </c>
      <c r="BB11">
        <f>SUM('Seq count data'!BB38:BB41)</f>
        <v>0</v>
      </c>
      <c r="BC11">
        <f>SUM('Seq count data'!BC38:BC41)</f>
        <v>34.7483</v>
      </c>
      <c r="BD11">
        <f>SUM('Seq count data'!BD38:BD41)</f>
        <v>2122.4539999999997</v>
      </c>
      <c r="BE11">
        <f>SUM('Seq count data'!BE38:BE41)</f>
        <v>16.050919999999998</v>
      </c>
      <c r="BF11">
        <f>SUM('Seq count data'!BF38:BF41)</f>
        <v>15.16189</v>
      </c>
      <c r="BG11">
        <f>SUM('Seq count data'!BG38:BG41)</f>
        <v>6046.8899999999994</v>
      </c>
      <c r="BH11">
        <f>SUM('Seq count data'!BH38:BH41)</f>
        <v>567.44600000000003</v>
      </c>
      <c r="BI11">
        <f>SUM('Seq count data'!BI38:BI41)</f>
        <v>31.870689999999996</v>
      </c>
      <c r="BJ11">
        <f>SUM('Seq count data'!BJ38:BJ41)</f>
        <v>1045.2940000000001</v>
      </c>
      <c r="BK11">
        <f>SUM('Seq count data'!BK38:BK41)</f>
        <v>403.81960000000004</v>
      </c>
      <c r="BL11">
        <f>SUM('Seq count data'!BL38:BL41)</f>
        <v>13491.439999999999</v>
      </c>
      <c r="BM11">
        <f>SUM('Seq count data'!BM38:BM41)</f>
        <v>14.174189999999999</v>
      </c>
      <c r="BN11">
        <f>SUM('Seq count data'!BN38:BN41)</f>
        <v>53.31223</v>
      </c>
      <c r="BO11">
        <f>SUM('Seq count data'!BO38:BO41)</f>
        <v>16.429179999999999</v>
      </c>
      <c r="BP11">
        <f>SUM('Seq count data'!BP38:BP41)</f>
        <v>31.01568</v>
      </c>
      <c r="BQ11">
        <f>SUM('Seq count data'!BQ38:BQ41)</f>
        <v>14.20213</v>
      </c>
      <c r="BR11">
        <f>SUM('Seq count data'!BR38:BR41)</f>
        <v>682.91300000000001</v>
      </c>
      <c r="BS11">
        <f>SUM('Seq count data'!BS38:BS41)</f>
        <v>16.45711</v>
      </c>
      <c r="BT11">
        <f>SUM('Seq count data'!BT38:BT41)</f>
        <v>22750.28</v>
      </c>
      <c r="BU11">
        <f>SUM('Seq count data'!BU38:BU41)</f>
        <v>16985.05</v>
      </c>
      <c r="BV11">
        <f>SUM('Seq count data'!BV38:BV41)</f>
        <v>135.17009999999999</v>
      </c>
      <c r="BW11">
        <f>SUM('Seq count data'!BW38:BW41)</f>
        <v>29.275769999999998</v>
      </c>
      <c r="BX11">
        <f>SUM('Seq count data'!BX38:BX41)</f>
        <v>6.2001999999999997</v>
      </c>
      <c r="BY11">
        <f>SUM('Seq count data'!BY38:BY41)</f>
        <v>100.5352</v>
      </c>
      <c r="BZ11">
        <f>SUM('Seq count data'!BZ38:BZ41)</f>
        <v>144.46449999999999</v>
      </c>
      <c r="CA11">
        <f>SUM('Seq count data'!CA38:CA41)</f>
        <v>0</v>
      </c>
      <c r="CB11">
        <f>SUM('Seq count data'!CB38:CB41)</f>
        <v>139.0137</v>
      </c>
      <c r="CC11">
        <f>SUM('Seq count data'!CC38:CC41)</f>
        <v>79.866299999999995</v>
      </c>
      <c r="CD11">
        <f>SUM('Seq count data'!CD38:CD41)</f>
        <v>17.187370000000001</v>
      </c>
      <c r="CE11">
        <f>SUM('Seq count data'!CE38:CE41)</f>
        <v>61.876800000000003</v>
      </c>
      <c r="CF11">
        <f>SUM('Seq count data'!CF38:CF41)</f>
        <v>155.33529999999999</v>
      </c>
      <c r="CG11">
        <f>SUM('Seq count data'!CG38:CG41)</f>
        <v>869.58899999999994</v>
      </c>
      <c r="CH11">
        <f>SUM('Seq count data'!CH38:CH41)</f>
        <v>19.841439999999999</v>
      </c>
      <c r="CI11">
        <f>SUM('Seq count data'!CI38:CI41)</f>
        <v>56.256540000000001</v>
      </c>
      <c r="CJ11">
        <f>SUM('Seq count data'!CJ38:CJ41)</f>
        <v>48.344299999999997</v>
      </c>
      <c r="CK11">
        <f>SUM('Seq count data'!CK38:CK41)</f>
        <v>118.43799999999999</v>
      </c>
      <c r="CL11">
        <f>SUM('Seq count data'!CL38:CL41)</f>
        <v>213.17009999999999</v>
      </c>
      <c r="CM11">
        <f>SUM('Seq count data'!CM38:CM41)</f>
        <v>7.1774800000000001</v>
      </c>
      <c r="CN11">
        <f>SUM('Seq count data'!CN38:CN41)</f>
        <v>27.323830000000001</v>
      </c>
      <c r="CO11">
        <f>SUM('Seq count data'!CO38:CO41)</f>
        <v>1351.636</v>
      </c>
      <c r="CP11">
        <f>SUM('Seq count data'!CP38:CP41)</f>
        <v>37.32835</v>
      </c>
      <c r="CQ11">
        <f>SUM('Seq count data'!CQ38:CQ41)</f>
        <v>18.615300000000001</v>
      </c>
      <c r="CR11">
        <f>SUM('Seq count data'!CR38:CR41)</f>
        <v>27142.34</v>
      </c>
      <c r="CS11">
        <f>SUM('Seq count data'!CS38:CS41)</f>
        <v>124.036</v>
      </c>
      <c r="CT11">
        <f>SUM('Seq count data'!CT38:CT41)</f>
        <v>334.49520000000001</v>
      </c>
      <c r="CU11">
        <f>SUM('Seq count data'!CU38:CU41)</f>
        <v>169.8511</v>
      </c>
      <c r="CV11">
        <f>SUM('Seq count data'!CV38:CV41)</f>
        <v>48.576809999999995</v>
      </c>
      <c r="CW11">
        <f>SUM('Seq count data'!CW38:CW41)</f>
        <v>132.69030000000001</v>
      </c>
      <c r="CX11">
        <f>SUM('Seq count data'!CX38:CX41)</f>
        <v>538.87699999999995</v>
      </c>
      <c r="CY11">
        <f>SUM('Seq count data'!CY38:CY41)</f>
        <v>15107.77</v>
      </c>
      <c r="CZ11">
        <f>SUM('Seq count data'!CZ38:CZ41)</f>
        <v>14.77322</v>
      </c>
      <c r="DA11">
        <f>SUM('Seq count data'!DA38:DA41)</f>
        <v>94.560199999999995</v>
      </c>
      <c r="DB11">
        <f>SUM('Seq count data'!DB38:DB41)</f>
        <v>293.15460000000002</v>
      </c>
      <c r="DC11">
        <f>SUM('Seq count data'!DC38:DC41)</f>
        <v>11266.12</v>
      </c>
      <c r="DD11">
        <f>SUM('Seq count data'!DD38:DD41)</f>
        <v>27.549080000000004</v>
      </c>
      <c r="DE11">
        <f>SUM('Seq count data'!DE38:DE41)</f>
        <v>1136.7829999999999</v>
      </c>
      <c r="DF11">
        <f>SUM('Seq count data'!DF38:DF41)</f>
        <v>99.853800000000007</v>
      </c>
      <c r="DG11">
        <f>SUM('Seq count data'!DG38:DG41)</f>
        <v>375.11450000000002</v>
      </c>
      <c r="DH11">
        <f>SUM('Seq count data'!DH38:DH41)</f>
        <v>6.9215200000000001</v>
      </c>
      <c r="DI11">
        <f>SUM('Seq count data'!DI38:DI41)</f>
        <v>20.651199999999999</v>
      </c>
      <c r="DJ11">
        <f>SUM('Seq count data'!DJ38:DJ41)</f>
        <v>0</v>
      </c>
      <c r="DK11">
        <f>SUM('Seq count data'!DK38:DK41)</f>
        <v>250.29900000000001</v>
      </c>
      <c r="DL11">
        <f>SUM('Seq count data'!DL38:DL41)</f>
        <v>19.74278</v>
      </c>
      <c r="DM11">
        <f>SUM('Seq count data'!DM38:DM41)</f>
        <v>1347.4690000000001</v>
      </c>
      <c r="DN11">
        <f>SUM('Seq count data'!DN38:DN41)</f>
        <v>11481.560000000001</v>
      </c>
      <c r="DO11">
        <f>SUM('Seq count data'!DO38:DO41)</f>
        <v>129.74279999999999</v>
      </c>
      <c r="DP11">
        <f>SUM('Seq count data'!DP38:DP41)</f>
        <v>360.25670000000002</v>
      </c>
      <c r="DQ11">
        <f>SUM('Seq count data'!DQ38:DQ41)</f>
        <v>65.026899999999998</v>
      </c>
      <c r="DR11">
        <f>SUM('Seq count data'!DR38:DR41)</f>
        <v>10.36004</v>
      </c>
      <c r="DS11">
        <f>SUM('Seq count data'!DS38:DS41)</f>
        <v>2198.6280000000002</v>
      </c>
      <c r="DT11">
        <f>SUM('Seq count data'!DT38:DT41)</f>
        <v>1007.5210000000001</v>
      </c>
      <c r="DU11">
        <f>SUM('Seq count data'!DU38:DU41)</f>
        <v>846.76600000000008</v>
      </c>
      <c r="DV11">
        <f>SUM('Seq count data'!DV38:DV41)</f>
        <v>39.269089999999998</v>
      </c>
      <c r="DW11">
        <f>SUM('Seq count data'!DW38:DW41)</f>
        <v>333.4434</v>
      </c>
      <c r="DX11">
        <f>SUM('Seq count data'!DX38:DX41)</f>
        <v>17.313949999999998</v>
      </c>
      <c r="DY11">
        <f>SUM('Seq count data'!DY38:DY41)</f>
        <v>0</v>
      </c>
      <c r="DZ11">
        <f>SUM('Seq count data'!DZ38:DZ41)</f>
        <v>457.584</v>
      </c>
      <c r="EA11">
        <f>SUM('Seq count data'!EA38:EA41)</f>
        <v>0</v>
      </c>
      <c r="EB11">
        <f>SUM('Seq count data'!EB38:EB41)</f>
        <v>37.735439999999997</v>
      </c>
      <c r="EC11">
        <f>SUM('Seq count data'!EC38:EC41)</f>
        <v>81.731139999999996</v>
      </c>
      <c r="ED11">
        <f>SUM('Seq count data'!ED38:ED41)</f>
        <v>37.906480000000002</v>
      </c>
      <c r="EE11">
        <f>SUM('Seq count data'!EE38:EE41)</f>
        <v>18.765519999999999</v>
      </c>
      <c r="EF11">
        <f>SUM('Seq count data'!EF38:EF41)</f>
        <v>4.7678000000000003</v>
      </c>
      <c r="EG11">
        <f>SUM('Seq count data'!EG38:EG41)</f>
        <v>6.8228599999999995</v>
      </c>
      <c r="EH11">
        <f>SUM('Seq count data'!EH38:EH41)</f>
        <v>33.042630000000003</v>
      </c>
      <c r="EI11">
        <f>SUM('Seq count data'!EI38:EI41)</f>
        <v>774.61700000000008</v>
      </c>
      <c r="EJ11">
        <f>SUM('Seq count data'!EJ38:EJ41)</f>
        <v>698.19900000000007</v>
      </c>
      <c r="EK11">
        <f>SUM('Seq count data'!EK38:EK41)</f>
        <v>20.269870000000001</v>
      </c>
      <c r="EL11">
        <f>SUM('Seq count data'!EL38:EL41)</f>
        <v>10025.39</v>
      </c>
      <c r="EM11">
        <f>SUM('Seq count data'!EM38:EM41)</f>
        <v>0</v>
      </c>
      <c r="EN11">
        <f>SUM('Seq count data'!EN38:EN41)</f>
        <v>15.16189</v>
      </c>
      <c r="EO11">
        <f>SUM('Seq count data'!EO38:EO41)</f>
        <v>37.32835</v>
      </c>
      <c r="EP11">
        <f>SUM('Seq count data'!EP38:EP41)</f>
        <v>757.08400000000006</v>
      </c>
      <c r="EQ11">
        <f>SUM('Seq count data'!EQ38:EQ41)</f>
        <v>754.39599999999996</v>
      </c>
      <c r="ER11">
        <f>SUM('Seq count data'!ER38:ER41)</f>
        <v>19.746179999999999</v>
      </c>
      <c r="ES11">
        <f>SUM('Seq count data'!ES38:ES41)</f>
        <v>1615.596</v>
      </c>
      <c r="ET11">
        <f>SUM('Seq count data'!ET38:ET41)</f>
        <v>0</v>
      </c>
      <c r="EU11">
        <f>SUM('Seq count data'!EU38:EU41)</f>
        <v>79.102199999999996</v>
      </c>
      <c r="EV11">
        <f>SUM('Seq count data'!EV38:EV41)</f>
        <v>9.9862500000000018</v>
      </c>
      <c r="EW11">
        <f>SUM('Seq count data'!EW38:EW41)</f>
        <v>15.28253</v>
      </c>
      <c r="EX11">
        <f>SUM('Seq count data'!EX38:EX41)</f>
        <v>2782.2200000000003</v>
      </c>
      <c r="EY11">
        <f>SUM('Seq count data'!EY38:EY41)</f>
        <v>20.269870000000001</v>
      </c>
      <c r="EZ11">
        <f>SUM('Seq count data'!EZ38:EZ41)</f>
        <v>6.9215200000000001</v>
      </c>
      <c r="FA11">
        <f>SUM('Seq count data'!FA38:FA41)</f>
        <v>3.6874000000000002</v>
      </c>
      <c r="FB11">
        <f>SUM('Seq count data'!FB38:FB41)</f>
        <v>677.255</v>
      </c>
      <c r="FC11">
        <f>SUM('Seq count data'!FC38:FC41)</f>
        <v>2511.2739999999999</v>
      </c>
      <c r="FD11">
        <f>SUM('Seq count data'!FD38:FD41)</f>
        <v>136.30699999999999</v>
      </c>
      <c r="FE11">
        <f>SUM('Seq count data'!FE38:FE41)</f>
        <v>346.1336</v>
      </c>
      <c r="FF11">
        <f>SUM('Seq count data'!FF38:FF41)</f>
        <v>89.318399999999997</v>
      </c>
      <c r="FG11">
        <f>SUM('Seq count data'!FG38:FG41)</f>
        <v>9.2325400000000002</v>
      </c>
      <c r="FH11">
        <f>SUM('Seq count data'!FH38:FH41)</f>
        <v>8.7085399999999993</v>
      </c>
      <c r="FI11">
        <f>SUM('Seq count data'!FI38:FI41)</f>
        <v>0</v>
      </c>
      <c r="FJ11">
        <f>SUM('Seq count data'!FJ38:FJ41)</f>
        <v>6.2988599999999995</v>
      </c>
      <c r="FK11">
        <f>SUM('Seq count data'!FK38:FK41)</f>
        <v>31.685449999999999</v>
      </c>
      <c r="FL11">
        <f>SUM('Seq count data'!FL38:FL41)</f>
        <v>24.188369999999999</v>
      </c>
      <c r="FM11">
        <f>SUM('Seq count data'!FM38:FM41)</f>
        <v>9.68581</v>
      </c>
      <c r="FN11">
        <f>SUM('Seq count data'!FN38:FN41)</f>
        <v>23.584879999999998</v>
      </c>
      <c r="FO11">
        <f>SUM('Seq count data'!FO38:FO41)</f>
        <v>0</v>
      </c>
      <c r="FP11">
        <f>SUM('Seq count data'!FP38:FP41)</f>
        <v>32.035560000000004</v>
      </c>
      <c r="FQ11">
        <f>SUM('Seq count data'!FQ38:FQ41)</f>
        <v>10.03781</v>
      </c>
      <c r="FR11">
        <f>SUM('Seq count data'!FR38:FR41)</f>
        <v>15.007400000000001</v>
      </c>
      <c r="FS11">
        <f>SUM('Seq count data'!FS38:FS41)</f>
        <v>6.9730799999999995</v>
      </c>
      <c r="FT11">
        <f>SUM('Seq count data'!FT38:FT41)</f>
        <v>17.38467</v>
      </c>
      <c r="FU11">
        <f>SUM('Seq count data'!FU38:FU41)</f>
        <v>21.77422</v>
      </c>
      <c r="FV11">
        <f>SUM('Seq count data'!FV38:FV41)</f>
        <v>301.3931</v>
      </c>
      <c r="FW11">
        <f>SUM('Seq count data'!FW38:FW41)</f>
        <v>13.220369999999999</v>
      </c>
      <c r="FX11">
        <f>SUM('Seq count data'!FX38:FX41)</f>
        <v>94.326099999999997</v>
      </c>
      <c r="FY11">
        <f>SUM('Seq count data'!FY38:FY41)</f>
        <v>19.84592</v>
      </c>
      <c r="FZ11">
        <f>SUM('Seq count data'!FZ38:FZ41)</f>
        <v>54.971599999999995</v>
      </c>
      <c r="GA11">
        <f>SUM('Seq count data'!GA38:GA41)</f>
        <v>254.50439999999998</v>
      </c>
      <c r="GB11">
        <f>SUM('Seq count data'!GB38:GB41)</f>
        <v>972.49600000000009</v>
      </c>
      <c r="GC11">
        <f>SUM('Seq count data'!GC38:GC41)</f>
        <v>188.83760000000001</v>
      </c>
      <c r="GD11">
        <f>SUM('Seq count data'!GD38:GD41)</f>
        <v>26.316780000000001</v>
      </c>
      <c r="GE11">
        <f>SUM('Seq count data'!GE38:GE41)</f>
        <v>154.84559999999999</v>
      </c>
      <c r="GF11">
        <f>SUM('Seq count data'!GF38:GF41)</f>
        <v>413.90970000000004</v>
      </c>
      <c r="GG11">
        <f>SUM('Seq count data'!GG38:GG41)</f>
        <v>0</v>
      </c>
      <c r="GH11">
        <f>SUM('Seq count data'!GH38:GH41)</f>
        <v>3092.163</v>
      </c>
      <c r="GI11">
        <f>SUM('Seq count data'!GI38:GI41)</f>
        <v>24.409320000000001</v>
      </c>
    </row>
    <row r="12" spans="1:191" x14ac:dyDescent="0.25">
      <c r="A12" t="s">
        <v>92</v>
      </c>
      <c r="C12" t="s">
        <v>95</v>
      </c>
      <c r="D12">
        <f>SUM('Seq count data'!D42:D45)</f>
        <v>11.97551</v>
      </c>
      <c r="E12">
        <f>SUM('Seq count data'!E42:E45)</f>
        <v>1996.636</v>
      </c>
      <c r="F12">
        <f>SUM('Seq count data'!F42:F45)</f>
        <v>72.591099999999997</v>
      </c>
      <c r="G12">
        <f>SUM('Seq count data'!G42:G45)</f>
        <v>2691.5789999999997</v>
      </c>
      <c r="H12">
        <f>SUM('Seq count data'!H42:H45)</f>
        <v>11.741980000000002</v>
      </c>
      <c r="I12">
        <f>SUM('Seq count data'!I42:I45)</f>
        <v>11177.18</v>
      </c>
      <c r="J12">
        <f>SUM('Seq count data'!J42:J45)</f>
        <v>478.98599999999999</v>
      </c>
      <c r="K12">
        <f>SUM('Seq count data'!K42:K45)</f>
        <v>2717.6120000000001</v>
      </c>
      <c r="L12">
        <f>SUM('Seq count data'!L42:L45)</f>
        <v>6.8854389999999999</v>
      </c>
      <c r="M12">
        <f>SUM('Seq count data'!M42:M45)</f>
        <v>2852.4059999999999</v>
      </c>
      <c r="N12">
        <f>SUM('Seq count data'!N42:N45)</f>
        <v>12761.900000000001</v>
      </c>
      <c r="O12">
        <f>SUM('Seq count data'!O42:O45)</f>
        <v>2809.1779999999999</v>
      </c>
      <c r="P12">
        <f>SUM('Seq count data'!P42:P45)</f>
        <v>3794.8240000000001</v>
      </c>
      <c r="Q12">
        <f>SUM('Seq count data'!Q42:Q45)</f>
        <v>374.2955</v>
      </c>
      <c r="R12">
        <f>SUM('Seq count data'!R42:R45)</f>
        <v>204.24209999999999</v>
      </c>
      <c r="S12">
        <f>SUM('Seq count data'!S42:S45)</f>
        <v>16.177599999999998</v>
      </c>
      <c r="T12">
        <f>SUM('Seq count data'!T42:T45)</f>
        <v>507.38299999999992</v>
      </c>
      <c r="U12">
        <f>SUM('Seq count data'!U42:U45)</f>
        <v>12.193</v>
      </c>
      <c r="V12">
        <f>SUM('Seq count data'!V42:V45)</f>
        <v>23.50386</v>
      </c>
      <c r="W12">
        <f>SUM('Seq count data'!W42:W45)</f>
        <v>921.59799999999996</v>
      </c>
      <c r="X12">
        <f>SUM('Seq count data'!X42:X45)</f>
        <v>139.46299999999999</v>
      </c>
      <c r="Y12">
        <f>SUM('Seq count data'!Y42:Y45)</f>
        <v>342986.69999999995</v>
      </c>
      <c r="Z12">
        <f>SUM('Seq count data'!Z42:Z45)</f>
        <v>17.044319999999999</v>
      </c>
      <c r="AA12">
        <f>SUM('Seq count data'!AA42:AA45)</f>
        <v>258.19320000000005</v>
      </c>
      <c r="AB12">
        <f>SUM('Seq count data'!AB42:AB45)</f>
        <v>0</v>
      </c>
      <c r="AC12">
        <f>SUM('Seq count data'!AC42:AC45)</f>
        <v>18.81148</v>
      </c>
      <c r="AD12">
        <f>SUM('Seq count data'!AD42:AD45)</f>
        <v>10824.55</v>
      </c>
      <c r="AE12">
        <f>SUM('Seq count data'!AE42:AE45)</f>
        <v>29.118970000000001</v>
      </c>
      <c r="AF12">
        <f>SUM('Seq count data'!AF42:AF45)</f>
        <v>224.018</v>
      </c>
      <c r="AG12">
        <f>SUM('Seq count data'!AG42:AG45)</f>
        <v>811.09900000000005</v>
      </c>
      <c r="AH12">
        <f>SUM('Seq count data'!AH42:AH45)</f>
        <v>610.82799999999997</v>
      </c>
      <c r="AI12">
        <f>SUM('Seq count data'!AI42:AI45)</f>
        <v>5230.24</v>
      </c>
      <c r="AJ12">
        <f>SUM('Seq count data'!AJ42:AJ45)</f>
        <v>436.98900000000003</v>
      </c>
      <c r="AK12">
        <f>SUM('Seq count data'!AK42:AK45)</f>
        <v>815.31999999999994</v>
      </c>
      <c r="AL12">
        <f>SUM('Seq count data'!AL42:AL45)</f>
        <v>0</v>
      </c>
      <c r="AM12">
        <f>SUM('Seq count data'!AM42:AM45)</f>
        <v>40.934100000000001</v>
      </c>
      <c r="AN12">
        <f>SUM('Seq count data'!AN42:AN45)</f>
        <v>15.294070000000001</v>
      </c>
      <c r="AO12">
        <f>SUM('Seq count data'!AO42:AO45)</f>
        <v>598.36500000000001</v>
      </c>
      <c r="AP12">
        <f>SUM('Seq count data'!AP42:AP45)</f>
        <v>98.143100000000004</v>
      </c>
      <c r="AQ12">
        <f>SUM('Seq count data'!AQ42:AQ45)</f>
        <v>24277.07</v>
      </c>
      <c r="AR12">
        <f>SUM('Seq count data'!AR42:AR45)</f>
        <v>99.880500000000012</v>
      </c>
      <c r="AS12">
        <f>SUM('Seq count data'!AS42:AS45)</f>
        <v>2253.3119999999999</v>
      </c>
      <c r="AT12">
        <f>SUM('Seq count data'!AT42:AT45)</f>
        <v>746.70499999999993</v>
      </c>
      <c r="AU12">
        <f>SUM('Seq count data'!AU42:AU45)</f>
        <v>17.10867</v>
      </c>
      <c r="AV12">
        <f>SUM('Seq count data'!AV42:AV45)</f>
        <v>72.034700000000001</v>
      </c>
      <c r="AW12">
        <f>SUM('Seq count data'!AW42:AW45)</f>
        <v>21.386130000000001</v>
      </c>
      <c r="AX12">
        <f>SUM('Seq count data'!AX42:AX45)</f>
        <v>12.193</v>
      </c>
      <c r="AY12">
        <f>SUM('Seq count data'!AY42:AY45)</f>
        <v>58.044899999999998</v>
      </c>
      <c r="AZ12">
        <f>SUM('Seq count data'!AZ42:AZ45)</f>
        <v>3235.2720000000004</v>
      </c>
      <c r="BA12">
        <f>SUM('Seq count data'!BA42:BA45)</f>
        <v>41.868750000000006</v>
      </c>
      <c r="BB12">
        <f>SUM('Seq count data'!BB42:BB45)</f>
        <v>16.91367</v>
      </c>
      <c r="BC12">
        <f>SUM('Seq count data'!BC42:BC45)</f>
        <v>52.66</v>
      </c>
      <c r="BD12">
        <f>SUM('Seq count data'!BD42:BD45)</f>
        <v>2884.7110000000002</v>
      </c>
      <c r="BE12">
        <f>SUM('Seq count data'!BE42:BE45)</f>
        <v>36.840290000000003</v>
      </c>
      <c r="BF12">
        <f>SUM('Seq count data'!BF42:BF45)</f>
        <v>15.495819999999998</v>
      </c>
      <c r="BG12">
        <f>SUM('Seq count data'!BG42:BG45)</f>
        <v>10511.64</v>
      </c>
      <c r="BH12">
        <f>SUM('Seq count data'!BH42:BH45)</f>
        <v>801.61400000000003</v>
      </c>
      <c r="BI12">
        <f>SUM('Seq count data'!BI42:BI45)</f>
        <v>148.39589999999998</v>
      </c>
      <c r="BJ12">
        <f>SUM('Seq count data'!BJ42:BJ45)</f>
        <v>2591.1410000000001</v>
      </c>
      <c r="BK12">
        <f>SUM('Seq count data'!BK42:BK45)</f>
        <v>789.779</v>
      </c>
      <c r="BL12">
        <f>SUM('Seq count data'!BL42:BL45)</f>
        <v>9194.5499999999993</v>
      </c>
      <c r="BM12">
        <f>SUM('Seq count data'!BM42:BM45)</f>
        <v>47.929569999999998</v>
      </c>
      <c r="BN12">
        <f>SUM('Seq count data'!BN42:BN45)</f>
        <v>19.860910000000001</v>
      </c>
      <c r="BO12">
        <f>SUM('Seq count data'!BO42:BO45)</f>
        <v>23.219270000000002</v>
      </c>
      <c r="BP12">
        <f>SUM('Seq count data'!BP42:BP45)</f>
        <v>76.977900000000005</v>
      </c>
      <c r="BQ12">
        <f>SUM('Seq count data'!BQ42:BQ45)</f>
        <v>92.364799999999988</v>
      </c>
      <c r="BR12">
        <f>SUM('Seq count data'!BR42:BR45)</f>
        <v>1597.1179999999999</v>
      </c>
      <c r="BS12">
        <f>SUM('Seq count data'!BS42:BS45)</f>
        <v>0</v>
      </c>
      <c r="BT12">
        <f>SUM('Seq count data'!BT42:BT45)</f>
        <v>20473.3</v>
      </c>
      <c r="BU12">
        <f>SUM('Seq count data'!BU42:BU45)</f>
        <v>13605.5</v>
      </c>
      <c r="BV12">
        <f>SUM('Seq count data'!BV42:BV45)</f>
        <v>122.0752</v>
      </c>
      <c r="BW12">
        <f>SUM('Seq count data'!BW42:BW45)</f>
        <v>22.66854</v>
      </c>
      <c r="BX12">
        <f>SUM('Seq count data'!BX42:BX45)</f>
        <v>50.674250000000001</v>
      </c>
      <c r="BY12">
        <f>SUM('Seq count data'!BY42:BY45)</f>
        <v>112.22370000000001</v>
      </c>
      <c r="BZ12">
        <f>SUM('Seq count data'!BZ42:BZ45)</f>
        <v>199.64999999999998</v>
      </c>
      <c r="CA12">
        <f>SUM('Seq count data'!CA42:CA45)</f>
        <v>45.976920000000007</v>
      </c>
      <c r="CB12">
        <f>SUM('Seq count data'!CB42:CB45)</f>
        <v>469.12099999999998</v>
      </c>
      <c r="CC12">
        <f>SUM('Seq count data'!CC42:CC45)</f>
        <v>107.4423</v>
      </c>
      <c r="CD12">
        <f>SUM('Seq count data'!CD42:CD45)</f>
        <v>50.376400000000004</v>
      </c>
      <c r="CE12">
        <f>SUM('Seq count data'!CE42:CE45)</f>
        <v>148.9349</v>
      </c>
      <c r="CF12">
        <f>SUM('Seq count data'!CF42:CF45)</f>
        <v>481.30399999999997</v>
      </c>
      <c r="CG12">
        <f>SUM('Seq count data'!CG42:CG45)</f>
        <v>1258.546</v>
      </c>
      <c r="CH12">
        <f>SUM('Seq count data'!CH42:CH45)</f>
        <v>32.281099999999995</v>
      </c>
      <c r="CI12">
        <f>SUM('Seq count data'!CI42:CI45)</f>
        <v>207.95260000000002</v>
      </c>
      <c r="CJ12">
        <f>SUM('Seq count data'!CJ42:CJ45)</f>
        <v>57.855549999999994</v>
      </c>
      <c r="CK12">
        <f>SUM('Seq count data'!CK42:CK45)</f>
        <v>68.910799999999995</v>
      </c>
      <c r="CL12">
        <f>SUM('Seq count data'!CL42:CL45)</f>
        <v>85.50930000000001</v>
      </c>
      <c r="CM12">
        <f>SUM('Seq count data'!CM42:CM45)</f>
        <v>15.73226</v>
      </c>
      <c r="CN12">
        <f>SUM('Seq count data'!CN42:CN45)</f>
        <v>73.17240000000001</v>
      </c>
      <c r="CO12">
        <f>SUM('Seq count data'!CO42:CO45)</f>
        <v>2373.2070000000003</v>
      </c>
      <c r="CP12">
        <f>SUM('Seq count data'!CP42:CP45)</f>
        <v>68.138099999999994</v>
      </c>
      <c r="CQ12">
        <f>SUM('Seq count data'!CQ42:CQ45)</f>
        <v>53.560300000000005</v>
      </c>
      <c r="CR12">
        <f>SUM('Seq count data'!CR42:CR45)</f>
        <v>51450</v>
      </c>
      <c r="CS12">
        <f>SUM('Seq count data'!CS42:CS45)</f>
        <v>151.31030000000001</v>
      </c>
      <c r="CT12">
        <f>SUM('Seq count data'!CT42:CT45)</f>
        <v>390.18490000000003</v>
      </c>
      <c r="CU12">
        <f>SUM('Seq count data'!CU42:CU45)</f>
        <v>151.8716</v>
      </c>
      <c r="CV12">
        <f>SUM('Seq count data'!CV42:CV45)</f>
        <v>136.989</v>
      </c>
      <c r="CW12">
        <f>SUM('Seq count data'!CW42:CW45)</f>
        <v>151.89760000000001</v>
      </c>
      <c r="CX12">
        <f>SUM('Seq count data'!CX42:CX45)</f>
        <v>800.43399999999997</v>
      </c>
      <c r="CY12">
        <f>SUM('Seq count data'!CY42:CY45)</f>
        <v>27871.230000000003</v>
      </c>
      <c r="CZ12">
        <f>SUM('Seq count data'!CZ42:CZ45)</f>
        <v>6.0771829999999998</v>
      </c>
      <c r="DA12">
        <f>SUM('Seq count data'!DA42:DA45)</f>
        <v>248.65390000000002</v>
      </c>
      <c r="DB12">
        <f>SUM('Seq count data'!DB42:DB45)</f>
        <v>810.62400000000002</v>
      </c>
      <c r="DC12">
        <f>SUM('Seq count data'!DC42:DC45)</f>
        <v>19127.379999999997</v>
      </c>
      <c r="DD12">
        <f>SUM('Seq count data'!DD42:DD45)</f>
        <v>57.622910000000005</v>
      </c>
      <c r="DE12">
        <f>SUM('Seq count data'!DE42:DE45)</f>
        <v>1403.9549999999999</v>
      </c>
      <c r="DF12">
        <f>SUM('Seq count data'!DF42:DF45)</f>
        <v>149.011</v>
      </c>
      <c r="DG12">
        <f>SUM('Seq count data'!DG42:DG45)</f>
        <v>1053.605</v>
      </c>
      <c r="DH12">
        <f>SUM('Seq count data'!DH42:DH45)</f>
        <v>20.14357</v>
      </c>
      <c r="DI12">
        <f>SUM('Seq count data'!DI42:DI45)</f>
        <v>42.360129999999998</v>
      </c>
      <c r="DJ12">
        <f>SUM('Seq count data'!DJ42:DJ45)</f>
        <v>0</v>
      </c>
      <c r="DK12">
        <f>SUM('Seq count data'!DK42:DK45)</f>
        <v>509.40899999999999</v>
      </c>
      <c r="DL12">
        <f>SUM('Seq count data'!DL42:DL45)</f>
        <v>26.643459999999997</v>
      </c>
      <c r="DM12">
        <f>SUM('Seq count data'!DM42:DM45)</f>
        <v>1928.6030000000001</v>
      </c>
      <c r="DN12">
        <f>SUM('Seq count data'!DN42:DN45)</f>
        <v>19034.169999999998</v>
      </c>
      <c r="DO12">
        <f>SUM('Seq count data'!DO42:DO45)</f>
        <v>161.69150000000002</v>
      </c>
      <c r="DP12">
        <f>SUM('Seq count data'!DP42:DP45)</f>
        <v>844.42</v>
      </c>
      <c r="DQ12">
        <f>SUM('Seq count data'!DQ42:DQ45)</f>
        <v>39.388939999999998</v>
      </c>
      <c r="DR12">
        <f>SUM('Seq count data'!DR42:DR45)</f>
        <v>74.503700000000009</v>
      </c>
      <c r="DS12">
        <f>SUM('Seq count data'!DS42:DS45)</f>
        <v>3505.5350000000003</v>
      </c>
      <c r="DT12">
        <f>SUM('Seq count data'!DT42:DT45)</f>
        <v>1554.146</v>
      </c>
      <c r="DU12">
        <f>SUM('Seq count data'!DU42:DU45)</f>
        <v>1716.8509999999999</v>
      </c>
      <c r="DV12">
        <f>SUM('Seq count data'!DV42:DV45)</f>
        <v>165.4409</v>
      </c>
      <c r="DW12">
        <f>SUM('Seq count data'!DW42:DW45)</f>
        <v>333.18979999999999</v>
      </c>
      <c r="DX12">
        <f>SUM('Seq count data'!DX42:DX45)</f>
        <v>58.364699999999999</v>
      </c>
      <c r="DY12">
        <f>SUM('Seq count data'!DY42:DY45)</f>
        <v>5.6982200000000001</v>
      </c>
      <c r="DZ12">
        <f>SUM('Seq count data'!DZ42:DZ45)</f>
        <v>666.62599999999998</v>
      </c>
      <c r="EA12">
        <f>SUM('Seq count data'!EA42:EA45)</f>
        <v>0</v>
      </c>
      <c r="EB12">
        <f>SUM('Seq count data'!EB42:EB45)</f>
        <v>73.674999999999997</v>
      </c>
      <c r="EC12">
        <f>SUM('Seq count data'!EC42:EC45)</f>
        <v>44.992290000000004</v>
      </c>
      <c r="ED12">
        <f>SUM('Seq count data'!ED42:ED45)</f>
        <v>72.241799999999998</v>
      </c>
      <c r="EE12">
        <f>SUM('Seq count data'!EE42:EE45)</f>
        <v>11.67296</v>
      </c>
      <c r="EF12">
        <f>SUM('Seq count data'!EF42:EF45)</f>
        <v>0</v>
      </c>
      <c r="EG12">
        <f>SUM('Seq count data'!EG42:EG45)</f>
        <v>11.482519999999999</v>
      </c>
      <c r="EH12">
        <f>SUM('Seq count data'!EH42:EH45)</f>
        <v>23.626070000000002</v>
      </c>
      <c r="EI12">
        <f>SUM('Seq count data'!EI42:EI45)</f>
        <v>856.59199999999998</v>
      </c>
      <c r="EJ12">
        <f>SUM('Seq count data'!EJ42:EJ45)</f>
        <v>520.745</v>
      </c>
      <c r="EK12">
        <f>SUM('Seq count data'!EK42:EK45)</f>
        <v>50.668499999999995</v>
      </c>
      <c r="EL12">
        <f>SUM('Seq count data'!EL42:EL45)</f>
        <v>21732.329999999998</v>
      </c>
      <c r="EM12">
        <f>SUM('Seq count data'!EM42:EM45)</f>
        <v>40.048159999999996</v>
      </c>
      <c r="EN12">
        <f>SUM('Seq count data'!EN42:EN45)</f>
        <v>15.495819999999998</v>
      </c>
      <c r="EO12">
        <f>SUM('Seq count data'!EO42:EO45)</f>
        <v>68.138099999999994</v>
      </c>
      <c r="EP12">
        <f>SUM('Seq count data'!EP42:EP45)</f>
        <v>1028.258</v>
      </c>
      <c r="EQ12">
        <f>SUM('Seq count data'!EQ42:EQ45)</f>
        <v>843.35299999999995</v>
      </c>
      <c r="ER12">
        <f>SUM('Seq count data'!ER42:ER45)</f>
        <v>15.790200000000002</v>
      </c>
      <c r="ES12">
        <f>SUM('Seq count data'!ES42:ES45)</f>
        <v>1996.636</v>
      </c>
      <c r="ET12">
        <f>SUM('Seq count data'!ET42:ET45)</f>
        <v>39.662109999999998</v>
      </c>
      <c r="EU12">
        <f>SUM('Seq count data'!EU42:EU45)</f>
        <v>71.873099999999994</v>
      </c>
      <c r="EV12">
        <f>SUM('Seq count data'!EV42:EV45)</f>
        <v>12.01019</v>
      </c>
      <c r="EW12">
        <f>SUM('Seq count data'!EW42:EW45)</f>
        <v>27.129860000000001</v>
      </c>
      <c r="EX12">
        <f>SUM('Seq count data'!EX42:EX45)</f>
        <v>2509.98</v>
      </c>
      <c r="EY12">
        <f>SUM('Seq count data'!EY42:EY45)</f>
        <v>50.668499999999995</v>
      </c>
      <c r="EZ12">
        <f>SUM('Seq count data'!EZ42:EZ45)</f>
        <v>6.599041999999999</v>
      </c>
      <c r="FA12">
        <f>SUM('Seq count data'!FA42:FA45)</f>
        <v>11.839629999999998</v>
      </c>
      <c r="FB12">
        <f>SUM('Seq count data'!FB42:FB45)</f>
        <v>778.24299999999994</v>
      </c>
      <c r="FC12">
        <f>SUM('Seq count data'!FC42:FC45)</f>
        <v>4618.3099999999995</v>
      </c>
      <c r="FD12">
        <f>SUM('Seq count data'!FD42:FD45)</f>
        <v>134.06139999999999</v>
      </c>
      <c r="FE12">
        <f>SUM('Seq count data'!FE42:FE45)</f>
        <v>828.07299999999998</v>
      </c>
      <c r="FF12">
        <f>SUM('Seq count data'!FF42:FF45)</f>
        <v>189.8691</v>
      </c>
      <c r="FG12">
        <f>SUM('Seq count data'!FG42:FG45)</f>
        <v>24.491530000000001</v>
      </c>
      <c r="FH12">
        <f>SUM('Seq count data'!FH42:FH45)</f>
        <v>44.381469999999993</v>
      </c>
      <c r="FI12">
        <f>SUM('Seq count data'!FI42:FI45)</f>
        <v>105.94109999999999</v>
      </c>
      <c r="FJ12">
        <f>SUM('Seq count data'!FJ42:FJ45)</f>
        <v>30.940579999999997</v>
      </c>
      <c r="FK12">
        <f>SUM('Seq count data'!FK42:FK45)</f>
        <v>84.385599999999997</v>
      </c>
      <c r="FL12">
        <f>SUM('Seq count data'!FL42:FL45)</f>
        <v>105.7869</v>
      </c>
      <c r="FM12">
        <f>SUM('Seq count data'!FM42:FM45)</f>
        <v>7.115793</v>
      </c>
      <c r="FN12">
        <f>SUM('Seq count data'!FN42:FN45)</f>
        <v>4.8546100000000001</v>
      </c>
      <c r="FO12">
        <f>SUM('Seq count data'!FO42:FO45)</f>
        <v>0</v>
      </c>
      <c r="FP12">
        <f>SUM('Seq count data'!FP42:FP45)</f>
        <v>20.42586</v>
      </c>
      <c r="FQ12">
        <f>SUM('Seq count data'!FQ42:FQ45)</f>
        <v>15.46339</v>
      </c>
      <c r="FR12">
        <f>SUM('Seq count data'!FR42:FR45)</f>
        <v>33.393650000000001</v>
      </c>
      <c r="FS12">
        <f>SUM('Seq count data'!FS42:FS45)</f>
        <v>36.432990000000004</v>
      </c>
      <c r="FT12">
        <f>SUM('Seq count data'!FT42:FT45)</f>
        <v>11.85066</v>
      </c>
      <c r="FU12">
        <f>SUM('Seq count data'!FU42:FU45)</f>
        <v>52.337200000000003</v>
      </c>
      <c r="FV12">
        <f>SUM('Seq count data'!FV42:FV45)</f>
        <v>536.69899999999996</v>
      </c>
      <c r="FW12">
        <f>SUM('Seq count data'!FW42:FW45)</f>
        <v>30.597689999999997</v>
      </c>
      <c r="FX12">
        <f>SUM('Seq count data'!FX42:FX45)</f>
        <v>171.67249999999999</v>
      </c>
      <c r="FY12">
        <f>SUM('Seq count data'!FY42:FY45)</f>
        <v>50.095600000000005</v>
      </c>
      <c r="FZ12">
        <f>SUM('Seq count data'!FZ42:FZ45)</f>
        <v>174.99759999999998</v>
      </c>
      <c r="GA12">
        <f>SUM('Seq count data'!GA42:GA45)</f>
        <v>244.34470000000005</v>
      </c>
      <c r="GB12">
        <f>SUM('Seq count data'!GB42:GB45)</f>
        <v>808.02800000000002</v>
      </c>
      <c r="GC12">
        <f>SUM('Seq count data'!GC42:GC45)</f>
        <v>327.95089999999999</v>
      </c>
      <c r="GD12">
        <f>SUM('Seq count data'!GD42:GD45)</f>
        <v>22.419529999999998</v>
      </c>
      <c r="GE12">
        <f>SUM('Seq count data'!GE42:GE45)</f>
        <v>339.39519999999999</v>
      </c>
      <c r="GF12">
        <f>SUM('Seq count data'!GF42:GF45)</f>
        <v>712.06500000000005</v>
      </c>
      <c r="GG12">
        <f>SUM('Seq count data'!GG42:GG45)</f>
        <v>6.648613000000001</v>
      </c>
      <c r="GH12">
        <f>SUM('Seq count data'!GH42:GH45)</f>
        <v>4808.17</v>
      </c>
      <c r="GI12">
        <f>SUM('Seq count data'!GI42:GI45)</f>
        <v>39.02505</v>
      </c>
    </row>
    <row r="14" spans="1:191" x14ac:dyDescent="0.25">
      <c r="A14" t="s">
        <v>207</v>
      </c>
      <c r="N14" t="s">
        <v>208</v>
      </c>
      <c r="AA14" t="s">
        <v>207</v>
      </c>
    </row>
    <row r="15" spans="1:191" x14ac:dyDescent="0.25">
      <c r="A15" t="s">
        <v>100</v>
      </c>
      <c r="B15" t="s">
        <v>89</v>
      </c>
      <c r="C15" t="s">
        <v>96</v>
      </c>
      <c r="D15" t="s">
        <v>92</v>
      </c>
      <c r="E15" t="s">
        <v>89</v>
      </c>
      <c r="F15" t="s">
        <v>92</v>
      </c>
      <c r="G15" t="s">
        <v>89</v>
      </c>
      <c r="H15" t="s">
        <v>96</v>
      </c>
      <c r="I15" t="s">
        <v>92</v>
      </c>
      <c r="J15" t="s">
        <v>89</v>
      </c>
      <c r="K15" t="s">
        <v>96</v>
      </c>
      <c r="L15" t="s">
        <v>92</v>
      </c>
      <c r="N15" t="s">
        <v>101</v>
      </c>
      <c r="O15" t="s">
        <v>89</v>
      </c>
      <c r="P15" t="s">
        <v>92</v>
      </c>
      <c r="Q15" t="s">
        <v>89</v>
      </c>
      <c r="R15" t="s">
        <v>96</v>
      </c>
      <c r="S15" t="s">
        <v>92</v>
      </c>
      <c r="T15" t="s">
        <v>89</v>
      </c>
      <c r="U15" t="s">
        <v>96</v>
      </c>
      <c r="V15" t="s">
        <v>92</v>
      </c>
      <c r="W15" t="s">
        <v>89</v>
      </c>
      <c r="X15" t="s">
        <v>96</v>
      </c>
      <c r="Y15" t="s">
        <v>92</v>
      </c>
      <c r="AA15" t="s">
        <v>100</v>
      </c>
      <c r="AB15" t="s">
        <v>89</v>
      </c>
      <c r="AC15" t="s">
        <v>96</v>
      </c>
      <c r="AD15" t="s">
        <v>92</v>
      </c>
      <c r="AE15" t="s">
        <v>89</v>
      </c>
      <c r="AF15" t="s">
        <v>92</v>
      </c>
      <c r="AG15" t="s">
        <v>89</v>
      </c>
      <c r="AH15" t="s">
        <v>96</v>
      </c>
      <c r="AI15" t="s">
        <v>92</v>
      </c>
      <c r="AJ15" t="s">
        <v>89</v>
      </c>
      <c r="AK15" t="s">
        <v>96</v>
      </c>
      <c r="AL15" t="s">
        <v>92</v>
      </c>
      <c r="AN15" t="s">
        <v>272</v>
      </c>
      <c r="AO15" t="s">
        <v>273</v>
      </c>
      <c r="AS15" t="s">
        <v>207</v>
      </c>
    </row>
    <row r="16" spans="1:191" x14ac:dyDescent="0.25">
      <c r="A16" t="s">
        <v>102</v>
      </c>
      <c r="B16" t="s">
        <v>91</v>
      </c>
      <c r="C16" t="s">
        <v>91</v>
      </c>
      <c r="D16" t="s">
        <v>91</v>
      </c>
      <c r="E16" t="s">
        <v>93</v>
      </c>
      <c r="F16" t="s">
        <v>93</v>
      </c>
      <c r="G16" t="s">
        <v>94</v>
      </c>
      <c r="H16" t="s">
        <v>94</v>
      </c>
      <c r="I16" t="s">
        <v>94</v>
      </c>
      <c r="J16" t="s">
        <v>95</v>
      </c>
      <c r="K16" t="s">
        <v>95</v>
      </c>
      <c r="L16" t="s">
        <v>95</v>
      </c>
      <c r="N16" t="s">
        <v>209</v>
      </c>
      <c r="O16" t="s">
        <v>91</v>
      </c>
      <c r="P16" t="s">
        <v>91</v>
      </c>
      <c r="Q16" t="s">
        <v>93</v>
      </c>
      <c r="R16" t="s">
        <v>93</v>
      </c>
      <c r="S16" t="s">
        <v>93</v>
      </c>
      <c r="T16" t="s">
        <v>94</v>
      </c>
      <c r="U16" t="s">
        <v>94</v>
      </c>
      <c r="V16" t="s">
        <v>94</v>
      </c>
      <c r="W16" t="s">
        <v>270</v>
      </c>
      <c r="X16" t="s">
        <v>270</v>
      </c>
      <c r="Y16" t="s">
        <v>270</v>
      </c>
      <c r="AA16" t="s">
        <v>102</v>
      </c>
      <c r="AB16" t="s">
        <v>91</v>
      </c>
      <c r="AC16" t="s">
        <v>91</v>
      </c>
      <c r="AD16" t="s">
        <v>91</v>
      </c>
      <c r="AE16" t="s">
        <v>93</v>
      </c>
      <c r="AF16" t="s">
        <v>93</v>
      </c>
      <c r="AG16" t="s">
        <v>94</v>
      </c>
      <c r="AH16" t="s">
        <v>94</v>
      </c>
      <c r="AI16" t="s">
        <v>94</v>
      </c>
      <c r="AJ16" t="s">
        <v>95</v>
      </c>
      <c r="AK16" t="s">
        <v>95</v>
      </c>
      <c r="AL16" t="s">
        <v>95</v>
      </c>
      <c r="AN16" t="s">
        <v>91</v>
      </c>
      <c r="AO16" t="s">
        <v>93</v>
      </c>
      <c r="AP16" t="s">
        <v>94</v>
      </c>
      <c r="AQ16" t="s">
        <v>270</v>
      </c>
      <c r="AS16" t="s">
        <v>91</v>
      </c>
      <c r="AT16" t="s">
        <v>93</v>
      </c>
      <c r="AU16" t="s">
        <v>94</v>
      </c>
      <c r="AV16" t="s">
        <v>270</v>
      </c>
      <c r="AX16" t="s">
        <v>274</v>
      </c>
      <c r="AZ16" s="3"/>
      <c r="BA16" s="3"/>
      <c r="BB16" s="3"/>
      <c r="BC16" s="3"/>
      <c r="BD16" s="3"/>
      <c r="BE16" s="3"/>
      <c r="BF16" s="3"/>
      <c r="BG16" s="3"/>
      <c r="BH16" s="3"/>
      <c r="BI16" s="3"/>
      <c r="BJ16" s="3"/>
    </row>
    <row r="17" spans="1:62" x14ac:dyDescent="0.25">
      <c r="A17" t="s">
        <v>103</v>
      </c>
      <c r="B17">
        <v>0</v>
      </c>
      <c r="C17">
        <v>6.4645100000000006</v>
      </c>
      <c r="D17">
        <v>0</v>
      </c>
      <c r="E17">
        <v>18.070409999999999</v>
      </c>
      <c r="F17">
        <v>18.389290000000003</v>
      </c>
      <c r="G17">
        <v>38.784080000000003</v>
      </c>
      <c r="H17">
        <v>10.259510000000001</v>
      </c>
      <c r="I17">
        <v>2.8866800000000001</v>
      </c>
      <c r="J17">
        <v>22.05547</v>
      </c>
      <c r="K17">
        <v>1.32928</v>
      </c>
      <c r="L17">
        <v>11.97551</v>
      </c>
      <c r="N17" t="s">
        <v>218</v>
      </c>
      <c r="O17">
        <v>1.4800000000000001E-2</v>
      </c>
      <c r="P17">
        <v>2.258</v>
      </c>
      <c r="Q17">
        <v>4.2060000000000004</v>
      </c>
      <c r="R17">
        <v>5.3819999999999997</v>
      </c>
      <c r="S17">
        <v>5.8710000000000004</v>
      </c>
      <c r="T17">
        <v>2.1240000000000001</v>
      </c>
      <c r="U17">
        <v>5.3380000000000001</v>
      </c>
      <c r="V17">
        <v>1.4870000000000001</v>
      </c>
      <c r="W17">
        <v>0</v>
      </c>
      <c r="X17">
        <v>1.504</v>
      </c>
      <c r="Y17">
        <v>4.4560000000000004</v>
      </c>
      <c r="AB17" t="e">
        <f>VLOOKUP($N17,$A$17:$L$204,2,FALSE)</f>
        <v>#N/A</v>
      </c>
      <c r="AC17" t="e">
        <f t="shared" ref="AC17:AC48" si="0">VLOOKUP($N17,$A$17:$L$204,3,FALSE)</f>
        <v>#N/A</v>
      </c>
      <c r="AD17" t="e">
        <f t="shared" ref="AD17:AD48" si="1">VLOOKUP($N17,$A$17:$L$204,4,FALSE)</f>
        <v>#N/A</v>
      </c>
      <c r="AE17" t="e">
        <f t="shared" ref="AE17:AE48" si="2">VLOOKUP($N17,$A$17:$L$204,5,FALSE)</f>
        <v>#N/A</v>
      </c>
      <c r="AF17" t="e">
        <f t="shared" ref="AF17:AF48" si="3">VLOOKUP($N17,$A$17:$L$204,6,FALSE)</f>
        <v>#N/A</v>
      </c>
      <c r="AG17" t="e">
        <f t="shared" ref="AG17:AG48" si="4">VLOOKUP($N17,$A$17:$L$204,7,FALSE)</f>
        <v>#N/A</v>
      </c>
      <c r="AH17" t="e">
        <f t="shared" ref="AH17:AH48" si="5">VLOOKUP($N17,$A$17:$L$204,8,FALSE)</f>
        <v>#N/A</v>
      </c>
      <c r="AI17" t="e">
        <f t="shared" ref="AI17:AI48" si="6">VLOOKUP($N17,$A$17:$L$204,9,FALSE)</f>
        <v>#N/A</v>
      </c>
      <c r="AJ17" t="e">
        <f t="shared" ref="AJ17:AJ48" si="7">VLOOKUP($N17,$A$17:$L$204,10,FALSE)</f>
        <v>#N/A</v>
      </c>
      <c r="AK17" t="e">
        <f t="shared" ref="AK17:AK48" si="8">VLOOKUP($N17,$A$17:$L$204,11,FALSE)</f>
        <v>#N/A</v>
      </c>
      <c r="AL17" t="e">
        <f t="shared" ref="AL17:AL48" si="9">VLOOKUP($N17,$A$17:$L$204,12,FALSE)</f>
        <v>#N/A</v>
      </c>
      <c r="AN17">
        <f t="shared" ref="AN17:AN48" si="10">AVERAGE(O17:P17)</f>
        <v>1.1364000000000001</v>
      </c>
      <c r="AO17">
        <f t="shared" ref="AO17:AO48" si="11">AVERAGE(Q17:S17)</f>
        <v>5.1530000000000005</v>
      </c>
      <c r="AP17">
        <f t="shared" ref="AP17:AP48" si="12">AVERAGE(T17:V17)</f>
        <v>2.9830000000000001</v>
      </c>
      <c r="AQ17">
        <f t="shared" ref="AQ17:AQ48" si="13">AVERAGE(W17:Y17)</f>
        <v>1.986666666666667</v>
      </c>
      <c r="AS17" t="e">
        <f t="shared" ref="AS17:AS48" si="14">AVERAGE(AB17:AD17)</f>
        <v>#N/A</v>
      </c>
      <c r="AT17" t="e">
        <f t="shared" ref="AT17:AT48" si="15">AVERAGE(AE17:AF17)</f>
        <v>#N/A</v>
      </c>
      <c r="AU17" t="e">
        <f t="shared" ref="AU17:AU48" si="16">AVERAGE(AG17:AI17)</f>
        <v>#N/A</v>
      </c>
      <c r="AV17" t="e">
        <f t="shared" ref="AV17:AV48" si="17">AVERAGE(AJ17:AL17)</f>
        <v>#N/A</v>
      </c>
      <c r="AX17" t="e">
        <f t="shared" ref="AX17:AX48" si="18">CORREL(AN17:AQ17,AS17:AV17)</f>
        <v>#N/A</v>
      </c>
      <c r="AZ17" s="3"/>
      <c r="BA17" s="3"/>
      <c r="BB17" s="3"/>
      <c r="BC17" s="59"/>
      <c r="BD17" s="3"/>
      <c r="BE17" s="3"/>
      <c r="BF17" s="3"/>
      <c r="BG17" s="3"/>
      <c r="BH17" s="3"/>
      <c r="BI17" s="3"/>
      <c r="BJ17" s="3"/>
    </row>
    <row r="18" spans="1:62" x14ac:dyDescent="0.25">
      <c r="A18" t="s">
        <v>0</v>
      </c>
      <c r="B18">
        <v>2142.3220000000001</v>
      </c>
      <c r="C18">
        <v>2785.732</v>
      </c>
      <c r="D18">
        <v>1940.8689999999999</v>
      </c>
      <c r="E18">
        <v>3943.6669999999999</v>
      </c>
      <c r="F18">
        <v>663.39699999999993</v>
      </c>
      <c r="G18">
        <v>2485.1980000000003</v>
      </c>
      <c r="H18">
        <v>2707.0450000000001</v>
      </c>
      <c r="I18">
        <v>3629.8009999999995</v>
      </c>
      <c r="J18">
        <v>1596.6469999999999</v>
      </c>
      <c r="K18">
        <v>1615.596</v>
      </c>
      <c r="L18">
        <v>1996.636</v>
      </c>
      <c r="N18" t="s">
        <v>223</v>
      </c>
      <c r="O18">
        <v>0.92700000000000005</v>
      </c>
      <c r="P18">
        <v>1.3640000000000001</v>
      </c>
      <c r="Q18">
        <v>0.69799999999999995</v>
      </c>
      <c r="R18">
        <v>3.8069999999999999</v>
      </c>
      <c r="S18">
        <v>1.746</v>
      </c>
      <c r="T18">
        <v>1.5580000000000001</v>
      </c>
      <c r="U18">
        <v>2.944</v>
      </c>
      <c r="V18">
        <v>7.2140000000000004</v>
      </c>
      <c r="W18">
        <v>14.74</v>
      </c>
      <c r="X18">
        <v>4.8940000000000001</v>
      </c>
      <c r="Y18">
        <v>3.5209999999999999</v>
      </c>
      <c r="AB18" t="e">
        <f t="shared" ref="AB18:AB48" si="19">VLOOKUP($N18,$A$17:$L$204,2,FALSE)</f>
        <v>#N/A</v>
      </c>
      <c r="AC18" t="e">
        <f t="shared" si="0"/>
        <v>#N/A</v>
      </c>
      <c r="AD18" t="e">
        <f t="shared" si="1"/>
        <v>#N/A</v>
      </c>
      <c r="AE18" t="e">
        <f t="shared" si="2"/>
        <v>#N/A</v>
      </c>
      <c r="AF18" t="e">
        <f t="shared" si="3"/>
        <v>#N/A</v>
      </c>
      <c r="AG18" t="e">
        <f t="shared" si="4"/>
        <v>#N/A</v>
      </c>
      <c r="AH18" t="e">
        <f t="shared" si="5"/>
        <v>#N/A</v>
      </c>
      <c r="AI18" t="e">
        <f t="shared" si="6"/>
        <v>#N/A</v>
      </c>
      <c r="AJ18" t="e">
        <f t="shared" si="7"/>
        <v>#N/A</v>
      </c>
      <c r="AK18" t="e">
        <f t="shared" si="8"/>
        <v>#N/A</v>
      </c>
      <c r="AL18" t="e">
        <f t="shared" si="9"/>
        <v>#N/A</v>
      </c>
      <c r="AN18">
        <f t="shared" si="10"/>
        <v>1.1455000000000002</v>
      </c>
      <c r="AO18">
        <f t="shared" si="11"/>
        <v>2.0836666666666663</v>
      </c>
      <c r="AP18">
        <f t="shared" si="12"/>
        <v>3.9053333333333335</v>
      </c>
      <c r="AQ18">
        <f t="shared" si="13"/>
        <v>7.7183333333333337</v>
      </c>
      <c r="AS18" t="e">
        <f t="shared" si="14"/>
        <v>#N/A</v>
      </c>
      <c r="AT18" t="e">
        <f t="shared" si="15"/>
        <v>#N/A</v>
      </c>
      <c r="AU18" t="e">
        <f t="shared" si="16"/>
        <v>#N/A</v>
      </c>
      <c r="AV18" t="e">
        <f t="shared" si="17"/>
        <v>#N/A</v>
      </c>
      <c r="AX18" t="e">
        <f t="shared" si="18"/>
        <v>#N/A</v>
      </c>
      <c r="AZ18" s="3"/>
      <c r="BA18" s="3"/>
      <c r="BB18" s="3"/>
      <c r="BC18" s="59"/>
      <c r="BD18" s="3"/>
      <c r="BE18" s="3"/>
      <c r="BF18" s="3"/>
      <c r="BG18" s="3"/>
      <c r="BH18" s="3"/>
      <c r="BI18" s="3"/>
      <c r="BJ18" s="3"/>
    </row>
    <row r="19" spans="1:62" x14ac:dyDescent="0.25">
      <c r="A19" t="s">
        <v>1</v>
      </c>
      <c r="B19">
        <v>313.43079999999998</v>
      </c>
      <c r="C19">
        <v>178.1104</v>
      </c>
      <c r="D19">
        <v>222.23419999999999</v>
      </c>
      <c r="E19">
        <v>194.62199999999999</v>
      </c>
      <c r="F19">
        <v>78.805750000000003</v>
      </c>
      <c r="G19">
        <v>131.72319999999999</v>
      </c>
      <c r="H19">
        <v>176.84870000000001</v>
      </c>
      <c r="I19">
        <v>136.21199999999999</v>
      </c>
      <c r="J19">
        <v>82.049199999999999</v>
      </c>
      <c r="K19">
        <v>46.641300000000001</v>
      </c>
      <c r="L19">
        <v>72.591099999999997</v>
      </c>
      <c r="N19" t="s">
        <v>237</v>
      </c>
      <c r="O19">
        <v>28.6</v>
      </c>
      <c r="P19">
        <v>43.658000000000001</v>
      </c>
      <c r="Q19">
        <v>3.9830000000000001</v>
      </c>
      <c r="R19">
        <v>9.9580000000000002</v>
      </c>
      <c r="S19">
        <v>8.0350000000000001</v>
      </c>
      <c r="T19">
        <v>21.751000000000001</v>
      </c>
      <c r="U19">
        <v>15.042999999999999</v>
      </c>
      <c r="V19">
        <v>16.038</v>
      </c>
      <c r="W19">
        <v>51.84</v>
      </c>
      <c r="X19">
        <v>43.000999999999998</v>
      </c>
      <c r="Y19">
        <v>48.674999999999997</v>
      </c>
      <c r="AB19" t="e">
        <f t="shared" si="19"/>
        <v>#N/A</v>
      </c>
      <c r="AC19" t="e">
        <f t="shared" si="0"/>
        <v>#N/A</v>
      </c>
      <c r="AD19" t="e">
        <f t="shared" si="1"/>
        <v>#N/A</v>
      </c>
      <c r="AE19" t="e">
        <f t="shared" si="2"/>
        <v>#N/A</v>
      </c>
      <c r="AF19" t="e">
        <f t="shared" si="3"/>
        <v>#N/A</v>
      </c>
      <c r="AG19" t="e">
        <f t="shared" si="4"/>
        <v>#N/A</v>
      </c>
      <c r="AH19" t="e">
        <f t="shared" si="5"/>
        <v>#N/A</v>
      </c>
      <c r="AI19" t="e">
        <f t="shared" si="6"/>
        <v>#N/A</v>
      </c>
      <c r="AJ19" t="e">
        <f t="shared" si="7"/>
        <v>#N/A</v>
      </c>
      <c r="AK19" t="e">
        <f t="shared" si="8"/>
        <v>#N/A</v>
      </c>
      <c r="AL19" t="e">
        <f t="shared" si="9"/>
        <v>#N/A</v>
      </c>
      <c r="AN19">
        <f t="shared" si="10"/>
        <v>36.129000000000005</v>
      </c>
      <c r="AO19">
        <f t="shared" si="11"/>
        <v>7.325333333333333</v>
      </c>
      <c r="AP19">
        <f t="shared" si="12"/>
        <v>17.610666666666663</v>
      </c>
      <c r="AQ19">
        <f t="shared" si="13"/>
        <v>47.838666666666676</v>
      </c>
      <c r="AS19" t="e">
        <f t="shared" si="14"/>
        <v>#N/A</v>
      </c>
      <c r="AT19" t="e">
        <f t="shared" si="15"/>
        <v>#N/A</v>
      </c>
      <c r="AU19" t="e">
        <f t="shared" si="16"/>
        <v>#N/A</v>
      </c>
      <c r="AV19" t="e">
        <f t="shared" si="17"/>
        <v>#N/A</v>
      </c>
      <c r="AX19" t="e">
        <f t="shared" si="18"/>
        <v>#N/A</v>
      </c>
      <c r="AZ19" s="3"/>
      <c r="BA19" s="3"/>
      <c r="BB19" s="3"/>
      <c r="BC19" s="3"/>
      <c r="BD19" s="3"/>
      <c r="BE19" s="3"/>
      <c r="BF19" s="3"/>
      <c r="BG19" s="3"/>
      <c r="BH19" s="3"/>
      <c r="BI19" s="3"/>
      <c r="BJ19" s="3"/>
    </row>
    <row r="20" spans="1:62" x14ac:dyDescent="0.25">
      <c r="A20" t="s">
        <v>2</v>
      </c>
      <c r="B20">
        <v>3058.29</v>
      </c>
      <c r="C20">
        <v>4949.8100000000004</v>
      </c>
      <c r="D20">
        <v>4291.4979999999996</v>
      </c>
      <c r="E20">
        <v>3788.114</v>
      </c>
      <c r="F20">
        <v>638.94700000000012</v>
      </c>
      <c r="G20">
        <v>4473.2890000000007</v>
      </c>
      <c r="H20">
        <v>5630.7900000000009</v>
      </c>
      <c r="I20">
        <v>5592.7100000000009</v>
      </c>
      <c r="J20">
        <v>2764.7220000000002</v>
      </c>
      <c r="K20">
        <v>2272.0589999999997</v>
      </c>
      <c r="L20">
        <v>2691.5789999999997</v>
      </c>
      <c r="N20" t="s">
        <v>240</v>
      </c>
      <c r="O20">
        <v>22.053999999999998</v>
      </c>
      <c r="P20">
        <v>18.344999999999999</v>
      </c>
      <c r="Q20">
        <v>3.6190000000000002</v>
      </c>
      <c r="R20">
        <v>5.3179999999999996</v>
      </c>
      <c r="S20">
        <v>2.3050000000000002</v>
      </c>
      <c r="T20">
        <v>3.1419999999999999</v>
      </c>
      <c r="U20">
        <v>7.9610000000000003</v>
      </c>
      <c r="V20">
        <v>1.0589999999999999</v>
      </c>
      <c r="W20">
        <v>20.169</v>
      </c>
      <c r="X20">
        <v>17.295999999999999</v>
      </c>
      <c r="Y20">
        <v>14.827</v>
      </c>
      <c r="AB20" t="e">
        <f t="shared" si="19"/>
        <v>#N/A</v>
      </c>
      <c r="AC20" t="e">
        <f t="shared" si="0"/>
        <v>#N/A</v>
      </c>
      <c r="AD20" t="e">
        <f t="shared" si="1"/>
        <v>#N/A</v>
      </c>
      <c r="AE20" t="e">
        <f t="shared" si="2"/>
        <v>#N/A</v>
      </c>
      <c r="AF20" t="e">
        <f t="shared" si="3"/>
        <v>#N/A</v>
      </c>
      <c r="AG20" t="e">
        <f t="shared" si="4"/>
        <v>#N/A</v>
      </c>
      <c r="AH20" t="e">
        <f t="shared" si="5"/>
        <v>#N/A</v>
      </c>
      <c r="AI20" t="e">
        <f t="shared" si="6"/>
        <v>#N/A</v>
      </c>
      <c r="AJ20" t="e">
        <f t="shared" si="7"/>
        <v>#N/A</v>
      </c>
      <c r="AK20" t="e">
        <f t="shared" si="8"/>
        <v>#N/A</v>
      </c>
      <c r="AL20" t="e">
        <f t="shared" si="9"/>
        <v>#N/A</v>
      </c>
      <c r="AN20">
        <f t="shared" si="10"/>
        <v>20.1995</v>
      </c>
      <c r="AO20">
        <f t="shared" si="11"/>
        <v>3.7473333333333332</v>
      </c>
      <c r="AP20">
        <f t="shared" si="12"/>
        <v>4.0539999999999994</v>
      </c>
      <c r="AQ20">
        <f t="shared" si="13"/>
        <v>17.430666666666667</v>
      </c>
      <c r="AS20" t="e">
        <f t="shared" si="14"/>
        <v>#N/A</v>
      </c>
      <c r="AT20" t="e">
        <f t="shared" si="15"/>
        <v>#N/A</v>
      </c>
      <c r="AU20" t="e">
        <f t="shared" si="16"/>
        <v>#N/A</v>
      </c>
      <c r="AV20" t="e">
        <f t="shared" si="17"/>
        <v>#N/A</v>
      </c>
      <c r="AX20" t="e">
        <f t="shared" si="18"/>
        <v>#N/A</v>
      </c>
      <c r="AZ20" s="3"/>
      <c r="BA20" s="3"/>
      <c r="BB20" s="3"/>
      <c r="BC20" s="59"/>
      <c r="BD20" s="3"/>
      <c r="BE20" s="3"/>
      <c r="BF20" s="3"/>
      <c r="BG20" s="3"/>
      <c r="BH20" s="3"/>
      <c r="BI20" s="3"/>
      <c r="BJ20" s="3"/>
    </row>
    <row r="21" spans="1:62" x14ac:dyDescent="0.25">
      <c r="A21" t="s">
        <v>104</v>
      </c>
      <c r="B21">
        <v>0.86346599999999996</v>
      </c>
      <c r="C21">
        <v>8.70946</v>
      </c>
      <c r="D21">
        <v>0</v>
      </c>
      <c r="E21">
        <v>19.65136</v>
      </c>
      <c r="F21">
        <v>17.153179999999999</v>
      </c>
      <c r="G21">
        <v>44.638460000000002</v>
      </c>
      <c r="H21">
        <v>4.2579849999999997</v>
      </c>
      <c r="I21">
        <v>10.389990000000001</v>
      </c>
      <c r="J21">
        <v>17.37613</v>
      </c>
      <c r="K21">
        <v>0</v>
      </c>
      <c r="L21">
        <v>11.741980000000002</v>
      </c>
      <c r="N21" t="s">
        <v>241</v>
      </c>
      <c r="O21">
        <v>0.29899999999999999</v>
      </c>
      <c r="P21">
        <v>0.38400000000000001</v>
      </c>
      <c r="Q21">
        <v>0.96499999999999997</v>
      </c>
      <c r="R21">
        <v>1.3759999999999999</v>
      </c>
      <c r="S21">
        <v>0.13400000000000001</v>
      </c>
      <c r="T21">
        <v>7.3300000000000004E-2</v>
      </c>
      <c r="U21">
        <v>0.151</v>
      </c>
      <c r="V21">
        <v>0</v>
      </c>
      <c r="W21">
        <v>7.0800000000000002E-2</v>
      </c>
      <c r="X21">
        <v>0.61399999999999999</v>
      </c>
      <c r="Y21">
        <v>0.42899999999999999</v>
      </c>
      <c r="AB21" t="e">
        <f t="shared" si="19"/>
        <v>#N/A</v>
      </c>
      <c r="AC21" t="e">
        <f t="shared" si="0"/>
        <v>#N/A</v>
      </c>
      <c r="AD21" t="e">
        <f t="shared" si="1"/>
        <v>#N/A</v>
      </c>
      <c r="AE21" t="e">
        <f t="shared" si="2"/>
        <v>#N/A</v>
      </c>
      <c r="AF21" t="e">
        <f t="shared" si="3"/>
        <v>#N/A</v>
      </c>
      <c r="AG21" t="e">
        <f t="shared" si="4"/>
        <v>#N/A</v>
      </c>
      <c r="AH21" t="e">
        <f t="shared" si="5"/>
        <v>#N/A</v>
      </c>
      <c r="AI21" t="e">
        <f t="shared" si="6"/>
        <v>#N/A</v>
      </c>
      <c r="AJ21" t="e">
        <f t="shared" si="7"/>
        <v>#N/A</v>
      </c>
      <c r="AK21" t="e">
        <f t="shared" si="8"/>
        <v>#N/A</v>
      </c>
      <c r="AL21" t="e">
        <f t="shared" si="9"/>
        <v>#N/A</v>
      </c>
      <c r="AN21">
        <f t="shared" si="10"/>
        <v>0.34150000000000003</v>
      </c>
      <c r="AO21">
        <f t="shared" si="11"/>
        <v>0.82499999999999984</v>
      </c>
      <c r="AP21">
        <f t="shared" si="12"/>
        <v>7.4766666666666662E-2</v>
      </c>
      <c r="AQ21">
        <f t="shared" si="13"/>
        <v>0.37126666666666663</v>
      </c>
      <c r="AS21" t="e">
        <f t="shared" si="14"/>
        <v>#N/A</v>
      </c>
      <c r="AT21" t="e">
        <f t="shared" si="15"/>
        <v>#N/A</v>
      </c>
      <c r="AU21" t="e">
        <f t="shared" si="16"/>
        <v>#N/A</v>
      </c>
      <c r="AV21" t="e">
        <f t="shared" si="17"/>
        <v>#N/A</v>
      </c>
      <c r="AX21" t="e">
        <f t="shared" si="18"/>
        <v>#N/A</v>
      </c>
      <c r="AZ21" s="3"/>
      <c r="BA21" s="3"/>
      <c r="BB21" s="3"/>
      <c r="BC21" s="59"/>
      <c r="BD21" s="3"/>
      <c r="BE21" s="3"/>
      <c r="BF21" s="3"/>
      <c r="BG21" s="3"/>
      <c r="BH21" s="3"/>
      <c r="BI21" s="3"/>
      <c r="BJ21" s="3"/>
    </row>
    <row r="22" spans="1:62" x14ac:dyDescent="0.25">
      <c r="A22" t="s">
        <v>3</v>
      </c>
      <c r="B22">
        <v>11700.650000000001</v>
      </c>
      <c r="C22">
        <v>16660.809999999998</v>
      </c>
      <c r="D22">
        <v>11424.439999999999</v>
      </c>
      <c r="E22">
        <v>12328.93</v>
      </c>
      <c r="F22">
        <v>2663.873</v>
      </c>
      <c r="G22">
        <v>12262.23</v>
      </c>
      <c r="H22">
        <v>13085.509999999998</v>
      </c>
      <c r="I22">
        <v>12171.009999999998</v>
      </c>
      <c r="J22">
        <v>10430.81</v>
      </c>
      <c r="K22">
        <v>8160.6699999999992</v>
      </c>
      <c r="L22">
        <v>11177.18</v>
      </c>
      <c r="N22" t="s">
        <v>252</v>
      </c>
      <c r="O22">
        <v>277.16899999999998</v>
      </c>
      <c r="P22">
        <v>559.40700000000004</v>
      </c>
      <c r="Q22">
        <v>568.46799999999996</v>
      </c>
      <c r="R22">
        <v>621.26</v>
      </c>
      <c r="S22">
        <v>489.84300000000002</v>
      </c>
      <c r="T22">
        <v>541.4</v>
      </c>
      <c r="U22">
        <v>504.01</v>
      </c>
      <c r="V22">
        <v>401.68799999999999</v>
      </c>
      <c r="W22">
        <v>361.59399999999999</v>
      </c>
      <c r="X22">
        <v>396.94099999999997</v>
      </c>
      <c r="Y22">
        <v>561.90700000000004</v>
      </c>
      <c r="AB22" t="e">
        <f t="shared" si="19"/>
        <v>#N/A</v>
      </c>
      <c r="AC22" t="e">
        <f t="shared" si="0"/>
        <v>#N/A</v>
      </c>
      <c r="AD22" t="e">
        <f t="shared" si="1"/>
        <v>#N/A</v>
      </c>
      <c r="AE22" t="e">
        <f t="shared" si="2"/>
        <v>#N/A</v>
      </c>
      <c r="AF22" t="e">
        <f t="shared" si="3"/>
        <v>#N/A</v>
      </c>
      <c r="AG22" t="e">
        <f t="shared" si="4"/>
        <v>#N/A</v>
      </c>
      <c r="AH22" t="e">
        <f t="shared" si="5"/>
        <v>#N/A</v>
      </c>
      <c r="AI22" t="e">
        <f t="shared" si="6"/>
        <v>#N/A</v>
      </c>
      <c r="AJ22" t="e">
        <f t="shared" si="7"/>
        <v>#N/A</v>
      </c>
      <c r="AK22" t="e">
        <f t="shared" si="8"/>
        <v>#N/A</v>
      </c>
      <c r="AL22" t="e">
        <f t="shared" si="9"/>
        <v>#N/A</v>
      </c>
      <c r="AN22">
        <f t="shared" si="10"/>
        <v>418.28800000000001</v>
      </c>
      <c r="AO22">
        <f t="shared" si="11"/>
        <v>559.85700000000008</v>
      </c>
      <c r="AP22">
        <f t="shared" si="12"/>
        <v>482.36599999999999</v>
      </c>
      <c r="AQ22">
        <f t="shared" si="13"/>
        <v>440.14733333333334</v>
      </c>
      <c r="AS22" t="e">
        <f t="shared" si="14"/>
        <v>#N/A</v>
      </c>
      <c r="AT22" t="e">
        <f t="shared" si="15"/>
        <v>#N/A</v>
      </c>
      <c r="AU22" t="e">
        <f t="shared" si="16"/>
        <v>#N/A</v>
      </c>
      <c r="AV22" t="e">
        <f t="shared" si="17"/>
        <v>#N/A</v>
      </c>
      <c r="AX22" t="e">
        <f t="shared" si="18"/>
        <v>#N/A</v>
      </c>
      <c r="AZ22" s="3"/>
      <c r="BA22" s="3"/>
      <c r="BB22" s="3"/>
      <c r="BC22" s="3"/>
      <c r="BD22" s="3"/>
      <c r="BE22" s="3"/>
      <c r="BF22" s="3"/>
      <c r="BG22" s="3"/>
      <c r="BH22" s="3"/>
      <c r="BI22" s="3"/>
      <c r="BJ22" s="3"/>
    </row>
    <row r="23" spans="1:62" x14ac:dyDescent="0.25">
      <c r="A23" t="s">
        <v>4</v>
      </c>
      <c r="B23">
        <v>725.72500000000014</v>
      </c>
      <c r="C23">
        <v>1262.3409999999999</v>
      </c>
      <c r="D23">
        <v>1038.8979999999999</v>
      </c>
      <c r="E23">
        <v>1841.7619999999999</v>
      </c>
      <c r="F23">
        <v>787.851</v>
      </c>
      <c r="G23">
        <v>1643.126</v>
      </c>
      <c r="H23">
        <v>1479.547</v>
      </c>
      <c r="I23">
        <v>1588.0099999999998</v>
      </c>
      <c r="J23">
        <v>567.63639999999998</v>
      </c>
      <c r="K23">
        <v>162.16699999999997</v>
      </c>
      <c r="L23">
        <v>478.98599999999999</v>
      </c>
      <c r="N23" t="s">
        <v>257</v>
      </c>
      <c r="O23">
        <v>0</v>
      </c>
      <c r="P23">
        <v>0.39700000000000002</v>
      </c>
      <c r="Q23">
        <v>1.2589999999999999</v>
      </c>
      <c r="R23">
        <v>1.28</v>
      </c>
      <c r="S23">
        <v>0.21199999999999999</v>
      </c>
      <c r="T23">
        <v>4.8719999999999999</v>
      </c>
      <c r="U23">
        <v>0</v>
      </c>
      <c r="V23">
        <v>4.1859999999999999</v>
      </c>
      <c r="W23">
        <v>1.6419999999999999</v>
      </c>
      <c r="X23">
        <v>1.17</v>
      </c>
      <c r="Y23">
        <v>0.28899999999999998</v>
      </c>
      <c r="AB23" t="e">
        <f t="shared" si="19"/>
        <v>#N/A</v>
      </c>
      <c r="AC23" t="e">
        <f t="shared" si="0"/>
        <v>#N/A</v>
      </c>
      <c r="AD23" t="e">
        <f t="shared" si="1"/>
        <v>#N/A</v>
      </c>
      <c r="AE23" t="e">
        <f t="shared" si="2"/>
        <v>#N/A</v>
      </c>
      <c r="AF23" t="e">
        <f t="shared" si="3"/>
        <v>#N/A</v>
      </c>
      <c r="AG23" t="e">
        <f t="shared" si="4"/>
        <v>#N/A</v>
      </c>
      <c r="AH23" t="e">
        <f t="shared" si="5"/>
        <v>#N/A</v>
      </c>
      <c r="AI23" t="e">
        <f t="shared" si="6"/>
        <v>#N/A</v>
      </c>
      <c r="AJ23" t="e">
        <f t="shared" si="7"/>
        <v>#N/A</v>
      </c>
      <c r="AK23" t="e">
        <f t="shared" si="8"/>
        <v>#N/A</v>
      </c>
      <c r="AL23" t="e">
        <f t="shared" si="9"/>
        <v>#N/A</v>
      </c>
      <c r="AN23">
        <f t="shared" si="10"/>
        <v>0.19850000000000001</v>
      </c>
      <c r="AO23">
        <f t="shared" si="11"/>
        <v>0.91699999999999993</v>
      </c>
      <c r="AP23">
        <f t="shared" si="12"/>
        <v>3.0193333333333334</v>
      </c>
      <c r="AQ23">
        <f t="shared" si="13"/>
        <v>1.0336666666666667</v>
      </c>
      <c r="AS23" t="e">
        <f t="shared" si="14"/>
        <v>#N/A</v>
      </c>
      <c r="AT23" t="e">
        <f t="shared" si="15"/>
        <v>#N/A</v>
      </c>
      <c r="AU23" t="e">
        <f t="shared" si="16"/>
        <v>#N/A</v>
      </c>
      <c r="AV23" t="e">
        <f t="shared" si="17"/>
        <v>#N/A</v>
      </c>
      <c r="AX23" t="e">
        <f t="shared" si="18"/>
        <v>#N/A</v>
      </c>
      <c r="AZ23" s="3"/>
      <c r="BA23" s="3"/>
      <c r="BB23" s="3"/>
      <c r="BC23" s="3"/>
      <c r="BD23" s="3"/>
      <c r="BE23" s="3"/>
      <c r="BF23" s="3"/>
      <c r="BG23" s="3"/>
      <c r="BH23" s="3"/>
      <c r="BI23" s="3"/>
      <c r="BJ23" s="3"/>
    </row>
    <row r="24" spans="1:62" x14ac:dyDescent="0.25">
      <c r="A24" t="s">
        <v>5</v>
      </c>
      <c r="B24">
        <v>2963.0879999999997</v>
      </c>
      <c r="C24">
        <v>4787.8200000000006</v>
      </c>
      <c r="D24">
        <v>3728.3760000000002</v>
      </c>
      <c r="E24">
        <v>5166.2</v>
      </c>
      <c r="F24">
        <v>1162.7739999999999</v>
      </c>
      <c r="G24">
        <v>3841.0280000000002</v>
      </c>
      <c r="H24">
        <v>4720.49</v>
      </c>
      <c r="I24">
        <v>5572.39</v>
      </c>
      <c r="J24">
        <v>2569.6150000000002</v>
      </c>
      <c r="K24">
        <v>1654.309</v>
      </c>
      <c r="L24">
        <v>2717.6120000000001</v>
      </c>
      <c r="N24" t="s">
        <v>261</v>
      </c>
      <c r="O24">
        <v>54.168999999999997</v>
      </c>
      <c r="P24">
        <v>59.277999999999999</v>
      </c>
      <c r="Q24">
        <v>21.521000000000001</v>
      </c>
      <c r="R24">
        <v>22.411999999999999</v>
      </c>
      <c r="S24">
        <v>14.234</v>
      </c>
      <c r="T24">
        <v>76.986000000000004</v>
      </c>
      <c r="U24">
        <v>64.819000000000003</v>
      </c>
      <c r="V24">
        <v>53.94</v>
      </c>
      <c r="W24">
        <v>190.98599999999999</v>
      </c>
      <c r="X24">
        <v>116.956</v>
      </c>
      <c r="Y24">
        <v>123.697</v>
      </c>
      <c r="AB24" t="e">
        <f t="shared" si="19"/>
        <v>#N/A</v>
      </c>
      <c r="AC24" t="e">
        <f t="shared" si="0"/>
        <v>#N/A</v>
      </c>
      <c r="AD24" t="e">
        <f t="shared" si="1"/>
        <v>#N/A</v>
      </c>
      <c r="AE24" t="e">
        <f t="shared" si="2"/>
        <v>#N/A</v>
      </c>
      <c r="AF24" t="e">
        <f t="shared" si="3"/>
        <v>#N/A</v>
      </c>
      <c r="AG24" t="e">
        <f t="shared" si="4"/>
        <v>#N/A</v>
      </c>
      <c r="AH24" t="e">
        <f t="shared" si="5"/>
        <v>#N/A</v>
      </c>
      <c r="AI24" t="e">
        <f t="shared" si="6"/>
        <v>#N/A</v>
      </c>
      <c r="AJ24" t="e">
        <f t="shared" si="7"/>
        <v>#N/A</v>
      </c>
      <c r="AK24" t="e">
        <f t="shared" si="8"/>
        <v>#N/A</v>
      </c>
      <c r="AL24" t="e">
        <f t="shared" si="9"/>
        <v>#N/A</v>
      </c>
      <c r="AN24">
        <f t="shared" si="10"/>
        <v>56.723500000000001</v>
      </c>
      <c r="AO24">
        <f t="shared" si="11"/>
        <v>19.388999999999999</v>
      </c>
      <c r="AP24">
        <f t="shared" si="12"/>
        <v>65.248333333333335</v>
      </c>
      <c r="AQ24">
        <f t="shared" si="13"/>
        <v>143.87966666666668</v>
      </c>
      <c r="AS24" t="e">
        <f t="shared" si="14"/>
        <v>#N/A</v>
      </c>
      <c r="AT24" t="e">
        <f t="shared" si="15"/>
        <v>#N/A</v>
      </c>
      <c r="AU24" t="e">
        <f t="shared" si="16"/>
        <v>#N/A</v>
      </c>
      <c r="AV24" t="e">
        <f t="shared" si="17"/>
        <v>#N/A</v>
      </c>
      <c r="AX24" t="e">
        <f t="shared" si="18"/>
        <v>#N/A</v>
      </c>
      <c r="AZ24" s="3"/>
      <c r="BA24" s="3"/>
      <c r="BB24" s="3"/>
      <c r="BC24" s="3"/>
      <c r="BD24" s="3"/>
      <c r="BE24" s="3"/>
      <c r="BF24" s="3"/>
      <c r="BG24" s="3"/>
      <c r="BH24" s="3"/>
      <c r="BI24" s="3"/>
      <c r="BJ24" s="3"/>
    </row>
    <row r="25" spans="1:62" x14ac:dyDescent="0.25">
      <c r="A25" t="s">
        <v>105</v>
      </c>
      <c r="B25">
        <v>31.814680000000003</v>
      </c>
      <c r="C25">
        <v>65.866799999999998</v>
      </c>
      <c r="D25">
        <v>0</v>
      </c>
      <c r="E25">
        <v>16.58229</v>
      </c>
      <c r="F25">
        <v>33.881950000000003</v>
      </c>
      <c r="G25">
        <v>30.576929999999997</v>
      </c>
      <c r="H25">
        <v>41.453950000000006</v>
      </c>
      <c r="I25">
        <v>0</v>
      </c>
      <c r="J25">
        <v>0</v>
      </c>
      <c r="K25">
        <v>0</v>
      </c>
      <c r="L25">
        <v>6.8854389999999999</v>
      </c>
      <c r="N25" t="s">
        <v>229</v>
      </c>
      <c r="O25">
        <v>17.73</v>
      </c>
      <c r="P25">
        <v>10.499000000000001</v>
      </c>
      <c r="Q25">
        <v>7.6609999999999996</v>
      </c>
      <c r="R25">
        <v>14.897</v>
      </c>
      <c r="S25">
        <v>14.766</v>
      </c>
      <c r="T25">
        <v>200.05500000000001</v>
      </c>
      <c r="U25">
        <v>175.85300000000001</v>
      </c>
      <c r="V25">
        <v>147.53</v>
      </c>
      <c r="W25">
        <v>9.6769999999999996</v>
      </c>
      <c r="X25">
        <v>35.768000000000001</v>
      </c>
      <c r="Y25">
        <v>27.414999999999999</v>
      </c>
      <c r="AB25">
        <f>VLOOKUP($N25,$A$17:$L$204,2,FALSE)</f>
        <v>4951.63</v>
      </c>
      <c r="AC25">
        <f t="shared" si="0"/>
        <v>9191.41</v>
      </c>
      <c r="AD25">
        <f t="shared" si="1"/>
        <v>7349.66</v>
      </c>
      <c r="AE25">
        <f t="shared" si="2"/>
        <v>5657.42</v>
      </c>
      <c r="AF25">
        <f t="shared" si="3"/>
        <v>3043.0550000000003</v>
      </c>
      <c r="AG25">
        <f t="shared" si="4"/>
        <v>84260.200000000012</v>
      </c>
      <c r="AH25">
        <f t="shared" si="5"/>
        <v>104025.5</v>
      </c>
      <c r="AI25">
        <f t="shared" si="6"/>
        <v>83226.200000000012</v>
      </c>
      <c r="AJ25">
        <f t="shared" si="7"/>
        <v>8583.9599999999991</v>
      </c>
      <c r="AK25">
        <f t="shared" si="8"/>
        <v>16985.05</v>
      </c>
      <c r="AL25">
        <f t="shared" si="9"/>
        <v>13605.5</v>
      </c>
      <c r="AN25">
        <f>AVERAGE(O25:P25)</f>
        <v>14.1145</v>
      </c>
      <c r="AO25">
        <f t="shared" si="11"/>
        <v>12.441333333333333</v>
      </c>
      <c r="AP25">
        <f t="shared" si="12"/>
        <v>174.47933333333333</v>
      </c>
      <c r="AQ25">
        <f t="shared" si="13"/>
        <v>24.286666666666665</v>
      </c>
      <c r="AS25">
        <f t="shared" si="14"/>
        <v>7164.2333333333336</v>
      </c>
      <c r="AT25">
        <f t="shared" si="15"/>
        <v>4350.2375000000002</v>
      </c>
      <c r="AU25">
        <f t="shared" si="16"/>
        <v>90503.966666666674</v>
      </c>
      <c r="AV25">
        <f t="shared" si="17"/>
        <v>13058.169999999998</v>
      </c>
      <c r="AX25">
        <f>CORREL(AN25:AQ25,AS25:AV25)</f>
        <v>0.99966103019126518</v>
      </c>
      <c r="AZ25" s="3"/>
      <c r="BA25" s="3"/>
      <c r="BB25" s="3"/>
      <c r="BC25" s="59"/>
      <c r="BD25" s="3"/>
      <c r="BE25" s="3"/>
      <c r="BF25" s="3"/>
      <c r="BG25" s="3"/>
      <c r="BH25" s="3"/>
      <c r="BI25" s="3"/>
      <c r="BJ25" s="3"/>
    </row>
    <row r="26" spans="1:62" x14ac:dyDescent="0.25">
      <c r="A26" t="s">
        <v>6</v>
      </c>
      <c r="B26">
        <v>4696.2000000000007</v>
      </c>
      <c r="C26">
        <v>5079.12</v>
      </c>
      <c r="D26">
        <v>4929.6500000000005</v>
      </c>
      <c r="E26">
        <v>5253.6200000000008</v>
      </c>
      <c r="F26">
        <v>649.8119999999999</v>
      </c>
      <c r="G26">
        <v>2741.7759999999998</v>
      </c>
      <c r="H26">
        <v>2809.6759999999999</v>
      </c>
      <c r="I26">
        <v>3904.9070000000002</v>
      </c>
      <c r="J26">
        <v>2043.3220000000001</v>
      </c>
      <c r="K26">
        <v>2322.7730000000001</v>
      </c>
      <c r="L26">
        <v>2852.4059999999999</v>
      </c>
      <c r="N26" t="s">
        <v>221</v>
      </c>
      <c r="O26">
        <v>188.09700000000001</v>
      </c>
      <c r="P26">
        <v>145.816</v>
      </c>
      <c r="Q26">
        <v>308.39100000000002</v>
      </c>
      <c r="R26">
        <v>264.37299999999999</v>
      </c>
      <c r="S26">
        <v>238.76599999999999</v>
      </c>
      <c r="T26">
        <v>153.56399999999999</v>
      </c>
      <c r="U26">
        <v>206.875</v>
      </c>
      <c r="V26">
        <v>154.63200000000001</v>
      </c>
      <c r="W26">
        <v>163.964</v>
      </c>
      <c r="X26">
        <v>137.154</v>
      </c>
      <c r="Y26">
        <v>183.126</v>
      </c>
      <c r="AB26">
        <f>VLOOKUP($N26,$A$17:$L$204,2,FALSE)</f>
        <v>122.73860000000001</v>
      </c>
      <c r="AC26">
        <f t="shared" si="0"/>
        <v>133.1422</v>
      </c>
      <c r="AD26">
        <f t="shared" si="1"/>
        <v>32.046909999999997</v>
      </c>
      <c r="AE26">
        <f t="shared" si="2"/>
        <v>256.00169999999997</v>
      </c>
      <c r="AF26">
        <f t="shared" si="3"/>
        <v>243.43419999999998</v>
      </c>
      <c r="AG26">
        <f t="shared" si="4"/>
        <v>106.18159999999999</v>
      </c>
      <c r="AH26">
        <f t="shared" si="5"/>
        <v>71.352959999999996</v>
      </c>
      <c r="AI26">
        <f t="shared" si="6"/>
        <v>167.30009999999999</v>
      </c>
      <c r="AJ26">
        <f t="shared" si="7"/>
        <v>59.903999999999996</v>
      </c>
      <c r="AK26">
        <f t="shared" si="8"/>
        <v>81.899100000000004</v>
      </c>
      <c r="AL26">
        <f t="shared" si="9"/>
        <v>99.880500000000012</v>
      </c>
      <c r="AN26">
        <f t="shared" si="10"/>
        <v>166.95650000000001</v>
      </c>
      <c r="AO26">
        <f t="shared" si="11"/>
        <v>270.51</v>
      </c>
      <c r="AP26">
        <f t="shared" si="12"/>
        <v>171.69033333333331</v>
      </c>
      <c r="AQ26">
        <f t="shared" si="13"/>
        <v>161.41466666666668</v>
      </c>
      <c r="AS26">
        <f t="shared" si="14"/>
        <v>95.975903333333349</v>
      </c>
      <c r="AT26">
        <f t="shared" si="15"/>
        <v>249.71794999999997</v>
      </c>
      <c r="AU26">
        <f t="shared" si="16"/>
        <v>114.94488666666666</v>
      </c>
      <c r="AV26">
        <f t="shared" si="17"/>
        <v>80.561199999999999</v>
      </c>
      <c r="AX26">
        <f t="shared" si="18"/>
        <v>0.9947641351828258</v>
      </c>
      <c r="AZ26" s="3"/>
      <c r="BA26" s="3"/>
      <c r="BB26" s="3"/>
      <c r="BC26" s="3"/>
      <c r="BD26" s="3"/>
      <c r="BE26" s="3"/>
      <c r="BF26" s="3"/>
      <c r="BG26" s="3"/>
      <c r="BH26" s="3"/>
      <c r="BI26" s="3"/>
      <c r="BJ26" s="3"/>
    </row>
    <row r="27" spans="1:62" x14ac:dyDescent="0.25">
      <c r="A27" t="s">
        <v>7</v>
      </c>
      <c r="B27">
        <v>10247.799999999999</v>
      </c>
      <c r="C27">
        <v>14695.02</v>
      </c>
      <c r="D27">
        <v>8751.99</v>
      </c>
      <c r="E27">
        <v>13121.14</v>
      </c>
      <c r="F27">
        <v>3316.665</v>
      </c>
      <c r="G27">
        <v>13077.46</v>
      </c>
      <c r="H27">
        <v>9951.91</v>
      </c>
      <c r="I27">
        <v>20614.12</v>
      </c>
      <c r="J27">
        <v>8845.36</v>
      </c>
      <c r="K27">
        <v>7123.15</v>
      </c>
      <c r="L27">
        <v>12761.900000000001</v>
      </c>
      <c r="N27" t="s">
        <v>239</v>
      </c>
      <c r="O27">
        <v>135.75899999999999</v>
      </c>
      <c r="P27">
        <v>148.352</v>
      </c>
      <c r="Q27">
        <v>9.7940000000000005</v>
      </c>
      <c r="R27">
        <v>12.297000000000001</v>
      </c>
      <c r="S27">
        <v>15.509</v>
      </c>
      <c r="T27">
        <v>32.121000000000002</v>
      </c>
      <c r="U27">
        <v>34.124000000000002</v>
      </c>
      <c r="V27">
        <v>11.766</v>
      </c>
      <c r="W27">
        <v>69.364999999999995</v>
      </c>
      <c r="X27">
        <v>67.73</v>
      </c>
      <c r="Y27">
        <v>71.882999999999996</v>
      </c>
      <c r="AB27">
        <f>VLOOKUP($N27,$A$17:$L$204,2,FALSE)</f>
        <v>188.38390000000001</v>
      </c>
      <c r="AC27">
        <f t="shared" si="0"/>
        <v>240.08350000000002</v>
      </c>
      <c r="AD27">
        <f t="shared" si="1"/>
        <v>188.29660000000001</v>
      </c>
      <c r="AE27">
        <f t="shared" si="2"/>
        <v>104.2967</v>
      </c>
      <c r="AF27">
        <f t="shared" si="3"/>
        <v>1.9304300000000001</v>
      </c>
      <c r="AG27">
        <f t="shared" si="4"/>
        <v>0</v>
      </c>
      <c r="AH27">
        <f t="shared" si="5"/>
        <v>57.134500000000003</v>
      </c>
      <c r="AI27">
        <f t="shared" si="6"/>
        <v>96.812259999999995</v>
      </c>
      <c r="AJ27">
        <f t="shared" si="7"/>
        <v>73.41</v>
      </c>
      <c r="AK27">
        <f t="shared" si="8"/>
        <v>124.036</v>
      </c>
      <c r="AL27">
        <f t="shared" si="9"/>
        <v>151.31030000000001</v>
      </c>
      <c r="AN27">
        <f t="shared" si="10"/>
        <v>142.05549999999999</v>
      </c>
      <c r="AO27">
        <f t="shared" si="11"/>
        <v>12.533333333333333</v>
      </c>
      <c r="AP27">
        <f t="shared" si="12"/>
        <v>26.003666666666671</v>
      </c>
      <c r="AQ27">
        <f t="shared" si="13"/>
        <v>69.659333333333336</v>
      </c>
      <c r="AS27">
        <f t="shared" si="14"/>
        <v>205.58799999999999</v>
      </c>
      <c r="AT27">
        <f t="shared" si="15"/>
        <v>53.113565000000001</v>
      </c>
      <c r="AU27">
        <f t="shared" si="16"/>
        <v>51.315586666666661</v>
      </c>
      <c r="AV27">
        <f t="shared" si="17"/>
        <v>116.2521</v>
      </c>
      <c r="AX27">
        <f t="shared" si="18"/>
        <v>0.99451448930645314</v>
      </c>
      <c r="AZ27" s="3"/>
      <c r="BA27" s="3"/>
      <c r="BB27" s="3"/>
      <c r="BC27" s="59"/>
      <c r="BD27" s="3"/>
      <c r="BE27" s="3"/>
      <c r="BF27" s="3"/>
      <c r="BG27" s="3"/>
      <c r="BH27" s="3"/>
      <c r="BI27" s="3"/>
      <c r="BJ27" s="3"/>
    </row>
    <row r="28" spans="1:62" x14ac:dyDescent="0.25">
      <c r="A28" t="s">
        <v>8</v>
      </c>
      <c r="B28">
        <v>2090.163</v>
      </c>
      <c r="C28">
        <v>3498.6130000000003</v>
      </c>
      <c r="D28">
        <v>1761.4090000000001</v>
      </c>
      <c r="E28">
        <v>2146.654</v>
      </c>
      <c r="F28">
        <v>516.904</v>
      </c>
      <c r="G28">
        <v>5250.17</v>
      </c>
      <c r="H28">
        <v>4704.7199999999993</v>
      </c>
      <c r="I28">
        <v>6822.7199999999993</v>
      </c>
      <c r="J28">
        <v>2011.1779999999999</v>
      </c>
      <c r="K28">
        <v>1990.7429999999999</v>
      </c>
      <c r="L28">
        <v>2809.1779999999999</v>
      </c>
      <c r="N28" t="s">
        <v>243</v>
      </c>
      <c r="O28">
        <v>183.489</v>
      </c>
      <c r="P28">
        <v>213.94499999999999</v>
      </c>
      <c r="Q28">
        <v>462.95699999999999</v>
      </c>
      <c r="R28">
        <v>500.21100000000001</v>
      </c>
      <c r="S28">
        <v>389.25200000000001</v>
      </c>
      <c r="T28">
        <v>120.14700000000001</v>
      </c>
      <c r="U28">
        <v>132.31200000000001</v>
      </c>
      <c r="V28">
        <v>152.04</v>
      </c>
      <c r="W28">
        <v>115.029</v>
      </c>
      <c r="X28">
        <v>201.59899999999999</v>
      </c>
      <c r="Y28">
        <v>189.16800000000001</v>
      </c>
      <c r="AB28">
        <f t="shared" si="19"/>
        <v>431.18900000000002</v>
      </c>
      <c r="AC28">
        <f t="shared" si="0"/>
        <v>646.60900000000004</v>
      </c>
      <c r="AD28">
        <f t="shared" si="1"/>
        <v>457.28500000000003</v>
      </c>
      <c r="AE28">
        <f t="shared" si="2"/>
        <v>1206.0320000000002</v>
      </c>
      <c r="AF28">
        <f t="shared" si="3"/>
        <v>752.55100000000004</v>
      </c>
      <c r="AG28">
        <f t="shared" si="4"/>
        <v>203.64700000000002</v>
      </c>
      <c r="AH28">
        <f t="shared" si="5"/>
        <v>323.48610000000002</v>
      </c>
      <c r="AI28">
        <f t="shared" si="6"/>
        <v>324.49119999999999</v>
      </c>
      <c r="AJ28">
        <f t="shared" si="7"/>
        <v>456.8569</v>
      </c>
      <c r="AK28">
        <f t="shared" si="8"/>
        <v>334.49520000000001</v>
      </c>
      <c r="AL28">
        <f t="shared" si="9"/>
        <v>390.18490000000003</v>
      </c>
      <c r="AN28">
        <f t="shared" si="10"/>
        <v>198.71699999999998</v>
      </c>
      <c r="AO28">
        <f t="shared" si="11"/>
        <v>450.80666666666667</v>
      </c>
      <c r="AP28">
        <f t="shared" si="12"/>
        <v>134.833</v>
      </c>
      <c r="AQ28">
        <f t="shared" si="13"/>
        <v>168.59866666666667</v>
      </c>
      <c r="AS28">
        <f t="shared" si="14"/>
        <v>511.69433333333336</v>
      </c>
      <c r="AT28">
        <f t="shared" si="15"/>
        <v>979.29150000000004</v>
      </c>
      <c r="AU28">
        <f t="shared" si="16"/>
        <v>283.87476666666663</v>
      </c>
      <c r="AV28">
        <f t="shared" si="17"/>
        <v>393.84566666666666</v>
      </c>
      <c r="AX28">
        <f t="shared" si="18"/>
        <v>0.99188179491582551</v>
      </c>
      <c r="AZ28" s="3"/>
      <c r="BA28" s="3"/>
      <c r="BB28" s="3"/>
      <c r="BC28" s="3"/>
      <c r="BD28" s="3"/>
      <c r="BE28" s="3"/>
      <c r="BF28" s="3"/>
      <c r="BG28" s="3"/>
      <c r="BH28" s="3"/>
      <c r="BI28" s="3"/>
      <c r="BJ28" s="3"/>
    </row>
    <row r="29" spans="1:62" x14ac:dyDescent="0.25">
      <c r="A29" t="s">
        <v>9</v>
      </c>
      <c r="B29">
        <v>4514</v>
      </c>
      <c r="C29">
        <v>6443.83</v>
      </c>
      <c r="D29">
        <v>4321.78</v>
      </c>
      <c r="E29">
        <v>6163.7900000000009</v>
      </c>
      <c r="F29">
        <v>1786.615</v>
      </c>
      <c r="G29">
        <v>2688.8379999999997</v>
      </c>
      <c r="H29">
        <v>3459.3740000000003</v>
      </c>
      <c r="I29">
        <v>3738.7620000000002</v>
      </c>
      <c r="J29">
        <v>2935.0020000000004</v>
      </c>
      <c r="K29">
        <v>1948.694</v>
      </c>
      <c r="L29">
        <v>3794.8240000000001</v>
      </c>
      <c r="N29" t="s">
        <v>219</v>
      </c>
      <c r="O29">
        <v>14.154</v>
      </c>
      <c r="P29">
        <v>25.161000000000001</v>
      </c>
      <c r="Q29">
        <v>0.67900000000000005</v>
      </c>
      <c r="R29">
        <v>1.31</v>
      </c>
      <c r="S29">
        <v>1.07</v>
      </c>
      <c r="T29">
        <v>3.9020000000000001</v>
      </c>
      <c r="U29">
        <v>10.76</v>
      </c>
      <c r="V29">
        <v>1.966</v>
      </c>
      <c r="W29">
        <v>1.7709999999999999</v>
      </c>
      <c r="X29">
        <v>9.5570000000000004</v>
      </c>
      <c r="Y29">
        <v>13.651999999999999</v>
      </c>
      <c r="AB29">
        <f t="shared" si="19"/>
        <v>1005.0629999999999</v>
      </c>
      <c r="AC29">
        <f t="shared" si="0"/>
        <v>1673.7460000000001</v>
      </c>
      <c r="AD29">
        <f t="shared" si="1"/>
        <v>918.65700000000004</v>
      </c>
      <c r="AE29">
        <f t="shared" si="2"/>
        <v>18.853950000000001</v>
      </c>
      <c r="AF29">
        <f t="shared" si="3"/>
        <v>11.56767</v>
      </c>
      <c r="AG29">
        <f t="shared" si="4"/>
        <v>93.4161</v>
      </c>
      <c r="AH29">
        <f t="shared" si="5"/>
        <v>27.402740000000001</v>
      </c>
      <c r="AI29">
        <f t="shared" si="6"/>
        <v>327.69989999999996</v>
      </c>
      <c r="AJ29">
        <f t="shared" si="7"/>
        <v>452.721</v>
      </c>
      <c r="AK29">
        <f t="shared" si="8"/>
        <v>277.82960000000003</v>
      </c>
      <c r="AL29">
        <f t="shared" si="9"/>
        <v>598.36500000000001</v>
      </c>
      <c r="AN29">
        <f t="shared" si="10"/>
        <v>19.657499999999999</v>
      </c>
      <c r="AO29">
        <f t="shared" si="11"/>
        <v>1.0196666666666667</v>
      </c>
      <c r="AP29">
        <f t="shared" si="12"/>
        <v>5.5426666666666664</v>
      </c>
      <c r="AQ29">
        <f t="shared" si="13"/>
        <v>8.3266666666666662</v>
      </c>
      <c r="AS29">
        <f t="shared" si="14"/>
        <v>1199.1553333333334</v>
      </c>
      <c r="AT29">
        <f t="shared" si="15"/>
        <v>15.21081</v>
      </c>
      <c r="AU29">
        <f t="shared" si="16"/>
        <v>149.50624666666667</v>
      </c>
      <c r="AV29">
        <f t="shared" si="17"/>
        <v>442.9718666666667</v>
      </c>
      <c r="AX29">
        <f t="shared" si="18"/>
        <v>0.99132085722838492</v>
      </c>
      <c r="AZ29" s="3"/>
      <c r="BA29" s="3"/>
      <c r="BB29" s="3"/>
      <c r="BC29" s="3"/>
      <c r="BD29" s="3"/>
      <c r="BE29" s="3"/>
      <c r="BF29" s="3"/>
      <c r="BG29" s="3"/>
      <c r="BH29" s="3"/>
      <c r="BI29" s="3"/>
      <c r="BJ29" s="3"/>
    </row>
    <row r="30" spans="1:62" x14ac:dyDescent="0.25">
      <c r="A30" t="s">
        <v>10</v>
      </c>
      <c r="B30">
        <v>310.77010000000001</v>
      </c>
      <c r="C30">
        <v>350.35999999999996</v>
      </c>
      <c r="D30">
        <v>265.09050000000002</v>
      </c>
      <c r="E30">
        <v>499.21100000000001</v>
      </c>
      <c r="F30">
        <v>157.5581</v>
      </c>
      <c r="G30">
        <v>229.21519999999998</v>
      </c>
      <c r="H30">
        <v>255.50630000000001</v>
      </c>
      <c r="I30">
        <v>279.3313</v>
      </c>
      <c r="J30">
        <v>327.33319999999998</v>
      </c>
      <c r="K30">
        <v>324.9203</v>
      </c>
      <c r="L30">
        <v>374.2955</v>
      </c>
      <c r="N30" t="s">
        <v>230</v>
      </c>
      <c r="O30">
        <v>53.755000000000003</v>
      </c>
      <c r="P30">
        <v>18.009</v>
      </c>
      <c r="Q30">
        <v>16.167000000000002</v>
      </c>
      <c r="R30">
        <v>13.166</v>
      </c>
      <c r="S30">
        <v>15.976000000000001</v>
      </c>
      <c r="T30">
        <v>226.98</v>
      </c>
      <c r="U30">
        <v>245.43100000000001</v>
      </c>
      <c r="V30">
        <v>172.56100000000001</v>
      </c>
      <c r="W30">
        <v>35.372</v>
      </c>
      <c r="X30">
        <v>94.503</v>
      </c>
      <c r="Y30">
        <v>57.847000000000001</v>
      </c>
      <c r="AB30">
        <f t="shared" si="19"/>
        <v>85.707999999999998</v>
      </c>
      <c r="AC30">
        <f t="shared" si="0"/>
        <v>169.76599999999999</v>
      </c>
      <c r="AD30">
        <f t="shared" si="1"/>
        <v>112.58320000000001</v>
      </c>
      <c r="AE30">
        <f t="shared" si="2"/>
        <v>40.30339</v>
      </c>
      <c r="AF30">
        <f t="shared" si="3"/>
        <v>63.2181</v>
      </c>
      <c r="AG30">
        <f t="shared" si="4"/>
        <v>932.54199999999992</v>
      </c>
      <c r="AH30">
        <f t="shared" si="5"/>
        <v>1441.674</v>
      </c>
      <c r="AI30">
        <f t="shared" si="6"/>
        <v>1293.8720000000001</v>
      </c>
      <c r="AJ30">
        <f t="shared" si="7"/>
        <v>141.55959999999999</v>
      </c>
      <c r="AK30">
        <f t="shared" si="8"/>
        <v>135.17009999999999</v>
      </c>
      <c r="AL30">
        <f t="shared" si="9"/>
        <v>122.0752</v>
      </c>
      <c r="AN30">
        <f t="shared" si="10"/>
        <v>35.882000000000005</v>
      </c>
      <c r="AO30">
        <f t="shared" si="11"/>
        <v>15.103000000000002</v>
      </c>
      <c r="AP30">
        <f t="shared" si="12"/>
        <v>214.99066666666667</v>
      </c>
      <c r="AQ30">
        <f t="shared" si="13"/>
        <v>62.574000000000005</v>
      </c>
      <c r="AS30">
        <f t="shared" si="14"/>
        <v>122.68573333333332</v>
      </c>
      <c r="AT30">
        <f t="shared" si="15"/>
        <v>51.760745</v>
      </c>
      <c r="AU30">
        <f t="shared" si="16"/>
        <v>1222.6959999999999</v>
      </c>
      <c r="AV30">
        <f t="shared" si="17"/>
        <v>132.93496666666667</v>
      </c>
      <c r="AX30">
        <f t="shared" si="18"/>
        <v>0.98697768301858946</v>
      </c>
      <c r="AZ30" s="3"/>
      <c r="BA30" s="3"/>
      <c r="BB30" s="3"/>
      <c r="BC30" s="3"/>
      <c r="BD30" s="3"/>
      <c r="BE30" s="3"/>
      <c r="BF30" s="3"/>
      <c r="BG30" s="3"/>
      <c r="BH30" s="3"/>
      <c r="BI30" s="3"/>
      <c r="BJ30" s="3"/>
    </row>
    <row r="31" spans="1:62" x14ac:dyDescent="0.25">
      <c r="A31" t="s">
        <v>11</v>
      </c>
      <c r="B31">
        <v>97.007800000000003</v>
      </c>
      <c r="C31">
        <v>268.90520000000004</v>
      </c>
      <c r="D31">
        <v>152.5951</v>
      </c>
      <c r="E31">
        <v>126.77379999999999</v>
      </c>
      <c r="F31">
        <v>65.161289999999994</v>
      </c>
      <c r="G31">
        <v>226.94120000000001</v>
      </c>
      <c r="H31">
        <v>196.04650000000001</v>
      </c>
      <c r="I31">
        <v>282.18989999999997</v>
      </c>
      <c r="J31">
        <v>204.26010000000002</v>
      </c>
      <c r="K31">
        <v>84.486899999999991</v>
      </c>
      <c r="L31">
        <v>204.24209999999999</v>
      </c>
      <c r="N31" t="s">
        <v>234</v>
      </c>
      <c r="O31">
        <v>56.12</v>
      </c>
      <c r="P31">
        <v>17.41</v>
      </c>
      <c r="Q31">
        <v>0.23799999999999999</v>
      </c>
      <c r="R31">
        <v>0.255</v>
      </c>
      <c r="S31">
        <v>0.36099999999999999</v>
      </c>
      <c r="T31">
        <v>0.27400000000000002</v>
      </c>
      <c r="U31">
        <v>29.616</v>
      </c>
      <c r="V31">
        <v>1.0129999999999999</v>
      </c>
      <c r="W31">
        <v>3.0590000000000002</v>
      </c>
      <c r="X31">
        <v>15.156000000000001</v>
      </c>
      <c r="Y31">
        <v>2.0459999999999998</v>
      </c>
      <c r="AB31">
        <f t="shared" si="19"/>
        <v>487.61099999999999</v>
      </c>
      <c r="AC31">
        <f t="shared" si="0"/>
        <v>802.32300000000009</v>
      </c>
      <c r="AD31">
        <f t="shared" si="1"/>
        <v>644.56399999999996</v>
      </c>
      <c r="AE31">
        <f t="shared" si="2"/>
        <v>34.926339999999996</v>
      </c>
      <c r="AF31">
        <f t="shared" si="3"/>
        <v>23.864090000000001</v>
      </c>
      <c r="AG31">
        <f t="shared" si="4"/>
        <v>164.64519999999999</v>
      </c>
      <c r="AH31">
        <f t="shared" si="5"/>
        <v>41.763950000000001</v>
      </c>
      <c r="AI31">
        <f t="shared" si="6"/>
        <v>71.046840000000003</v>
      </c>
      <c r="AJ31">
        <f t="shared" si="7"/>
        <v>68.684299999999993</v>
      </c>
      <c r="AK31">
        <f t="shared" si="8"/>
        <v>213.17009999999999</v>
      </c>
      <c r="AL31">
        <f t="shared" si="9"/>
        <v>85.50930000000001</v>
      </c>
      <c r="AN31">
        <f t="shared" si="10"/>
        <v>36.765000000000001</v>
      </c>
      <c r="AO31">
        <f t="shared" si="11"/>
        <v>0.28466666666666668</v>
      </c>
      <c r="AP31">
        <f t="shared" si="12"/>
        <v>10.301</v>
      </c>
      <c r="AQ31">
        <f t="shared" si="13"/>
        <v>6.7536666666666667</v>
      </c>
      <c r="AS31">
        <f t="shared" si="14"/>
        <v>644.83266666666668</v>
      </c>
      <c r="AT31">
        <f t="shared" si="15"/>
        <v>29.395215</v>
      </c>
      <c r="AU31">
        <f t="shared" si="16"/>
        <v>92.48532999999999</v>
      </c>
      <c r="AV31">
        <f t="shared" si="17"/>
        <v>122.45456666666666</v>
      </c>
      <c r="AX31">
        <f t="shared" si="18"/>
        <v>0.98444144191696936</v>
      </c>
      <c r="AZ31" s="3"/>
      <c r="BA31" s="3"/>
      <c r="BB31" s="3"/>
      <c r="BC31" s="3"/>
      <c r="BD31" s="3"/>
      <c r="BE31" s="3"/>
      <c r="BF31" s="3"/>
      <c r="BG31" s="3"/>
      <c r="BH31" s="3"/>
      <c r="BI31" s="3"/>
      <c r="BJ31" s="3"/>
    </row>
    <row r="32" spans="1:62" x14ac:dyDescent="0.25">
      <c r="A32" t="s">
        <v>106</v>
      </c>
      <c r="B32">
        <v>0</v>
      </c>
      <c r="C32">
        <v>38.452740000000006</v>
      </c>
      <c r="D32">
        <v>0</v>
      </c>
      <c r="E32">
        <v>0</v>
      </c>
      <c r="F32">
        <v>26.946760000000001</v>
      </c>
      <c r="G32">
        <v>33.145310000000002</v>
      </c>
      <c r="H32">
        <v>55.3307</v>
      </c>
      <c r="I32">
        <v>75.801859999999991</v>
      </c>
      <c r="J32">
        <v>0</v>
      </c>
      <c r="K32">
        <v>4.4131799999999997</v>
      </c>
      <c r="L32">
        <v>16.177599999999998</v>
      </c>
      <c r="N32" t="s">
        <v>215</v>
      </c>
      <c r="O32">
        <v>156.92599999999999</v>
      </c>
      <c r="P32">
        <v>181.36600000000001</v>
      </c>
      <c r="Q32">
        <v>701.995</v>
      </c>
      <c r="R32">
        <v>534.92600000000004</v>
      </c>
      <c r="S32">
        <v>666.06899999999996</v>
      </c>
      <c r="T32">
        <v>170.185</v>
      </c>
      <c r="U32">
        <v>216.3</v>
      </c>
      <c r="V32">
        <v>212.024</v>
      </c>
      <c r="W32">
        <v>70.632000000000005</v>
      </c>
      <c r="X32">
        <v>129.36099999999999</v>
      </c>
      <c r="Y32">
        <v>232.23400000000001</v>
      </c>
      <c r="AB32">
        <f t="shared" si="19"/>
        <v>887.84300000000007</v>
      </c>
      <c r="AC32">
        <f t="shared" si="0"/>
        <v>1250.7259999999999</v>
      </c>
      <c r="AD32">
        <f t="shared" si="1"/>
        <v>701.899</v>
      </c>
      <c r="AE32">
        <f t="shared" si="2"/>
        <v>3361.6750000000002</v>
      </c>
      <c r="AF32">
        <f t="shared" si="3"/>
        <v>1208.1689999999999</v>
      </c>
      <c r="AG32">
        <f t="shared" si="4"/>
        <v>510.654</v>
      </c>
      <c r="AH32">
        <f t="shared" si="5"/>
        <v>590.08900000000006</v>
      </c>
      <c r="AI32">
        <f t="shared" si="6"/>
        <v>910.28400000000011</v>
      </c>
      <c r="AJ32">
        <f t="shared" si="7"/>
        <v>696.27800000000002</v>
      </c>
      <c r="AK32">
        <f t="shared" si="8"/>
        <v>449.70699999999999</v>
      </c>
      <c r="AL32">
        <f t="shared" si="9"/>
        <v>610.82799999999997</v>
      </c>
      <c r="AN32">
        <f t="shared" si="10"/>
        <v>169.14600000000002</v>
      </c>
      <c r="AO32">
        <f t="shared" si="11"/>
        <v>634.33000000000004</v>
      </c>
      <c r="AP32">
        <f t="shared" si="12"/>
        <v>199.50300000000001</v>
      </c>
      <c r="AQ32">
        <f t="shared" si="13"/>
        <v>144.07566666666665</v>
      </c>
      <c r="AS32">
        <f t="shared" si="14"/>
        <v>946.82266666666658</v>
      </c>
      <c r="AT32">
        <f t="shared" si="15"/>
        <v>2284.922</v>
      </c>
      <c r="AU32">
        <f t="shared" si="16"/>
        <v>670.34233333333339</v>
      </c>
      <c r="AV32">
        <f t="shared" si="17"/>
        <v>585.60433333333333</v>
      </c>
      <c r="AX32">
        <f t="shared" si="18"/>
        <v>0.97936008167549804</v>
      </c>
      <c r="AZ32" s="3"/>
      <c r="BA32" s="3"/>
      <c r="BB32" s="3"/>
      <c r="BC32" s="3"/>
      <c r="BD32" s="3"/>
      <c r="BE32" s="3"/>
      <c r="BF32" s="3"/>
      <c r="BG32" s="3"/>
      <c r="BH32" s="3"/>
      <c r="BI32" s="3"/>
      <c r="BJ32" s="3"/>
    </row>
    <row r="33" spans="1:62" x14ac:dyDescent="0.25">
      <c r="A33" t="s">
        <v>12</v>
      </c>
      <c r="B33">
        <v>493.35599999999999</v>
      </c>
      <c r="C33">
        <v>720.53600000000006</v>
      </c>
      <c r="D33">
        <v>466.04640000000001</v>
      </c>
      <c r="E33">
        <v>409.93779999999998</v>
      </c>
      <c r="F33">
        <v>179.28340000000003</v>
      </c>
      <c r="G33">
        <v>669.17200000000003</v>
      </c>
      <c r="H33">
        <v>868.71100000000001</v>
      </c>
      <c r="I33">
        <v>1104.4749999999999</v>
      </c>
      <c r="J33">
        <v>394.41769999999997</v>
      </c>
      <c r="K33">
        <v>393.42500000000001</v>
      </c>
      <c r="L33">
        <v>507.38299999999992</v>
      </c>
      <c r="N33" t="s">
        <v>245</v>
      </c>
      <c r="O33">
        <v>38.421999999999997</v>
      </c>
      <c r="P33">
        <v>32.845999999999997</v>
      </c>
      <c r="Q33">
        <v>20.856000000000002</v>
      </c>
      <c r="R33">
        <v>25.864999999999998</v>
      </c>
      <c r="S33">
        <v>36.905999999999999</v>
      </c>
      <c r="T33">
        <v>16.193000000000001</v>
      </c>
      <c r="U33">
        <v>22.666</v>
      </c>
      <c r="V33">
        <v>11.699</v>
      </c>
      <c r="W33">
        <v>11.039</v>
      </c>
      <c r="X33">
        <v>18.353000000000002</v>
      </c>
      <c r="Y33">
        <v>22.175999999999998</v>
      </c>
      <c r="AB33">
        <f t="shared" si="19"/>
        <v>889.58999999999992</v>
      </c>
      <c r="AC33">
        <f t="shared" si="0"/>
        <v>1291.5449999999998</v>
      </c>
      <c r="AD33">
        <f t="shared" si="1"/>
        <v>1049.9839999999999</v>
      </c>
      <c r="AE33">
        <f t="shared" si="2"/>
        <v>1244.643</v>
      </c>
      <c r="AF33">
        <f t="shared" si="3"/>
        <v>699.07400000000007</v>
      </c>
      <c r="AG33">
        <f t="shared" si="4"/>
        <v>362.51900000000001</v>
      </c>
      <c r="AH33">
        <f t="shared" si="5"/>
        <v>913.87400000000002</v>
      </c>
      <c r="AI33">
        <f t="shared" si="6"/>
        <v>1118.4929999999999</v>
      </c>
      <c r="AJ33">
        <f t="shared" si="7"/>
        <v>833.71399999999994</v>
      </c>
      <c r="AK33">
        <f t="shared" si="8"/>
        <v>538.87699999999995</v>
      </c>
      <c r="AL33">
        <f t="shared" si="9"/>
        <v>800.43399999999997</v>
      </c>
      <c r="AN33">
        <f t="shared" si="10"/>
        <v>35.634</v>
      </c>
      <c r="AO33">
        <f t="shared" si="11"/>
        <v>27.875666666666671</v>
      </c>
      <c r="AP33">
        <f t="shared" si="12"/>
        <v>16.852666666666668</v>
      </c>
      <c r="AQ33">
        <f t="shared" si="13"/>
        <v>17.189333333333334</v>
      </c>
      <c r="AS33">
        <f t="shared" si="14"/>
        <v>1077.0396666666666</v>
      </c>
      <c r="AT33">
        <f t="shared" si="15"/>
        <v>971.85850000000005</v>
      </c>
      <c r="AU33">
        <f t="shared" si="16"/>
        <v>798.29533333333336</v>
      </c>
      <c r="AV33">
        <f t="shared" si="17"/>
        <v>724.34166666666658</v>
      </c>
      <c r="AX33">
        <f t="shared" si="18"/>
        <v>0.97602607354374904</v>
      </c>
      <c r="AZ33" s="3"/>
      <c r="BA33" s="3"/>
      <c r="BB33" s="3"/>
      <c r="BC33" s="3"/>
      <c r="BD33" s="3"/>
      <c r="BE33" s="3"/>
      <c r="BF33" s="3"/>
      <c r="BG33" s="3"/>
      <c r="BH33" s="3"/>
      <c r="BI33" s="3"/>
      <c r="BJ33" s="3"/>
    </row>
    <row r="34" spans="1:62" x14ac:dyDescent="0.25">
      <c r="A34" t="s">
        <v>107</v>
      </c>
      <c r="B34">
        <v>0</v>
      </c>
      <c r="C34">
        <v>41.726479999999995</v>
      </c>
      <c r="D34">
        <v>31.223099999999999</v>
      </c>
      <c r="E34">
        <v>43.745269999999991</v>
      </c>
      <c r="F34">
        <v>0</v>
      </c>
      <c r="G34">
        <v>68.403859999999995</v>
      </c>
      <c r="H34">
        <v>24.10256</v>
      </c>
      <c r="I34">
        <v>0</v>
      </c>
      <c r="J34">
        <v>6.5926200000000001</v>
      </c>
      <c r="K34">
        <v>9.8360400000000006</v>
      </c>
      <c r="L34">
        <v>12.193</v>
      </c>
      <c r="N34" t="s">
        <v>225</v>
      </c>
      <c r="O34">
        <v>1.3839999999999999</v>
      </c>
      <c r="P34">
        <v>4.6440000000000001</v>
      </c>
      <c r="Q34">
        <v>1.895</v>
      </c>
      <c r="R34">
        <v>2.794</v>
      </c>
      <c r="S34">
        <v>2.4180000000000001</v>
      </c>
      <c r="T34">
        <v>0.23400000000000001</v>
      </c>
      <c r="U34">
        <v>2.6629999999999998</v>
      </c>
      <c r="V34">
        <v>0.875</v>
      </c>
      <c r="W34">
        <v>4.8630000000000004</v>
      </c>
      <c r="X34">
        <v>5.968</v>
      </c>
      <c r="Y34">
        <v>6.4509999999999996</v>
      </c>
      <c r="AB34">
        <f t="shared" si="19"/>
        <v>1176.701</v>
      </c>
      <c r="AC34">
        <f t="shared" si="0"/>
        <v>1038.8869999999999</v>
      </c>
      <c r="AD34">
        <f t="shared" si="1"/>
        <v>407.9991</v>
      </c>
      <c r="AE34">
        <f t="shared" si="2"/>
        <v>1399.789</v>
      </c>
      <c r="AF34">
        <f t="shared" si="3"/>
        <v>649.40000000000009</v>
      </c>
      <c r="AG34">
        <f t="shared" si="4"/>
        <v>470.73900000000003</v>
      </c>
      <c r="AH34">
        <f t="shared" si="5"/>
        <v>673.02800000000002</v>
      </c>
      <c r="AI34">
        <f t="shared" si="6"/>
        <v>870.49</v>
      </c>
      <c r="AJ34">
        <f t="shared" si="7"/>
        <v>2034.0709999999999</v>
      </c>
      <c r="AK34">
        <f t="shared" si="8"/>
        <v>1045.2940000000001</v>
      </c>
      <c r="AL34">
        <f t="shared" si="9"/>
        <v>2591.1410000000001</v>
      </c>
      <c r="AN34">
        <f t="shared" si="10"/>
        <v>3.0140000000000002</v>
      </c>
      <c r="AO34">
        <f t="shared" si="11"/>
        <v>2.3690000000000002</v>
      </c>
      <c r="AP34">
        <f t="shared" si="12"/>
        <v>1.2573333333333332</v>
      </c>
      <c r="AQ34">
        <f t="shared" si="13"/>
        <v>5.7606666666666664</v>
      </c>
      <c r="AS34">
        <f t="shared" si="14"/>
        <v>874.52903333333325</v>
      </c>
      <c r="AT34">
        <f t="shared" si="15"/>
        <v>1024.5945000000002</v>
      </c>
      <c r="AU34">
        <f t="shared" si="16"/>
        <v>671.41899999999998</v>
      </c>
      <c r="AV34">
        <f t="shared" si="17"/>
        <v>1890.1686666666665</v>
      </c>
      <c r="AX34">
        <f t="shared" si="18"/>
        <v>0.96177255116431704</v>
      </c>
      <c r="AZ34" s="3"/>
      <c r="BA34" s="3"/>
      <c r="BB34" s="3"/>
      <c r="BC34" s="3"/>
      <c r="BD34" s="3"/>
      <c r="BE34" s="3"/>
      <c r="BF34" s="3"/>
      <c r="BG34" s="3"/>
      <c r="BH34" s="3"/>
      <c r="BI34" s="3"/>
      <c r="BJ34" s="3"/>
    </row>
    <row r="35" spans="1:62" x14ac:dyDescent="0.25">
      <c r="A35" t="s">
        <v>108</v>
      </c>
      <c r="B35">
        <v>22.13691</v>
      </c>
      <c r="C35">
        <v>0</v>
      </c>
      <c r="D35">
        <v>20.521180000000001</v>
      </c>
      <c r="E35">
        <v>35.341660000000005</v>
      </c>
      <c r="F35">
        <v>0</v>
      </c>
      <c r="G35">
        <v>35.472110000000001</v>
      </c>
      <c r="H35">
        <v>0</v>
      </c>
      <c r="I35">
        <v>13.276669999999999</v>
      </c>
      <c r="J35">
        <v>27.335630000000002</v>
      </c>
      <c r="K35">
        <v>21.19697</v>
      </c>
      <c r="L35">
        <v>23.50386</v>
      </c>
      <c r="N35" t="s">
        <v>232</v>
      </c>
      <c r="O35">
        <v>91.460999999999999</v>
      </c>
      <c r="P35">
        <v>115.354</v>
      </c>
      <c r="Q35">
        <v>9.8840000000000003</v>
      </c>
      <c r="R35">
        <v>25.518999999999998</v>
      </c>
      <c r="S35">
        <v>25.506</v>
      </c>
      <c r="T35">
        <v>97.150999999999996</v>
      </c>
      <c r="U35">
        <v>76.843000000000004</v>
      </c>
      <c r="V35">
        <v>114.37</v>
      </c>
      <c r="W35">
        <v>48.807000000000002</v>
      </c>
      <c r="X35">
        <v>80.870999999999995</v>
      </c>
      <c r="Y35">
        <v>90.468999999999994</v>
      </c>
      <c r="AB35">
        <f t="shared" si="19"/>
        <v>588.74900000000002</v>
      </c>
      <c r="AC35">
        <f t="shared" si="0"/>
        <v>788.26299999999992</v>
      </c>
      <c r="AD35">
        <f t="shared" si="1"/>
        <v>426.10090000000002</v>
      </c>
      <c r="AE35">
        <f t="shared" si="2"/>
        <v>136.51579999999998</v>
      </c>
      <c r="AF35">
        <f t="shared" si="3"/>
        <v>0</v>
      </c>
      <c r="AG35">
        <f t="shared" si="4"/>
        <v>372.90250000000003</v>
      </c>
      <c r="AH35">
        <f t="shared" si="5"/>
        <v>438.81689999999998</v>
      </c>
      <c r="AI35">
        <f t="shared" si="6"/>
        <v>407.70339999999999</v>
      </c>
      <c r="AJ35">
        <f t="shared" si="7"/>
        <v>352.42689999999993</v>
      </c>
      <c r="AK35">
        <f t="shared" si="8"/>
        <v>155.33529999999999</v>
      </c>
      <c r="AL35">
        <f t="shared" si="9"/>
        <v>481.30399999999997</v>
      </c>
      <c r="AN35">
        <f t="shared" si="10"/>
        <v>103.4075</v>
      </c>
      <c r="AO35">
        <f t="shared" si="11"/>
        <v>20.303000000000001</v>
      </c>
      <c r="AP35">
        <f t="shared" si="12"/>
        <v>96.12133333333334</v>
      </c>
      <c r="AQ35">
        <f t="shared" si="13"/>
        <v>73.382333333333335</v>
      </c>
      <c r="AS35">
        <f t="shared" si="14"/>
        <v>601.03763333333336</v>
      </c>
      <c r="AT35">
        <f t="shared" si="15"/>
        <v>68.257899999999992</v>
      </c>
      <c r="AU35">
        <f t="shared" si="16"/>
        <v>406.47426666666661</v>
      </c>
      <c r="AV35">
        <f t="shared" si="17"/>
        <v>329.68873333333329</v>
      </c>
      <c r="AX35">
        <f t="shared" si="18"/>
        <v>0.95611481525552156</v>
      </c>
      <c r="AZ35" s="3"/>
      <c r="BA35" s="3"/>
      <c r="BB35" s="3"/>
      <c r="BC35" s="3"/>
      <c r="BD35" s="3"/>
      <c r="BE35" s="3"/>
      <c r="BF35" s="3"/>
      <c r="BG35" s="3"/>
      <c r="BH35" s="3"/>
      <c r="BI35" s="3"/>
      <c r="BJ35" s="3"/>
    </row>
    <row r="36" spans="1:62" x14ac:dyDescent="0.25">
      <c r="A36" t="s">
        <v>13</v>
      </c>
      <c r="B36">
        <v>912.596</v>
      </c>
      <c r="C36">
        <v>1196.393</v>
      </c>
      <c r="D36">
        <v>898.66399999999999</v>
      </c>
      <c r="E36">
        <v>665.53199999999993</v>
      </c>
      <c r="F36">
        <v>313.04989999999998</v>
      </c>
      <c r="G36">
        <v>1244.972</v>
      </c>
      <c r="H36">
        <v>1550.7889999999998</v>
      </c>
      <c r="I36">
        <v>1782.0830000000001</v>
      </c>
      <c r="J36">
        <v>812.61500000000001</v>
      </c>
      <c r="K36">
        <v>598.06700000000001</v>
      </c>
      <c r="L36">
        <v>921.59799999999996</v>
      </c>
      <c r="N36" t="s">
        <v>271</v>
      </c>
      <c r="O36">
        <v>0</v>
      </c>
      <c r="P36">
        <v>0.34100000000000003</v>
      </c>
      <c r="Q36">
        <v>0.94699999999999995</v>
      </c>
      <c r="R36">
        <v>0.53600000000000003</v>
      </c>
      <c r="S36">
        <v>0.35699999999999998</v>
      </c>
      <c r="T36">
        <v>0.28899999999999998</v>
      </c>
      <c r="U36">
        <v>0.40600000000000003</v>
      </c>
      <c r="V36">
        <v>0.28199999999999997</v>
      </c>
      <c r="W36">
        <v>0</v>
      </c>
      <c r="X36">
        <v>0.23799999999999999</v>
      </c>
      <c r="Y36">
        <v>0.26600000000000001</v>
      </c>
      <c r="AB36">
        <f t="shared" si="19"/>
        <v>549.70600000000002</v>
      </c>
      <c r="AC36">
        <f t="shared" si="0"/>
        <v>1114.5119999999999</v>
      </c>
      <c r="AD36">
        <f t="shared" si="1"/>
        <v>1180.4009999999998</v>
      </c>
      <c r="AE36">
        <f t="shared" si="2"/>
        <v>7995.56</v>
      </c>
      <c r="AF36">
        <f t="shared" si="3"/>
        <v>4466.76</v>
      </c>
      <c r="AG36">
        <f t="shared" si="4"/>
        <v>915.72199999999998</v>
      </c>
      <c r="AH36">
        <f t="shared" si="5"/>
        <v>1685.65</v>
      </c>
      <c r="AI36">
        <f t="shared" si="6"/>
        <v>928.27700000000004</v>
      </c>
      <c r="AJ36">
        <f t="shared" si="7"/>
        <v>557.38</v>
      </c>
      <c r="AK36">
        <f t="shared" si="8"/>
        <v>774.61700000000008</v>
      </c>
      <c r="AL36">
        <f t="shared" si="9"/>
        <v>856.59199999999998</v>
      </c>
      <c r="AN36">
        <f t="shared" si="10"/>
        <v>0.17050000000000001</v>
      </c>
      <c r="AO36">
        <f t="shared" si="11"/>
        <v>0.6133333333333334</v>
      </c>
      <c r="AP36">
        <f t="shared" si="12"/>
        <v>0.32566666666666672</v>
      </c>
      <c r="AQ36">
        <f t="shared" si="13"/>
        <v>0.16800000000000001</v>
      </c>
      <c r="AS36">
        <f t="shared" si="14"/>
        <v>948.20633333333319</v>
      </c>
      <c r="AT36">
        <f t="shared" si="15"/>
        <v>6231.16</v>
      </c>
      <c r="AU36">
        <f t="shared" si="16"/>
        <v>1176.5496666666668</v>
      </c>
      <c r="AV36">
        <f t="shared" si="17"/>
        <v>729.52966666666669</v>
      </c>
      <c r="AX36">
        <f t="shared" si="18"/>
        <v>0.95505110186857711</v>
      </c>
      <c r="AZ36" s="3"/>
      <c r="BA36" s="3"/>
      <c r="BB36" s="3"/>
      <c r="BC36" s="3"/>
      <c r="BD36" s="3"/>
      <c r="BE36" s="3"/>
      <c r="BF36" s="3"/>
      <c r="BG36" s="3"/>
      <c r="BH36" s="3"/>
      <c r="BI36" s="3"/>
      <c r="BJ36" s="3"/>
    </row>
    <row r="37" spans="1:62" x14ac:dyDescent="0.25">
      <c r="A37" t="s">
        <v>14</v>
      </c>
      <c r="B37">
        <v>268.75069999999999</v>
      </c>
      <c r="C37">
        <v>114.5274</v>
      </c>
      <c r="D37">
        <v>189.17699999999999</v>
      </c>
      <c r="E37">
        <v>64.711299999999994</v>
      </c>
      <c r="F37">
        <v>24.780899999999999</v>
      </c>
      <c r="G37">
        <v>43.650869999999998</v>
      </c>
      <c r="H37">
        <v>86.594799999999992</v>
      </c>
      <c r="I37">
        <v>133.52029999999999</v>
      </c>
      <c r="J37">
        <v>42.9345</v>
      </c>
      <c r="K37">
        <v>27.97889</v>
      </c>
      <c r="L37">
        <v>139.46299999999999</v>
      </c>
      <c r="N37" t="s">
        <v>220</v>
      </c>
      <c r="O37">
        <v>165.21700000000001</v>
      </c>
      <c r="P37">
        <v>118.82299999999999</v>
      </c>
      <c r="Q37">
        <v>328.09199999999998</v>
      </c>
      <c r="R37">
        <v>335.53199999999998</v>
      </c>
      <c r="S37">
        <v>232.863</v>
      </c>
      <c r="T37">
        <v>137.191</v>
      </c>
      <c r="U37">
        <v>271.77300000000002</v>
      </c>
      <c r="V37">
        <v>173.98500000000001</v>
      </c>
      <c r="W37">
        <v>122.932</v>
      </c>
      <c r="X37">
        <v>126.974</v>
      </c>
      <c r="Y37">
        <v>153.99100000000001</v>
      </c>
      <c r="AB37">
        <f t="shared" si="19"/>
        <v>26416.600000000002</v>
      </c>
      <c r="AC37">
        <f t="shared" si="0"/>
        <v>31279.69</v>
      </c>
      <c r="AD37">
        <f t="shared" si="1"/>
        <v>32288.53</v>
      </c>
      <c r="AE37">
        <f t="shared" si="2"/>
        <v>65297.599999999991</v>
      </c>
      <c r="AF37">
        <f t="shared" si="3"/>
        <v>41283.31</v>
      </c>
      <c r="AG37">
        <f t="shared" si="4"/>
        <v>24370.089999999997</v>
      </c>
      <c r="AH37">
        <f t="shared" si="5"/>
        <v>30387.179999999997</v>
      </c>
      <c r="AI37">
        <f t="shared" si="6"/>
        <v>31968.43</v>
      </c>
      <c r="AJ37">
        <f t="shared" si="7"/>
        <v>22881.39</v>
      </c>
      <c r="AK37">
        <f t="shared" si="8"/>
        <v>19040.269999999997</v>
      </c>
      <c r="AL37">
        <f t="shared" si="9"/>
        <v>24277.07</v>
      </c>
      <c r="AN37">
        <f t="shared" si="10"/>
        <v>142.02000000000001</v>
      </c>
      <c r="AO37">
        <f t="shared" si="11"/>
        <v>298.82900000000001</v>
      </c>
      <c r="AP37">
        <f t="shared" si="12"/>
        <v>194.31633333333335</v>
      </c>
      <c r="AQ37">
        <f t="shared" si="13"/>
        <v>134.63233333333335</v>
      </c>
      <c r="AS37">
        <f t="shared" si="14"/>
        <v>29994.940000000002</v>
      </c>
      <c r="AT37">
        <f t="shared" si="15"/>
        <v>53290.454999999994</v>
      </c>
      <c r="AU37">
        <f t="shared" si="16"/>
        <v>28908.566666666662</v>
      </c>
      <c r="AV37">
        <f t="shared" si="17"/>
        <v>22066.243333333332</v>
      </c>
      <c r="AX37">
        <f t="shared" si="18"/>
        <v>0.94899649314449974</v>
      </c>
      <c r="AZ37" s="3"/>
      <c r="BA37" s="3"/>
      <c r="BB37" s="3"/>
      <c r="BC37" s="59"/>
      <c r="BD37" s="3"/>
      <c r="BE37" s="3"/>
      <c r="BF37" s="3"/>
      <c r="BG37" s="3"/>
      <c r="BH37" s="3"/>
      <c r="BI37" s="3"/>
      <c r="BJ37" s="3"/>
    </row>
    <row r="38" spans="1:62" x14ac:dyDescent="0.25">
      <c r="A38" t="s">
        <v>15</v>
      </c>
      <c r="B38">
        <v>370874.1</v>
      </c>
      <c r="C38">
        <v>478232</v>
      </c>
      <c r="D38">
        <v>326917.09999999998</v>
      </c>
      <c r="E38">
        <v>150258.29999999999</v>
      </c>
      <c r="F38">
        <v>56197.2</v>
      </c>
      <c r="G38">
        <v>150986</v>
      </c>
      <c r="H38">
        <v>159991.79999999999</v>
      </c>
      <c r="I38">
        <v>227000.09999999998</v>
      </c>
      <c r="J38">
        <v>280805.19999999995</v>
      </c>
      <c r="K38">
        <v>225251.8</v>
      </c>
      <c r="L38">
        <v>342986.69999999995</v>
      </c>
      <c r="N38" t="s">
        <v>244</v>
      </c>
      <c r="O38">
        <v>780.24</v>
      </c>
      <c r="P38">
        <v>663.41600000000005</v>
      </c>
      <c r="Q38">
        <v>1382.1130000000001</v>
      </c>
      <c r="R38">
        <v>906.57100000000003</v>
      </c>
      <c r="S38">
        <v>1239.7550000000001</v>
      </c>
      <c r="T38">
        <v>378.505</v>
      </c>
      <c r="U38">
        <v>380.76400000000001</v>
      </c>
      <c r="V38">
        <v>391.20400000000001</v>
      </c>
      <c r="W38">
        <v>777.51</v>
      </c>
      <c r="X38">
        <v>647.38199999999995</v>
      </c>
      <c r="Y38">
        <v>457.995</v>
      </c>
      <c r="AB38">
        <f t="shared" si="19"/>
        <v>196.92259999999999</v>
      </c>
      <c r="AC38">
        <f t="shared" si="0"/>
        <v>230.13750000000002</v>
      </c>
      <c r="AD38">
        <f t="shared" si="1"/>
        <v>294.81299999999999</v>
      </c>
      <c r="AE38">
        <f t="shared" si="2"/>
        <v>394.87659999999994</v>
      </c>
      <c r="AF38">
        <f t="shared" si="3"/>
        <v>296.98020000000002</v>
      </c>
      <c r="AG38">
        <f t="shared" si="4"/>
        <v>91.919600000000003</v>
      </c>
      <c r="AH38">
        <f t="shared" si="5"/>
        <v>194.15799999999999</v>
      </c>
      <c r="AI38">
        <f t="shared" si="6"/>
        <v>208.16310000000001</v>
      </c>
      <c r="AJ38">
        <f t="shared" si="7"/>
        <v>136.76660000000001</v>
      </c>
      <c r="AK38">
        <f t="shared" si="8"/>
        <v>132.69030000000001</v>
      </c>
      <c r="AL38">
        <f t="shared" si="9"/>
        <v>151.89760000000001</v>
      </c>
      <c r="AN38">
        <f t="shared" si="10"/>
        <v>721.82799999999997</v>
      </c>
      <c r="AO38">
        <f t="shared" si="11"/>
        <v>1176.1463333333334</v>
      </c>
      <c r="AP38">
        <f t="shared" si="12"/>
        <v>383.49099999999999</v>
      </c>
      <c r="AQ38">
        <f t="shared" si="13"/>
        <v>627.62899999999991</v>
      </c>
      <c r="AS38">
        <f t="shared" si="14"/>
        <v>240.62436666666667</v>
      </c>
      <c r="AT38">
        <f t="shared" si="15"/>
        <v>345.92840000000001</v>
      </c>
      <c r="AU38">
        <f t="shared" si="16"/>
        <v>164.74689999999998</v>
      </c>
      <c r="AV38">
        <f t="shared" si="17"/>
        <v>140.45150000000001</v>
      </c>
      <c r="AX38">
        <f t="shared" si="18"/>
        <v>0.90665497257795558</v>
      </c>
      <c r="AZ38" s="3"/>
      <c r="BA38" s="3"/>
      <c r="BB38" s="3"/>
      <c r="BC38" s="3"/>
      <c r="BD38" s="3"/>
      <c r="BE38" s="3"/>
      <c r="BF38" s="3"/>
      <c r="BG38" s="3"/>
      <c r="BH38" s="3"/>
      <c r="BI38" s="3"/>
      <c r="BJ38" s="3"/>
    </row>
    <row r="39" spans="1:62" x14ac:dyDescent="0.25">
      <c r="A39" t="s">
        <v>109</v>
      </c>
      <c r="B39">
        <v>24.749859999999998</v>
      </c>
      <c r="C39">
        <v>19.623380000000001</v>
      </c>
      <c r="D39">
        <v>0</v>
      </c>
      <c r="E39">
        <v>0</v>
      </c>
      <c r="F39">
        <v>57.536700000000003</v>
      </c>
      <c r="G39">
        <v>0</v>
      </c>
      <c r="H39">
        <v>0</v>
      </c>
      <c r="I39">
        <v>23.896999999999998</v>
      </c>
      <c r="J39">
        <v>13.27899</v>
      </c>
      <c r="K39">
        <v>0</v>
      </c>
      <c r="L39">
        <v>17.044319999999999</v>
      </c>
      <c r="N39" t="s">
        <v>266</v>
      </c>
      <c r="O39">
        <v>0</v>
      </c>
      <c r="P39">
        <v>0.219</v>
      </c>
      <c r="Q39">
        <v>1.095</v>
      </c>
      <c r="R39">
        <v>0.70699999999999996</v>
      </c>
      <c r="S39">
        <v>0.42499999999999999</v>
      </c>
      <c r="T39">
        <v>0</v>
      </c>
      <c r="U39">
        <v>3.2010000000000001</v>
      </c>
      <c r="V39">
        <v>0.995</v>
      </c>
      <c r="W39">
        <v>0</v>
      </c>
      <c r="X39">
        <v>0.60599999999999998</v>
      </c>
      <c r="Y39">
        <v>0.46500000000000002</v>
      </c>
      <c r="AB39">
        <f t="shared" si="19"/>
        <v>24.281510000000001</v>
      </c>
      <c r="AC39">
        <f t="shared" si="0"/>
        <v>55.382850000000005</v>
      </c>
      <c r="AD39">
        <f t="shared" si="1"/>
        <v>50.141239999999996</v>
      </c>
      <c r="AE39">
        <f t="shared" si="2"/>
        <v>152.35919999999999</v>
      </c>
      <c r="AF39">
        <f t="shared" si="3"/>
        <v>9.12988</v>
      </c>
      <c r="AG39">
        <f t="shared" si="4"/>
        <v>1028.404</v>
      </c>
      <c r="AH39">
        <f t="shared" si="5"/>
        <v>1010.1469999999999</v>
      </c>
      <c r="AI39">
        <f t="shared" si="6"/>
        <v>713.49600000000009</v>
      </c>
      <c r="AJ39">
        <f t="shared" si="7"/>
        <v>38.697409999999998</v>
      </c>
      <c r="AK39">
        <f t="shared" si="8"/>
        <v>24.188369999999999</v>
      </c>
      <c r="AL39">
        <f t="shared" si="9"/>
        <v>105.7869</v>
      </c>
      <c r="AN39">
        <f t="shared" si="10"/>
        <v>0.1095</v>
      </c>
      <c r="AO39">
        <f t="shared" si="11"/>
        <v>0.74233333333333329</v>
      </c>
      <c r="AP39">
        <f t="shared" si="12"/>
        <v>1.3986666666666665</v>
      </c>
      <c r="AQ39">
        <f t="shared" si="13"/>
        <v>0.35699999999999998</v>
      </c>
      <c r="AS39">
        <f t="shared" si="14"/>
        <v>43.26853333333333</v>
      </c>
      <c r="AT39">
        <f t="shared" si="15"/>
        <v>80.744540000000001</v>
      </c>
      <c r="AU39">
        <f t="shared" si="16"/>
        <v>917.34900000000005</v>
      </c>
      <c r="AV39">
        <f t="shared" si="17"/>
        <v>56.224226666666674</v>
      </c>
      <c r="AX39">
        <f t="shared" si="18"/>
        <v>0.902309445736733</v>
      </c>
      <c r="AZ39" s="3"/>
      <c r="BA39" s="3"/>
      <c r="BB39" s="3"/>
      <c r="BC39" s="3"/>
      <c r="BD39" s="3"/>
      <c r="BE39" s="3"/>
      <c r="BF39" s="3"/>
      <c r="BG39" s="3"/>
      <c r="BH39" s="3"/>
      <c r="BI39" s="3"/>
      <c r="BJ39" s="3"/>
    </row>
    <row r="40" spans="1:62" x14ac:dyDescent="0.25">
      <c r="A40" t="s">
        <v>16</v>
      </c>
      <c r="B40">
        <v>159.98490000000001</v>
      </c>
      <c r="C40">
        <v>261.03130000000004</v>
      </c>
      <c r="D40">
        <v>196.33369999999999</v>
      </c>
      <c r="E40">
        <v>186.94729999999998</v>
      </c>
      <c r="F40">
        <v>77.41040000000001</v>
      </c>
      <c r="G40">
        <v>89.065500000000014</v>
      </c>
      <c r="H40">
        <v>124.5793</v>
      </c>
      <c r="I40">
        <v>164.21629999999999</v>
      </c>
      <c r="J40">
        <v>165.19159999999999</v>
      </c>
      <c r="K40">
        <v>179.04579999999999</v>
      </c>
      <c r="L40">
        <v>258.19320000000005</v>
      </c>
      <c r="N40" t="s">
        <v>264</v>
      </c>
      <c r="O40">
        <v>55.69</v>
      </c>
      <c r="P40">
        <v>34.460999999999999</v>
      </c>
      <c r="Q40">
        <v>3.0390000000000001</v>
      </c>
      <c r="R40">
        <v>7.1050000000000004</v>
      </c>
      <c r="S40">
        <v>10.074999999999999</v>
      </c>
      <c r="T40">
        <v>32.965000000000003</v>
      </c>
      <c r="U40">
        <v>52.142000000000003</v>
      </c>
      <c r="V40">
        <v>39.777000000000001</v>
      </c>
      <c r="W40">
        <v>22.785</v>
      </c>
      <c r="X40">
        <v>29.149000000000001</v>
      </c>
      <c r="Y40">
        <v>60.045000000000002</v>
      </c>
      <c r="AB40">
        <f t="shared" si="19"/>
        <v>1076.1190000000001</v>
      </c>
      <c r="AC40">
        <f t="shared" si="0"/>
        <v>1288.4290000000001</v>
      </c>
      <c r="AD40">
        <f t="shared" si="1"/>
        <v>813.10199999999998</v>
      </c>
      <c r="AE40">
        <f t="shared" si="2"/>
        <v>79.000400000000013</v>
      </c>
      <c r="AF40">
        <f t="shared" si="3"/>
        <v>73.757459999999995</v>
      </c>
      <c r="AG40">
        <f t="shared" si="4"/>
        <v>529.66300000000001</v>
      </c>
      <c r="AH40">
        <f t="shared" si="5"/>
        <v>390.42339999999996</v>
      </c>
      <c r="AI40">
        <f t="shared" si="6"/>
        <v>713.10599999999999</v>
      </c>
      <c r="AJ40">
        <f t="shared" si="7"/>
        <v>786.49399999999991</v>
      </c>
      <c r="AK40">
        <f t="shared" si="8"/>
        <v>346.1336</v>
      </c>
      <c r="AL40">
        <f t="shared" si="9"/>
        <v>828.07299999999998</v>
      </c>
      <c r="AN40">
        <f t="shared" si="10"/>
        <v>45.075499999999998</v>
      </c>
      <c r="AO40">
        <f t="shared" si="11"/>
        <v>6.7396666666666674</v>
      </c>
      <c r="AP40">
        <f t="shared" si="12"/>
        <v>41.628</v>
      </c>
      <c r="AQ40">
        <f t="shared" si="13"/>
        <v>37.326333333333331</v>
      </c>
      <c r="AS40">
        <f t="shared" si="14"/>
        <v>1059.2166666666667</v>
      </c>
      <c r="AT40">
        <f t="shared" si="15"/>
        <v>76.378929999999997</v>
      </c>
      <c r="AU40">
        <f t="shared" si="16"/>
        <v>544.39746666666667</v>
      </c>
      <c r="AV40">
        <f t="shared" si="17"/>
        <v>653.56686666666656</v>
      </c>
      <c r="AX40">
        <f t="shared" si="18"/>
        <v>0.89226653465271899</v>
      </c>
      <c r="AZ40" s="3"/>
      <c r="BA40" s="3"/>
      <c r="BB40" s="3"/>
      <c r="BC40" s="3"/>
      <c r="BD40" s="3"/>
      <c r="BE40" s="3"/>
      <c r="BF40" s="3"/>
      <c r="BG40" s="3"/>
      <c r="BH40" s="3"/>
      <c r="BI40" s="3"/>
      <c r="BJ40" s="3"/>
    </row>
    <row r="41" spans="1:62" x14ac:dyDescent="0.25">
      <c r="A41" t="s">
        <v>110</v>
      </c>
      <c r="B41">
        <v>16.30405</v>
      </c>
      <c r="C41">
        <v>0</v>
      </c>
      <c r="D41">
        <v>22.111399999999996</v>
      </c>
      <c r="E41">
        <v>0</v>
      </c>
      <c r="F41">
        <v>0</v>
      </c>
      <c r="G41">
        <v>23.810789999999997</v>
      </c>
      <c r="H41">
        <v>111.58590000000001</v>
      </c>
      <c r="I41">
        <v>58.680259999999997</v>
      </c>
      <c r="J41">
        <v>0</v>
      </c>
      <c r="K41">
        <v>0</v>
      </c>
      <c r="L41">
        <v>0</v>
      </c>
      <c r="N41" t="s">
        <v>256</v>
      </c>
      <c r="O41">
        <v>6.8959999999999999</v>
      </c>
      <c r="P41">
        <v>3.0369999999999999</v>
      </c>
      <c r="Q41">
        <v>10.507</v>
      </c>
      <c r="R41">
        <v>11.138999999999999</v>
      </c>
      <c r="S41">
        <v>11.71</v>
      </c>
      <c r="T41">
        <v>17.190000000000001</v>
      </c>
      <c r="U41">
        <v>12.242000000000001</v>
      </c>
      <c r="V41">
        <v>32.755000000000003</v>
      </c>
      <c r="W41">
        <v>16.079999999999998</v>
      </c>
      <c r="X41">
        <v>13.648999999999999</v>
      </c>
      <c r="Y41">
        <v>8.9489999999999998</v>
      </c>
      <c r="AB41">
        <f t="shared" si="19"/>
        <v>0</v>
      </c>
      <c r="AC41">
        <f t="shared" si="0"/>
        <v>21.90982</v>
      </c>
      <c r="AD41">
        <f t="shared" si="1"/>
        <v>0</v>
      </c>
      <c r="AE41">
        <f t="shared" si="2"/>
        <v>25.90945</v>
      </c>
      <c r="AF41">
        <f t="shared" si="3"/>
        <v>0</v>
      </c>
      <c r="AG41">
        <f t="shared" si="4"/>
        <v>52.342669999999998</v>
      </c>
      <c r="AH41">
        <f t="shared" si="5"/>
        <v>163.22129999999999</v>
      </c>
      <c r="AI41">
        <f t="shared" si="6"/>
        <v>77.127600000000001</v>
      </c>
      <c r="AJ41">
        <f t="shared" si="7"/>
        <v>15.142000000000001</v>
      </c>
      <c r="AK41">
        <f t="shared" si="8"/>
        <v>18.765519999999999</v>
      </c>
      <c r="AL41">
        <f t="shared" si="9"/>
        <v>11.67296</v>
      </c>
      <c r="AN41">
        <f t="shared" si="10"/>
        <v>4.9664999999999999</v>
      </c>
      <c r="AO41">
        <f t="shared" si="11"/>
        <v>11.118666666666668</v>
      </c>
      <c r="AP41">
        <f t="shared" si="12"/>
        <v>20.729000000000003</v>
      </c>
      <c r="AQ41">
        <f t="shared" si="13"/>
        <v>12.892666666666665</v>
      </c>
      <c r="AS41">
        <f t="shared" si="14"/>
        <v>7.3032733333333333</v>
      </c>
      <c r="AT41">
        <f t="shared" si="15"/>
        <v>12.954725</v>
      </c>
      <c r="AU41">
        <f t="shared" si="16"/>
        <v>97.563856666666652</v>
      </c>
      <c r="AV41">
        <f t="shared" si="17"/>
        <v>15.193493333333331</v>
      </c>
      <c r="AX41">
        <f t="shared" si="18"/>
        <v>0.89007596915460951</v>
      </c>
      <c r="AZ41" s="3"/>
      <c r="BA41" s="3"/>
      <c r="BB41" s="3"/>
      <c r="BC41" s="3"/>
      <c r="BD41" s="3"/>
      <c r="BE41" s="3"/>
      <c r="BF41" s="3"/>
      <c r="BG41" s="3"/>
      <c r="BH41" s="3"/>
      <c r="BI41" s="3"/>
      <c r="BJ41" s="3"/>
    </row>
    <row r="42" spans="1:62" x14ac:dyDescent="0.25">
      <c r="A42" t="s">
        <v>111</v>
      </c>
      <c r="B42">
        <v>23.852080000000001</v>
      </c>
      <c r="C42">
        <v>58.439349999999997</v>
      </c>
      <c r="D42">
        <v>17.870470000000001</v>
      </c>
      <c r="E42">
        <v>26.256260000000001</v>
      </c>
      <c r="F42">
        <v>47.313860000000005</v>
      </c>
      <c r="G42">
        <v>82.538499999999999</v>
      </c>
      <c r="H42">
        <v>31.17605</v>
      </c>
      <c r="I42">
        <v>23.792960000000001</v>
      </c>
      <c r="J42">
        <v>56.756199999999993</v>
      </c>
      <c r="K42">
        <v>20.193449999999999</v>
      </c>
      <c r="L42">
        <v>18.81148</v>
      </c>
      <c r="N42" t="s">
        <v>248</v>
      </c>
      <c r="O42">
        <v>48.088000000000001</v>
      </c>
      <c r="P42">
        <v>33.036999999999999</v>
      </c>
      <c r="Q42">
        <v>178.58500000000001</v>
      </c>
      <c r="R42">
        <v>134.80500000000001</v>
      </c>
      <c r="S42">
        <v>203.05699999999999</v>
      </c>
      <c r="T42">
        <v>26.731999999999999</v>
      </c>
      <c r="U42">
        <v>59.021000000000001</v>
      </c>
      <c r="V42">
        <v>68.518000000000001</v>
      </c>
      <c r="W42">
        <v>10.712999999999999</v>
      </c>
      <c r="X42">
        <v>28.186</v>
      </c>
      <c r="Y42">
        <v>52.212000000000003</v>
      </c>
      <c r="AB42">
        <f t="shared" si="19"/>
        <v>29796.649999999998</v>
      </c>
      <c r="AC42">
        <f t="shared" si="0"/>
        <v>30318.070000000003</v>
      </c>
      <c r="AD42">
        <f t="shared" si="1"/>
        <v>20013.22</v>
      </c>
      <c r="AE42">
        <f t="shared" si="2"/>
        <v>52309.599999999991</v>
      </c>
      <c r="AF42">
        <f t="shared" si="3"/>
        <v>28102.68</v>
      </c>
      <c r="AG42">
        <f t="shared" si="4"/>
        <v>10905.39</v>
      </c>
      <c r="AH42">
        <f t="shared" si="5"/>
        <v>12774.26</v>
      </c>
      <c r="AI42">
        <f t="shared" si="6"/>
        <v>14637.61</v>
      </c>
      <c r="AJ42">
        <f t="shared" si="7"/>
        <v>17806.620000000003</v>
      </c>
      <c r="AK42">
        <f t="shared" si="8"/>
        <v>11266.12</v>
      </c>
      <c r="AL42">
        <f t="shared" si="9"/>
        <v>19127.379999999997</v>
      </c>
      <c r="AN42">
        <f t="shared" si="10"/>
        <v>40.5625</v>
      </c>
      <c r="AO42">
        <f t="shared" si="11"/>
        <v>172.149</v>
      </c>
      <c r="AP42">
        <f t="shared" si="12"/>
        <v>51.423666666666669</v>
      </c>
      <c r="AQ42">
        <f t="shared" si="13"/>
        <v>30.370333333333335</v>
      </c>
      <c r="AS42">
        <f t="shared" si="14"/>
        <v>26709.313333333335</v>
      </c>
      <c r="AT42">
        <f t="shared" si="15"/>
        <v>40206.14</v>
      </c>
      <c r="AU42">
        <f t="shared" si="16"/>
        <v>12772.42</v>
      </c>
      <c r="AV42">
        <f t="shared" si="17"/>
        <v>16066.706666666667</v>
      </c>
      <c r="AX42">
        <f t="shared" si="18"/>
        <v>0.85416652688757533</v>
      </c>
      <c r="AZ42" s="3"/>
      <c r="BA42" s="3"/>
      <c r="BB42" s="3"/>
      <c r="BC42" s="3"/>
      <c r="BD42" s="3"/>
      <c r="BE42" s="3"/>
      <c r="BF42" s="3"/>
      <c r="BG42" s="3"/>
      <c r="BH42" s="3"/>
      <c r="BI42" s="3"/>
      <c r="BJ42" s="3"/>
    </row>
    <row r="43" spans="1:62" x14ac:dyDescent="0.25">
      <c r="A43" t="s">
        <v>17</v>
      </c>
      <c r="B43">
        <v>12484.99</v>
      </c>
      <c r="C43">
        <v>18291.52</v>
      </c>
      <c r="D43">
        <v>15639.349999999999</v>
      </c>
      <c r="E43">
        <v>13019.54</v>
      </c>
      <c r="F43">
        <v>3923.3310000000001</v>
      </c>
      <c r="G43">
        <v>7905.72</v>
      </c>
      <c r="H43">
        <v>9252.0299999999988</v>
      </c>
      <c r="I43">
        <v>11576.919999999998</v>
      </c>
      <c r="J43">
        <v>10653.91</v>
      </c>
      <c r="K43">
        <v>8074.57</v>
      </c>
      <c r="L43">
        <v>10824.55</v>
      </c>
      <c r="N43" t="s">
        <v>216</v>
      </c>
      <c r="O43">
        <v>1.4330000000000001</v>
      </c>
      <c r="P43">
        <v>1.74</v>
      </c>
      <c r="Q43">
        <v>2.851</v>
      </c>
      <c r="R43">
        <v>3.887</v>
      </c>
      <c r="S43">
        <v>4.3739999999999997</v>
      </c>
      <c r="T43">
        <v>2.5419999999999998</v>
      </c>
      <c r="U43">
        <v>2.4790000000000001</v>
      </c>
      <c r="V43">
        <v>2.06</v>
      </c>
      <c r="W43">
        <v>2.246</v>
      </c>
      <c r="X43">
        <v>0.48399999999999999</v>
      </c>
      <c r="Y43">
        <v>1.179</v>
      </c>
      <c r="AB43">
        <f t="shared" si="19"/>
        <v>9958.99</v>
      </c>
      <c r="AC43">
        <f t="shared" si="0"/>
        <v>11430.33</v>
      </c>
      <c r="AD43">
        <f t="shared" si="1"/>
        <v>7039.6200000000008</v>
      </c>
      <c r="AE43">
        <f t="shared" si="2"/>
        <v>21797.040000000001</v>
      </c>
      <c r="AF43">
        <f t="shared" si="3"/>
        <v>15987.24</v>
      </c>
      <c r="AG43">
        <f t="shared" si="4"/>
        <v>4487.04</v>
      </c>
      <c r="AH43">
        <f t="shared" si="5"/>
        <v>4913.7299999999996</v>
      </c>
      <c r="AI43">
        <f t="shared" si="6"/>
        <v>6291.99</v>
      </c>
      <c r="AJ43">
        <f t="shared" si="7"/>
        <v>5833.88</v>
      </c>
      <c r="AK43">
        <f t="shared" si="8"/>
        <v>4183.7349999999997</v>
      </c>
      <c r="AL43">
        <f t="shared" si="9"/>
        <v>5230.24</v>
      </c>
      <c r="AN43">
        <f t="shared" si="10"/>
        <v>1.5865</v>
      </c>
      <c r="AO43">
        <f t="shared" si="11"/>
        <v>3.7039999999999993</v>
      </c>
      <c r="AP43">
        <f t="shared" si="12"/>
        <v>2.3603333333333332</v>
      </c>
      <c r="AQ43">
        <f t="shared" si="13"/>
        <v>1.3029999999999999</v>
      </c>
      <c r="AS43">
        <f t="shared" si="14"/>
        <v>9476.3133333333335</v>
      </c>
      <c r="AT43">
        <f t="shared" si="15"/>
        <v>18892.14</v>
      </c>
      <c r="AU43">
        <f t="shared" si="16"/>
        <v>5230.92</v>
      </c>
      <c r="AV43">
        <f t="shared" si="17"/>
        <v>5082.6183333333329</v>
      </c>
      <c r="AX43">
        <f t="shared" si="18"/>
        <v>0.83317335860104935</v>
      </c>
      <c r="AZ43" s="3"/>
      <c r="BA43" s="3"/>
      <c r="BB43" s="3"/>
      <c r="BC43" s="3"/>
      <c r="BD43" s="3"/>
      <c r="BE43" s="3"/>
      <c r="BF43" s="3"/>
      <c r="BG43" s="3"/>
      <c r="BH43" s="3"/>
      <c r="BI43" s="3"/>
      <c r="BJ43" s="3"/>
    </row>
    <row r="44" spans="1:62" x14ac:dyDescent="0.25">
      <c r="A44" t="s">
        <v>112</v>
      </c>
      <c r="B44">
        <v>34.710969999999996</v>
      </c>
      <c r="C44">
        <v>39.34628</v>
      </c>
      <c r="D44">
        <v>76.640799999999999</v>
      </c>
      <c r="E44">
        <v>96.096500000000006</v>
      </c>
      <c r="F44">
        <v>0</v>
      </c>
      <c r="G44">
        <v>101.35429999999999</v>
      </c>
      <c r="H44">
        <v>19.288599999999999</v>
      </c>
      <c r="I44">
        <v>23.66422</v>
      </c>
      <c r="J44">
        <v>49.351419999999997</v>
      </c>
      <c r="K44">
        <v>29.209519999999998</v>
      </c>
      <c r="L44">
        <v>29.118970000000001</v>
      </c>
      <c r="N44" t="s">
        <v>265</v>
      </c>
      <c r="O44">
        <v>0</v>
      </c>
      <c r="P44">
        <v>0.187</v>
      </c>
      <c r="Q44">
        <v>0.89400000000000002</v>
      </c>
      <c r="R44">
        <v>0.69199999999999995</v>
      </c>
      <c r="S44">
        <v>0.12</v>
      </c>
      <c r="T44">
        <v>1.9699999999999999E-2</v>
      </c>
      <c r="U44">
        <v>0.125</v>
      </c>
      <c r="V44">
        <v>0.97099999999999997</v>
      </c>
      <c r="W44">
        <v>0</v>
      </c>
      <c r="X44">
        <v>0.109</v>
      </c>
      <c r="Y44">
        <v>0.11899999999999999</v>
      </c>
      <c r="AB44">
        <f t="shared" si="19"/>
        <v>136.61419999999998</v>
      </c>
      <c r="AC44">
        <f t="shared" si="0"/>
        <v>182.25400000000002</v>
      </c>
      <c r="AD44">
        <f t="shared" si="1"/>
        <v>307.40559999999999</v>
      </c>
      <c r="AE44">
        <f t="shared" si="2"/>
        <v>1334.0340000000001</v>
      </c>
      <c r="AF44">
        <f t="shared" si="3"/>
        <v>681.81999999999994</v>
      </c>
      <c r="AG44">
        <f t="shared" si="4"/>
        <v>119.2268</v>
      </c>
      <c r="AH44">
        <f t="shared" si="5"/>
        <v>195.90800000000002</v>
      </c>
      <c r="AI44">
        <f t="shared" si="6"/>
        <v>139.4922</v>
      </c>
      <c r="AJ44">
        <f t="shared" si="7"/>
        <v>85.591799999999992</v>
      </c>
      <c r="AK44">
        <f t="shared" si="8"/>
        <v>89.318399999999997</v>
      </c>
      <c r="AL44">
        <f t="shared" si="9"/>
        <v>189.8691</v>
      </c>
      <c r="AN44">
        <f t="shared" si="10"/>
        <v>9.35E-2</v>
      </c>
      <c r="AO44">
        <f t="shared" si="11"/>
        <v>0.56866666666666665</v>
      </c>
      <c r="AP44">
        <f t="shared" si="12"/>
        <v>0.37189999999999995</v>
      </c>
      <c r="AQ44">
        <f t="shared" si="13"/>
        <v>7.5999999999999998E-2</v>
      </c>
      <c r="AS44">
        <f t="shared" si="14"/>
        <v>208.75793333333331</v>
      </c>
      <c r="AT44">
        <f t="shared" si="15"/>
        <v>1007.927</v>
      </c>
      <c r="AU44">
        <f t="shared" si="16"/>
        <v>151.54233333333335</v>
      </c>
      <c r="AV44">
        <f t="shared" si="17"/>
        <v>121.59309999999999</v>
      </c>
      <c r="AX44">
        <f t="shared" si="18"/>
        <v>0.81077502217706121</v>
      </c>
      <c r="AZ44" s="3"/>
      <c r="BA44" s="3"/>
      <c r="BB44" s="3"/>
      <c r="BC44" s="3"/>
      <c r="BD44" s="3"/>
      <c r="BE44" s="3"/>
      <c r="BF44" s="3"/>
      <c r="BG44" s="3"/>
      <c r="BH44" s="3"/>
      <c r="BI44" s="3"/>
      <c r="BJ44" s="3"/>
    </row>
    <row r="45" spans="1:62" x14ac:dyDescent="0.25">
      <c r="A45" t="s">
        <v>18</v>
      </c>
      <c r="B45">
        <v>184.57050000000001</v>
      </c>
      <c r="C45">
        <v>249.34540000000004</v>
      </c>
      <c r="D45">
        <v>201.95529999999997</v>
      </c>
      <c r="E45">
        <v>198.14510000000001</v>
      </c>
      <c r="F45">
        <v>29.162750000000003</v>
      </c>
      <c r="G45">
        <v>161.43039999999999</v>
      </c>
      <c r="H45">
        <v>289.64710000000002</v>
      </c>
      <c r="I45">
        <v>236.1979</v>
      </c>
      <c r="J45">
        <v>330.63940000000002</v>
      </c>
      <c r="K45">
        <v>128.56310000000002</v>
      </c>
      <c r="L45">
        <v>224.018</v>
      </c>
      <c r="N45" t="s">
        <v>238</v>
      </c>
      <c r="O45">
        <v>0.64500000000000002</v>
      </c>
      <c r="P45">
        <v>2.4140000000000001</v>
      </c>
      <c r="Q45">
        <v>1.5069999999999999</v>
      </c>
      <c r="R45">
        <v>3.1720000000000002</v>
      </c>
      <c r="S45">
        <v>7.1630000000000003</v>
      </c>
      <c r="T45">
        <v>7.5460000000000003</v>
      </c>
      <c r="U45">
        <v>14.606</v>
      </c>
      <c r="V45">
        <v>2.1789999999999998</v>
      </c>
      <c r="W45">
        <v>0</v>
      </c>
      <c r="X45">
        <v>1.101</v>
      </c>
      <c r="Y45">
        <v>2.2000000000000002</v>
      </c>
      <c r="AB45">
        <f t="shared" si="19"/>
        <v>2086.4459999999999</v>
      </c>
      <c r="AC45">
        <f t="shared" si="0"/>
        <v>2877.2779999999998</v>
      </c>
      <c r="AD45">
        <f t="shared" si="1"/>
        <v>1678.8269999999998</v>
      </c>
      <c r="AE45">
        <f t="shared" si="2"/>
        <v>1637.9589999999998</v>
      </c>
      <c r="AF45">
        <f t="shared" si="3"/>
        <v>841.80399999999997</v>
      </c>
      <c r="AG45">
        <f t="shared" si="4"/>
        <v>5048.79</v>
      </c>
      <c r="AH45">
        <f t="shared" si="5"/>
        <v>4597.1000000000004</v>
      </c>
      <c r="AI45">
        <f t="shared" si="6"/>
        <v>5111.7299999999996</v>
      </c>
      <c r="AJ45">
        <f t="shared" si="7"/>
        <v>1967.877</v>
      </c>
      <c r="AK45">
        <f t="shared" si="8"/>
        <v>1351.636</v>
      </c>
      <c r="AL45">
        <f t="shared" si="9"/>
        <v>2373.2070000000003</v>
      </c>
      <c r="AN45">
        <f t="shared" si="10"/>
        <v>1.5295000000000001</v>
      </c>
      <c r="AO45">
        <f t="shared" si="11"/>
        <v>3.9473333333333334</v>
      </c>
      <c r="AP45">
        <f t="shared" si="12"/>
        <v>8.1103333333333332</v>
      </c>
      <c r="AQ45">
        <f t="shared" si="13"/>
        <v>1.1003333333333334</v>
      </c>
      <c r="AS45">
        <f t="shared" si="14"/>
        <v>2214.1836666666663</v>
      </c>
      <c r="AT45">
        <f t="shared" si="15"/>
        <v>1239.8815</v>
      </c>
      <c r="AU45">
        <f t="shared" si="16"/>
        <v>4919.206666666666</v>
      </c>
      <c r="AV45">
        <f t="shared" si="17"/>
        <v>1897.5733333333335</v>
      </c>
      <c r="AX45">
        <f t="shared" si="18"/>
        <v>0.80405169669415144</v>
      </c>
      <c r="AZ45" s="3"/>
      <c r="BA45" s="3"/>
      <c r="BB45" s="3"/>
      <c r="BC45" s="3"/>
      <c r="BD45" s="3"/>
      <c r="BE45" s="3"/>
      <c r="BF45" s="3"/>
      <c r="BG45" s="3"/>
      <c r="BH45" s="3"/>
      <c r="BI45" s="3"/>
      <c r="BJ45" s="3"/>
    </row>
    <row r="46" spans="1:62" x14ac:dyDescent="0.25">
      <c r="A46" t="s">
        <v>19</v>
      </c>
      <c r="B46">
        <v>870.38400000000001</v>
      </c>
      <c r="C46">
        <v>1288.2249999999999</v>
      </c>
      <c r="D46">
        <v>835.44200000000001</v>
      </c>
      <c r="E46">
        <v>745.20699999999999</v>
      </c>
      <c r="F46">
        <v>281.15719999999999</v>
      </c>
      <c r="G46">
        <v>885.82899999999995</v>
      </c>
      <c r="H46">
        <v>736.86900000000003</v>
      </c>
      <c r="I46">
        <v>803.07199999999989</v>
      </c>
      <c r="J46">
        <v>614.01099999999997</v>
      </c>
      <c r="K46">
        <v>716.98399999999992</v>
      </c>
      <c r="L46">
        <v>811.09900000000005</v>
      </c>
      <c r="N46" t="s">
        <v>236</v>
      </c>
      <c r="O46">
        <v>46.518999999999998</v>
      </c>
      <c r="P46">
        <v>38.481999999999999</v>
      </c>
      <c r="Q46">
        <v>2.4020000000000001</v>
      </c>
      <c r="R46">
        <v>4.9980000000000002</v>
      </c>
      <c r="S46">
        <v>6.2110000000000003</v>
      </c>
      <c r="T46">
        <v>3.9289999999999998</v>
      </c>
      <c r="U46">
        <v>8.9079999999999995</v>
      </c>
      <c r="V46">
        <v>1.43</v>
      </c>
      <c r="W46">
        <v>84.061000000000007</v>
      </c>
      <c r="X46">
        <v>30.605</v>
      </c>
      <c r="Y46">
        <v>36.436999999999998</v>
      </c>
      <c r="AB46">
        <f t="shared" si="19"/>
        <v>93.469200000000001</v>
      </c>
      <c r="AC46">
        <f t="shared" si="0"/>
        <v>168.04150000000001</v>
      </c>
      <c r="AD46">
        <f t="shared" si="1"/>
        <v>89.4923</v>
      </c>
      <c r="AE46">
        <f t="shared" si="2"/>
        <v>19.041070000000001</v>
      </c>
      <c r="AF46">
        <f t="shared" si="3"/>
        <v>0</v>
      </c>
      <c r="AG46">
        <f t="shared" si="4"/>
        <v>11.745519999999999</v>
      </c>
      <c r="AH46">
        <f t="shared" si="5"/>
        <v>12.354089999999999</v>
      </c>
      <c r="AI46">
        <f t="shared" si="6"/>
        <v>34.998269999999998</v>
      </c>
      <c r="AJ46">
        <f t="shared" si="7"/>
        <v>73.4786</v>
      </c>
      <c r="AK46">
        <f t="shared" si="8"/>
        <v>37.32835</v>
      </c>
      <c r="AL46">
        <f t="shared" si="9"/>
        <v>68.138099999999994</v>
      </c>
      <c r="AN46">
        <f t="shared" si="10"/>
        <v>42.500500000000002</v>
      </c>
      <c r="AO46">
        <f t="shared" si="11"/>
        <v>4.5369999999999999</v>
      </c>
      <c r="AP46">
        <f t="shared" si="12"/>
        <v>4.7556666666666665</v>
      </c>
      <c r="AQ46">
        <f t="shared" si="13"/>
        <v>50.367666666666672</v>
      </c>
      <c r="AS46">
        <f t="shared" si="14"/>
        <v>117.00100000000002</v>
      </c>
      <c r="AT46">
        <f t="shared" si="15"/>
        <v>9.5205350000000006</v>
      </c>
      <c r="AU46">
        <f t="shared" si="16"/>
        <v>19.699293333333333</v>
      </c>
      <c r="AV46">
        <f t="shared" si="17"/>
        <v>59.648349999999994</v>
      </c>
      <c r="AX46">
        <f t="shared" si="18"/>
        <v>0.80226792417916371</v>
      </c>
      <c r="AZ46" s="3"/>
      <c r="BA46" s="3"/>
      <c r="BB46" s="3"/>
      <c r="BC46" s="59"/>
      <c r="BD46" s="3"/>
      <c r="BE46" s="3"/>
      <c r="BF46" s="3"/>
      <c r="BG46" s="3"/>
      <c r="BH46" s="3"/>
      <c r="BI46" s="3"/>
      <c r="BJ46" s="3"/>
    </row>
    <row r="47" spans="1:62" x14ac:dyDescent="0.25">
      <c r="A47" t="s">
        <v>20</v>
      </c>
      <c r="B47">
        <v>887.84300000000007</v>
      </c>
      <c r="C47">
        <v>1250.7259999999999</v>
      </c>
      <c r="D47">
        <v>701.899</v>
      </c>
      <c r="E47">
        <v>3361.6750000000002</v>
      </c>
      <c r="F47">
        <v>1208.1689999999999</v>
      </c>
      <c r="G47">
        <v>510.654</v>
      </c>
      <c r="H47">
        <v>590.08900000000006</v>
      </c>
      <c r="I47">
        <v>910.28400000000011</v>
      </c>
      <c r="J47">
        <v>696.27800000000002</v>
      </c>
      <c r="K47">
        <v>449.70699999999999</v>
      </c>
      <c r="L47">
        <v>610.82799999999997</v>
      </c>
      <c r="N47" t="s">
        <v>267</v>
      </c>
      <c r="O47">
        <v>23.45</v>
      </c>
      <c r="P47">
        <v>34.078000000000003</v>
      </c>
      <c r="Q47">
        <v>1.1259999999999999</v>
      </c>
      <c r="R47">
        <v>10.923</v>
      </c>
      <c r="S47">
        <v>1.758</v>
      </c>
      <c r="T47">
        <v>17.611000000000001</v>
      </c>
      <c r="U47">
        <v>15.877000000000001</v>
      </c>
      <c r="V47">
        <v>20.503</v>
      </c>
      <c r="W47">
        <v>35.969000000000001</v>
      </c>
      <c r="X47">
        <v>28.792000000000002</v>
      </c>
      <c r="Y47">
        <v>23.262</v>
      </c>
      <c r="AB47">
        <f t="shared" si="19"/>
        <v>995.2650000000001</v>
      </c>
      <c r="AC47">
        <f t="shared" si="0"/>
        <v>993.10199999999986</v>
      </c>
      <c r="AD47">
        <f t="shared" si="1"/>
        <v>1196.442</v>
      </c>
      <c r="AE47">
        <f t="shared" si="2"/>
        <v>122.62139999999999</v>
      </c>
      <c r="AF47">
        <f t="shared" si="3"/>
        <v>0</v>
      </c>
      <c r="AG47">
        <f t="shared" si="4"/>
        <v>693.60599999999999</v>
      </c>
      <c r="AH47">
        <f t="shared" si="5"/>
        <v>452.89400000000001</v>
      </c>
      <c r="AI47">
        <f t="shared" si="6"/>
        <v>237.92310000000001</v>
      </c>
      <c r="AJ47">
        <f t="shared" si="7"/>
        <v>507.45619999999997</v>
      </c>
      <c r="AK47">
        <f t="shared" si="8"/>
        <v>301.3931</v>
      </c>
      <c r="AL47">
        <f t="shared" si="9"/>
        <v>536.69899999999996</v>
      </c>
      <c r="AN47">
        <f t="shared" si="10"/>
        <v>28.764000000000003</v>
      </c>
      <c r="AO47">
        <f t="shared" si="11"/>
        <v>4.6023333333333332</v>
      </c>
      <c r="AP47">
        <f t="shared" si="12"/>
        <v>17.997</v>
      </c>
      <c r="AQ47">
        <f t="shared" si="13"/>
        <v>29.340999999999998</v>
      </c>
      <c r="AS47">
        <f t="shared" si="14"/>
        <v>1061.6030000000001</v>
      </c>
      <c r="AT47">
        <f t="shared" si="15"/>
        <v>61.310699999999997</v>
      </c>
      <c r="AU47">
        <f t="shared" si="16"/>
        <v>461.47436666666664</v>
      </c>
      <c r="AV47">
        <f t="shared" si="17"/>
        <v>448.51609999999999</v>
      </c>
      <c r="AX47">
        <f t="shared" si="18"/>
        <v>0.78262500864785289</v>
      </c>
      <c r="AZ47" s="3"/>
      <c r="BA47" s="3"/>
      <c r="BB47" s="3"/>
      <c r="BC47" s="3"/>
      <c r="BD47" s="3"/>
      <c r="BE47" s="3"/>
      <c r="BF47" s="3"/>
      <c r="BG47" s="3"/>
      <c r="BH47" s="3"/>
      <c r="BI47" s="3"/>
      <c r="BJ47" s="3"/>
    </row>
    <row r="48" spans="1:62" x14ac:dyDescent="0.25">
      <c r="A48" t="s">
        <v>21</v>
      </c>
      <c r="B48">
        <v>9958.99</v>
      </c>
      <c r="C48">
        <v>11430.33</v>
      </c>
      <c r="D48">
        <v>7039.6200000000008</v>
      </c>
      <c r="E48">
        <v>21797.040000000001</v>
      </c>
      <c r="F48">
        <v>15987.24</v>
      </c>
      <c r="G48">
        <v>4487.04</v>
      </c>
      <c r="H48">
        <v>4913.7299999999996</v>
      </c>
      <c r="I48">
        <v>6291.99</v>
      </c>
      <c r="J48">
        <v>5833.88</v>
      </c>
      <c r="K48">
        <v>4183.7349999999997</v>
      </c>
      <c r="L48">
        <v>5230.24</v>
      </c>
      <c r="N48" t="s">
        <v>235</v>
      </c>
      <c r="O48">
        <v>50.222000000000001</v>
      </c>
      <c r="P48">
        <v>37.767000000000003</v>
      </c>
      <c r="Q48">
        <v>17.605</v>
      </c>
      <c r="R48">
        <v>21.18</v>
      </c>
      <c r="S48">
        <v>23.007999999999999</v>
      </c>
      <c r="T48">
        <v>18.227</v>
      </c>
      <c r="U48">
        <v>24.428000000000001</v>
      </c>
      <c r="V48">
        <v>22.838999999999999</v>
      </c>
      <c r="W48">
        <v>30.885000000000002</v>
      </c>
      <c r="X48">
        <v>45.548000000000002</v>
      </c>
      <c r="Y48">
        <v>50.628999999999998</v>
      </c>
      <c r="AB48">
        <f t="shared" si="19"/>
        <v>0</v>
      </c>
      <c r="AC48">
        <f t="shared" si="0"/>
        <v>11.848939999999999</v>
      </c>
      <c r="AD48">
        <f t="shared" si="1"/>
        <v>88.51230000000001</v>
      </c>
      <c r="AE48">
        <f t="shared" si="2"/>
        <v>16.778400000000001</v>
      </c>
      <c r="AF48">
        <f t="shared" si="3"/>
        <v>0</v>
      </c>
      <c r="AG48">
        <f t="shared" si="4"/>
        <v>0</v>
      </c>
      <c r="AH48">
        <f t="shared" si="5"/>
        <v>6.1891100000000003</v>
      </c>
      <c r="AI48">
        <f t="shared" si="6"/>
        <v>13.276669999999999</v>
      </c>
      <c r="AJ48">
        <f t="shared" si="7"/>
        <v>15.325530000000001</v>
      </c>
      <c r="AK48">
        <f t="shared" si="8"/>
        <v>7.1774800000000001</v>
      </c>
      <c r="AL48">
        <f t="shared" si="9"/>
        <v>15.73226</v>
      </c>
      <c r="AN48">
        <f t="shared" si="10"/>
        <v>43.994500000000002</v>
      </c>
      <c r="AO48">
        <f t="shared" si="11"/>
        <v>20.597666666666665</v>
      </c>
      <c r="AP48">
        <f t="shared" si="12"/>
        <v>21.831333333333333</v>
      </c>
      <c r="AQ48">
        <f t="shared" si="13"/>
        <v>42.354000000000006</v>
      </c>
      <c r="AS48">
        <f t="shared" si="14"/>
        <v>33.453746666666667</v>
      </c>
      <c r="AT48">
        <f t="shared" si="15"/>
        <v>8.3892000000000007</v>
      </c>
      <c r="AU48">
        <f t="shared" si="16"/>
        <v>6.4885933333333332</v>
      </c>
      <c r="AV48">
        <f t="shared" si="17"/>
        <v>12.745089999999999</v>
      </c>
      <c r="AX48">
        <f t="shared" si="18"/>
        <v>0.76086423095279121</v>
      </c>
      <c r="AZ48" s="3"/>
      <c r="BA48" s="3"/>
      <c r="BB48" s="3"/>
      <c r="BC48" s="3"/>
      <c r="BD48" s="3"/>
      <c r="BE48" s="3"/>
      <c r="BF48" s="3"/>
      <c r="BG48" s="3"/>
      <c r="BH48" s="3"/>
      <c r="BI48" s="3"/>
      <c r="BJ48" s="3"/>
    </row>
    <row r="49" spans="1:62" x14ac:dyDescent="0.25">
      <c r="A49" t="s">
        <v>113</v>
      </c>
      <c r="B49">
        <v>24.271550000000001</v>
      </c>
      <c r="C49">
        <v>44.672600000000003</v>
      </c>
      <c r="D49">
        <v>53.161960000000001</v>
      </c>
      <c r="E49">
        <v>39.463700000000003</v>
      </c>
      <c r="F49">
        <v>36.047060000000002</v>
      </c>
      <c r="G49">
        <v>47.360079999999996</v>
      </c>
      <c r="H49">
        <v>21.925900000000002</v>
      </c>
      <c r="I49">
        <v>410.41120000000001</v>
      </c>
      <c r="J49">
        <v>29.256789999999999</v>
      </c>
      <c r="K49">
        <v>17.661470000000001</v>
      </c>
      <c r="L49">
        <v>436.98900000000003</v>
      </c>
      <c r="N49" t="s">
        <v>262</v>
      </c>
      <c r="O49">
        <v>11.045999999999999</v>
      </c>
      <c r="P49">
        <v>15.983000000000001</v>
      </c>
      <c r="Q49">
        <v>4.9950000000000001</v>
      </c>
      <c r="R49">
        <v>3.2109999999999999</v>
      </c>
      <c r="S49">
        <v>3.2029999999999998</v>
      </c>
      <c r="T49">
        <v>5.0069999999999997</v>
      </c>
      <c r="U49">
        <v>1.7270000000000001</v>
      </c>
      <c r="V49">
        <v>0.45300000000000001</v>
      </c>
      <c r="W49">
        <v>14.16</v>
      </c>
      <c r="X49">
        <v>7.1109999999999998</v>
      </c>
      <c r="Y49">
        <v>9.4320000000000004</v>
      </c>
      <c r="AB49">
        <f t="shared" ref="AB49:AB80" si="20">VLOOKUP($N49,$A$17:$L$204,2,FALSE)</f>
        <v>1391.3890000000001</v>
      </c>
      <c r="AC49">
        <f t="shared" ref="AC49:AC80" si="21">VLOOKUP($N49,$A$17:$L$204,3,FALSE)</f>
        <v>1964.31</v>
      </c>
      <c r="AD49">
        <f t="shared" ref="AD49:AD80" si="22">VLOOKUP($N49,$A$17:$L$204,4,FALSE)</f>
        <v>2144.2039999999997</v>
      </c>
      <c r="AE49">
        <f t="shared" ref="AE49:AE80" si="23">VLOOKUP($N49,$A$17:$L$204,5,FALSE)</f>
        <v>616.16300000000001</v>
      </c>
      <c r="AF49">
        <f t="shared" ref="AF49:AF80" si="24">VLOOKUP($N49,$A$17:$L$204,6,FALSE)</f>
        <v>199.58959999999999</v>
      </c>
      <c r="AG49">
        <f t="shared" ref="AG49:AG80" si="25">VLOOKUP($N49,$A$17:$L$204,7,FALSE)</f>
        <v>554.36300000000006</v>
      </c>
      <c r="AH49">
        <f t="shared" ref="AH49:AH80" si="26">VLOOKUP($N49,$A$17:$L$204,8,FALSE)</f>
        <v>650.2650000000001</v>
      </c>
      <c r="AI49">
        <f t="shared" ref="AI49:AI80" si="27">VLOOKUP($N49,$A$17:$L$204,9,FALSE)</f>
        <v>1369.864</v>
      </c>
      <c r="AJ49">
        <f t="shared" ref="AJ49:AJ80" si="28">VLOOKUP($N49,$A$17:$L$204,10,FALSE)</f>
        <v>767.38499999999999</v>
      </c>
      <c r="AK49">
        <f t="shared" ref="AK49:AK80" si="29">VLOOKUP($N49,$A$17:$L$204,11,FALSE)</f>
        <v>677.255</v>
      </c>
      <c r="AL49">
        <f t="shared" ref="AL49:AL80" si="30">VLOOKUP($N49,$A$17:$L$204,12,FALSE)</f>
        <v>778.24299999999994</v>
      </c>
      <c r="AN49">
        <f t="shared" ref="AN49:AN80" si="31">AVERAGE(O49:P49)</f>
        <v>13.5145</v>
      </c>
      <c r="AO49">
        <f t="shared" ref="AO49:AO80" si="32">AVERAGE(Q49:S49)</f>
        <v>3.8029999999999995</v>
      </c>
      <c r="AP49">
        <f t="shared" ref="AP49:AP80" si="33">AVERAGE(T49:V49)</f>
        <v>2.3956666666666666</v>
      </c>
      <c r="AQ49">
        <f t="shared" ref="AQ49:AQ80" si="34">AVERAGE(W49:Y49)</f>
        <v>10.234333333333334</v>
      </c>
      <c r="AS49">
        <f t="shared" ref="AS49:AS80" si="35">AVERAGE(AB49:AD49)</f>
        <v>1833.3010000000002</v>
      </c>
      <c r="AT49">
        <f t="shared" ref="AT49:AT80" si="36">AVERAGE(AE49:AF49)</f>
        <v>407.87630000000001</v>
      </c>
      <c r="AU49">
        <f t="shared" ref="AU49:AU80" si="37">AVERAGE(AG49:AI49)</f>
        <v>858.1640000000001</v>
      </c>
      <c r="AV49">
        <f t="shared" ref="AV49:AV80" si="38">AVERAGE(AJ49:AL49)</f>
        <v>740.9609999999999</v>
      </c>
      <c r="AX49">
        <f t="shared" ref="AX49:AX80" si="39">CORREL(AN49:AQ49,AS49:AV49)</f>
        <v>0.74466326495995261</v>
      </c>
      <c r="AZ49" s="3"/>
      <c r="BA49" s="3"/>
      <c r="BB49" s="3"/>
      <c r="BC49" s="3"/>
      <c r="BD49" s="3"/>
      <c r="BE49" s="3"/>
      <c r="BF49" s="3"/>
      <c r="BG49" s="3"/>
      <c r="BH49" s="3"/>
      <c r="BI49" s="3"/>
      <c r="BJ49" s="3"/>
    </row>
    <row r="50" spans="1:62" x14ac:dyDescent="0.25">
      <c r="A50" t="s">
        <v>22</v>
      </c>
      <c r="B50">
        <v>707.00599999999997</v>
      </c>
      <c r="C50">
        <v>1119.133</v>
      </c>
      <c r="D50">
        <v>565.77</v>
      </c>
      <c r="E50">
        <v>1127.8579999999999</v>
      </c>
      <c r="F50">
        <v>369.34649999999999</v>
      </c>
      <c r="G50">
        <v>921.51400000000012</v>
      </c>
      <c r="H50">
        <v>764.52600000000007</v>
      </c>
      <c r="I50">
        <v>1266.049</v>
      </c>
      <c r="J50">
        <v>697.72800000000007</v>
      </c>
      <c r="K50">
        <v>601.77800000000002</v>
      </c>
      <c r="L50">
        <v>815.31999999999994</v>
      </c>
      <c r="N50" t="s">
        <v>214</v>
      </c>
      <c r="O50">
        <v>3.7829999999999999</v>
      </c>
      <c r="P50">
        <v>2.3149999999999999</v>
      </c>
      <c r="Q50">
        <v>2.1629999999999998</v>
      </c>
      <c r="R50">
        <v>1.9670000000000001</v>
      </c>
      <c r="S50">
        <v>1.4590000000000001</v>
      </c>
      <c r="T50">
        <v>1.2749999999999999</v>
      </c>
      <c r="U50">
        <v>1.6910000000000001</v>
      </c>
      <c r="V50">
        <v>1.6850000000000001</v>
      </c>
      <c r="W50">
        <v>3.8130000000000002</v>
      </c>
      <c r="X50">
        <v>1.5089999999999999</v>
      </c>
      <c r="Y50">
        <v>3.016</v>
      </c>
      <c r="AB50">
        <f t="shared" si="20"/>
        <v>12484.99</v>
      </c>
      <c r="AC50">
        <f t="shared" si="21"/>
        <v>18291.52</v>
      </c>
      <c r="AD50">
        <f t="shared" si="22"/>
        <v>15639.349999999999</v>
      </c>
      <c r="AE50">
        <f t="shared" si="23"/>
        <v>13019.54</v>
      </c>
      <c r="AF50">
        <f t="shared" si="24"/>
        <v>3923.3310000000001</v>
      </c>
      <c r="AG50">
        <f t="shared" si="25"/>
        <v>7905.72</v>
      </c>
      <c r="AH50">
        <f t="shared" si="26"/>
        <v>9252.0299999999988</v>
      </c>
      <c r="AI50">
        <f t="shared" si="27"/>
        <v>11576.919999999998</v>
      </c>
      <c r="AJ50">
        <f t="shared" si="28"/>
        <v>10653.91</v>
      </c>
      <c r="AK50">
        <f t="shared" si="29"/>
        <v>8074.57</v>
      </c>
      <c r="AL50">
        <f t="shared" si="30"/>
        <v>10824.55</v>
      </c>
      <c r="AN50">
        <f t="shared" si="31"/>
        <v>3.0489999999999999</v>
      </c>
      <c r="AO50">
        <f t="shared" si="32"/>
        <v>1.8630000000000002</v>
      </c>
      <c r="AP50">
        <f t="shared" si="33"/>
        <v>1.5503333333333333</v>
      </c>
      <c r="AQ50">
        <f t="shared" si="34"/>
        <v>2.7793333333333337</v>
      </c>
      <c r="AS50">
        <f t="shared" si="35"/>
        <v>15471.953333333333</v>
      </c>
      <c r="AT50">
        <f t="shared" si="36"/>
        <v>8471.4354999999996</v>
      </c>
      <c r="AU50">
        <f t="shared" si="37"/>
        <v>9578.2233333333334</v>
      </c>
      <c r="AV50">
        <f t="shared" si="38"/>
        <v>9851.01</v>
      </c>
      <c r="AX50">
        <f t="shared" si="39"/>
        <v>0.73580378980142702</v>
      </c>
      <c r="AZ50" s="3"/>
      <c r="BA50" s="3"/>
      <c r="BB50" s="3"/>
      <c r="BC50" s="3"/>
      <c r="BD50" s="3"/>
      <c r="BE50" s="3"/>
      <c r="BF50" s="3"/>
      <c r="BG50" s="3"/>
      <c r="BH50" s="3"/>
      <c r="BI50" s="3"/>
      <c r="BJ50" s="3"/>
    </row>
    <row r="51" spans="1:62" x14ac:dyDescent="0.25">
      <c r="A51" t="s">
        <v>114</v>
      </c>
      <c r="B51">
        <v>0</v>
      </c>
      <c r="C51">
        <v>16.01435</v>
      </c>
      <c r="D51">
        <v>45.283580000000001</v>
      </c>
      <c r="E51">
        <v>74.290899999999993</v>
      </c>
      <c r="F51">
        <v>0</v>
      </c>
      <c r="G51">
        <v>0</v>
      </c>
      <c r="H51">
        <v>0</v>
      </c>
      <c r="I51">
        <v>0</v>
      </c>
      <c r="J51">
        <v>0</v>
      </c>
      <c r="K51">
        <v>0</v>
      </c>
      <c r="L51">
        <v>0</v>
      </c>
      <c r="N51" t="s">
        <v>222</v>
      </c>
      <c r="O51">
        <v>433.05700000000002</v>
      </c>
      <c r="P51">
        <v>324.83300000000003</v>
      </c>
      <c r="Q51">
        <v>783.81700000000001</v>
      </c>
      <c r="R51">
        <v>629.80200000000002</v>
      </c>
      <c r="S51">
        <v>965.35199999999998</v>
      </c>
      <c r="T51">
        <v>659.99599999999998</v>
      </c>
      <c r="U51">
        <v>726.96</v>
      </c>
      <c r="V51">
        <v>717.14</v>
      </c>
      <c r="W51">
        <v>299.99299999999999</v>
      </c>
      <c r="X51">
        <v>375.94600000000003</v>
      </c>
      <c r="Y51">
        <v>393.35599999999999</v>
      </c>
      <c r="AB51">
        <f t="shared" si="20"/>
        <v>2197.3519999999999</v>
      </c>
      <c r="AC51">
        <f t="shared" si="21"/>
        <v>3266.7930000000001</v>
      </c>
      <c r="AD51">
        <f t="shared" si="22"/>
        <v>2338.2309999999998</v>
      </c>
      <c r="AE51">
        <f t="shared" si="23"/>
        <v>5323.3700000000008</v>
      </c>
      <c r="AF51">
        <f t="shared" si="24"/>
        <v>1970.4350000000002</v>
      </c>
      <c r="AG51">
        <f t="shared" si="25"/>
        <v>4804.47</v>
      </c>
      <c r="AH51">
        <f t="shared" si="26"/>
        <v>4737.95</v>
      </c>
      <c r="AI51">
        <f t="shared" si="27"/>
        <v>5653.2400000000007</v>
      </c>
      <c r="AJ51">
        <f t="shared" si="28"/>
        <v>3729.9939999999997</v>
      </c>
      <c r="AK51">
        <f t="shared" si="29"/>
        <v>2122.4539999999997</v>
      </c>
      <c r="AL51">
        <f t="shared" si="30"/>
        <v>2884.7110000000002</v>
      </c>
      <c r="AN51">
        <f t="shared" si="31"/>
        <v>378.94500000000005</v>
      </c>
      <c r="AO51">
        <f t="shared" si="32"/>
        <v>792.9903333333333</v>
      </c>
      <c r="AP51">
        <f t="shared" si="33"/>
        <v>701.3653333333333</v>
      </c>
      <c r="AQ51">
        <f t="shared" si="34"/>
        <v>356.43166666666667</v>
      </c>
      <c r="AS51">
        <f t="shared" si="35"/>
        <v>2600.7919999999999</v>
      </c>
      <c r="AT51">
        <f t="shared" si="36"/>
        <v>3646.9025000000006</v>
      </c>
      <c r="AU51">
        <f t="shared" si="37"/>
        <v>5065.22</v>
      </c>
      <c r="AV51">
        <f t="shared" si="38"/>
        <v>2912.3863333333334</v>
      </c>
      <c r="AX51">
        <f t="shared" si="39"/>
        <v>0.73529404937684328</v>
      </c>
      <c r="AZ51" s="3"/>
      <c r="BA51" s="3"/>
      <c r="BB51" s="3"/>
      <c r="BC51" s="3"/>
      <c r="BD51" s="3"/>
      <c r="BE51" s="3"/>
      <c r="BF51" s="3"/>
      <c r="BG51" s="3"/>
      <c r="BH51" s="3"/>
      <c r="BI51" s="3"/>
      <c r="BJ51" s="3"/>
    </row>
    <row r="52" spans="1:62" x14ac:dyDescent="0.25">
      <c r="A52" t="s">
        <v>115</v>
      </c>
      <c r="B52">
        <v>0</v>
      </c>
      <c r="C52">
        <v>0</v>
      </c>
      <c r="D52">
        <v>0</v>
      </c>
      <c r="E52">
        <v>126.9682</v>
      </c>
      <c r="F52">
        <v>152.80780000000001</v>
      </c>
      <c r="G52">
        <v>18.686509999999998</v>
      </c>
      <c r="H52">
        <v>9.6829999999999998</v>
      </c>
      <c r="I52">
        <v>13.375910000000001</v>
      </c>
      <c r="J52">
        <v>20.555520000000001</v>
      </c>
      <c r="K52">
        <v>0</v>
      </c>
      <c r="L52">
        <v>40.934100000000001</v>
      </c>
      <c r="N52" t="s">
        <v>233</v>
      </c>
      <c r="O52">
        <v>1.575</v>
      </c>
      <c r="P52">
        <v>3.7370000000000001</v>
      </c>
      <c r="Q52">
        <v>1.266</v>
      </c>
      <c r="R52">
        <v>0.47599999999999998</v>
      </c>
      <c r="S52">
        <v>1.3049999999999999</v>
      </c>
      <c r="T52">
        <v>2.649</v>
      </c>
      <c r="U52">
        <v>3.8450000000000002</v>
      </c>
      <c r="V52">
        <v>2.4470000000000001</v>
      </c>
      <c r="W52">
        <v>3.4039999999999999</v>
      </c>
      <c r="X52">
        <v>1.4390000000000001</v>
      </c>
      <c r="Y52">
        <v>5.2140000000000004</v>
      </c>
      <c r="AB52">
        <f t="shared" si="20"/>
        <v>0</v>
      </c>
      <c r="AC52">
        <f t="shared" si="21"/>
        <v>46.053160000000005</v>
      </c>
      <c r="AD52">
        <f t="shared" si="22"/>
        <v>63.849140000000006</v>
      </c>
      <c r="AE52">
        <f t="shared" si="23"/>
        <v>0.12922339999999999</v>
      </c>
      <c r="AF52">
        <f t="shared" si="24"/>
        <v>0.29416809999999999</v>
      </c>
      <c r="AG52">
        <f t="shared" si="25"/>
        <v>162.6454</v>
      </c>
      <c r="AH52">
        <f t="shared" si="26"/>
        <v>200.35339999999999</v>
      </c>
      <c r="AI52">
        <f t="shared" si="27"/>
        <v>276.92590000000001</v>
      </c>
      <c r="AJ52">
        <f t="shared" si="28"/>
        <v>104.24469999999999</v>
      </c>
      <c r="AK52">
        <f t="shared" si="29"/>
        <v>56.256540000000001</v>
      </c>
      <c r="AL52">
        <f t="shared" si="30"/>
        <v>207.95260000000002</v>
      </c>
      <c r="AN52">
        <f t="shared" si="31"/>
        <v>2.6560000000000001</v>
      </c>
      <c r="AO52">
        <f t="shared" si="32"/>
        <v>1.0156666666666665</v>
      </c>
      <c r="AP52">
        <f t="shared" si="33"/>
        <v>2.9803333333333328</v>
      </c>
      <c r="AQ52">
        <f t="shared" si="34"/>
        <v>3.3523333333333336</v>
      </c>
      <c r="AS52">
        <f t="shared" si="35"/>
        <v>36.634100000000004</v>
      </c>
      <c r="AT52">
        <f t="shared" si="36"/>
        <v>0.21169574999999999</v>
      </c>
      <c r="AU52">
        <f t="shared" si="37"/>
        <v>213.30823333333333</v>
      </c>
      <c r="AV52">
        <f t="shared" si="38"/>
        <v>122.81794666666667</v>
      </c>
      <c r="AX52">
        <f t="shared" si="39"/>
        <v>0.72143262934961128</v>
      </c>
      <c r="AZ52" s="3"/>
      <c r="BA52" s="3"/>
      <c r="BB52" s="3"/>
      <c r="BC52" s="3"/>
      <c r="BD52" s="3"/>
      <c r="BE52" s="3"/>
      <c r="BF52" s="3"/>
      <c r="BG52" s="3"/>
      <c r="BH52" s="3"/>
      <c r="BI52" s="3"/>
      <c r="BJ52" s="3"/>
    </row>
    <row r="53" spans="1:62" x14ac:dyDescent="0.25">
      <c r="A53" t="s">
        <v>116</v>
      </c>
      <c r="B53">
        <v>0</v>
      </c>
      <c r="C53">
        <v>48.474100000000007</v>
      </c>
      <c r="D53">
        <v>33.315690000000004</v>
      </c>
      <c r="E53">
        <v>0</v>
      </c>
      <c r="F53">
        <v>0</v>
      </c>
      <c r="G53">
        <v>55.295560000000002</v>
      </c>
      <c r="H53">
        <v>3.5612199999999996</v>
      </c>
      <c r="I53">
        <v>34.485520000000001</v>
      </c>
      <c r="J53">
        <v>12.736319999999999</v>
      </c>
      <c r="K53">
        <v>0</v>
      </c>
      <c r="L53">
        <v>15.294070000000001</v>
      </c>
      <c r="N53" t="s">
        <v>242</v>
      </c>
      <c r="O53">
        <v>480.416</v>
      </c>
      <c r="P53">
        <v>432.37799999999999</v>
      </c>
      <c r="Q53">
        <v>796.96500000000003</v>
      </c>
      <c r="R53">
        <v>797.52300000000002</v>
      </c>
      <c r="S53">
        <v>999.14700000000005</v>
      </c>
      <c r="T53">
        <v>776.93799999999999</v>
      </c>
      <c r="U53">
        <v>817.81899999999996</v>
      </c>
      <c r="V53">
        <v>867.94100000000003</v>
      </c>
      <c r="W53">
        <v>327.79700000000003</v>
      </c>
      <c r="X53">
        <v>469.59199999999998</v>
      </c>
      <c r="Y53">
        <v>456.36900000000003</v>
      </c>
      <c r="AB53">
        <f t="shared" si="20"/>
        <v>54601.100000000006</v>
      </c>
      <c r="AC53">
        <f t="shared" si="21"/>
        <v>91343.099999999991</v>
      </c>
      <c r="AD53">
        <f t="shared" si="22"/>
        <v>70039.8</v>
      </c>
      <c r="AE53">
        <f t="shared" si="23"/>
        <v>87028.5</v>
      </c>
      <c r="AF53">
        <f t="shared" si="24"/>
        <v>44872.900000000009</v>
      </c>
      <c r="AG53">
        <f t="shared" si="25"/>
        <v>83704.3</v>
      </c>
      <c r="AH53">
        <f t="shared" si="26"/>
        <v>90407.3</v>
      </c>
      <c r="AI53">
        <f t="shared" si="27"/>
        <v>136466.1</v>
      </c>
      <c r="AJ53">
        <f t="shared" si="28"/>
        <v>41801.79</v>
      </c>
      <c r="AK53">
        <f t="shared" si="29"/>
        <v>27142.34</v>
      </c>
      <c r="AL53">
        <f t="shared" si="30"/>
        <v>51450</v>
      </c>
      <c r="AN53">
        <f t="shared" si="31"/>
        <v>456.39699999999999</v>
      </c>
      <c r="AO53">
        <f t="shared" si="32"/>
        <v>864.54500000000007</v>
      </c>
      <c r="AP53">
        <f t="shared" si="33"/>
        <v>820.8993333333334</v>
      </c>
      <c r="AQ53">
        <f t="shared" si="34"/>
        <v>417.91933333333333</v>
      </c>
      <c r="AS53">
        <f t="shared" si="35"/>
        <v>71994.666666666672</v>
      </c>
      <c r="AT53">
        <f t="shared" si="36"/>
        <v>65950.700000000012</v>
      </c>
      <c r="AU53">
        <f t="shared" si="37"/>
        <v>103525.90000000001</v>
      </c>
      <c r="AV53">
        <f t="shared" si="38"/>
        <v>40131.376666666671</v>
      </c>
      <c r="AX53">
        <f t="shared" si="39"/>
        <v>0.62102891831182039</v>
      </c>
      <c r="AZ53" s="3"/>
      <c r="BA53" s="3"/>
      <c r="BB53" s="3"/>
      <c r="BC53" s="3"/>
      <c r="BD53" s="3"/>
      <c r="BE53" s="3"/>
      <c r="BF53" s="3"/>
      <c r="BG53" s="3"/>
      <c r="BH53" s="3"/>
      <c r="BI53" s="3"/>
      <c r="BJ53" s="3"/>
    </row>
    <row r="54" spans="1:62" x14ac:dyDescent="0.25">
      <c r="A54" t="s">
        <v>23</v>
      </c>
      <c r="B54">
        <v>1005.0629999999999</v>
      </c>
      <c r="C54">
        <v>1673.7460000000001</v>
      </c>
      <c r="D54">
        <v>918.65700000000004</v>
      </c>
      <c r="E54">
        <v>18.853950000000001</v>
      </c>
      <c r="F54">
        <v>11.56767</v>
      </c>
      <c r="G54">
        <v>93.4161</v>
      </c>
      <c r="H54">
        <v>27.402740000000001</v>
      </c>
      <c r="I54">
        <v>327.69989999999996</v>
      </c>
      <c r="J54">
        <v>452.721</v>
      </c>
      <c r="K54">
        <v>277.82960000000003</v>
      </c>
      <c r="L54">
        <v>598.36500000000001</v>
      </c>
      <c r="N54" t="s">
        <v>4</v>
      </c>
      <c r="O54">
        <v>62.82</v>
      </c>
      <c r="P54">
        <v>56.959000000000003</v>
      </c>
      <c r="Q54">
        <v>85.778999999999996</v>
      </c>
      <c r="R54">
        <v>68.037999999999997</v>
      </c>
      <c r="S54">
        <v>84.676000000000002</v>
      </c>
      <c r="T54">
        <v>56.343000000000004</v>
      </c>
      <c r="U54">
        <v>64.653000000000006</v>
      </c>
      <c r="V54">
        <v>49.591999999999999</v>
      </c>
      <c r="W54">
        <v>57.555</v>
      </c>
      <c r="X54">
        <v>42.054000000000002</v>
      </c>
      <c r="Y54">
        <v>44.637</v>
      </c>
      <c r="AB54">
        <f t="shared" si="20"/>
        <v>725.72500000000014</v>
      </c>
      <c r="AC54">
        <f t="shared" si="21"/>
        <v>1262.3409999999999</v>
      </c>
      <c r="AD54">
        <f t="shared" si="22"/>
        <v>1038.8979999999999</v>
      </c>
      <c r="AE54">
        <f t="shared" si="23"/>
        <v>1841.7619999999999</v>
      </c>
      <c r="AF54">
        <f t="shared" si="24"/>
        <v>787.851</v>
      </c>
      <c r="AG54">
        <f t="shared" si="25"/>
        <v>1643.126</v>
      </c>
      <c r="AH54">
        <f t="shared" si="26"/>
        <v>1479.547</v>
      </c>
      <c r="AI54">
        <f t="shared" si="27"/>
        <v>1588.0099999999998</v>
      </c>
      <c r="AJ54">
        <f t="shared" si="28"/>
        <v>567.63639999999998</v>
      </c>
      <c r="AK54">
        <f t="shared" si="29"/>
        <v>162.16699999999997</v>
      </c>
      <c r="AL54">
        <f t="shared" si="30"/>
        <v>478.98599999999999</v>
      </c>
      <c r="AN54">
        <f t="shared" si="31"/>
        <v>59.889499999999998</v>
      </c>
      <c r="AO54">
        <f t="shared" si="32"/>
        <v>79.49766666666666</v>
      </c>
      <c r="AP54">
        <f t="shared" si="33"/>
        <v>56.862666666666676</v>
      </c>
      <c r="AQ54">
        <f t="shared" si="34"/>
        <v>48.082000000000001</v>
      </c>
      <c r="AS54">
        <f t="shared" si="35"/>
        <v>1008.9879999999999</v>
      </c>
      <c r="AT54">
        <f t="shared" si="36"/>
        <v>1314.8064999999999</v>
      </c>
      <c r="AU54">
        <f t="shared" si="37"/>
        <v>1570.2276666666664</v>
      </c>
      <c r="AV54">
        <f t="shared" si="38"/>
        <v>402.92980000000006</v>
      </c>
      <c r="AX54">
        <f t="shared" si="39"/>
        <v>0.55700549266971389</v>
      </c>
      <c r="AZ54" s="3"/>
      <c r="BA54" s="3"/>
      <c r="BB54" s="3"/>
      <c r="BC54" s="3"/>
      <c r="BD54" s="3"/>
      <c r="BE54" s="3"/>
      <c r="BF54" s="3"/>
      <c r="BG54" s="3"/>
      <c r="BH54" s="3"/>
      <c r="BI54" s="3"/>
      <c r="BJ54" s="3"/>
    </row>
    <row r="55" spans="1:62" x14ac:dyDescent="0.25">
      <c r="A55" t="s">
        <v>117</v>
      </c>
      <c r="B55">
        <v>101.2753</v>
      </c>
      <c r="C55">
        <v>53.420729999999999</v>
      </c>
      <c r="D55">
        <v>24.887380000000004</v>
      </c>
      <c r="E55">
        <v>61.179399999999994</v>
      </c>
      <c r="F55">
        <v>125.40359999999998</v>
      </c>
      <c r="G55">
        <v>37.475200000000001</v>
      </c>
      <c r="H55">
        <v>52.588109999999993</v>
      </c>
      <c r="I55">
        <v>38.925849999999997</v>
      </c>
      <c r="J55">
        <v>61.216399999999993</v>
      </c>
      <c r="K55">
        <v>15.106059999999999</v>
      </c>
      <c r="L55">
        <v>98.143100000000004</v>
      </c>
      <c r="N55" t="s">
        <v>250</v>
      </c>
      <c r="O55">
        <v>12.236000000000001</v>
      </c>
      <c r="P55">
        <v>19.145</v>
      </c>
      <c r="Q55">
        <v>10.754</v>
      </c>
      <c r="R55">
        <v>10.895</v>
      </c>
      <c r="S55">
        <v>22.059000000000001</v>
      </c>
      <c r="T55">
        <v>7.9640000000000004</v>
      </c>
      <c r="U55">
        <v>14.209</v>
      </c>
      <c r="V55">
        <v>8.9480000000000004</v>
      </c>
      <c r="W55">
        <v>1.919</v>
      </c>
      <c r="X55">
        <v>14.557</v>
      </c>
      <c r="Y55">
        <v>17.98</v>
      </c>
      <c r="AB55">
        <f t="shared" si="20"/>
        <v>2511.1990000000001</v>
      </c>
      <c r="AC55">
        <f t="shared" si="21"/>
        <v>3863.7119999999995</v>
      </c>
      <c r="AD55">
        <f t="shared" si="22"/>
        <v>3332.92</v>
      </c>
      <c r="AE55">
        <f t="shared" si="23"/>
        <v>1599.864</v>
      </c>
      <c r="AF55">
        <f t="shared" si="24"/>
        <v>961.53399999999999</v>
      </c>
      <c r="AG55">
        <f t="shared" si="25"/>
        <v>1344.1769999999999</v>
      </c>
      <c r="AH55">
        <f t="shared" si="26"/>
        <v>1845.49</v>
      </c>
      <c r="AI55">
        <f t="shared" si="27"/>
        <v>1905.7110000000002</v>
      </c>
      <c r="AJ55">
        <f t="shared" si="28"/>
        <v>1621.0099999999998</v>
      </c>
      <c r="AK55">
        <f t="shared" si="29"/>
        <v>1347.4690000000001</v>
      </c>
      <c r="AL55">
        <f t="shared" si="30"/>
        <v>1928.6030000000001</v>
      </c>
      <c r="AN55">
        <f t="shared" si="31"/>
        <v>15.6905</v>
      </c>
      <c r="AO55">
        <f t="shared" si="32"/>
        <v>14.569333333333333</v>
      </c>
      <c r="AP55">
        <f t="shared" si="33"/>
        <v>10.373666666666667</v>
      </c>
      <c r="AQ55">
        <f t="shared" si="34"/>
        <v>11.485333333333335</v>
      </c>
      <c r="AS55">
        <f t="shared" si="35"/>
        <v>3235.9436666666666</v>
      </c>
      <c r="AT55">
        <f t="shared" si="36"/>
        <v>1280.6990000000001</v>
      </c>
      <c r="AU55">
        <f t="shared" si="37"/>
        <v>1698.4593333333335</v>
      </c>
      <c r="AV55">
        <f t="shared" si="38"/>
        <v>1632.3606666666667</v>
      </c>
      <c r="AX55">
        <f t="shared" si="39"/>
        <v>0.54266941908176314</v>
      </c>
      <c r="AZ55" s="3"/>
      <c r="BA55" s="3"/>
      <c r="BB55" s="3"/>
      <c r="BC55" s="3"/>
      <c r="BD55" s="3"/>
      <c r="BE55" s="3"/>
      <c r="BF55" s="3"/>
      <c r="BG55" s="3"/>
      <c r="BH55" s="3"/>
      <c r="BI55" s="3"/>
      <c r="BJ55" s="3"/>
    </row>
    <row r="56" spans="1:62" x14ac:dyDescent="0.25">
      <c r="A56" t="s">
        <v>24</v>
      </c>
      <c r="B56">
        <v>26416.600000000002</v>
      </c>
      <c r="C56">
        <v>31279.69</v>
      </c>
      <c r="D56">
        <v>32288.53</v>
      </c>
      <c r="E56">
        <v>65297.599999999991</v>
      </c>
      <c r="F56">
        <v>41283.31</v>
      </c>
      <c r="G56">
        <v>24370.089999999997</v>
      </c>
      <c r="H56">
        <v>30387.179999999997</v>
      </c>
      <c r="I56">
        <v>31968.43</v>
      </c>
      <c r="J56">
        <v>22881.39</v>
      </c>
      <c r="K56">
        <v>19040.269999999997</v>
      </c>
      <c r="L56">
        <v>24277.07</v>
      </c>
      <c r="N56" t="s">
        <v>217</v>
      </c>
      <c r="O56">
        <v>191.566</v>
      </c>
      <c r="P56">
        <v>183.572</v>
      </c>
      <c r="Q56">
        <v>327.346</v>
      </c>
      <c r="R56">
        <v>365.89699999999999</v>
      </c>
      <c r="S56">
        <v>366.30399999999997</v>
      </c>
      <c r="T56">
        <v>339.11200000000002</v>
      </c>
      <c r="U56">
        <v>352.13400000000001</v>
      </c>
      <c r="V56">
        <v>320.80900000000003</v>
      </c>
      <c r="W56">
        <v>126.57899999999999</v>
      </c>
      <c r="X56">
        <v>201.52</v>
      </c>
      <c r="Y56">
        <v>164.55699999999999</v>
      </c>
      <c r="AB56">
        <f t="shared" si="20"/>
        <v>707.00599999999997</v>
      </c>
      <c r="AC56">
        <f t="shared" si="21"/>
        <v>1119.133</v>
      </c>
      <c r="AD56">
        <f t="shared" si="22"/>
        <v>565.77</v>
      </c>
      <c r="AE56">
        <f t="shared" si="23"/>
        <v>1127.8579999999999</v>
      </c>
      <c r="AF56">
        <f t="shared" si="24"/>
        <v>369.34649999999999</v>
      </c>
      <c r="AG56">
        <f t="shared" si="25"/>
        <v>921.51400000000012</v>
      </c>
      <c r="AH56">
        <f t="shared" si="26"/>
        <v>764.52600000000007</v>
      </c>
      <c r="AI56">
        <f t="shared" si="27"/>
        <v>1266.049</v>
      </c>
      <c r="AJ56">
        <f t="shared" si="28"/>
        <v>697.72800000000007</v>
      </c>
      <c r="AK56">
        <f t="shared" si="29"/>
        <v>601.77800000000002</v>
      </c>
      <c r="AL56">
        <f t="shared" si="30"/>
        <v>815.31999999999994</v>
      </c>
      <c r="AN56">
        <f t="shared" si="31"/>
        <v>187.56900000000002</v>
      </c>
      <c r="AO56">
        <f t="shared" si="32"/>
        <v>353.18233333333336</v>
      </c>
      <c r="AP56">
        <f t="shared" si="33"/>
        <v>337.35166666666669</v>
      </c>
      <c r="AQ56">
        <f t="shared" si="34"/>
        <v>164.21866666666665</v>
      </c>
      <c r="AS56">
        <f t="shared" si="35"/>
        <v>797.303</v>
      </c>
      <c r="AT56">
        <f t="shared" si="36"/>
        <v>748.60224999999991</v>
      </c>
      <c r="AU56">
        <f t="shared" si="37"/>
        <v>984.02966666666669</v>
      </c>
      <c r="AV56">
        <f t="shared" si="38"/>
        <v>704.94200000000001</v>
      </c>
      <c r="AX56">
        <f t="shared" si="39"/>
        <v>0.51617749157320447</v>
      </c>
      <c r="AZ56" s="3"/>
      <c r="BA56" s="3"/>
      <c r="BB56" s="3"/>
      <c r="BC56" s="3"/>
      <c r="BD56" s="3"/>
      <c r="BE56" s="3"/>
      <c r="BF56" s="3"/>
      <c r="BG56" s="3"/>
      <c r="BH56" s="3"/>
      <c r="BI56" s="3"/>
      <c r="BJ56" s="3"/>
    </row>
    <row r="57" spans="1:62" x14ac:dyDescent="0.25">
      <c r="A57" t="s">
        <v>118</v>
      </c>
      <c r="B57">
        <v>122.73860000000001</v>
      </c>
      <c r="C57">
        <v>133.1422</v>
      </c>
      <c r="D57">
        <v>32.046909999999997</v>
      </c>
      <c r="E57">
        <v>256.00169999999997</v>
      </c>
      <c r="F57">
        <v>243.43419999999998</v>
      </c>
      <c r="G57">
        <v>106.18159999999999</v>
      </c>
      <c r="H57">
        <v>71.352959999999996</v>
      </c>
      <c r="I57">
        <v>167.30009999999999</v>
      </c>
      <c r="J57">
        <v>59.903999999999996</v>
      </c>
      <c r="K57">
        <v>81.899100000000004</v>
      </c>
      <c r="L57">
        <v>99.880500000000012</v>
      </c>
      <c r="N57" t="s">
        <v>263</v>
      </c>
      <c r="O57">
        <v>4.9169999999999998</v>
      </c>
      <c r="P57">
        <v>5.1189999999999998</v>
      </c>
      <c r="Q57">
        <v>3.3809999999999998</v>
      </c>
      <c r="R57">
        <v>3.41</v>
      </c>
      <c r="S57">
        <v>3.0339999999999998</v>
      </c>
      <c r="T57">
        <v>2.9369999999999998</v>
      </c>
      <c r="U57">
        <v>11.504</v>
      </c>
      <c r="V57">
        <v>5.468</v>
      </c>
      <c r="W57">
        <v>11.121</v>
      </c>
      <c r="X57">
        <v>5.641</v>
      </c>
      <c r="Y57">
        <v>5.165</v>
      </c>
      <c r="AB57">
        <f t="shared" si="20"/>
        <v>213.84140000000002</v>
      </c>
      <c r="AC57">
        <f t="shared" si="21"/>
        <v>183.64090000000002</v>
      </c>
      <c r="AD57">
        <f t="shared" si="22"/>
        <v>68.639219999999995</v>
      </c>
      <c r="AE57">
        <f t="shared" si="23"/>
        <v>191.29249999999999</v>
      </c>
      <c r="AF57">
        <f t="shared" si="24"/>
        <v>42.378159999999994</v>
      </c>
      <c r="AG57">
        <f t="shared" si="25"/>
        <v>414.61339999999996</v>
      </c>
      <c r="AH57">
        <f t="shared" si="26"/>
        <v>416.44120000000004</v>
      </c>
      <c r="AI57">
        <f t="shared" si="27"/>
        <v>530.15900000000011</v>
      </c>
      <c r="AJ57">
        <f t="shared" si="28"/>
        <v>219.10499999999999</v>
      </c>
      <c r="AK57">
        <f t="shared" si="29"/>
        <v>136.30699999999999</v>
      </c>
      <c r="AL57">
        <f t="shared" si="30"/>
        <v>134.06139999999999</v>
      </c>
      <c r="AN57">
        <f t="shared" si="31"/>
        <v>5.0179999999999998</v>
      </c>
      <c r="AO57">
        <f t="shared" si="32"/>
        <v>3.2749999999999999</v>
      </c>
      <c r="AP57">
        <f t="shared" si="33"/>
        <v>6.636333333333333</v>
      </c>
      <c r="AQ57">
        <f t="shared" si="34"/>
        <v>7.3090000000000002</v>
      </c>
      <c r="AS57">
        <f t="shared" si="35"/>
        <v>155.37384</v>
      </c>
      <c r="AT57">
        <f t="shared" si="36"/>
        <v>116.83533</v>
      </c>
      <c r="AU57">
        <f t="shared" si="37"/>
        <v>453.73786666666666</v>
      </c>
      <c r="AV57">
        <f t="shared" si="38"/>
        <v>163.15779999999998</v>
      </c>
      <c r="AX57">
        <f t="shared" si="39"/>
        <v>0.50291501683956585</v>
      </c>
      <c r="AZ57" s="3"/>
      <c r="BA57" s="3"/>
      <c r="BB57" s="3"/>
      <c r="BC57" s="3"/>
      <c r="BD57" s="3"/>
      <c r="BE57" s="3"/>
      <c r="BF57" s="3"/>
      <c r="BG57" s="3"/>
      <c r="BH57" s="3"/>
      <c r="BI57" s="3"/>
      <c r="BJ57" s="3"/>
    </row>
    <row r="58" spans="1:62" x14ac:dyDescent="0.25">
      <c r="A58" t="s">
        <v>25</v>
      </c>
      <c r="B58">
        <v>1189.296</v>
      </c>
      <c r="C58">
        <v>1491.252</v>
      </c>
      <c r="D58">
        <v>1279.6569999999999</v>
      </c>
      <c r="E58">
        <v>4222.84</v>
      </c>
      <c r="F58">
        <v>2065.6880000000001</v>
      </c>
      <c r="G58">
        <v>1144.2339999999999</v>
      </c>
      <c r="H58">
        <v>1878.4299999999998</v>
      </c>
      <c r="I58">
        <v>2534.4359999999997</v>
      </c>
      <c r="J58">
        <v>1372.374</v>
      </c>
      <c r="K58">
        <v>1242.8330000000001</v>
      </c>
      <c r="L58">
        <v>2253.3119999999999</v>
      </c>
      <c r="N58" t="s">
        <v>255</v>
      </c>
      <c r="O58">
        <v>150.82599999999999</v>
      </c>
      <c r="P58">
        <v>141.274</v>
      </c>
      <c r="Q58">
        <v>50.345999999999997</v>
      </c>
      <c r="R58">
        <v>44.808999999999997</v>
      </c>
      <c r="S58">
        <v>56.82</v>
      </c>
      <c r="T58">
        <v>93.44</v>
      </c>
      <c r="U58">
        <v>75.677999999999997</v>
      </c>
      <c r="V58">
        <v>114.694</v>
      </c>
      <c r="W58">
        <v>219.43299999999999</v>
      </c>
      <c r="X58">
        <v>147.95500000000001</v>
      </c>
      <c r="Y58">
        <v>86.471000000000004</v>
      </c>
      <c r="AB58">
        <f t="shared" si="20"/>
        <v>398.48649999999998</v>
      </c>
      <c r="AC58">
        <f t="shared" si="21"/>
        <v>359.68419999999998</v>
      </c>
      <c r="AD58">
        <f t="shared" si="22"/>
        <v>749.23699999999997</v>
      </c>
      <c r="AE58">
        <f t="shared" si="23"/>
        <v>424.2004</v>
      </c>
      <c r="AF58">
        <f t="shared" si="24"/>
        <v>170.92790000000002</v>
      </c>
      <c r="AG58">
        <f t="shared" si="25"/>
        <v>429.97199999999998</v>
      </c>
      <c r="AH58">
        <f t="shared" si="26"/>
        <v>522.22399999999993</v>
      </c>
      <c r="AI58">
        <f t="shared" si="27"/>
        <v>413.68349999999998</v>
      </c>
      <c r="AJ58">
        <f t="shared" si="28"/>
        <v>348.45490000000001</v>
      </c>
      <c r="AK58">
        <f t="shared" si="29"/>
        <v>333.4434</v>
      </c>
      <c r="AL58">
        <f t="shared" si="30"/>
        <v>333.18979999999999</v>
      </c>
      <c r="AN58">
        <f t="shared" si="31"/>
        <v>146.05000000000001</v>
      </c>
      <c r="AO58">
        <f t="shared" si="32"/>
        <v>50.658333333333331</v>
      </c>
      <c r="AP58">
        <f t="shared" si="33"/>
        <v>94.603999999999999</v>
      </c>
      <c r="AQ58">
        <f t="shared" si="34"/>
        <v>151.28633333333335</v>
      </c>
      <c r="AS58">
        <f t="shared" si="35"/>
        <v>502.46923333333325</v>
      </c>
      <c r="AT58">
        <f t="shared" si="36"/>
        <v>297.56415000000004</v>
      </c>
      <c r="AU58">
        <f t="shared" si="37"/>
        <v>455.29316666666665</v>
      </c>
      <c r="AV58">
        <f t="shared" si="38"/>
        <v>338.36270000000002</v>
      </c>
      <c r="AX58">
        <f t="shared" si="39"/>
        <v>0.46509021334702433</v>
      </c>
      <c r="AZ58" s="3"/>
      <c r="BA58" s="3"/>
      <c r="BB58" s="3"/>
      <c r="BC58" s="3"/>
      <c r="BD58" s="3"/>
      <c r="BE58" s="3"/>
      <c r="BF58" s="3"/>
      <c r="BG58" s="3"/>
      <c r="BH58" s="3"/>
      <c r="BI58" s="3"/>
      <c r="BJ58" s="3"/>
    </row>
    <row r="59" spans="1:62" x14ac:dyDescent="0.25">
      <c r="A59" t="s">
        <v>26</v>
      </c>
      <c r="B59">
        <v>298.51089999999999</v>
      </c>
      <c r="C59">
        <v>542.72900000000004</v>
      </c>
      <c r="D59">
        <v>593.26499999999987</v>
      </c>
      <c r="E59">
        <v>479.48800000000006</v>
      </c>
      <c r="F59">
        <v>251.97750000000002</v>
      </c>
      <c r="G59">
        <v>422.05160000000001</v>
      </c>
      <c r="H59">
        <v>771.05900000000008</v>
      </c>
      <c r="I59">
        <v>817.01499999999999</v>
      </c>
      <c r="J59">
        <v>396.62789999999995</v>
      </c>
      <c r="K59">
        <v>480.95990000000006</v>
      </c>
      <c r="L59">
        <v>746.70499999999993</v>
      </c>
      <c r="N59" t="s">
        <v>269</v>
      </c>
      <c r="O59">
        <v>208.73699999999999</v>
      </c>
      <c r="P59">
        <v>209.38399999999999</v>
      </c>
      <c r="Q59">
        <v>133.36699999999999</v>
      </c>
      <c r="R59">
        <v>124.30200000000001</v>
      </c>
      <c r="S59">
        <v>130.75399999999999</v>
      </c>
      <c r="T59">
        <v>199.85300000000001</v>
      </c>
      <c r="U59">
        <v>178.815</v>
      </c>
      <c r="V59">
        <v>249.65199999999999</v>
      </c>
      <c r="W59">
        <v>347.72</v>
      </c>
      <c r="X59">
        <v>199.50200000000001</v>
      </c>
      <c r="Y59">
        <v>199.98599999999999</v>
      </c>
      <c r="AB59">
        <f t="shared" si="20"/>
        <v>4591.45</v>
      </c>
      <c r="AC59">
        <f t="shared" si="21"/>
        <v>5883.9400000000005</v>
      </c>
      <c r="AD59">
        <f t="shared" si="22"/>
        <v>4918.5</v>
      </c>
      <c r="AE59">
        <f t="shared" si="23"/>
        <v>4876.1099999999997</v>
      </c>
      <c r="AF59">
        <f t="shared" si="24"/>
        <v>2236.328</v>
      </c>
      <c r="AG59">
        <f t="shared" si="25"/>
        <v>4527.1400000000003</v>
      </c>
      <c r="AH59">
        <f t="shared" si="26"/>
        <v>6101.2800000000007</v>
      </c>
      <c r="AI59">
        <f t="shared" si="27"/>
        <v>5824.13</v>
      </c>
      <c r="AJ59">
        <f t="shared" si="28"/>
        <v>4121.2350000000006</v>
      </c>
      <c r="AK59">
        <f t="shared" si="29"/>
        <v>3092.163</v>
      </c>
      <c r="AL59">
        <f t="shared" si="30"/>
        <v>4808.17</v>
      </c>
      <c r="AN59">
        <f t="shared" si="31"/>
        <v>209.06049999999999</v>
      </c>
      <c r="AO59">
        <f t="shared" si="32"/>
        <v>129.47433333333333</v>
      </c>
      <c r="AP59">
        <f t="shared" si="33"/>
        <v>209.43999999999997</v>
      </c>
      <c r="AQ59">
        <f t="shared" si="34"/>
        <v>249.06933333333333</v>
      </c>
      <c r="AS59">
        <f t="shared" si="35"/>
        <v>5131.2966666666662</v>
      </c>
      <c r="AT59">
        <f t="shared" si="36"/>
        <v>3556.2190000000001</v>
      </c>
      <c r="AU59">
        <f t="shared" si="37"/>
        <v>5484.1833333333343</v>
      </c>
      <c r="AV59">
        <f t="shared" si="38"/>
        <v>4007.1893333333337</v>
      </c>
      <c r="AX59">
        <f t="shared" si="39"/>
        <v>0.41927567438229374</v>
      </c>
      <c r="AZ59" s="3"/>
      <c r="BA59" s="3"/>
      <c r="BB59" s="3"/>
      <c r="BC59" s="3"/>
      <c r="BD59" s="3"/>
      <c r="BE59" s="3"/>
      <c r="BF59" s="3"/>
      <c r="BG59" s="3"/>
      <c r="BH59" s="3"/>
      <c r="BI59" s="3"/>
      <c r="BJ59" s="3"/>
    </row>
    <row r="60" spans="1:62" x14ac:dyDescent="0.25">
      <c r="A60" t="s">
        <v>119</v>
      </c>
      <c r="B60">
        <v>26.253619999999998</v>
      </c>
      <c r="C60">
        <v>9.7517800000000001</v>
      </c>
      <c r="D60">
        <v>30.606559999999998</v>
      </c>
      <c r="E60">
        <v>0</v>
      </c>
      <c r="F60">
        <v>0</v>
      </c>
      <c r="G60">
        <v>26.40108</v>
      </c>
      <c r="H60">
        <v>0</v>
      </c>
      <c r="I60">
        <v>0</v>
      </c>
      <c r="J60">
        <v>4.27271</v>
      </c>
      <c r="K60">
        <v>3.7389599999999996</v>
      </c>
      <c r="L60">
        <v>17.10867</v>
      </c>
      <c r="N60" t="s">
        <v>213</v>
      </c>
      <c r="O60">
        <v>38.073999999999998</v>
      </c>
      <c r="P60">
        <v>46.686999999999998</v>
      </c>
      <c r="Q60">
        <v>24.678000000000001</v>
      </c>
      <c r="R60">
        <v>36.691000000000003</v>
      </c>
      <c r="S60">
        <v>40.512</v>
      </c>
      <c r="T60">
        <v>35.854999999999997</v>
      </c>
      <c r="U60">
        <v>43.603000000000002</v>
      </c>
      <c r="V60">
        <v>43.302999999999997</v>
      </c>
      <c r="W60">
        <v>23.036000000000001</v>
      </c>
      <c r="X60">
        <v>26.329000000000001</v>
      </c>
      <c r="Y60">
        <v>44.237000000000002</v>
      </c>
      <c r="AB60">
        <f t="shared" si="20"/>
        <v>370874.1</v>
      </c>
      <c r="AC60">
        <f t="shared" si="21"/>
        <v>478232</v>
      </c>
      <c r="AD60">
        <f t="shared" si="22"/>
        <v>326917.09999999998</v>
      </c>
      <c r="AE60">
        <f t="shared" si="23"/>
        <v>150258.29999999999</v>
      </c>
      <c r="AF60">
        <f t="shared" si="24"/>
        <v>56197.2</v>
      </c>
      <c r="AG60">
        <f t="shared" si="25"/>
        <v>150986</v>
      </c>
      <c r="AH60">
        <f t="shared" si="26"/>
        <v>159991.79999999999</v>
      </c>
      <c r="AI60">
        <f t="shared" si="27"/>
        <v>227000.09999999998</v>
      </c>
      <c r="AJ60">
        <f t="shared" si="28"/>
        <v>280805.19999999995</v>
      </c>
      <c r="AK60">
        <f t="shared" si="29"/>
        <v>225251.8</v>
      </c>
      <c r="AL60">
        <f t="shared" si="30"/>
        <v>342986.69999999995</v>
      </c>
      <c r="AN60">
        <f t="shared" si="31"/>
        <v>42.380499999999998</v>
      </c>
      <c r="AO60">
        <f t="shared" si="32"/>
        <v>33.960333333333331</v>
      </c>
      <c r="AP60">
        <f t="shared" si="33"/>
        <v>40.920333333333332</v>
      </c>
      <c r="AQ60">
        <f t="shared" si="34"/>
        <v>31.200666666666667</v>
      </c>
      <c r="AS60">
        <f t="shared" si="35"/>
        <v>392007.73333333334</v>
      </c>
      <c r="AT60">
        <f t="shared" si="36"/>
        <v>103227.75</v>
      </c>
      <c r="AU60">
        <f t="shared" si="37"/>
        <v>179325.96666666665</v>
      </c>
      <c r="AV60">
        <f t="shared" si="38"/>
        <v>283014.56666666665</v>
      </c>
      <c r="AX60">
        <f t="shared" si="39"/>
        <v>0.36757551379921932</v>
      </c>
      <c r="AZ60" s="3"/>
      <c r="BA60" s="3"/>
      <c r="BB60" s="3"/>
      <c r="BC60" s="3"/>
      <c r="BD60" s="3"/>
      <c r="BE60" s="3"/>
      <c r="BF60" s="3"/>
      <c r="BG60" s="3"/>
      <c r="BH60" s="3"/>
      <c r="BI60" s="3"/>
      <c r="BJ60" s="3"/>
    </row>
    <row r="61" spans="1:62" x14ac:dyDescent="0.25">
      <c r="A61" t="s">
        <v>120</v>
      </c>
      <c r="B61">
        <v>26.527470000000005</v>
      </c>
      <c r="C61">
        <v>80.447699999999998</v>
      </c>
      <c r="D61">
        <v>162.8425</v>
      </c>
      <c r="E61">
        <v>66.462899999999991</v>
      </c>
      <c r="F61">
        <v>22.532130000000002</v>
      </c>
      <c r="G61">
        <v>19.909210000000002</v>
      </c>
      <c r="H61">
        <v>126.6985</v>
      </c>
      <c r="I61">
        <v>41.286859999999997</v>
      </c>
      <c r="J61">
        <v>91.22829999999999</v>
      </c>
      <c r="K61">
        <v>51.198540000000001</v>
      </c>
      <c r="L61">
        <v>72.034700000000001</v>
      </c>
      <c r="N61" t="s">
        <v>246</v>
      </c>
      <c r="O61">
        <v>502.625</v>
      </c>
      <c r="P61">
        <v>453.03899999999999</v>
      </c>
      <c r="Q61">
        <v>666.755</v>
      </c>
      <c r="R61">
        <v>700.46799999999996</v>
      </c>
      <c r="S61">
        <v>746.30100000000004</v>
      </c>
      <c r="T61">
        <v>486.35899999999998</v>
      </c>
      <c r="U61">
        <v>534.53099999999995</v>
      </c>
      <c r="V61">
        <v>546.05799999999999</v>
      </c>
      <c r="W61">
        <v>416.39</v>
      </c>
      <c r="X61">
        <v>461.113</v>
      </c>
      <c r="Y61">
        <v>517.56299999999999</v>
      </c>
      <c r="AB61">
        <f t="shared" si="20"/>
        <v>32631.39</v>
      </c>
      <c r="AC61">
        <f t="shared" si="21"/>
        <v>42411.71</v>
      </c>
      <c r="AD61">
        <f t="shared" si="22"/>
        <v>29830.02</v>
      </c>
      <c r="AE61">
        <f t="shared" si="23"/>
        <v>49288.599999999991</v>
      </c>
      <c r="AF61">
        <f t="shared" si="24"/>
        <v>17178.45</v>
      </c>
      <c r="AG61">
        <f t="shared" si="25"/>
        <v>28044.52</v>
      </c>
      <c r="AH61">
        <f t="shared" si="26"/>
        <v>32806.32</v>
      </c>
      <c r="AI61">
        <f t="shared" si="27"/>
        <v>42256.65</v>
      </c>
      <c r="AJ61">
        <f t="shared" si="28"/>
        <v>20820.870000000003</v>
      </c>
      <c r="AK61">
        <f t="shared" si="29"/>
        <v>15107.77</v>
      </c>
      <c r="AL61">
        <f t="shared" si="30"/>
        <v>27871.230000000003</v>
      </c>
      <c r="AN61">
        <f t="shared" si="31"/>
        <v>477.83199999999999</v>
      </c>
      <c r="AO61">
        <f t="shared" si="32"/>
        <v>704.50799999999992</v>
      </c>
      <c r="AP61">
        <f t="shared" si="33"/>
        <v>522.31599999999992</v>
      </c>
      <c r="AQ61">
        <f t="shared" si="34"/>
        <v>465.02199999999993</v>
      </c>
      <c r="AS61">
        <f t="shared" si="35"/>
        <v>34957.706666666672</v>
      </c>
      <c r="AT61">
        <f t="shared" si="36"/>
        <v>33233.524999999994</v>
      </c>
      <c r="AU61">
        <f t="shared" si="37"/>
        <v>34369.16333333333</v>
      </c>
      <c r="AV61">
        <f t="shared" si="38"/>
        <v>21266.623333333333</v>
      </c>
      <c r="AX61">
        <f t="shared" si="39"/>
        <v>0.36655139451716262</v>
      </c>
      <c r="AZ61" s="3"/>
      <c r="BA61" s="3"/>
      <c r="BB61" s="3"/>
      <c r="BC61" s="3"/>
      <c r="BD61" s="3"/>
      <c r="BE61" s="3"/>
      <c r="BF61" s="3"/>
      <c r="BG61" s="3"/>
      <c r="BH61" s="3"/>
      <c r="BI61" s="3"/>
      <c r="BJ61" s="3"/>
    </row>
    <row r="62" spans="1:62" x14ac:dyDescent="0.25">
      <c r="A62" t="s">
        <v>121</v>
      </c>
      <c r="B62">
        <v>0</v>
      </c>
      <c r="C62">
        <v>23.077860000000001</v>
      </c>
      <c r="D62">
        <v>0</v>
      </c>
      <c r="E62">
        <v>44.794080000000001</v>
      </c>
      <c r="F62">
        <v>0</v>
      </c>
      <c r="G62">
        <v>18.46414</v>
      </c>
      <c r="H62">
        <v>46.29777</v>
      </c>
      <c r="I62">
        <v>51.674390000000002</v>
      </c>
      <c r="J62">
        <v>0</v>
      </c>
      <c r="K62">
        <v>20.599640000000001</v>
      </c>
      <c r="L62">
        <v>21.386130000000001</v>
      </c>
      <c r="N62" t="s">
        <v>226</v>
      </c>
      <c r="O62">
        <v>4.9470000000000001</v>
      </c>
      <c r="P62">
        <v>3.782</v>
      </c>
      <c r="Q62">
        <v>0.39200000000000002</v>
      </c>
      <c r="R62">
        <v>0.76</v>
      </c>
      <c r="S62">
        <v>0.8</v>
      </c>
      <c r="T62">
        <v>4.95</v>
      </c>
      <c r="U62">
        <v>4.8049999999999997</v>
      </c>
      <c r="V62">
        <v>6.5289999999999999</v>
      </c>
      <c r="W62">
        <v>5.0780000000000003</v>
      </c>
      <c r="X62">
        <v>11.208</v>
      </c>
      <c r="Y62">
        <v>4.0979999999999999</v>
      </c>
      <c r="AB62">
        <f t="shared" si="20"/>
        <v>16769.53</v>
      </c>
      <c r="AC62">
        <f t="shared" si="21"/>
        <v>58320.5</v>
      </c>
      <c r="AD62">
        <f t="shared" si="22"/>
        <v>35242.81</v>
      </c>
      <c r="AE62">
        <f t="shared" si="23"/>
        <v>235.786</v>
      </c>
      <c r="AF62">
        <f t="shared" si="24"/>
        <v>250.37950000000001</v>
      </c>
      <c r="AG62">
        <f t="shared" si="25"/>
        <v>5538.63</v>
      </c>
      <c r="AH62">
        <f t="shared" si="26"/>
        <v>10453.040000000001</v>
      </c>
      <c r="AI62">
        <f t="shared" si="27"/>
        <v>24289.8</v>
      </c>
      <c r="AJ62">
        <f t="shared" si="28"/>
        <v>8403.869999999999</v>
      </c>
      <c r="AK62">
        <f t="shared" si="29"/>
        <v>13491.439999999999</v>
      </c>
      <c r="AL62">
        <f t="shared" si="30"/>
        <v>9194.5499999999993</v>
      </c>
      <c r="AN62">
        <f t="shared" si="31"/>
        <v>4.3644999999999996</v>
      </c>
      <c r="AO62">
        <f t="shared" si="32"/>
        <v>0.65066666666666673</v>
      </c>
      <c r="AP62">
        <f t="shared" si="33"/>
        <v>5.4279999999999999</v>
      </c>
      <c r="AQ62">
        <f t="shared" si="34"/>
        <v>6.7946666666666671</v>
      </c>
      <c r="AS62">
        <f t="shared" si="35"/>
        <v>36777.613333333335</v>
      </c>
      <c r="AT62">
        <f t="shared" si="36"/>
        <v>243.08275</v>
      </c>
      <c r="AU62">
        <f t="shared" si="37"/>
        <v>13427.156666666668</v>
      </c>
      <c r="AV62">
        <f t="shared" si="38"/>
        <v>10363.286666666665</v>
      </c>
      <c r="AX62">
        <f t="shared" si="39"/>
        <v>0.34330893263881751</v>
      </c>
      <c r="AZ62" s="3"/>
      <c r="BA62" s="3"/>
      <c r="BB62" s="3"/>
      <c r="BC62" s="3"/>
      <c r="BD62" s="3"/>
      <c r="BE62" s="3"/>
      <c r="BF62" s="3"/>
      <c r="BG62" s="3"/>
      <c r="BH62" s="3"/>
      <c r="BI62" s="3"/>
      <c r="BJ62" s="3"/>
    </row>
    <row r="63" spans="1:62" x14ac:dyDescent="0.25">
      <c r="A63" t="s">
        <v>122</v>
      </c>
      <c r="B63">
        <v>31.124020000000002</v>
      </c>
      <c r="C63">
        <v>0</v>
      </c>
      <c r="D63">
        <v>24.450240000000001</v>
      </c>
      <c r="E63">
        <v>596.02600000000007</v>
      </c>
      <c r="F63">
        <v>294.75419999999997</v>
      </c>
      <c r="G63">
        <v>67.231300000000005</v>
      </c>
      <c r="H63">
        <v>18.60801</v>
      </c>
      <c r="I63">
        <v>88.840899999999991</v>
      </c>
      <c r="J63">
        <v>28.245399999999997</v>
      </c>
      <c r="K63">
        <v>0</v>
      </c>
      <c r="L63">
        <v>12.193</v>
      </c>
      <c r="N63" t="s">
        <v>227</v>
      </c>
      <c r="O63">
        <v>1.6899999999999998E-2</v>
      </c>
      <c r="P63">
        <v>0.874</v>
      </c>
      <c r="Q63">
        <v>3.1070000000000002</v>
      </c>
      <c r="R63">
        <v>1.59</v>
      </c>
      <c r="S63">
        <v>0.49299999999999999</v>
      </c>
      <c r="T63">
        <v>1.2470000000000001</v>
      </c>
      <c r="U63">
        <v>0.73</v>
      </c>
      <c r="V63">
        <v>2.0880000000000001</v>
      </c>
      <c r="W63">
        <v>0</v>
      </c>
      <c r="X63">
        <v>0.58599999999999997</v>
      </c>
      <c r="Y63">
        <v>0.84099999999999997</v>
      </c>
      <c r="AB63">
        <f t="shared" si="20"/>
        <v>1508.8380000000002</v>
      </c>
      <c r="AC63">
        <f t="shared" si="21"/>
        <v>1416.1119999999999</v>
      </c>
      <c r="AD63">
        <f t="shared" si="22"/>
        <v>1281.8820000000001</v>
      </c>
      <c r="AE63">
        <f t="shared" si="23"/>
        <v>1482.175</v>
      </c>
      <c r="AF63">
        <f t="shared" si="24"/>
        <v>1050.5640000000001</v>
      </c>
      <c r="AG63">
        <f t="shared" si="25"/>
        <v>1935.3209999999999</v>
      </c>
      <c r="AH63">
        <f t="shared" si="26"/>
        <v>2268.8040000000001</v>
      </c>
      <c r="AI63">
        <f t="shared" si="27"/>
        <v>2573.1309999999999</v>
      </c>
      <c r="AJ63">
        <f t="shared" si="28"/>
        <v>1240.6210000000001</v>
      </c>
      <c r="AK63">
        <f t="shared" si="29"/>
        <v>682.91300000000001</v>
      </c>
      <c r="AL63">
        <f t="shared" si="30"/>
        <v>1597.1179999999999</v>
      </c>
      <c r="AN63">
        <f t="shared" si="31"/>
        <v>0.44545000000000001</v>
      </c>
      <c r="AO63">
        <f t="shared" si="32"/>
        <v>1.7300000000000002</v>
      </c>
      <c r="AP63">
        <f t="shared" si="33"/>
        <v>1.3550000000000002</v>
      </c>
      <c r="AQ63">
        <f t="shared" si="34"/>
        <v>0.47566666666666668</v>
      </c>
      <c r="AS63">
        <f t="shared" si="35"/>
        <v>1402.2773333333334</v>
      </c>
      <c r="AT63">
        <f t="shared" si="36"/>
        <v>1266.3695</v>
      </c>
      <c r="AU63">
        <f t="shared" si="37"/>
        <v>2259.085333333333</v>
      </c>
      <c r="AV63">
        <f t="shared" si="38"/>
        <v>1173.5506666666668</v>
      </c>
      <c r="AX63">
        <f t="shared" si="39"/>
        <v>0.33719554501422722</v>
      </c>
      <c r="AZ63" s="3"/>
      <c r="BA63" s="3"/>
      <c r="BB63" s="3"/>
      <c r="BC63" s="3"/>
      <c r="BD63" s="3"/>
      <c r="BE63" s="3"/>
      <c r="BF63" s="3"/>
      <c r="BG63" s="3"/>
      <c r="BH63" s="3"/>
      <c r="BI63" s="3"/>
      <c r="BJ63" s="3"/>
    </row>
    <row r="64" spans="1:62" x14ac:dyDescent="0.25">
      <c r="A64" t="s">
        <v>27</v>
      </c>
      <c r="B64">
        <v>369.63599999999997</v>
      </c>
      <c r="C64">
        <v>339.18500000000006</v>
      </c>
      <c r="D64">
        <v>267.13060000000002</v>
      </c>
      <c r="E64">
        <v>405.24259999999998</v>
      </c>
      <c r="F64">
        <v>189.32830000000001</v>
      </c>
      <c r="G64">
        <v>58.912469999999999</v>
      </c>
      <c r="H64">
        <v>96.418199999999999</v>
      </c>
      <c r="I64">
        <v>167.30009999999999</v>
      </c>
      <c r="J64">
        <v>77.315700000000007</v>
      </c>
      <c r="K64">
        <v>85.477999999999994</v>
      </c>
      <c r="L64">
        <v>58.044899999999998</v>
      </c>
      <c r="N64" t="s">
        <v>260</v>
      </c>
      <c r="O64">
        <v>4.4880000000000004</v>
      </c>
      <c r="P64">
        <v>3.8260000000000001</v>
      </c>
      <c r="Q64">
        <v>0.60399999999999998</v>
      </c>
      <c r="R64">
        <v>0.52400000000000002</v>
      </c>
      <c r="S64">
        <v>0.26600000000000001</v>
      </c>
      <c r="T64">
        <v>4.335</v>
      </c>
      <c r="U64">
        <v>1.6160000000000001</v>
      </c>
      <c r="V64">
        <v>0</v>
      </c>
      <c r="W64">
        <v>4.2960000000000003</v>
      </c>
      <c r="X64">
        <v>11.23</v>
      </c>
      <c r="Y64">
        <v>1.3029999999999999</v>
      </c>
      <c r="AB64">
        <f t="shared" si="20"/>
        <v>728.88699999999994</v>
      </c>
      <c r="AC64">
        <f t="shared" si="21"/>
        <v>1124.509</v>
      </c>
      <c r="AD64">
        <f t="shared" si="22"/>
        <v>630.529</v>
      </c>
      <c r="AE64">
        <f t="shared" si="23"/>
        <v>63.143869999999993</v>
      </c>
      <c r="AF64">
        <f t="shared" si="24"/>
        <v>87.744</v>
      </c>
      <c r="AG64">
        <f t="shared" si="25"/>
        <v>1735.6100000000001</v>
      </c>
      <c r="AH64">
        <f t="shared" si="26"/>
        <v>2498.2429999999999</v>
      </c>
      <c r="AI64">
        <f t="shared" si="27"/>
        <v>5667.48</v>
      </c>
      <c r="AJ64">
        <f t="shared" si="28"/>
        <v>1774.174</v>
      </c>
      <c r="AK64">
        <f t="shared" si="29"/>
        <v>2782.2200000000003</v>
      </c>
      <c r="AL64">
        <f t="shared" si="30"/>
        <v>2509.98</v>
      </c>
      <c r="AN64">
        <f t="shared" si="31"/>
        <v>4.157</v>
      </c>
      <c r="AO64">
        <f t="shared" si="32"/>
        <v>0.46466666666666673</v>
      </c>
      <c r="AP64">
        <f t="shared" si="33"/>
        <v>1.9836666666666669</v>
      </c>
      <c r="AQ64">
        <f t="shared" si="34"/>
        <v>5.6096666666666666</v>
      </c>
      <c r="AS64">
        <f t="shared" si="35"/>
        <v>827.97500000000002</v>
      </c>
      <c r="AT64">
        <f t="shared" si="36"/>
        <v>75.443934999999996</v>
      </c>
      <c r="AU64">
        <f t="shared" si="37"/>
        <v>3300.4443333333329</v>
      </c>
      <c r="AV64">
        <f t="shared" si="38"/>
        <v>2355.4580000000001</v>
      </c>
      <c r="AX64">
        <f t="shared" si="39"/>
        <v>0.3215470326302361</v>
      </c>
      <c r="AZ64" s="3"/>
      <c r="BA64" s="3"/>
      <c r="BB64" s="3"/>
      <c r="BC64" s="3"/>
      <c r="BD64" s="3"/>
      <c r="BE64" s="3"/>
      <c r="BF64" s="3"/>
      <c r="BG64" s="3"/>
      <c r="BH64" s="3"/>
      <c r="BI64" s="3"/>
      <c r="BJ64" s="3"/>
    </row>
    <row r="65" spans="1:62" x14ac:dyDescent="0.25">
      <c r="A65" t="s">
        <v>28</v>
      </c>
      <c r="B65">
        <v>3991.1349999999998</v>
      </c>
      <c r="C65">
        <v>4565.93</v>
      </c>
      <c r="D65">
        <v>4161.5600000000004</v>
      </c>
      <c r="E65">
        <v>4375.92</v>
      </c>
      <c r="F65">
        <v>2875.2200000000003</v>
      </c>
      <c r="G65">
        <v>5355.29</v>
      </c>
      <c r="H65">
        <v>7254.8499999999995</v>
      </c>
      <c r="I65">
        <v>5112.6100000000006</v>
      </c>
      <c r="J65">
        <v>2274.1439999999998</v>
      </c>
      <c r="K65">
        <v>2825.395</v>
      </c>
      <c r="L65">
        <v>3235.2720000000004</v>
      </c>
      <c r="N65" t="s">
        <v>211</v>
      </c>
      <c r="O65">
        <v>430.03100000000001</v>
      </c>
      <c r="P65">
        <v>392.58600000000001</v>
      </c>
      <c r="Q65">
        <v>210.13200000000001</v>
      </c>
      <c r="R65">
        <v>216.113</v>
      </c>
      <c r="S65">
        <v>221.97</v>
      </c>
      <c r="T65">
        <v>539.94399999999996</v>
      </c>
      <c r="U65">
        <v>384.291</v>
      </c>
      <c r="V65">
        <v>377.59199999999998</v>
      </c>
      <c r="W65">
        <v>811.93</v>
      </c>
      <c r="X65">
        <v>549.45399999999995</v>
      </c>
      <c r="Y65">
        <v>415.87599999999998</v>
      </c>
      <c r="AB65">
        <f t="shared" si="20"/>
        <v>493.35599999999999</v>
      </c>
      <c r="AC65">
        <f t="shared" si="21"/>
        <v>720.53600000000006</v>
      </c>
      <c r="AD65">
        <f t="shared" si="22"/>
        <v>466.04640000000001</v>
      </c>
      <c r="AE65">
        <f t="shared" si="23"/>
        <v>409.93779999999998</v>
      </c>
      <c r="AF65">
        <f t="shared" si="24"/>
        <v>179.28340000000003</v>
      </c>
      <c r="AG65">
        <f t="shared" si="25"/>
        <v>669.17200000000003</v>
      </c>
      <c r="AH65">
        <f t="shared" si="26"/>
        <v>868.71100000000001</v>
      </c>
      <c r="AI65">
        <f t="shared" si="27"/>
        <v>1104.4749999999999</v>
      </c>
      <c r="AJ65">
        <f t="shared" si="28"/>
        <v>394.41769999999997</v>
      </c>
      <c r="AK65">
        <f t="shared" si="29"/>
        <v>393.42500000000001</v>
      </c>
      <c r="AL65">
        <f t="shared" si="30"/>
        <v>507.38299999999992</v>
      </c>
      <c r="AN65">
        <f t="shared" si="31"/>
        <v>411.30849999999998</v>
      </c>
      <c r="AO65">
        <f t="shared" si="32"/>
        <v>216.07166666666669</v>
      </c>
      <c r="AP65">
        <f t="shared" si="33"/>
        <v>433.94233333333324</v>
      </c>
      <c r="AQ65">
        <f t="shared" si="34"/>
        <v>592.41999999999996</v>
      </c>
      <c r="AS65">
        <f t="shared" si="35"/>
        <v>559.97946666666667</v>
      </c>
      <c r="AT65">
        <f t="shared" si="36"/>
        <v>294.61059999999998</v>
      </c>
      <c r="AU65">
        <f t="shared" si="37"/>
        <v>880.78600000000006</v>
      </c>
      <c r="AV65">
        <f t="shared" si="38"/>
        <v>431.74189999999999</v>
      </c>
      <c r="AX65">
        <f t="shared" si="39"/>
        <v>0.31032182959402643</v>
      </c>
      <c r="AZ65" s="3"/>
      <c r="BA65" s="3"/>
      <c r="BB65" s="3"/>
      <c r="BC65" s="3"/>
      <c r="BD65" s="3"/>
      <c r="BE65" s="3"/>
      <c r="BF65" s="3"/>
      <c r="BG65" s="3"/>
      <c r="BH65" s="3"/>
      <c r="BI65" s="3"/>
      <c r="BJ65" s="3"/>
    </row>
    <row r="66" spans="1:62" x14ac:dyDescent="0.25">
      <c r="A66" t="s">
        <v>123</v>
      </c>
      <c r="B66">
        <v>23.537040000000001</v>
      </c>
      <c r="C66">
        <v>22.466329999999999</v>
      </c>
      <c r="D66">
        <v>0</v>
      </c>
      <c r="E66">
        <v>0</v>
      </c>
      <c r="F66">
        <v>0</v>
      </c>
      <c r="G66">
        <v>0</v>
      </c>
      <c r="H66">
        <v>0</v>
      </c>
      <c r="I66">
        <v>0</v>
      </c>
      <c r="J66">
        <v>0</v>
      </c>
      <c r="K66">
        <v>0</v>
      </c>
      <c r="L66">
        <v>41.868750000000006</v>
      </c>
      <c r="N66" t="s">
        <v>251</v>
      </c>
      <c r="O66">
        <v>64.180999999999997</v>
      </c>
      <c r="P66">
        <v>61.45</v>
      </c>
      <c r="Q66">
        <v>62.591999999999999</v>
      </c>
      <c r="R66">
        <v>86.513999999999996</v>
      </c>
      <c r="S66">
        <v>111.19</v>
      </c>
      <c r="T66">
        <v>58.765000000000001</v>
      </c>
      <c r="U66">
        <v>60.968000000000004</v>
      </c>
      <c r="V66">
        <v>81.924000000000007</v>
      </c>
      <c r="W66">
        <v>23.282</v>
      </c>
      <c r="X66">
        <v>48.396999999999998</v>
      </c>
      <c r="Y66">
        <v>57.481000000000002</v>
      </c>
      <c r="AB66">
        <f t="shared" si="20"/>
        <v>19728.8</v>
      </c>
      <c r="AC66">
        <f t="shared" si="21"/>
        <v>26462.92</v>
      </c>
      <c r="AD66">
        <f t="shared" si="22"/>
        <v>19260.399999999998</v>
      </c>
      <c r="AE66">
        <f t="shared" si="23"/>
        <v>18233.98</v>
      </c>
      <c r="AF66">
        <f t="shared" si="24"/>
        <v>20780.629999999997</v>
      </c>
      <c r="AG66">
        <f t="shared" si="25"/>
        <v>9972.4800000000014</v>
      </c>
      <c r="AH66">
        <f t="shared" si="26"/>
        <v>12707.26</v>
      </c>
      <c r="AI66">
        <f t="shared" si="27"/>
        <v>14471.880000000001</v>
      </c>
      <c r="AJ66">
        <f t="shared" si="28"/>
        <v>15998.440000000002</v>
      </c>
      <c r="AK66">
        <f t="shared" si="29"/>
        <v>11481.560000000001</v>
      </c>
      <c r="AL66">
        <f t="shared" si="30"/>
        <v>19034.169999999998</v>
      </c>
      <c r="AN66">
        <f t="shared" si="31"/>
        <v>62.8155</v>
      </c>
      <c r="AO66">
        <f t="shared" si="32"/>
        <v>86.765333333333331</v>
      </c>
      <c r="AP66">
        <f t="shared" si="33"/>
        <v>67.219000000000008</v>
      </c>
      <c r="AQ66">
        <f t="shared" si="34"/>
        <v>43.053333333333335</v>
      </c>
      <c r="AS66">
        <f t="shared" si="35"/>
        <v>21817.373333333333</v>
      </c>
      <c r="AT66">
        <f t="shared" si="36"/>
        <v>19507.305</v>
      </c>
      <c r="AU66">
        <f t="shared" si="37"/>
        <v>12383.873333333335</v>
      </c>
      <c r="AV66">
        <f t="shared" si="38"/>
        <v>15504.723333333333</v>
      </c>
      <c r="AX66">
        <f t="shared" si="39"/>
        <v>0.29569526025894038</v>
      </c>
      <c r="AZ66" s="3"/>
      <c r="BA66" s="3"/>
      <c r="BB66" s="3"/>
      <c r="BC66" s="3"/>
      <c r="BD66" s="3"/>
      <c r="BE66" s="3"/>
      <c r="BF66" s="3"/>
      <c r="BG66" s="3"/>
      <c r="BH66" s="3"/>
      <c r="BI66" s="3"/>
      <c r="BJ66" s="3"/>
    </row>
    <row r="67" spans="1:62" x14ac:dyDescent="0.25">
      <c r="A67" t="s">
        <v>124</v>
      </c>
      <c r="B67">
        <v>22.481370000000002</v>
      </c>
      <c r="C67">
        <v>20.47531</v>
      </c>
      <c r="D67">
        <v>70.978400000000008</v>
      </c>
      <c r="E67">
        <v>0</v>
      </c>
      <c r="F67">
        <v>0</v>
      </c>
      <c r="G67">
        <v>21.693960000000001</v>
      </c>
      <c r="H67">
        <v>3.6530500000000004</v>
      </c>
      <c r="I67">
        <v>0</v>
      </c>
      <c r="J67">
        <v>0</v>
      </c>
      <c r="K67">
        <v>0</v>
      </c>
      <c r="L67">
        <v>16.91367</v>
      </c>
      <c r="N67" t="s">
        <v>228</v>
      </c>
      <c r="O67">
        <v>331.125</v>
      </c>
      <c r="P67">
        <v>366.60199999999998</v>
      </c>
      <c r="Q67">
        <v>267.37599999999998</v>
      </c>
      <c r="R67">
        <v>249.15</v>
      </c>
      <c r="S67">
        <v>229.24199999999999</v>
      </c>
      <c r="T67">
        <v>339.96199999999999</v>
      </c>
      <c r="U67">
        <v>321.47800000000001</v>
      </c>
      <c r="V67">
        <v>340.37</v>
      </c>
      <c r="W67">
        <v>526.44200000000001</v>
      </c>
      <c r="X67">
        <v>405.053</v>
      </c>
      <c r="Y67">
        <v>304.15699999999998</v>
      </c>
      <c r="AB67">
        <f t="shared" si="20"/>
        <v>19959.939999999999</v>
      </c>
      <c r="AC67">
        <f t="shared" si="21"/>
        <v>36787.53</v>
      </c>
      <c r="AD67">
        <f t="shared" si="22"/>
        <v>35300.29</v>
      </c>
      <c r="AE67">
        <f t="shared" si="23"/>
        <v>23632.639999999999</v>
      </c>
      <c r="AF67">
        <f t="shared" si="24"/>
        <v>10773.89</v>
      </c>
      <c r="AG67">
        <f t="shared" si="25"/>
        <v>28797.620000000003</v>
      </c>
      <c r="AH67">
        <f t="shared" si="26"/>
        <v>47144</v>
      </c>
      <c r="AI67">
        <f t="shared" si="27"/>
        <v>40363.25</v>
      </c>
      <c r="AJ67">
        <f t="shared" si="28"/>
        <v>19562.05</v>
      </c>
      <c r="AK67">
        <f t="shared" si="29"/>
        <v>22750.28</v>
      </c>
      <c r="AL67">
        <f t="shared" si="30"/>
        <v>20473.3</v>
      </c>
      <c r="AN67">
        <f t="shared" si="31"/>
        <v>348.86349999999999</v>
      </c>
      <c r="AO67">
        <f t="shared" si="32"/>
        <v>248.58933333333331</v>
      </c>
      <c r="AP67">
        <f t="shared" si="33"/>
        <v>333.93666666666667</v>
      </c>
      <c r="AQ67">
        <f t="shared" si="34"/>
        <v>411.88400000000001</v>
      </c>
      <c r="AS67">
        <f t="shared" si="35"/>
        <v>30682.58666666667</v>
      </c>
      <c r="AT67">
        <f t="shared" si="36"/>
        <v>17203.264999999999</v>
      </c>
      <c r="AU67">
        <f t="shared" si="37"/>
        <v>38768.29</v>
      </c>
      <c r="AV67">
        <f t="shared" si="38"/>
        <v>20928.543333333335</v>
      </c>
      <c r="AX67">
        <f t="shared" si="39"/>
        <v>0.21293701508921434</v>
      </c>
      <c r="AZ67" s="3"/>
      <c r="BA67" s="3"/>
      <c r="BB67" s="3"/>
      <c r="BC67" s="3"/>
      <c r="BD67" s="3"/>
      <c r="BE67" s="3"/>
      <c r="BF67" s="3"/>
      <c r="BG67" s="3"/>
      <c r="BH67" s="3"/>
      <c r="BI67" s="3"/>
      <c r="BJ67" s="3"/>
    </row>
    <row r="68" spans="1:62" x14ac:dyDescent="0.25">
      <c r="A68" t="s">
        <v>125</v>
      </c>
      <c r="B68">
        <v>23.631230000000002</v>
      </c>
      <c r="C68">
        <v>33.895150000000001</v>
      </c>
      <c r="D68">
        <v>76.631900000000002</v>
      </c>
      <c r="E68">
        <v>0</v>
      </c>
      <c r="F68">
        <v>0</v>
      </c>
      <c r="G68">
        <v>0</v>
      </c>
      <c r="H68">
        <v>30.556000000000001</v>
      </c>
      <c r="I68">
        <v>8.9601800000000011</v>
      </c>
      <c r="J68">
        <v>49.530999999999999</v>
      </c>
      <c r="K68">
        <v>34.7483</v>
      </c>
      <c r="L68">
        <v>52.66</v>
      </c>
      <c r="N68" t="s">
        <v>212</v>
      </c>
      <c r="O68">
        <v>242.22200000000001</v>
      </c>
      <c r="P68">
        <v>326.59399999999999</v>
      </c>
      <c r="Q68">
        <v>182.71199999999999</v>
      </c>
      <c r="R68">
        <v>204.245</v>
      </c>
      <c r="S68">
        <v>150.42699999999999</v>
      </c>
      <c r="T68">
        <v>449.161</v>
      </c>
      <c r="U68">
        <v>296.23399999999998</v>
      </c>
      <c r="V68">
        <v>302.64600000000002</v>
      </c>
      <c r="W68">
        <v>726.76900000000001</v>
      </c>
      <c r="X68">
        <v>513.49199999999996</v>
      </c>
      <c r="Y68">
        <v>411.73099999999999</v>
      </c>
      <c r="AB68">
        <f t="shared" si="20"/>
        <v>912.596</v>
      </c>
      <c r="AC68">
        <f t="shared" si="21"/>
        <v>1196.393</v>
      </c>
      <c r="AD68">
        <f t="shared" si="22"/>
        <v>898.66399999999999</v>
      </c>
      <c r="AE68">
        <f t="shared" si="23"/>
        <v>665.53199999999993</v>
      </c>
      <c r="AF68">
        <f t="shared" si="24"/>
        <v>313.04989999999998</v>
      </c>
      <c r="AG68">
        <f t="shared" si="25"/>
        <v>1244.972</v>
      </c>
      <c r="AH68">
        <f t="shared" si="26"/>
        <v>1550.7889999999998</v>
      </c>
      <c r="AI68">
        <f t="shared" si="27"/>
        <v>1782.0830000000001</v>
      </c>
      <c r="AJ68">
        <f t="shared" si="28"/>
        <v>812.61500000000001</v>
      </c>
      <c r="AK68">
        <f t="shared" si="29"/>
        <v>598.06700000000001</v>
      </c>
      <c r="AL68">
        <f t="shared" si="30"/>
        <v>921.59799999999996</v>
      </c>
      <c r="AN68">
        <f t="shared" si="31"/>
        <v>284.40800000000002</v>
      </c>
      <c r="AO68">
        <f t="shared" si="32"/>
        <v>179.12800000000001</v>
      </c>
      <c r="AP68">
        <f t="shared" si="33"/>
        <v>349.34699999999998</v>
      </c>
      <c r="AQ68">
        <f t="shared" si="34"/>
        <v>550.66399999999999</v>
      </c>
      <c r="AS68">
        <f t="shared" si="35"/>
        <v>1002.551</v>
      </c>
      <c r="AT68">
        <f t="shared" si="36"/>
        <v>489.29094999999995</v>
      </c>
      <c r="AU68">
        <f t="shared" si="37"/>
        <v>1525.9479999999996</v>
      </c>
      <c r="AV68">
        <f t="shared" si="38"/>
        <v>777.42666666666662</v>
      </c>
      <c r="AX68">
        <f t="shared" si="39"/>
        <v>0.19550649130040745</v>
      </c>
      <c r="AZ68" s="3"/>
      <c r="BA68" s="3"/>
      <c r="BB68" s="3"/>
      <c r="BC68" s="3"/>
      <c r="BD68" s="3"/>
      <c r="BE68" s="3"/>
      <c r="BF68" s="3"/>
      <c r="BG68" s="3"/>
      <c r="BH68" s="3"/>
      <c r="BI68" s="3"/>
      <c r="BJ68" s="3"/>
    </row>
    <row r="69" spans="1:62" x14ac:dyDescent="0.25">
      <c r="A69" t="s">
        <v>29</v>
      </c>
      <c r="B69">
        <v>2197.3519999999999</v>
      </c>
      <c r="C69">
        <v>3266.7930000000001</v>
      </c>
      <c r="D69">
        <v>2338.2309999999998</v>
      </c>
      <c r="E69">
        <v>5323.3700000000008</v>
      </c>
      <c r="F69">
        <v>1970.4350000000002</v>
      </c>
      <c r="G69">
        <v>4804.47</v>
      </c>
      <c r="H69">
        <v>4737.95</v>
      </c>
      <c r="I69">
        <v>5653.2400000000007</v>
      </c>
      <c r="J69">
        <v>3729.9939999999997</v>
      </c>
      <c r="K69">
        <v>2122.4539999999997</v>
      </c>
      <c r="L69">
        <v>2884.7110000000002</v>
      </c>
      <c r="N69" t="s">
        <v>254</v>
      </c>
      <c r="O69">
        <v>837.697</v>
      </c>
      <c r="P69">
        <v>891.245</v>
      </c>
      <c r="Q69">
        <v>658.26900000000001</v>
      </c>
      <c r="R69">
        <v>719.19399999999996</v>
      </c>
      <c r="S69">
        <v>810.44899999999996</v>
      </c>
      <c r="T69">
        <v>808.495</v>
      </c>
      <c r="U69">
        <v>828.39599999999996</v>
      </c>
      <c r="V69">
        <v>854.04</v>
      </c>
      <c r="W69">
        <v>529.22299999999996</v>
      </c>
      <c r="X69">
        <v>624.97699999999998</v>
      </c>
      <c r="Y69">
        <v>679.76099999999997</v>
      </c>
      <c r="AB69">
        <f t="shared" si="20"/>
        <v>56.326479999999997</v>
      </c>
      <c r="AC69">
        <f t="shared" si="21"/>
        <v>144.78469999999999</v>
      </c>
      <c r="AD69">
        <f t="shared" si="22"/>
        <v>95.289099999999991</v>
      </c>
      <c r="AE69">
        <f t="shared" si="23"/>
        <v>145.52680000000001</v>
      </c>
      <c r="AF69">
        <f t="shared" si="24"/>
        <v>30.508860000000002</v>
      </c>
      <c r="AG69">
        <f t="shared" si="25"/>
        <v>33.136719999999997</v>
      </c>
      <c r="AH69">
        <f t="shared" si="26"/>
        <v>51.865300000000005</v>
      </c>
      <c r="AI69">
        <f t="shared" si="27"/>
        <v>65.949690000000004</v>
      </c>
      <c r="AJ69">
        <f t="shared" si="28"/>
        <v>105.8462</v>
      </c>
      <c r="AK69">
        <f t="shared" si="29"/>
        <v>65.026899999999998</v>
      </c>
      <c r="AL69">
        <f t="shared" si="30"/>
        <v>39.388939999999998</v>
      </c>
      <c r="AN69">
        <f t="shared" si="31"/>
        <v>864.471</v>
      </c>
      <c r="AO69">
        <f t="shared" si="32"/>
        <v>729.30399999999997</v>
      </c>
      <c r="AP69">
        <f t="shared" si="33"/>
        <v>830.31033333333335</v>
      </c>
      <c r="AQ69">
        <f t="shared" si="34"/>
        <v>611.32033333333322</v>
      </c>
      <c r="AS69">
        <f t="shared" si="35"/>
        <v>98.800093333333322</v>
      </c>
      <c r="AT69">
        <f t="shared" si="36"/>
        <v>88.017830000000004</v>
      </c>
      <c r="AU69">
        <f t="shared" si="37"/>
        <v>50.317236666666666</v>
      </c>
      <c r="AV69">
        <f t="shared" si="38"/>
        <v>70.087346666666662</v>
      </c>
      <c r="AX69">
        <f t="shared" si="39"/>
        <v>0.15007648517538194</v>
      </c>
      <c r="AZ69" s="3"/>
      <c r="BA69" s="3"/>
      <c r="BB69" s="3"/>
      <c r="BC69" s="3"/>
      <c r="BD69" s="3"/>
      <c r="BE69" s="3"/>
      <c r="BF69" s="3"/>
      <c r="BG69" s="3"/>
      <c r="BH69" s="3"/>
      <c r="BI69" s="3"/>
      <c r="BJ69" s="3"/>
    </row>
    <row r="70" spans="1:62" x14ac:dyDescent="0.25">
      <c r="A70" t="s">
        <v>126</v>
      </c>
      <c r="B70">
        <v>30.728929999999998</v>
      </c>
      <c r="C70">
        <v>68.124300000000005</v>
      </c>
      <c r="D70">
        <v>0</v>
      </c>
      <c r="E70">
        <v>0</v>
      </c>
      <c r="F70">
        <v>17.80294</v>
      </c>
      <c r="G70">
        <v>35.918810000000001</v>
      </c>
      <c r="H70">
        <v>33.50553</v>
      </c>
      <c r="I70">
        <v>0</v>
      </c>
      <c r="J70">
        <v>36.744590000000002</v>
      </c>
      <c r="K70">
        <v>16.050919999999998</v>
      </c>
      <c r="L70">
        <v>36.840290000000003</v>
      </c>
      <c r="N70" t="s">
        <v>247</v>
      </c>
      <c r="O70">
        <v>2.8180000000000001</v>
      </c>
      <c r="P70">
        <v>4.5910000000000002</v>
      </c>
      <c r="Q70">
        <v>9.0190000000000001</v>
      </c>
      <c r="R70">
        <v>21.411000000000001</v>
      </c>
      <c r="S70">
        <v>12.46</v>
      </c>
      <c r="T70">
        <v>3.488</v>
      </c>
      <c r="U70">
        <v>7.6879999999999997</v>
      </c>
      <c r="V70">
        <v>3.8220000000000001</v>
      </c>
      <c r="W70">
        <v>4.3010000000000002</v>
      </c>
      <c r="X70">
        <v>4.2569999999999997</v>
      </c>
      <c r="Y70">
        <v>5.9729999999999999</v>
      </c>
      <c r="AB70">
        <f t="shared" si="20"/>
        <v>231.43819999999999</v>
      </c>
      <c r="AC70">
        <f t="shared" si="21"/>
        <v>251.1694</v>
      </c>
      <c r="AD70">
        <f t="shared" si="22"/>
        <v>45.769800000000004</v>
      </c>
      <c r="AE70">
        <f t="shared" si="23"/>
        <v>214.845</v>
      </c>
      <c r="AF70">
        <f t="shared" si="24"/>
        <v>216.8998</v>
      </c>
      <c r="AG70">
        <f t="shared" si="25"/>
        <v>232.76959999999997</v>
      </c>
      <c r="AH70">
        <f t="shared" si="26"/>
        <v>232.57870000000003</v>
      </c>
      <c r="AI70">
        <f t="shared" si="27"/>
        <v>464.32000000000005</v>
      </c>
      <c r="AJ70">
        <f t="shared" si="28"/>
        <v>95.8827</v>
      </c>
      <c r="AK70">
        <f t="shared" si="29"/>
        <v>94.560199999999995</v>
      </c>
      <c r="AL70">
        <f t="shared" si="30"/>
        <v>248.65390000000002</v>
      </c>
      <c r="AN70">
        <f t="shared" si="31"/>
        <v>3.7045000000000003</v>
      </c>
      <c r="AO70">
        <f t="shared" si="32"/>
        <v>14.296666666666667</v>
      </c>
      <c r="AP70">
        <f t="shared" si="33"/>
        <v>4.9993333333333334</v>
      </c>
      <c r="AQ70">
        <f t="shared" si="34"/>
        <v>4.8436666666666666</v>
      </c>
      <c r="AS70">
        <f t="shared" si="35"/>
        <v>176.1258</v>
      </c>
      <c r="AT70">
        <f t="shared" si="36"/>
        <v>215.8724</v>
      </c>
      <c r="AU70">
        <f t="shared" si="37"/>
        <v>309.88943333333333</v>
      </c>
      <c r="AV70">
        <f t="shared" si="38"/>
        <v>146.3656</v>
      </c>
      <c r="AX70">
        <f t="shared" si="39"/>
        <v>8.7677896933206476E-2</v>
      </c>
      <c r="AZ70" s="3"/>
      <c r="BA70" s="3"/>
      <c r="BB70" s="3"/>
      <c r="BC70" s="3"/>
      <c r="BD70" s="3"/>
      <c r="BE70" s="3"/>
      <c r="BF70" s="3"/>
      <c r="BG70" s="3"/>
      <c r="BH70" s="3"/>
      <c r="BI70" s="3"/>
      <c r="BJ70" s="3"/>
    </row>
    <row r="71" spans="1:62" x14ac:dyDescent="0.25">
      <c r="A71" t="s">
        <v>127</v>
      </c>
      <c r="B71">
        <v>12.943570000000001</v>
      </c>
      <c r="C71">
        <v>24.297350000000002</v>
      </c>
      <c r="D71">
        <v>0</v>
      </c>
      <c r="E71">
        <v>31.482430000000001</v>
      </c>
      <c r="F71">
        <v>73.471399999999988</v>
      </c>
      <c r="G71">
        <v>14.267779999999998</v>
      </c>
      <c r="H71">
        <v>31.871199999999998</v>
      </c>
      <c r="I71">
        <v>14.206</v>
      </c>
      <c r="J71">
        <v>13.712720000000001</v>
      </c>
      <c r="K71">
        <v>15.16189</v>
      </c>
      <c r="L71">
        <v>15.495819999999998</v>
      </c>
      <c r="N71" t="s">
        <v>253</v>
      </c>
      <c r="O71">
        <v>8.4580000000000002</v>
      </c>
      <c r="P71">
        <v>10.204000000000001</v>
      </c>
      <c r="Q71">
        <v>5.5910000000000002</v>
      </c>
      <c r="R71">
        <v>9.516</v>
      </c>
      <c r="S71">
        <v>6.9770000000000003</v>
      </c>
      <c r="T71">
        <v>5.0369999999999999</v>
      </c>
      <c r="U71">
        <v>4.5819999999999999</v>
      </c>
      <c r="V71">
        <v>2.4649999999999999</v>
      </c>
      <c r="W71">
        <v>21.391999999999999</v>
      </c>
      <c r="X71">
        <v>15.109</v>
      </c>
      <c r="Y71">
        <v>7.9989999999999997</v>
      </c>
      <c r="AB71">
        <f t="shared" si="20"/>
        <v>900.2</v>
      </c>
      <c r="AC71">
        <f t="shared" si="21"/>
        <v>1732.1899999999998</v>
      </c>
      <c r="AD71">
        <f t="shared" si="22"/>
        <v>1533.9450000000002</v>
      </c>
      <c r="AE71">
        <f t="shared" si="23"/>
        <v>879.01800000000003</v>
      </c>
      <c r="AF71">
        <f t="shared" si="24"/>
        <v>388.94979999999998</v>
      </c>
      <c r="AG71">
        <f t="shared" si="25"/>
        <v>462.26859999999999</v>
      </c>
      <c r="AH71">
        <f t="shared" si="26"/>
        <v>634.87999999999988</v>
      </c>
      <c r="AI71">
        <f t="shared" si="27"/>
        <v>841.60400000000004</v>
      </c>
      <c r="AJ71">
        <f t="shared" si="28"/>
        <v>371.40899999999999</v>
      </c>
      <c r="AK71">
        <f t="shared" si="29"/>
        <v>360.25670000000002</v>
      </c>
      <c r="AL71">
        <f t="shared" si="30"/>
        <v>844.42</v>
      </c>
      <c r="AN71">
        <f t="shared" si="31"/>
        <v>9.3309999999999995</v>
      </c>
      <c r="AO71">
        <f t="shared" si="32"/>
        <v>7.3613333333333335</v>
      </c>
      <c r="AP71">
        <f t="shared" si="33"/>
        <v>4.0279999999999996</v>
      </c>
      <c r="AQ71">
        <f t="shared" si="34"/>
        <v>14.833333333333334</v>
      </c>
      <c r="AS71">
        <f t="shared" si="35"/>
        <v>1388.7783333333334</v>
      </c>
      <c r="AT71">
        <f t="shared" si="36"/>
        <v>633.98389999999995</v>
      </c>
      <c r="AU71">
        <f t="shared" si="37"/>
        <v>646.25086666666664</v>
      </c>
      <c r="AV71">
        <f t="shared" si="38"/>
        <v>525.36189999999999</v>
      </c>
      <c r="AX71">
        <f t="shared" si="39"/>
        <v>-6.8828101256532603E-2</v>
      </c>
      <c r="AZ71" s="3"/>
      <c r="BA71" s="3"/>
      <c r="BB71" s="3"/>
      <c r="BC71" s="3"/>
      <c r="BD71" s="3"/>
      <c r="BE71" s="3"/>
      <c r="BF71" s="3"/>
      <c r="BG71" s="3"/>
      <c r="BH71" s="3"/>
      <c r="BI71" s="3"/>
      <c r="BJ71" s="3"/>
    </row>
    <row r="72" spans="1:62" x14ac:dyDescent="0.25">
      <c r="A72" t="s">
        <v>30</v>
      </c>
      <c r="B72">
        <v>13423.11</v>
      </c>
      <c r="C72">
        <v>15346.08</v>
      </c>
      <c r="D72">
        <v>9643.6299999999992</v>
      </c>
      <c r="E72">
        <v>24285.09</v>
      </c>
      <c r="F72">
        <v>11950.339999999998</v>
      </c>
      <c r="G72">
        <v>13119.099999999999</v>
      </c>
      <c r="H72">
        <v>17110.379999999997</v>
      </c>
      <c r="I72">
        <v>16027.54</v>
      </c>
      <c r="J72">
        <v>10435.61</v>
      </c>
      <c r="K72">
        <v>6046.8899999999994</v>
      </c>
      <c r="L72">
        <v>10511.64</v>
      </c>
      <c r="N72" t="s">
        <v>249</v>
      </c>
      <c r="O72">
        <v>4.4649999999999999</v>
      </c>
      <c r="P72">
        <v>2.11</v>
      </c>
      <c r="Q72">
        <v>13.238</v>
      </c>
      <c r="R72">
        <v>11.307</v>
      </c>
      <c r="S72">
        <v>20.780999999999999</v>
      </c>
      <c r="T72">
        <v>9.7590000000000003</v>
      </c>
      <c r="U72">
        <v>22.702000000000002</v>
      </c>
      <c r="V72">
        <v>12.606</v>
      </c>
      <c r="W72">
        <v>1.7150000000000001</v>
      </c>
      <c r="X72">
        <v>2.7610000000000001</v>
      </c>
      <c r="Y72">
        <v>10.409000000000001</v>
      </c>
      <c r="AB72">
        <f t="shared" si="20"/>
        <v>89.937600000000003</v>
      </c>
      <c r="AC72">
        <f t="shared" si="21"/>
        <v>101.30180000000001</v>
      </c>
      <c r="AD72">
        <f t="shared" si="22"/>
        <v>71.335100000000011</v>
      </c>
      <c r="AE72">
        <f t="shared" si="23"/>
        <v>46.073259999999998</v>
      </c>
      <c r="AF72">
        <f t="shared" si="24"/>
        <v>23.655510000000003</v>
      </c>
      <c r="AG72">
        <f t="shared" si="25"/>
        <v>60.842660000000002</v>
      </c>
      <c r="AH72">
        <f t="shared" si="26"/>
        <v>123.80600000000001</v>
      </c>
      <c r="AI72">
        <f t="shared" si="27"/>
        <v>80.846238999999997</v>
      </c>
      <c r="AJ72">
        <f t="shared" si="28"/>
        <v>42.840699999999998</v>
      </c>
      <c r="AK72">
        <f t="shared" si="29"/>
        <v>20.651199999999999</v>
      </c>
      <c r="AL72">
        <f t="shared" si="30"/>
        <v>42.360129999999998</v>
      </c>
      <c r="AN72">
        <f t="shared" si="31"/>
        <v>3.2874999999999996</v>
      </c>
      <c r="AO72">
        <f t="shared" si="32"/>
        <v>15.108666666666666</v>
      </c>
      <c r="AP72">
        <f t="shared" si="33"/>
        <v>15.022333333333334</v>
      </c>
      <c r="AQ72">
        <f t="shared" si="34"/>
        <v>4.9616666666666669</v>
      </c>
      <c r="AS72">
        <f t="shared" si="35"/>
        <v>87.524833333333348</v>
      </c>
      <c r="AT72">
        <f t="shared" si="36"/>
        <v>34.864384999999999</v>
      </c>
      <c r="AU72">
        <f t="shared" si="37"/>
        <v>88.498299666666682</v>
      </c>
      <c r="AV72">
        <f t="shared" si="38"/>
        <v>35.284010000000002</v>
      </c>
      <c r="AX72">
        <f t="shared" si="39"/>
        <v>-7.3829471932374727E-2</v>
      </c>
      <c r="AZ72" s="3"/>
      <c r="BA72" s="3"/>
      <c r="BB72" s="3"/>
      <c r="BC72" s="3"/>
      <c r="BD72" s="3"/>
      <c r="BE72" s="3"/>
      <c r="BF72" s="3"/>
      <c r="BG72" s="3"/>
      <c r="BH72" s="3"/>
      <c r="BI72" s="3"/>
      <c r="BJ72" s="3"/>
    </row>
    <row r="73" spans="1:62" x14ac:dyDescent="0.25">
      <c r="A73" t="s">
        <v>31</v>
      </c>
      <c r="B73">
        <v>923.99599999999998</v>
      </c>
      <c r="C73">
        <v>1014.998</v>
      </c>
      <c r="D73">
        <v>1015.075</v>
      </c>
      <c r="E73">
        <v>1835.3999999999999</v>
      </c>
      <c r="F73">
        <v>789.64299999999992</v>
      </c>
      <c r="G73">
        <v>1723.835</v>
      </c>
      <c r="H73">
        <v>2004.3519999999999</v>
      </c>
      <c r="I73">
        <v>2657.0920000000001</v>
      </c>
      <c r="J73">
        <v>630.14599999999996</v>
      </c>
      <c r="K73">
        <v>567.44600000000003</v>
      </c>
      <c r="L73">
        <v>801.61400000000003</v>
      </c>
      <c r="N73" t="s">
        <v>2</v>
      </c>
      <c r="O73">
        <v>1380.5809999999999</v>
      </c>
      <c r="P73">
        <v>1326.981</v>
      </c>
      <c r="Q73">
        <v>850.37699999999995</v>
      </c>
      <c r="R73">
        <v>808.75800000000004</v>
      </c>
      <c r="S73">
        <v>707.32899999999995</v>
      </c>
      <c r="T73">
        <v>808.24199999999996</v>
      </c>
      <c r="U73">
        <v>884</v>
      </c>
      <c r="V73">
        <v>754.46799999999996</v>
      </c>
      <c r="W73">
        <v>1926.6579999999999</v>
      </c>
      <c r="X73">
        <v>1261.2349999999999</v>
      </c>
      <c r="Y73">
        <v>1224.9839999999999</v>
      </c>
      <c r="AB73">
        <f t="shared" si="20"/>
        <v>3058.29</v>
      </c>
      <c r="AC73">
        <f t="shared" si="21"/>
        <v>4949.8100000000004</v>
      </c>
      <c r="AD73">
        <f t="shared" si="22"/>
        <v>4291.4979999999996</v>
      </c>
      <c r="AE73">
        <f t="shared" si="23"/>
        <v>3788.114</v>
      </c>
      <c r="AF73">
        <f t="shared" si="24"/>
        <v>638.94700000000012</v>
      </c>
      <c r="AG73">
        <f t="shared" si="25"/>
        <v>4473.2890000000007</v>
      </c>
      <c r="AH73">
        <f t="shared" si="26"/>
        <v>5630.7900000000009</v>
      </c>
      <c r="AI73">
        <f t="shared" si="27"/>
        <v>5592.7100000000009</v>
      </c>
      <c r="AJ73">
        <f t="shared" si="28"/>
        <v>2764.7220000000002</v>
      </c>
      <c r="AK73">
        <f t="shared" si="29"/>
        <v>2272.0589999999997</v>
      </c>
      <c r="AL73">
        <f t="shared" si="30"/>
        <v>2691.5789999999997</v>
      </c>
      <c r="AN73">
        <f t="shared" si="31"/>
        <v>1353.7809999999999</v>
      </c>
      <c r="AO73">
        <f t="shared" si="32"/>
        <v>788.82133333333331</v>
      </c>
      <c r="AP73">
        <f t="shared" si="33"/>
        <v>815.57</v>
      </c>
      <c r="AQ73">
        <f t="shared" si="34"/>
        <v>1470.9590000000001</v>
      </c>
      <c r="AS73">
        <f t="shared" si="35"/>
        <v>4099.866</v>
      </c>
      <c r="AT73">
        <f t="shared" si="36"/>
        <v>2213.5304999999998</v>
      </c>
      <c r="AU73">
        <f t="shared" si="37"/>
        <v>5232.2630000000008</v>
      </c>
      <c r="AV73">
        <f t="shared" si="38"/>
        <v>2576.12</v>
      </c>
      <c r="AX73">
        <f t="shared" si="39"/>
        <v>-0.19018421371256575</v>
      </c>
      <c r="AZ73" s="3"/>
      <c r="BA73" s="3"/>
      <c r="BB73" s="3"/>
      <c r="BC73" s="3"/>
      <c r="BD73" s="3"/>
      <c r="BE73" s="3"/>
      <c r="BF73" s="3"/>
      <c r="BG73" s="3"/>
      <c r="BH73" s="3"/>
      <c r="BI73" s="3"/>
      <c r="BJ73" s="3"/>
    </row>
    <row r="74" spans="1:62" x14ac:dyDescent="0.25">
      <c r="A74" t="s">
        <v>128</v>
      </c>
      <c r="B74">
        <v>165.65819999999999</v>
      </c>
      <c r="C74">
        <v>13.03712</v>
      </c>
      <c r="D74">
        <v>91.412000000000006</v>
      </c>
      <c r="E74">
        <v>85.231399999999994</v>
      </c>
      <c r="F74">
        <v>43.025069999999999</v>
      </c>
      <c r="G74">
        <v>26.38588</v>
      </c>
      <c r="H74">
        <v>24.008180000000003</v>
      </c>
      <c r="I74">
        <v>29.868840000000002</v>
      </c>
      <c r="J74">
        <v>172.97129999999999</v>
      </c>
      <c r="K74">
        <v>31.870689999999996</v>
      </c>
      <c r="L74">
        <v>148.39589999999998</v>
      </c>
      <c r="N74" t="s">
        <v>231</v>
      </c>
      <c r="O74">
        <v>23.283999999999999</v>
      </c>
      <c r="P74">
        <v>25.754999999999999</v>
      </c>
      <c r="Q74">
        <v>18.39</v>
      </c>
      <c r="R74">
        <v>19.704000000000001</v>
      </c>
      <c r="S74">
        <v>25.623999999999999</v>
      </c>
      <c r="T74">
        <v>32.453000000000003</v>
      </c>
      <c r="U74">
        <v>30.606000000000002</v>
      </c>
      <c r="V74">
        <v>22.294</v>
      </c>
      <c r="W74">
        <v>6.6950000000000003</v>
      </c>
      <c r="X74">
        <v>21.876000000000001</v>
      </c>
      <c r="Y74">
        <v>42.316000000000003</v>
      </c>
      <c r="AB74">
        <f t="shared" si="20"/>
        <v>70.161500000000004</v>
      </c>
      <c r="AC74">
        <f t="shared" si="21"/>
        <v>196.37049999999999</v>
      </c>
      <c r="AD74">
        <f t="shared" si="22"/>
        <v>111.87950000000001</v>
      </c>
      <c r="AE74">
        <f t="shared" si="23"/>
        <v>35.557379999999995</v>
      </c>
      <c r="AF74">
        <f t="shared" si="24"/>
        <v>68.042400000000001</v>
      </c>
      <c r="AG74">
        <f t="shared" si="25"/>
        <v>22.290682</v>
      </c>
      <c r="AH74">
        <f t="shared" si="26"/>
        <v>65.214799999999997</v>
      </c>
      <c r="AI74">
        <f t="shared" si="27"/>
        <v>39.953870000000002</v>
      </c>
      <c r="AJ74">
        <f t="shared" si="28"/>
        <v>137.89179999999999</v>
      </c>
      <c r="AK74">
        <f t="shared" si="29"/>
        <v>61.876800000000003</v>
      </c>
      <c r="AL74">
        <f t="shared" si="30"/>
        <v>148.9349</v>
      </c>
      <c r="AN74">
        <f t="shared" si="31"/>
        <v>24.519500000000001</v>
      </c>
      <c r="AO74">
        <f t="shared" si="32"/>
        <v>21.239333333333335</v>
      </c>
      <c r="AP74">
        <f t="shared" si="33"/>
        <v>28.451000000000004</v>
      </c>
      <c r="AQ74">
        <f t="shared" si="34"/>
        <v>23.629000000000001</v>
      </c>
      <c r="AS74">
        <f t="shared" si="35"/>
        <v>126.13716666666666</v>
      </c>
      <c r="AT74">
        <f t="shared" si="36"/>
        <v>51.799889999999998</v>
      </c>
      <c r="AU74">
        <f t="shared" si="37"/>
        <v>42.486450666666663</v>
      </c>
      <c r="AV74">
        <f t="shared" si="38"/>
        <v>116.23449999999998</v>
      </c>
      <c r="AX74">
        <f t="shared" si="39"/>
        <v>-0.22234558581601738</v>
      </c>
      <c r="AZ74" s="3"/>
      <c r="BA74" s="3"/>
      <c r="BB74" s="3"/>
      <c r="BC74" s="3"/>
      <c r="BD74" s="3"/>
      <c r="BE74" s="3"/>
      <c r="BF74" s="3"/>
      <c r="BG74" s="3"/>
      <c r="BH74" s="3"/>
      <c r="BI74" s="3"/>
      <c r="BJ74" s="3"/>
    </row>
    <row r="75" spans="1:62" x14ac:dyDescent="0.25">
      <c r="A75" t="s">
        <v>32</v>
      </c>
      <c r="B75">
        <v>1176.701</v>
      </c>
      <c r="C75">
        <v>1038.8869999999999</v>
      </c>
      <c r="D75">
        <v>407.9991</v>
      </c>
      <c r="E75">
        <v>1399.789</v>
      </c>
      <c r="F75">
        <v>649.40000000000009</v>
      </c>
      <c r="G75">
        <v>470.73900000000003</v>
      </c>
      <c r="H75">
        <v>673.02800000000002</v>
      </c>
      <c r="I75">
        <v>870.49</v>
      </c>
      <c r="J75">
        <v>2034.0709999999999</v>
      </c>
      <c r="K75">
        <v>1045.2940000000001</v>
      </c>
      <c r="L75">
        <v>2591.1410000000001</v>
      </c>
      <c r="N75" t="s">
        <v>259</v>
      </c>
      <c r="O75">
        <v>0.14499999999999999</v>
      </c>
      <c r="P75">
        <v>1.514</v>
      </c>
      <c r="Q75">
        <v>3.21</v>
      </c>
      <c r="R75">
        <v>0.84199999999999997</v>
      </c>
      <c r="S75">
        <v>0.54300000000000004</v>
      </c>
      <c r="T75">
        <v>0.89200000000000002</v>
      </c>
      <c r="U75">
        <v>1.038</v>
      </c>
      <c r="V75">
        <v>3.4950000000000001</v>
      </c>
      <c r="W75">
        <v>2.87E-2</v>
      </c>
      <c r="X75">
        <v>0.32400000000000001</v>
      </c>
      <c r="Y75">
        <v>0.81</v>
      </c>
      <c r="AB75">
        <f t="shared" si="20"/>
        <v>879.07899999999995</v>
      </c>
      <c r="AC75">
        <f t="shared" si="21"/>
        <v>1268.8699999999999</v>
      </c>
      <c r="AD75">
        <f t="shared" si="22"/>
        <v>880.06099999999992</v>
      </c>
      <c r="AE75">
        <f t="shared" si="23"/>
        <v>734.17399999999998</v>
      </c>
      <c r="AF75">
        <f t="shared" si="24"/>
        <v>341.03280000000001</v>
      </c>
      <c r="AG75">
        <f t="shared" si="25"/>
        <v>912.13100000000009</v>
      </c>
      <c r="AH75">
        <f t="shared" si="26"/>
        <v>707.16200000000003</v>
      </c>
      <c r="AI75">
        <f t="shared" si="27"/>
        <v>783.86899999999991</v>
      </c>
      <c r="AJ75">
        <f t="shared" si="28"/>
        <v>575.93799999999999</v>
      </c>
      <c r="AK75">
        <f t="shared" si="29"/>
        <v>754.39599999999996</v>
      </c>
      <c r="AL75">
        <f t="shared" si="30"/>
        <v>843.35299999999995</v>
      </c>
      <c r="AN75">
        <f t="shared" si="31"/>
        <v>0.82950000000000002</v>
      </c>
      <c r="AO75">
        <f t="shared" si="32"/>
        <v>1.5316666666666665</v>
      </c>
      <c r="AP75">
        <f t="shared" si="33"/>
        <v>1.8083333333333336</v>
      </c>
      <c r="AQ75">
        <f t="shared" si="34"/>
        <v>0.38756666666666667</v>
      </c>
      <c r="AS75">
        <f t="shared" si="35"/>
        <v>1009.3366666666665</v>
      </c>
      <c r="AT75">
        <f t="shared" si="36"/>
        <v>537.60339999999997</v>
      </c>
      <c r="AU75">
        <f t="shared" si="37"/>
        <v>801.05400000000009</v>
      </c>
      <c r="AV75">
        <f t="shared" si="38"/>
        <v>724.5623333333333</v>
      </c>
      <c r="AX75">
        <f t="shared" si="39"/>
        <v>-0.2905961836604381</v>
      </c>
      <c r="AZ75" s="3"/>
      <c r="BA75" s="3"/>
      <c r="BB75" s="3"/>
      <c r="BC75" s="3"/>
      <c r="BD75" s="3"/>
      <c r="BE75" s="3"/>
      <c r="BF75" s="3"/>
      <c r="BG75" s="3"/>
      <c r="BH75" s="3"/>
      <c r="BI75" s="3"/>
      <c r="BJ75" s="3"/>
    </row>
    <row r="76" spans="1:62" x14ac:dyDescent="0.25">
      <c r="A76" t="s">
        <v>33</v>
      </c>
      <c r="B76">
        <v>520.33300000000008</v>
      </c>
      <c r="C76">
        <v>591.75</v>
      </c>
      <c r="D76">
        <v>410.75130000000001</v>
      </c>
      <c r="E76">
        <v>991.76600000000008</v>
      </c>
      <c r="F76">
        <v>237.45409999999998</v>
      </c>
      <c r="G76">
        <v>582.6028</v>
      </c>
      <c r="H76">
        <v>647.18700000000001</v>
      </c>
      <c r="I76">
        <v>961.56900000000007</v>
      </c>
      <c r="J76">
        <v>575.90800000000002</v>
      </c>
      <c r="K76">
        <v>403.81960000000004</v>
      </c>
      <c r="L76">
        <v>789.779</v>
      </c>
      <c r="N76" t="s">
        <v>268</v>
      </c>
      <c r="O76">
        <v>79.903000000000006</v>
      </c>
      <c r="P76">
        <v>66.146000000000001</v>
      </c>
      <c r="Q76">
        <v>35.994999999999997</v>
      </c>
      <c r="R76">
        <v>31.27</v>
      </c>
      <c r="S76">
        <v>28.158000000000001</v>
      </c>
      <c r="T76">
        <v>36.387</v>
      </c>
      <c r="U76">
        <v>38.591000000000001</v>
      </c>
      <c r="V76">
        <v>28.742000000000001</v>
      </c>
      <c r="W76">
        <v>113.36199999999999</v>
      </c>
      <c r="X76">
        <v>73.56</v>
      </c>
      <c r="Y76">
        <v>53.88</v>
      </c>
      <c r="AB76">
        <f t="shared" si="20"/>
        <v>336.95690000000002</v>
      </c>
      <c r="AC76">
        <f t="shared" si="21"/>
        <v>384.36579999999998</v>
      </c>
      <c r="AD76">
        <f t="shared" si="22"/>
        <v>273.78699999999998</v>
      </c>
      <c r="AE76">
        <f t="shared" si="23"/>
        <v>333.51940000000002</v>
      </c>
      <c r="AF76">
        <f t="shared" si="24"/>
        <v>92.664100000000019</v>
      </c>
      <c r="AG76">
        <f t="shared" si="25"/>
        <v>471.34400000000005</v>
      </c>
      <c r="AH76">
        <f t="shared" si="26"/>
        <v>384.83089999999999</v>
      </c>
      <c r="AI76">
        <f t="shared" si="27"/>
        <v>761.57</v>
      </c>
      <c r="AJ76">
        <f t="shared" si="28"/>
        <v>170.15619999999998</v>
      </c>
      <c r="AK76">
        <f t="shared" si="29"/>
        <v>188.83760000000001</v>
      </c>
      <c r="AL76">
        <f t="shared" si="30"/>
        <v>327.95089999999999</v>
      </c>
      <c r="AN76">
        <f t="shared" si="31"/>
        <v>73.024500000000003</v>
      </c>
      <c r="AO76">
        <f t="shared" si="32"/>
        <v>31.807666666666666</v>
      </c>
      <c r="AP76">
        <f t="shared" si="33"/>
        <v>34.573333333333338</v>
      </c>
      <c r="AQ76">
        <f t="shared" si="34"/>
        <v>80.267333333333326</v>
      </c>
      <c r="AS76">
        <f t="shared" si="35"/>
        <v>331.70323333333334</v>
      </c>
      <c r="AT76">
        <f t="shared" si="36"/>
        <v>213.09175000000002</v>
      </c>
      <c r="AU76">
        <f t="shared" si="37"/>
        <v>539.24830000000009</v>
      </c>
      <c r="AV76">
        <f t="shared" si="38"/>
        <v>228.98156666666668</v>
      </c>
      <c r="AX76">
        <f t="shared" si="39"/>
        <v>-0.358603431992009</v>
      </c>
      <c r="AZ76" s="3"/>
      <c r="BA76" s="3"/>
      <c r="BB76" s="3"/>
      <c r="BC76" s="3"/>
      <c r="BD76" s="3"/>
      <c r="BE76" s="3"/>
      <c r="BF76" s="3"/>
      <c r="BG76" s="3"/>
      <c r="BH76" s="3"/>
      <c r="BI76" s="3"/>
      <c r="BJ76" s="3"/>
    </row>
    <row r="77" spans="1:62" x14ac:dyDescent="0.25">
      <c r="A77" t="s">
        <v>34</v>
      </c>
      <c r="B77">
        <v>16769.53</v>
      </c>
      <c r="C77">
        <v>58320.5</v>
      </c>
      <c r="D77">
        <v>35242.81</v>
      </c>
      <c r="E77">
        <v>235.786</v>
      </c>
      <c r="F77">
        <v>250.37950000000001</v>
      </c>
      <c r="G77">
        <v>5538.63</v>
      </c>
      <c r="H77">
        <v>10453.040000000001</v>
      </c>
      <c r="I77">
        <v>24289.8</v>
      </c>
      <c r="J77">
        <v>8403.869999999999</v>
      </c>
      <c r="K77">
        <v>13491.439999999999</v>
      </c>
      <c r="L77">
        <v>9194.5499999999993</v>
      </c>
      <c r="N77" t="s">
        <v>210</v>
      </c>
      <c r="O77">
        <v>11.669</v>
      </c>
      <c r="P77">
        <v>11.654</v>
      </c>
      <c r="Q77">
        <v>21.696999999999999</v>
      </c>
      <c r="R77">
        <v>26.876000000000001</v>
      </c>
      <c r="S77">
        <v>30.981999999999999</v>
      </c>
      <c r="T77">
        <v>15.315</v>
      </c>
      <c r="U77">
        <v>25.632999999999999</v>
      </c>
      <c r="V77">
        <v>36.619</v>
      </c>
      <c r="W77">
        <v>8.423</v>
      </c>
      <c r="X77">
        <v>19.626999999999999</v>
      </c>
      <c r="Y77">
        <v>14.679</v>
      </c>
      <c r="AB77">
        <f t="shared" si="20"/>
        <v>310.77010000000001</v>
      </c>
      <c r="AC77">
        <f t="shared" si="21"/>
        <v>350.35999999999996</v>
      </c>
      <c r="AD77">
        <f t="shared" si="22"/>
        <v>265.09050000000002</v>
      </c>
      <c r="AE77">
        <f t="shared" si="23"/>
        <v>499.21100000000001</v>
      </c>
      <c r="AF77">
        <f t="shared" si="24"/>
        <v>157.5581</v>
      </c>
      <c r="AG77">
        <f t="shared" si="25"/>
        <v>229.21519999999998</v>
      </c>
      <c r="AH77">
        <f t="shared" si="26"/>
        <v>255.50630000000001</v>
      </c>
      <c r="AI77">
        <f t="shared" si="27"/>
        <v>279.3313</v>
      </c>
      <c r="AJ77">
        <f t="shared" si="28"/>
        <v>327.33319999999998</v>
      </c>
      <c r="AK77">
        <f t="shared" si="29"/>
        <v>324.9203</v>
      </c>
      <c r="AL77">
        <f t="shared" si="30"/>
        <v>374.2955</v>
      </c>
      <c r="AN77">
        <f t="shared" si="31"/>
        <v>11.6615</v>
      </c>
      <c r="AO77">
        <f t="shared" si="32"/>
        <v>26.518333333333334</v>
      </c>
      <c r="AP77">
        <f t="shared" si="33"/>
        <v>25.855666666666668</v>
      </c>
      <c r="AQ77">
        <f t="shared" si="34"/>
        <v>14.243</v>
      </c>
      <c r="AS77">
        <f t="shared" si="35"/>
        <v>308.74020000000002</v>
      </c>
      <c r="AT77">
        <f t="shared" si="36"/>
        <v>328.38454999999999</v>
      </c>
      <c r="AU77">
        <f t="shared" si="37"/>
        <v>254.68426666666664</v>
      </c>
      <c r="AV77">
        <f t="shared" si="38"/>
        <v>342.18299999999999</v>
      </c>
      <c r="AX77">
        <f t="shared" si="39"/>
        <v>-0.42887483886291006</v>
      </c>
      <c r="AZ77" s="3"/>
      <c r="BA77" s="3"/>
      <c r="BB77" s="3"/>
      <c r="BC77" s="3"/>
      <c r="BD77" s="3"/>
      <c r="BE77" s="3"/>
      <c r="BF77" s="3"/>
      <c r="BG77" s="3"/>
      <c r="BH77" s="3"/>
      <c r="BI77" s="3"/>
      <c r="BJ77" s="3"/>
    </row>
    <row r="78" spans="1:62" x14ac:dyDescent="0.25">
      <c r="A78" t="s">
        <v>129</v>
      </c>
      <c r="B78">
        <v>0</v>
      </c>
      <c r="C78">
        <v>56.834609999999998</v>
      </c>
      <c r="D78">
        <v>14.591389999999999</v>
      </c>
      <c r="E78">
        <v>0</v>
      </c>
      <c r="F78">
        <v>0</v>
      </c>
      <c r="G78">
        <v>51.52796</v>
      </c>
      <c r="H78">
        <v>51.073999999999998</v>
      </c>
      <c r="I78">
        <v>26.878129999999999</v>
      </c>
      <c r="J78">
        <v>23.058979999999998</v>
      </c>
      <c r="K78">
        <v>14.174189999999999</v>
      </c>
      <c r="L78">
        <v>47.929569999999998</v>
      </c>
      <c r="N78" t="s">
        <v>258</v>
      </c>
      <c r="O78">
        <v>0.28199999999999997</v>
      </c>
      <c r="P78">
        <v>5.6500000000000002E-2</v>
      </c>
      <c r="Q78">
        <v>0.20599999999999999</v>
      </c>
      <c r="R78">
        <v>0.29799999999999999</v>
      </c>
      <c r="S78">
        <v>0.246</v>
      </c>
      <c r="T78">
        <v>0.30299999999999999</v>
      </c>
      <c r="U78">
        <v>3.9699999999999999E-2</v>
      </c>
      <c r="V78">
        <v>0</v>
      </c>
      <c r="W78">
        <v>0.20699999999999999</v>
      </c>
      <c r="X78">
        <v>0.30299999999999999</v>
      </c>
      <c r="Y78">
        <v>0.24299999999999999</v>
      </c>
      <c r="AB78">
        <f t="shared" si="20"/>
        <v>649.08799999999997</v>
      </c>
      <c r="AC78">
        <f t="shared" si="21"/>
        <v>2098.6469999999999</v>
      </c>
      <c r="AD78">
        <f t="shared" si="22"/>
        <v>1150.3609999999999</v>
      </c>
      <c r="AE78">
        <f t="shared" si="23"/>
        <v>28.591739999999998</v>
      </c>
      <c r="AF78">
        <f t="shared" si="24"/>
        <v>0</v>
      </c>
      <c r="AG78">
        <f t="shared" si="25"/>
        <v>402.65590000000003</v>
      </c>
      <c r="AH78">
        <f t="shared" si="26"/>
        <v>696.96900000000005</v>
      </c>
      <c r="AI78">
        <f t="shared" si="27"/>
        <v>1366.029</v>
      </c>
      <c r="AJ78">
        <f t="shared" si="28"/>
        <v>378.70089999999999</v>
      </c>
      <c r="AK78">
        <f t="shared" si="29"/>
        <v>698.19900000000007</v>
      </c>
      <c r="AL78">
        <f t="shared" si="30"/>
        <v>520.745</v>
      </c>
      <c r="AN78">
        <f t="shared" si="31"/>
        <v>0.16924999999999998</v>
      </c>
      <c r="AO78">
        <f t="shared" si="32"/>
        <v>0.25</v>
      </c>
      <c r="AP78">
        <f t="shared" si="33"/>
        <v>0.11423333333333334</v>
      </c>
      <c r="AQ78">
        <f t="shared" si="34"/>
        <v>0.251</v>
      </c>
      <c r="AS78">
        <f t="shared" si="35"/>
        <v>1299.3653333333332</v>
      </c>
      <c r="AT78">
        <f t="shared" si="36"/>
        <v>14.295869999999999</v>
      </c>
      <c r="AU78">
        <f t="shared" si="37"/>
        <v>821.88463333333345</v>
      </c>
      <c r="AV78">
        <f t="shared" si="38"/>
        <v>532.54830000000004</v>
      </c>
      <c r="AX78">
        <f t="shared" si="39"/>
        <v>-0.67111191612318111</v>
      </c>
      <c r="AZ78" s="3"/>
      <c r="BA78" s="3"/>
      <c r="BB78" s="3"/>
      <c r="BC78" s="3"/>
      <c r="BD78" s="3"/>
      <c r="BE78" s="3"/>
      <c r="BF78" s="3"/>
      <c r="BG78" s="3"/>
      <c r="BH78" s="3"/>
      <c r="BI78" s="3"/>
      <c r="BJ78" s="3"/>
    </row>
    <row r="79" spans="1:62" x14ac:dyDescent="0.25">
      <c r="A79" t="s">
        <v>130</v>
      </c>
      <c r="B79">
        <v>64.144400000000005</v>
      </c>
      <c r="C79">
        <v>45.294880000000006</v>
      </c>
      <c r="D79">
        <v>0</v>
      </c>
      <c r="E79">
        <v>352.41309999999999</v>
      </c>
      <c r="F79">
        <v>66.666599999999988</v>
      </c>
      <c r="G79">
        <v>42.055009999999996</v>
      </c>
      <c r="H79">
        <v>14.51139</v>
      </c>
      <c r="I79">
        <v>20.80705</v>
      </c>
      <c r="J79">
        <v>42.938449999999996</v>
      </c>
      <c r="K79">
        <v>53.31223</v>
      </c>
      <c r="L79">
        <v>19.860910000000001</v>
      </c>
      <c r="N79" t="s">
        <v>5</v>
      </c>
      <c r="O79">
        <v>233.84399999999999</v>
      </c>
      <c r="P79">
        <v>239.48699999999999</v>
      </c>
      <c r="Q79">
        <v>325.20600000000002</v>
      </c>
      <c r="R79">
        <v>281.49099999999999</v>
      </c>
      <c r="S79">
        <v>250.87700000000001</v>
      </c>
      <c r="T79">
        <v>268.45299999999997</v>
      </c>
      <c r="U79">
        <v>191.35499999999999</v>
      </c>
      <c r="V79">
        <v>236.51</v>
      </c>
      <c r="W79">
        <v>222.489</v>
      </c>
      <c r="X79">
        <v>252.04499999999999</v>
      </c>
      <c r="Y79">
        <v>321.274</v>
      </c>
      <c r="AB79">
        <f t="shared" si="20"/>
        <v>2963.0879999999997</v>
      </c>
      <c r="AC79">
        <f t="shared" si="21"/>
        <v>4787.8200000000006</v>
      </c>
      <c r="AD79">
        <f t="shared" si="22"/>
        <v>3728.3760000000002</v>
      </c>
      <c r="AE79">
        <f t="shared" si="23"/>
        <v>5166.2</v>
      </c>
      <c r="AF79">
        <f t="shared" si="24"/>
        <v>1162.7739999999999</v>
      </c>
      <c r="AG79">
        <f t="shared" si="25"/>
        <v>3841.0280000000002</v>
      </c>
      <c r="AH79">
        <f t="shared" si="26"/>
        <v>4720.49</v>
      </c>
      <c r="AI79">
        <f t="shared" si="27"/>
        <v>5572.39</v>
      </c>
      <c r="AJ79">
        <f t="shared" si="28"/>
        <v>2569.6150000000002</v>
      </c>
      <c r="AK79">
        <f t="shared" si="29"/>
        <v>1654.309</v>
      </c>
      <c r="AL79">
        <f t="shared" si="30"/>
        <v>2717.6120000000001</v>
      </c>
      <c r="AN79">
        <f t="shared" si="31"/>
        <v>236.66550000000001</v>
      </c>
      <c r="AO79">
        <f t="shared" si="32"/>
        <v>285.858</v>
      </c>
      <c r="AP79">
        <f t="shared" si="33"/>
        <v>232.10599999999999</v>
      </c>
      <c r="AQ79">
        <f t="shared" si="34"/>
        <v>265.26933333333335</v>
      </c>
      <c r="AS79">
        <f t="shared" si="35"/>
        <v>3826.4279999999999</v>
      </c>
      <c r="AT79">
        <f t="shared" si="36"/>
        <v>3164.4870000000001</v>
      </c>
      <c r="AU79">
        <f t="shared" si="37"/>
        <v>4711.3026666666665</v>
      </c>
      <c r="AV79">
        <f t="shared" si="38"/>
        <v>2313.8453333333332</v>
      </c>
      <c r="AX79">
        <f t="shared" si="39"/>
        <v>-0.73029055811098975</v>
      </c>
      <c r="AZ79" s="3"/>
      <c r="BA79" s="3"/>
      <c r="BB79" s="3"/>
      <c r="BC79" s="3"/>
      <c r="BD79" s="3"/>
      <c r="BE79" s="3"/>
      <c r="BF79" s="3"/>
      <c r="BG79" s="3"/>
      <c r="BH79" s="3"/>
      <c r="BI79" s="3"/>
      <c r="BJ79" s="3"/>
    </row>
    <row r="80" spans="1:62" x14ac:dyDescent="0.25">
      <c r="A80" t="s">
        <v>131</v>
      </c>
      <c r="B80">
        <v>0</v>
      </c>
      <c r="C80">
        <v>22.452829999999999</v>
      </c>
      <c r="D80">
        <v>0</v>
      </c>
      <c r="E80">
        <v>20.652419999999999</v>
      </c>
      <c r="F80">
        <v>0</v>
      </c>
      <c r="G80">
        <v>26.629820000000002</v>
      </c>
      <c r="H80">
        <v>12.03759</v>
      </c>
      <c r="I80">
        <v>23.364089999999997</v>
      </c>
      <c r="J80">
        <v>0</v>
      </c>
      <c r="K80">
        <v>16.429179999999999</v>
      </c>
      <c r="L80">
        <v>23.219270000000002</v>
      </c>
      <c r="N80" t="s">
        <v>224</v>
      </c>
      <c r="O80">
        <v>31.404</v>
      </c>
      <c r="P80">
        <v>34.533999999999999</v>
      </c>
      <c r="Q80">
        <v>37.68</v>
      </c>
      <c r="R80">
        <v>34.185000000000002</v>
      </c>
      <c r="S80">
        <v>33.771000000000001</v>
      </c>
      <c r="T80">
        <v>24.814</v>
      </c>
      <c r="U80">
        <v>32.195</v>
      </c>
      <c r="V80">
        <v>31.18</v>
      </c>
      <c r="W80">
        <v>51.084000000000003</v>
      </c>
      <c r="X80">
        <v>41.219000000000001</v>
      </c>
      <c r="Y80">
        <v>42.308999999999997</v>
      </c>
      <c r="AB80">
        <f t="shared" si="20"/>
        <v>923.99599999999998</v>
      </c>
      <c r="AC80">
        <f t="shared" si="21"/>
        <v>1014.998</v>
      </c>
      <c r="AD80">
        <f t="shared" si="22"/>
        <v>1015.075</v>
      </c>
      <c r="AE80">
        <f t="shared" si="23"/>
        <v>1835.3999999999999</v>
      </c>
      <c r="AF80">
        <f t="shared" si="24"/>
        <v>789.64299999999992</v>
      </c>
      <c r="AG80">
        <f t="shared" si="25"/>
        <v>1723.835</v>
      </c>
      <c r="AH80">
        <f t="shared" si="26"/>
        <v>2004.3519999999999</v>
      </c>
      <c r="AI80">
        <f t="shared" si="27"/>
        <v>2657.0920000000001</v>
      </c>
      <c r="AJ80">
        <f t="shared" si="28"/>
        <v>630.14599999999996</v>
      </c>
      <c r="AK80">
        <f t="shared" si="29"/>
        <v>567.44600000000003</v>
      </c>
      <c r="AL80">
        <f t="shared" si="30"/>
        <v>801.61400000000003</v>
      </c>
      <c r="AN80">
        <f t="shared" si="31"/>
        <v>32.969000000000001</v>
      </c>
      <c r="AO80">
        <f t="shared" si="32"/>
        <v>35.212000000000003</v>
      </c>
      <c r="AP80">
        <f t="shared" si="33"/>
        <v>29.396333333333331</v>
      </c>
      <c r="AQ80">
        <f t="shared" si="34"/>
        <v>44.870666666666665</v>
      </c>
      <c r="AS80">
        <f t="shared" si="35"/>
        <v>984.68966666666677</v>
      </c>
      <c r="AT80">
        <f t="shared" si="36"/>
        <v>1312.5214999999998</v>
      </c>
      <c r="AU80">
        <f t="shared" si="37"/>
        <v>2128.4263333333333</v>
      </c>
      <c r="AV80">
        <f t="shared" si="38"/>
        <v>666.40200000000004</v>
      </c>
      <c r="AX80">
        <f t="shared" si="39"/>
        <v>-0.81627284641394449</v>
      </c>
      <c r="AZ80" s="3"/>
      <c r="BA80" s="3"/>
      <c r="BB80" s="3"/>
      <c r="BC80" s="3"/>
      <c r="BD80" s="3"/>
      <c r="BE80" s="3"/>
      <c r="BF80" s="3"/>
      <c r="BG80" s="3"/>
      <c r="BH80" s="3"/>
      <c r="BI80" s="3"/>
      <c r="BJ80" s="3"/>
    </row>
    <row r="81" spans="1:12" x14ac:dyDescent="0.25">
      <c r="A81" t="s">
        <v>132</v>
      </c>
      <c r="B81">
        <v>17.23761</v>
      </c>
      <c r="C81">
        <v>46.444490000000002</v>
      </c>
      <c r="D81">
        <v>107.43809999999999</v>
      </c>
      <c r="E81">
        <v>91.631199999999993</v>
      </c>
      <c r="F81">
        <v>21.315620000000003</v>
      </c>
      <c r="G81">
        <v>14.690262000000001</v>
      </c>
      <c r="H81">
        <v>81.311299999999989</v>
      </c>
      <c r="I81">
        <v>121.04140000000001</v>
      </c>
      <c r="J81">
        <v>34.389060000000001</v>
      </c>
      <c r="K81">
        <v>31.01568</v>
      </c>
      <c r="L81">
        <v>76.977900000000005</v>
      </c>
    </row>
    <row r="82" spans="1:12" x14ac:dyDescent="0.25">
      <c r="A82" t="s">
        <v>133</v>
      </c>
      <c r="B82">
        <v>17.450780000000002</v>
      </c>
      <c r="C82">
        <v>101.3964</v>
      </c>
      <c r="D82">
        <v>69.650199999999998</v>
      </c>
      <c r="E82">
        <v>36.14076</v>
      </c>
      <c r="F82">
        <v>0</v>
      </c>
      <c r="G82">
        <v>23.033239999999999</v>
      </c>
      <c r="H82">
        <v>94.336500000000001</v>
      </c>
      <c r="I82">
        <v>61.167560000000002</v>
      </c>
      <c r="J82">
        <v>79.049400000000006</v>
      </c>
      <c r="K82">
        <v>14.20213</v>
      </c>
      <c r="L82">
        <v>92.364799999999988</v>
      </c>
    </row>
    <row r="83" spans="1:12" x14ac:dyDescent="0.25">
      <c r="A83" t="s">
        <v>35</v>
      </c>
      <c r="B83">
        <v>1508.8380000000002</v>
      </c>
      <c r="C83">
        <v>1416.1119999999999</v>
      </c>
      <c r="D83">
        <v>1281.8820000000001</v>
      </c>
      <c r="E83">
        <v>1482.175</v>
      </c>
      <c r="F83">
        <v>1050.5640000000001</v>
      </c>
      <c r="G83">
        <v>1935.3209999999999</v>
      </c>
      <c r="H83">
        <v>2268.8040000000001</v>
      </c>
      <c r="I83">
        <v>2573.1309999999999</v>
      </c>
      <c r="J83">
        <v>1240.6210000000001</v>
      </c>
      <c r="K83">
        <v>682.91300000000001</v>
      </c>
      <c r="L83">
        <v>1597.1179999999999</v>
      </c>
    </row>
    <row r="84" spans="1:12" x14ac:dyDescent="0.25">
      <c r="A84" t="s">
        <v>134</v>
      </c>
      <c r="B84">
        <v>8.0598900000000011</v>
      </c>
      <c r="C84">
        <v>21.59975</v>
      </c>
      <c r="D84">
        <v>2.3625030000000002</v>
      </c>
      <c r="E84">
        <v>0</v>
      </c>
      <c r="F84">
        <v>0</v>
      </c>
      <c r="G84">
        <v>45.40334</v>
      </c>
      <c r="H84">
        <v>37.662880000000001</v>
      </c>
      <c r="I84">
        <v>5.7733699999999999</v>
      </c>
      <c r="J84">
        <v>6.5965600000000002</v>
      </c>
      <c r="K84">
        <v>16.45711</v>
      </c>
      <c r="L84">
        <v>0</v>
      </c>
    </row>
    <row r="85" spans="1:12" x14ac:dyDescent="0.25">
      <c r="A85" t="s">
        <v>36</v>
      </c>
      <c r="B85">
        <v>19959.939999999999</v>
      </c>
      <c r="C85">
        <v>36787.53</v>
      </c>
      <c r="D85">
        <v>35300.29</v>
      </c>
      <c r="E85">
        <v>23632.639999999999</v>
      </c>
      <c r="F85">
        <v>10773.89</v>
      </c>
      <c r="G85">
        <v>28797.620000000003</v>
      </c>
      <c r="H85">
        <v>47144</v>
      </c>
      <c r="I85">
        <v>40363.25</v>
      </c>
      <c r="J85">
        <v>19562.05</v>
      </c>
      <c r="K85">
        <v>22750.28</v>
      </c>
      <c r="L85">
        <v>20473.3</v>
      </c>
    </row>
    <row r="86" spans="1:12" x14ac:dyDescent="0.25">
      <c r="A86" t="s">
        <v>37</v>
      </c>
      <c r="B86">
        <v>4951.63</v>
      </c>
      <c r="C86">
        <v>9191.41</v>
      </c>
      <c r="D86">
        <v>7349.66</v>
      </c>
      <c r="E86">
        <v>5657.42</v>
      </c>
      <c r="F86">
        <v>3043.0550000000003</v>
      </c>
      <c r="G86">
        <v>84260.200000000012</v>
      </c>
      <c r="H86">
        <v>104025.5</v>
      </c>
      <c r="I86">
        <v>83226.200000000012</v>
      </c>
      <c r="J86">
        <v>8583.9599999999991</v>
      </c>
      <c r="K86">
        <v>16985.05</v>
      </c>
      <c r="L86">
        <v>13605.5</v>
      </c>
    </row>
    <row r="87" spans="1:12" x14ac:dyDescent="0.25">
      <c r="A87" t="s">
        <v>38</v>
      </c>
      <c r="B87">
        <v>85.707999999999998</v>
      </c>
      <c r="C87">
        <v>169.76599999999999</v>
      </c>
      <c r="D87">
        <v>112.58320000000001</v>
      </c>
      <c r="E87">
        <v>40.30339</v>
      </c>
      <c r="F87">
        <v>63.2181</v>
      </c>
      <c r="G87">
        <v>932.54199999999992</v>
      </c>
      <c r="H87">
        <v>1441.674</v>
      </c>
      <c r="I87">
        <v>1293.8720000000001</v>
      </c>
      <c r="J87">
        <v>141.55959999999999</v>
      </c>
      <c r="K87">
        <v>135.17009999999999</v>
      </c>
      <c r="L87">
        <v>122.0752</v>
      </c>
    </row>
    <row r="88" spans="1:12" x14ac:dyDescent="0.25">
      <c r="A88" t="s">
        <v>135</v>
      </c>
      <c r="B88">
        <v>0</v>
      </c>
      <c r="C88">
        <v>0</v>
      </c>
      <c r="D88">
        <v>0</v>
      </c>
      <c r="E88">
        <v>0</v>
      </c>
      <c r="F88">
        <v>29.463609999999996</v>
      </c>
      <c r="G88">
        <v>0</v>
      </c>
      <c r="H88">
        <v>25.195059999999998</v>
      </c>
      <c r="I88">
        <v>16.46349</v>
      </c>
      <c r="J88">
        <v>0</v>
      </c>
      <c r="K88">
        <v>29.275769999999998</v>
      </c>
      <c r="L88">
        <v>22.66854</v>
      </c>
    </row>
    <row r="89" spans="1:12" x14ac:dyDescent="0.25">
      <c r="A89" t="s">
        <v>136</v>
      </c>
      <c r="B89">
        <v>18.537420000000001</v>
      </c>
      <c r="C89">
        <v>18.082609999999999</v>
      </c>
      <c r="D89">
        <v>0</v>
      </c>
      <c r="E89">
        <v>114.42829999999999</v>
      </c>
      <c r="F89">
        <v>81.84190000000001</v>
      </c>
      <c r="G89">
        <v>32.795270000000002</v>
      </c>
      <c r="H89">
        <v>19.703785</v>
      </c>
      <c r="I89">
        <v>50.976100000000002</v>
      </c>
      <c r="J89">
        <v>9.0960800000000006</v>
      </c>
      <c r="K89">
        <v>6.2001999999999997</v>
      </c>
      <c r="L89">
        <v>50.674250000000001</v>
      </c>
    </row>
    <row r="90" spans="1:12" x14ac:dyDescent="0.25">
      <c r="A90" t="s">
        <v>39</v>
      </c>
      <c r="B90">
        <v>186.53490000000002</v>
      </c>
      <c r="C90">
        <v>146.14080000000001</v>
      </c>
      <c r="D90">
        <v>89.489599999999996</v>
      </c>
      <c r="E90">
        <v>113.52680000000001</v>
      </c>
      <c r="F90">
        <v>45.493389999999998</v>
      </c>
      <c r="G90">
        <v>42.907289999999996</v>
      </c>
      <c r="H90">
        <v>231.35329999999999</v>
      </c>
      <c r="I90">
        <v>255.95229999999998</v>
      </c>
      <c r="J90">
        <v>116.57159999999999</v>
      </c>
      <c r="K90">
        <v>100.5352</v>
      </c>
      <c r="L90">
        <v>112.22370000000001</v>
      </c>
    </row>
    <row r="91" spans="1:12" x14ac:dyDescent="0.25">
      <c r="A91" t="s">
        <v>40</v>
      </c>
      <c r="B91">
        <v>147.4992</v>
      </c>
      <c r="C91">
        <v>119.08380000000001</v>
      </c>
      <c r="D91">
        <v>45.285710000000009</v>
      </c>
      <c r="E91">
        <v>294.339</v>
      </c>
      <c r="F91">
        <v>229.06319999999999</v>
      </c>
      <c r="G91">
        <v>150.33150000000001</v>
      </c>
      <c r="H91">
        <v>126.34270000000001</v>
      </c>
      <c r="I91">
        <v>293.57120000000003</v>
      </c>
      <c r="J91">
        <v>162.6421</v>
      </c>
      <c r="K91">
        <v>144.46449999999999</v>
      </c>
      <c r="L91">
        <v>199.64999999999998</v>
      </c>
    </row>
    <row r="92" spans="1:12" x14ac:dyDescent="0.25">
      <c r="A92" t="s">
        <v>137</v>
      </c>
      <c r="B92">
        <v>29.685760000000002</v>
      </c>
      <c r="C92">
        <v>44.903660000000002</v>
      </c>
      <c r="D92">
        <v>0</v>
      </c>
      <c r="E92">
        <v>0</v>
      </c>
      <c r="F92">
        <v>0</v>
      </c>
      <c r="G92">
        <v>0</v>
      </c>
      <c r="H92">
        <v>0</v>
      </c>
      <c r="I92">
        <v>23.66422</v>
      </c>
      <c r="J92">
        <v>8.8227200000000003</v>
      </c>
      <c r="K92">
        <v>0</v>
      </c>
      <c r="L92">
        <v>45.976920000000007</v>
      </c>
    </row>
    <row r="93" spans="1:12" x14ac:dyDescent="0.25">
      <c r="A93" t="s">
        <v>41</v>
      </c>
      <c r="B93">
        <v>527.27300000000002</v>
      </c>
      <c r="C93">
        <v>467.44050000000004</v>
      </c>
      <c r="D93">
        <v>256.46690000000001</v>
      </c>
      <c r="E93">
        <v>173.03570000000002</v>
      </c>
      <c r="F93">
        <v>22.723019999999998</v>
      </c>
      <c r="G93">
        <v>365.69810000000001</v>
      </c>
      <c r="H93">
        <v>256.52870000000001</v>
      </c>
      <c r="I93">
        <v>451.51650000000001</v>
      </c>
      <c r="J93">
        <v>487.6318</v>
      </c>
      <c r="K93">
        <v>139.0137</v>
      </c>
      <c r="L93">
        <v>469.12099999999998</v>
      </c>
    </row>
    <row r="94" spans="1:12" x14ac:dyDescent="0.25">
      <c r="A94" t="s">
        <v>138</v>
      </c>
      <c r="B94">
        <v>158.95689999999999</v>
      </c>
      <c r="C94">
        <v>189.8272</v>
      </c>
      <c r="D94">
        <v>20.826229999999999</v>
      </c>
      <c r="E94">
        <v>116.0616</v>
      </c>
      <c r="F94">
        <v>29.225369999999998</v>
      </c>
      <c r="G94">
        <v>41.006749999999997</v>
      </c>
      <c r="H94">
        <v>50.4056</v>
      </c>
      <c r="I94">
        <v>69.466049999999996</v>
      </c>
      <c r="J94">
        <v>131.49039999999999</v>
      </c>
      <c r="K94">
        <v>79.866299999999995</v>
      </c>
      <c r="L94">
        <v>107.4423</v>
      </c>
    </row>
    <row r="95" spans="1:12" x14ac:dyDescent="0.25">
      <c r="A95" t="s">
        <v>139</v>
      </c>
      <c r="B95">
        <v>0</v>
      </c>
      <c r="C95">
        <v>7.7222299999999997</v>
      </c>
      <c r="D95">
        <v>49.024119999999996</v>
      </c>
      <c r="E95">
        <v>0</v>
      </c>
      <c r="F95">
        <v>0</v>
      </c>
      <c r="G95">
        <v>0</v>
      </c>
      <c r="H95">
        <v>15.092510000000001</v>
      </c>
      <c r="I95">
        <v>2.8866800000000001</v>
      </c>
      <c r="J95">
        <v>0</v>
      </c>
      <c r="K95">
        <v>17.187370000000001</v>
      </c>
      <c r="L95">
        <v>50.376400000000004</v>
      </c>
    </row>
    <row r="96" spans="1:12" x14ac:dyDescent="0.25">
      <c r="A96" t="s">
        <v>42</v>
      </c>
      <c r="B96">
        <v>70.161500000000004</v>
      </c>
      <c r="C96">
        <v>196.37049999999999</v>
      </c>
      <c r="D96">
        <v>111.87950000000001</v>
      </c>
      <c r="E96">
        <v>35.557379999999995</v>
      </c>
      <c r="F96">
        <v>68.042400000000001</v>
      </c>
      <c r="G96">
        <v>22.290682</v>
      </c>
      <c r="H96">
        <v>65.214799999999997</v>
      </c>
      <c r="I96">
        <v>39.953870000000002</v>
      </c>
      <c r="J96">
        <v>137.89179999999999</v>
      </c>
      <c r="K96">
        <v>61.876800000000003</v>
      </c>
      <c r="L96">
        <v>148.9349</v>
      </c>
    </row>
    <row r="97" spans="1:12" x14ac:dyDescent="0.25">
      <c r="A97" t="s">
        <v>140</v>
      </c>
      <c r="B97">
        <v>588.74900000000002</v>
      </c>
      <c r="C97">
        <v>788.26299999999992</v>
      </c>
      <c r="D97">
        <v>426.10090000000002</v>
      </c>
      <c r="E97">
        <v>136.51579999999998</v>
      </c>
      <c r="F97">
        <v>0</v>
      </c>
      <c r="G97">
        <v>372.90250000000003</v>
      </c>
      <c r="H97">
        <v>438.81689999999998</v>
      </c>
      <c r="I97">
        <v>407.70339999999999</v>
      </c>
      <c r="J97">
        <v>352.42689999999993</v>
      </c>
      <c r="K97">
        <v>155.33529999999999</v>
      </c>
      <c r="L97">
        <v>481.30399999999997</v>
      </c>
    </row>
    <row r="98" spans="1:12" x14ac:dyDescent="0.25">
      <c r="A98" t="s">
        <v>43</v>
      </c>
      <c r="B98">
        <v>1974.0740000000001</v>
      </c>
      <c r="C98">
        <v>2630.127</v>
      </c>
      <c r="D98">
        <v>1148.462</v>
      </c>
      <c r="E98">
        <v>277.3338</v>
      </c>
      <c r="F98">
        <v>58.944899999999997</v>
      </c>
      <c r="G98">
        <v>1018.7360000000001</v>
      </c>
      <c r="H98">
        <v>858.76800000000003</v>
      </c>
      <c r="I98">
        <v>1241.7</v>
      </c>
      <c r="J98">
        <v>1082.8430000000001</v>
      </c>
      <c r="K98">
        <v>869.58899999999994</v>
      </c>
      <c r="L98">
        <v>1258.546</v>
      </c>
    </row>
    <row r="99" spans="1:12" x14ac:dyDescent="0.25">
      <c r="A99" t="s">
        <v>141</v>
      </c>
      <c r="B99">
        <v>37.699619999999996</v>
      </c>
      <c r="C99">
        <v>68.519599999999997</v>
      </c>
      <c r="D99">
        <v>48.496960000000001</v>
      </c>
      <c r="E99">
        <v>21.595860000000002</v>
      </c>
      <c r="F99">
        <v>0</v>
      </c>
      <c r="G99">
        <v>16.258299999999998</v>
      </c>
      <c r="H99">
        <v>28.79232</v>
      </c>
      <c r="I99">
        <v>0</v>
      </c>
      <c r="J99">
        <v>60.490099999999998</v>
      </c>
      <c r="K99">
        <v>19.841439999999999</v>
      </c>
      <c r="L99">
        <v>32.281099999999995</v>
      </c>
    </row>
    <row r="100" spans="1:12" x14ac:dyDescent="0.25">
      <c r="A100" t="s">
        <v>142</v>
      </c>
      <c r="B100">
        <v>0</v>
      </c>
      <c r="C100">
        <v>46.053160000000005</v>
      </c>
      <c r="D100">
        <v>63.849140000000006</v>
      </c>
      <c r="E100">
        <v>0.12922339999999999</v>
      </c>
      <c r="F100">
        <v>0.29416809999999999</v>
      </c>
      <c r="G100">
        <v>162.6454</v>
      </c>
      <c r="H100">
        <v>200.35339999999999</v>
      </c>
      <c r="I100">
        <v>276.92590000000001</v>
      </c>
      <c r="J100">
        <v>104.24469999999999</v>
      </c>
      <c r="K100">
        <v>56.256540000000001</v>
      </c>
      <c r="L100">
        <v>207.95260000000002</v>
      </c>
    </row>
    <row r="101" spans="1:12" x14ac:dyDescent="0.25">
      <c r="A101" t="s">
        <v>143</v>
      </c>
      <c r="B101">
        <v>20.27459</v>
      </c>
      <c r="C101">
        <v>1.6222300000000001</v>
      </c>
      <c r="D101">
        <v>16.694869999999998</v>
      </c>
      <c r="E101">
        <v>0</v>
      </c>
      <c r="F101">
        <v>0</v>
      </c>
      <c r="G101">
        <v>88.45750000000001</v>
      </c>
      <c r="H101">
        <v>153.65699999999998</v>
      </c>
      <c r="I101">
        <v>210.0806</v>
      </c>
      <c r="J101">
        <v>1.0177689999999999</v>
      </c>
      <c r="K101">
        <v>48.344299999999997</v>
      </c>
      <c r="L101">
        <v>57.855549999999994</v>
      </c>
    </row>
    <row r="102" spans="1:12" x14ac:dyDescent="0.25">
      <c r="A102" t="s">
        <v>44</v>
      </c>
      <c r="B102">
        <v>89.677000000000007</v>
      </c>
      <c r="C102">
        <v>141.19119999999998</v>
      </c>
      <c r="D102">
        <v>88.762500000000003</v>
      </c>
      <c r="E102">
        <v>244.0367</v>
      </c>
      <c r="F102">
        <v>106.4478</v>
      </c>
      <c r="G102">
        <v>81.203599999999994</v>
      </c>
      <c r="H102">
        <v>245.61579999999998</v>
      </c>
      <c r="I102">
        <v>443.40559999999999</v>
      </c>
      <c r="J102">
        <v>61.040799999999997</v>
      </c>
      <c r="K102">
        <v>118.43799999999999</v>
      </c>
      <c r="L102">
        <v>68.910799999999995</v>
      </c>
    </row>
    <row r="103" spans="1:12" x14ac:dyDescent="0.25">
      <c r="A103" t="s">
        <v>45</v>
      </c>
      <c r="B103">
        <v>487.61099999999999</v>
      </c>
      <c r="C103">
        <v>802.32300000000009</v>
      </c>
      <c r="D103">
        <v>644.56399999999996</v>
      </c>
      <c r="E103">
        <v>34.926339999999996</v>
      </c>
      <c r="F103">
        <v>23.864090000000001</v>
      </c>
      <c r="G103">
        <v>164.64519999999999</v>
      </c>
      <c r="H103">
        <v>41.763950000000001</v>
      </c>
      <c r="I103">
        <v>71.046840000000003</v>
      </c>
      <c r="J103">
        <v>68.684299999999993</v>
      </c>
      <c r="K103">
        <v>213.17009999999999</v>
      </c>
      <c r="L103">
        <v>85.50930000000001</v>
      </c>
    </row>
    <row r="104" spans="1:12" x14ac:dyDescent="0.25">
      <c r="A104" t="s">
        <v>144</v>
      </c>
      <c r="B104">
        <v>0</v>
      </c>
      <c r="C104">
        <v>11.848939999999999</v>
      </c>
      <c r="D104">
        <v>88.51230000000001</v>
      </c>
      <c r="E104">
        <v>16.778400000000001</v>
      </c>
      <c r="F104">
        <v>0</v>
      </c>
      <c r="G104">
        <v>0</v>
      </c>
      <c r="H104">
        <v>6.1891100000000003</v>
      </c>
      <c r="I104">
        <v>13.276669999999999</v>
      </c>
      <c r="J104">
        <v>15.325530000000001</v>
      </c>
      <c r="K104">
        <v>7.1774800000000001</v>
      </c>
      <c r="L104">
        <v>15.73226</v>
      </c>
    </row>
    <row r="105" spans="1:12" x14ac:dyDescent="0.25">
      <c r="A105" t="s">
        <v>145</v>
      </c>
      <c r="B105">
        <v>28.416090000000004</v>
      </c>
      <c r="C105">
        <v>38.681650000000005</v>
      </c>
      <c r="D105">
        <v>89.117999999999995</v>
      </c>
      <c r="E105">
        <v>18.1251</v>
      </c>
      <c r="F105">
        <v>56.414090000000002</v>
      </c>
      <c r="G105">
        <v>105.7402</v>
      </c>
      <c r="H105">
        <v>195.22730000000001</v>
      </c>
      <c r="I105">
        <v>162.93270000000001</v>
      </c>
      <c r="J105">
        <v>86.150299999999987</v>
      </c>
      <c r="K105">
        <v>27.323830000000001</v>
      </c>
      <c r="L105">
        <v>73.17240000000001</v>
      </c>
    </row>
    <row r="106" spans="1:12" x14ac:dyDescent="0.25">
      <c r="A106" t="s">
        <v>46</v>
      </c>
      <c r="B106">
        <v>2086.4459999999999</v>
      </c>
      <c r="C106">
        <v>2877.2779999999998</v>
      </c>
      <c r="D106">
        <v>1678.8269999999998</v>
      </c>
      <c r="E106">
        <v>1637.9589999999998</v>
      </c>
      <c r="F106">
        <v>841.80399999999997</v>
      </c>
      <c r="G106">
        <v>5048.79</v>
      </c>
      <c r="H106">
        <v>4597.1000000000004</v>
      </c>
      <c r="I106">
        <v>5111.7299999999996</v>
      </c>
      <c r="J106">
        <v>1967.877</v>
      </c>
      <c r="K106">
        <v>1351.636</v>
      </c>
      <c r="L106">
        <v>2373.2070000000003</v>
      </c>
    </row>
    <row r="107" spans="1:12" x14ac:dyDescent="0.25">
      <c r="A107" t="s">
        <v>146</v>
      </c>
      <c r="B107">
        <v>93.469200000000001</v>
      </c>
      <c r="C107">
        <v>168.04150000000001</v>
      </c>
      <c r="D107">
        <v>89.4923</v>
      </c>
      <c r="E107">
        <v>19.041070000000001</v>
      </c>
      <c r="F107">
        <v>0</v>
      </c>
      <c r="G107">
        <v>11.745519999999999</v>
      </c>
      <c r="H107">
        <v>12.354089999999999</v>
      </c>
      <c r="I107">
        <v>34.998269999999998</v>
      </c>
      <c r="J107">
        <v>73.4786</v>
      </c>
      <c r="K107">
        <v>37.32835</v>
      </c>
      <c r="L107">
        <v>68.138099999999994</v>
      </c>
    </row>
    <row r="108" spans="1:12" x14ac:dyDescent="0.25">
      <c r="A108" t="s">
        <v>147</v>
      </c>
      <c r="B108">
        <v>28.756790000000002</v>
      </c>
      <c r="C108">
        <v>8.6158099999999997</v>
      </c>
      <c r="D108">
        <v>10.09442</v>
      </c>
      <c r="E108">
        <v>4.5403799999999999</v>
      </c>
      <c r="F108">
        <v>0</v>
      </c>
      <c r="G108">
        <v>96.860399999999998</v>
      </c>
      <c r="H108">
        <v>30.143709999999999</v>
      </c>
      <c r="I108">
        <v>97.575600000000009</v>
      </c>
      <c r="J108">
        <v>17.3721</v>
      </c>
      <c r="K108">
        <v>18.615300000000001</v>
      </c>
      <c r="L108">
        <v>53.560300000000005</v>
      </c>
    </row>
    <row r="109" spans="1:12" x14ac:dyDescent="0.25">
      <c r="A109" t="s">
        <v>47</v>
      </c>
      <c r="B109">
        <v>54601.100000000006</v>
      </c>
      <c r="C109">
        <v>91343.099999999991</v>
      </c>
      <c r="D109">
        <v>70039.8</v>
      </c>
      <c r="E109">
        <v>87028.5</v>
      </c>
      <c r="F109">
        <v>44872.900000000009</v>
      </c>
      <c r="G109">
        <v>83704.3</v>
      </c>
      <c r="H109">
        <v>90407.3</v>
      </c>
      <c r="I109">
        <v>136466.1</v>
      </c>
      <c r="J109">
        <v>41801.79</v>
      </c>
      <c r="K109">
        <v>27142.34</v>
      </c>
      <c r="L109">
        <v>51450</v>
      </c>
    </row>
    <row r="110" spans="1:12" x14ac:dyDescent="0.25">
      <c r="A110" t="s">
        <v>148</v>
      </c>
      <c r="B110">
        <v>188.38390000000001</v>
      </c>
      <c r="C110">
        <v>240.08350000000002</v>
      </c>
      <c r="D110">
        <v>188.29660000000001</v>
      </c>
      <c r="E110">
        <v>104.2967</v>
      </c>
      <c r="F110">
        <v>1.9304300000000001</v>
      </c>
      <c r="G110">
        <v>0</v>
      </c>
      <c r="H110">
        <v>57.134500000000003</v>
      </c>
      <c r="I110">
        <v>96.812259999999995</v>
      </c>
      <c r="J110">
        <v>73.41</v>
      </c>
      <c r="K110">
        <v>124.036</v>
      </c>
      <c r="L110">
        <v>151.31030000000001</v>
      </c>
    </row>
    <row r="111" spans="1:12" x14ac:dyDescent="0.25">
      <c r="A111" t="s">
        <v>48</v>
      </c>
      <c r="B111">
        <v>431.18900000000002</v>
      </c>
      <c r="C111">
        <v>646.60900000000004</v>
      </c>
      <c r="D111">
        <v>457.28500000000003</v>
      </c>
      <c r="E111">
        <v>1206.0320000000002</v>
      </c>
      <c r="F111">
        <v>752.55100000000004</v>
      </c>
      <c r="G111">
        <v>203.64700000000002</v>
      </c>
      <c r="H111">
        <v>323.48610000000002</v>
      </c>
      <c r="I111">
        <v>324.49119999999999</v>
      </c>
      <c r="J111">
        <v>456.8569</v>
      </c>
      <c r="K111">
        <v>334.49520000000001</v>
      </c>
      <c r="L111">
        <v>390.18490000000003</v>
      </c>
    </row>
    <row r="112" spans="1:12" x14ac:dyDescent="0.25">
      <c r="A112" t="s">
        <v>49</v>
      </c>
      <c r="B112">
        <v>151.16419999999999</v>
      </c>
      <c r="C112">
        <v>214.37139999999999</v>
      </c>
      <c r="D112">
        <v>233.07749999999999</v>
      </c>
      <c r="E112">
        <v>1498.6219999999998</v>
      </c>
      <c r="F112">
        <v>529.40700000000004</v>
      </c>
      <c r="G112">
        <v>99.14</v>
      </c>
      <c r="H112">
        <v>229.02370000000002</v>
      </c>
      <c r="I112">
        <v>178.79040000000001</v>
      </c>
      <c r="J112">
        <v>272.44409999999999</v>
      </c>
      <c r="K112">
        <v>169.8511</v>
      </c>
      <c r="L112">
        <v>151.8716</v>
      </c>
    </row>
    <row r="113" spans="1:12" x14ac:dyDescent="0.25">
      <c r="A113" t="s">
        <v>50</v>
      </c>
      <c r="B113">
        <v>103.8378</v>
      </c>
      <c r="C113">
        <v>140.7251</v>
      </c>
      <c r="D113">
        <v>87.349899999999991</v>
      </c>
      <c r="E113">
        <v>82.215299999999999</v>
      </c>
      <c r="F113">
        <v>116.2581</v>
      </c>
      <c r="G113">
        <v>75.785500000000013</v>
      </c>
      <c r="H113">
        <v>77.721599999999995</v>
      </c>
      <c r="I113">
        <v>43.344059999999999</v>
      </c>
      <c r="J113">
        <v>117.79419999999999</v>
      </c>
      <c r="K113">
        <v>48.576809999999995</v>
      </c>
      <c r="L113">
        <v>136.989</v>
      </c>
    </row>
    <row r="114" spans="1:12" x14ac:dyDescent="0.25">
      <c r="A114" t="s">
        <v>51</v>
      </c>
      <c r="B114">
        <v>196.92259999999999</v>
      </c>
      <c r="C114">
        <v>230.13750000000002</v>
      </c>
      <c r="D114">
        <v>294.81299999999999</v>
      </c>
      <c r="E114">
        <v>394.87659999999994</v>
      </c>
      <c r="F114">
        <v>296.98020000000002</v>
      </c>
      <c r="G114">
        <v>91.919600000000003</v>
      </c>
      <c r="H114">
        <v>194.15799999999999</v>
      </c>
      <c r="I114">
        <v>208.16310000000001</v>
      </c>
      <c r="J114">
        <v>136.76660000000001</v>
      </c>
      <c r="K114">
        <v>132.69030000000001</v>
      </c>
      <c r="L114">
        <v>151.89760000000001</v>
      </c>
    </row>
    <row r="115" spans="1:12" x14ac:dyDescent="0.25">
      <c r="A115" t="s">
        <v>52</v>
      </c>
      <c r="B115">
        <v>889.58999999999992</v>
      </c>
      <c r="C115">
        <v>1291.5449999999998</v>
      </c>
      <c r="D115">
        <v>1049.9839999999999</v>
      </c>
      <c r="E115">
        <v>1244.643</v>
      </c>
      <c r="F115">
        <v>699.07400000000007</v>
      </c>
      <c r="G115">
        <v>362.51900000000001</v>
      </c>
      <c r="H115">
        <v>913.87400000000002</v>
      </c>
      <c r="I115">
        <v>1118.4929999999999</v>
      </c>
      <c r="J115">
        <v>833.71399999999994</v>
      </c>
      <c r="K115">
        <v>538.87699999999995</v>
      </c>
      <c r="L115">
        <v>800.43399999999997</v>
      </c>
    </row>
    <row r="116" spans="1:12" x14ac:dyDescent="0.25">
      <c r="A116" t="s">
        <v>53</v>
      </c>
      <c r="B116">
        <v>32631.39</v>
      </c>
      <c r="C116">
        <v>42411.71</v>
      </c>
      <c r="D116">
        <v>29830.02</v>
      </c>
      <c r="E116">
        <v>49288.599999999991</v>
      </c>
      <c r="F116">
        <v>17178.45</v>
      </c>
      <c r="G116">
        <v>28044.52</v>
      </c>
      <c r="H116">
        <v>32806.32</v>
      </c>
      <c r="I116">
        <v>42256.65</v>
      </c>
      <c r="J116">
        <v>20820.870000000003</v>
      </c>
      <c r="K116">
        <v>15107.77</v>
      </c>
      <c r="L116">
        <v>27871.230000000003</v>
      </c>
    </row>
    <row r="117" spans="1:12" x14ac:dyDescent="0.25">
      <c r="A117" t="s">
        <v>149</v>
      </c>
      <c r="B117">
        <v>29.139600000000005</v>
      </c>
      <c r="C117">
        <v>41.752499999999998</v>
      </c>
      <c r="D117">
        <v>33.100769999999997</v>
      </c>
      <c r="E117">
        <v>119.7984</v>
      </c>
      <c r="F117">
        <v>0</v>
      </c>
      <c r="G117">
        <v>0</v>
      </c>
      <c r="H117">
        <v>22.392209999999999</v>
      </c>
      <c r="I117">
        <v>33.984470000000002</v>
      </c>
      <c r="J117">
        <v>22.785620000000002</v>
      </c>
      <c r="K117">
        <v>14.77322</v>
      </c>
      <c r="L117">
        <v>6.0771829999999998</v>
      </c>
    </row>
    <row r="118" spans="1:12" x14ac:dyDescent="0.25">
      <c r="A118" t="s">
        <v>54</v>
      </c>
      <c r="B118">
        <v>231.43819999999999</v>
      </c>
      <c r="C118">
        <v>251.1694</v>
      </c>
      <c r="D118">
        <v>45.769800000000004</v>
      </c>
      <c r="E118">
        <v>214.845</v>
      </c>
      <c r="F118">
        <v>216.8998</v>
      </c>
      <c r="G118">
        <v>232.76959999999997</v>
      </c>
      <c r="H118">
        <v>232.57870000000003</v>
      </c>
      <c r="I118">
        <v>464.32000000000005</v>
      </c>
      <c r="J118">
        <v>95.8827</v>
      </c>
      <c r="K118">
        <v>94.560199999999995</v>
      </c>
      <c r="L118">
        <v>248.65390000000002</v>
      </c>
    </row>
    <row r="119" spans="1:12" x14ac:dyDescent="0.25">
      <c r="A119" t="s">
        <v>55</v>
      </c>
      <c r="B119">
        <v>1064.8910000000001</v>
      </c>
      <c r="C119">
        <v>1251.239</v>
      </c>
      <c r="D119">
        <v>1218.818</v>
      </c>
      <c r="E119">
        <v>1305.421</v>
      </c>
      <c r="F119">
        <v>424.39679999999998</v>
      </c>
      <c r="G119">
        <v>256.14639999999997</v>
      </c>
      <c r="H119">
        <v>273.17309999999998</v>
      </c>
      <c r="I119">
        <v>420.25739999999996</v>
      </c>
      <c r="J119">
        <v>737.947</v>
      </c>
      <c r="K119">
        <v>293.15460000000002</v>
      </c>
      <c r="L119">
        <v>810.62400000000002</v>
      </c>
    </row>
    <row r="120" spans="1:12" x14ac:dyDescent="0.25">
      <c r="A120" t="s">
        <v>56</v>
      </c>
      <c r="B120">
        <v>29796.649999999998</v>
      </c>
      <c r="C120">
        <v>30318.070000000003</v>
      </c>
      <c r="D120">
        <v>20013.22</v>
      </c>
      <c r="E120">
        <v>52309.599999999991</v>
      </c>
      <c r="F120">
        <v>28102.68</v>
      </c>
      <c r="G120">
        <v>10905.39</v>
      </c>
      <c r="H120">
        <v>12774.26</v>
      </c>
      <c r="I120">
        <v>14637.61</v>
      </c>
      <c r="J120">
        <v>17806.620000000003</v>
      </c>
      <c r="K120">
        <v>11266.12</v>
      </c>
      <c r="L120">
        <v>19127.379999999997</v>
      </c>
    </row>
    <row r="121" spans="1:12" x14ac:dyDescent="0.25">
      <c r="A121" t="s">
        <v>150</v>
      </c>
      <c r="B121">
        <v>66.928399999999996</v>
      </c>
      <c r="C121">
        <v>164.37289999999999</v>
      </c>
      <c r="D121">
        <v>92.03779999999999</v>
      </c>
      <c r="E121">
        <v>228.35000000000002</v>
      </c>
      <c r="F121">
        <v>49.072270000000003</v>
      </c>
      <c r="G121">
        <v>89.292100000000005</v>
      </c>
      <c r="H121">
        <v>87.021100000000004</v>
      </c>
      <c r="I121">
        <v>87.914500000000004</v>
      </c>
      <c r="J121">
        <v>64.766900000000007</v>
      </c>
      <c r="K121">
        <v>27.549080000000004</v>
      </c>
      <c r="L121">
        <v>57.622910000000005</v>
      </c>
    </row>
    <row r="122" spans="1:12" x14ac:dyDescent="0.25">
      <c r="A122" t="s">
        <v>57</v>
      </c>
      <c r="B122">
        <v>2102.6509999999998</v>
      </c>
      <c r="C122">
        <v>1923.0569999999998</v>
      </c>
      <c r="D122">
        <v>1855.3789999999999</v>
      </c>
      <c r="E122">
        <v>2908.9879999999998</v>
      </c>
      <c r="F122">
        <v>632.94100000000003</v>
      </c>
      <c r="G122">
        <v>2902.7559999999999</v>
      </c>
      <c r="H122">
        <v>3706.9140000000002</v>
      </c>
      <c r="I122">
        <v>3780.0370000000003</v>
      </c>
      <c r="J122">
        <v>1325.0339999999999</v>
      </c>
      <c r="K122">
        <v>1136.7829999999999</v>
      </c>
      <c r="L122">
        <v>1403.9549999999999</v>
      </c>
    </row>
    <row r="123" spans="1:12" x14ac:dyDescent="0.25">
      <c r="A123" t="s">
        <v>151</v>
      </c>
      <c r="B123">
        <v>321.78340000000003</v>
      </c>
      <c r="C123">
        <v>252.29950000000002</v>
      </c>
      <c r="D123">
        <v>196.56740000000002</v>
      </c>
      <c r="E123">
        <v>293.79719999999998</v>
      </c>
      <c r="F123">
        <v>27.548069999999999</v>
      </c>
      <c r="G123">
        <v>248.84969999999998</v>
      </c>
      <c r="H123">
        <v>241.20310000000001</v>
      </c>
      <c r="I123">
        <v>368.07299999999998</v>
      </c>
      <c r="J123">
        <v>89.820999999999998</v>
      </c>
      <c r="K123">
        <v>99.853800000000007</v>
      </c>
      <c r="L123">
        <v>149.011</v>
      </c>
    </row>
    <row r="124" spans="1:12" x14ac:dyDescent="0.25">
      <c r="A124" t="s">
        <v>58</v>
      </c>
      <c r="B124">
        <v>1392.4269999999999</v>
      </c>
      <c r="C124">
        <v>2442.6980000000003</v>
      </c>
      <c r="D124">
        <v>1862.62</v>
      </c>
      <c r="E124">
        <v>1128.9389999999999</v>
      </c>
      <c r="F124">
        <v>613</v>
      </c>
      <c r="G124">
        <v>1035.6589999999999</v>
      </c>
      <c r="H124">
        <v>1097.4299999999998</v>
      </c>
      <c r="I124">
        <v>1520.1970000000001</v>
      </c>
      <c r="J124">
        <v>836.36099999999999</v>
      </c>
      <c r="K124">
        <v>375.11450000000002</v>
      </c>
      <c r="L124">
        <v>1053.605</v>
      </c>
    </row>
    <row r="125" spans="1:12" x14ac:dyDescent="0.25">
      <c r="A125" t="s">
        <v>152</v>
      </c>
      <c r="B125">
        <v>0</v>
      </c>
      <c r="C125">
        <v>9.8455899999999996</v>
      </c>
      <c r="D125">
        <v>30.382260000000002</v>
      </c>
      <c r="E125">
        <v>8.4629200000000004</v>
      </c>
      <c r="F125">
        <v>6.0928699999999996</v>
      </c>
      <c r="G125">
        <v>15.55015</v>
      </c>
      <c r="H125">
        <v>6.5819799999999997</v>
      </c>
      <c r="I125">
        <v>13.27425</v>
      </c>
      <c r="J125">
        <v>4.36646</v>
      </c>
      <c r="K125">
        <v>6.9215200000000001</v>
      </c>
      <c r="L125">
        <v>20.14357</v>
      </c>
    </row>
    <row r="126" spans="1:12" x14ac:dyDescent="0.25">
      <c r="A126" t="s">
        <v>153</v>
      </c>
      <c r="B126">
        <v>89.937600000000003</v>
      </c>
      <c r="C126">
        <v>101.30180000000001</v>
      </c>
      <c r="D126">
        <v>71.335100000000011</v>
      </c>
      <c r="E126">
        <v>46.073259999999998</v>
      </c>
      <c r="F126">
        <v>23.655510000000003</v>
      </c>
      <c r="G126">
        <v>60.842660000000002</v>
      </c>
      <c r="H126">
        <v>123.80600000000001</v>
      </c>
      <c r="I126">
        <v>80.846238999999997</v>
      </c>
      <c r="J126">
        <v>42.840699999999998</v>
      </c>
      <c r="K126">
        <v>20.651199999999999</v>
      </c>
      <c r="L126">
        <v>42.360129999999998</v>
      </c>
    </row>
    <row r="127" spans="1:12" x14ac:dyDescent="0.25">
      <c r="A127" t="s">
        <v>154</v>
      </c>
      <c r="B127">
        <v>0</v>
      </c>
      <c r="C127">
        <v>11.740829999999999</v>
      </c>
      <c r="D127">
        <v>0</v>
      </c>
      <c r="E127">
        <v>0</v>
      </c>
      <c r="F127">
        <v>11.599350000000001</v>
      </c>
      <c r="G127">
        <v>22.476410000000001</v>
      </c>
      <c r="H127">
        <v>44.935470000000002</v>
      </c>
      <c r="I127">
        <v>35.939949999999996</v>
      </c>
      <c r="J127">
        <v>0</v>
      </c>
      <c r="K127">
        <v>0</v>
      </c>
      <c r="L127">
        <v>0</v>
      </c>
    </row>
    <row r="128" spans="1:12" x14ac:dyDescent="0.25">
      <c r="A128" t="s">
        <v>59</v>
      </c>
      <c r="B128">
        <v>368.55520000000001</v>
      </c>
      <c r="C128">
        <v>394.41539999999998</v>
      </c>
      <c r="D128">
        <v>397.36899999999997</v>
      </c>
      <c r="E128">
        <v>263.49390000000005</v>
      </c>
      <c r="F128">
        <v>187.65599999999998</v>
      </c>
      <c r="G128">
        <v>209.62089999999998</v>
      </c>
      <c r="H128">
        <v>355.06189999999998</v>
      </c>
      <c r="I128">
        <v>358.74559999999997</v>
      </c>
      <c r="J128">
        <v>371.49019999999996</v>
      </c>
      <c r="K128">
        <v>250.29900000000001</v>
      </c>
      <c r="L128">
        <v>509.40899999999999</v>
      </c>
    </row>
    <row r="129" spans="1:12" x14ac:dyDescent="0.25">
      <c r="A129" t="s">
        <v>155</v>
      </c>
      <c r="B129">
        <v>57.068700000000007</v>
      </c>
      <c r="C129">
        <v>72.317000000000007</v>
      </c>
      <c r="D129">
        <v>21.684919999999998</v>
      </c>
      <c r="E129">
        <v>15.845580000000002</v>
      </c>
      <c r="F129">
        <v>26.142700000000001</v>
      </c>
      <c r="G129">
        <v>99.728499999999997</v>
      </c>
      <c r="H129">
        <v>66.045500000000004</v>
      </c>
      <c r="I129">
        <v>136.30780000000001</v>
      </c>
      <c r="J129">
        <v>25.83569</v>
      </c>
      <c r="K129">
        <v>19.74278</v>
      </c>
      <c r="L129">
        <v>26.643459999999997</v>
      </c>
    </row>
    <row r="130" spans="1:12" x14ac:dyDescent="0.25">
      <c r="A130" t="s">
        <v>60</v>
      </c>
      <c r="B130">
        <v>2511.1990000000001</v>
      </c>
      <c r="C130">
        <v>3863.7119999999995</v>
      </c>
      <c r="D130">
        <v>3332.92</v>
      </c>
      <c r="E130">
        <v>1599.864</v>
      </c>
      <c r="F130">
        <v>961.53399999999999</v>
      </c>
      <c r="G130">
        <v>1344.1769999999999</v>
      </c>
      <c r="H130">
        <v>1845.49</v>
      </c>
      <c r="I130">
        <v>1905.7110000000002</v>
      </c>
      <c r="J130">
        <v>1621.0099999999998</v>
      </c>
      <c r="K130">
        <v>1347.4690000000001</v>
      </c>
      <c r="L130">
        <v>1928.6030000000001</v>
      </c>
    </row>
    <row r="131" spans="1:12" x14ac:dyDescent="0.25">
      <c r="A131" t="s">
        <v>61</v>
      </c>
      <c r="B131">
        <v>19728.8</v>
      </c>
      <c r="C131">
        <v>26462.92</v>
      </c>
      <c r="D131">
        <v>19260.399999999998</v>
      </c>
      <c r="E131">
        <v>18233.98</v>
      </c>
      <c r="F131">
        <v>20780.629999999997</v>
      </c>
      <c r="G131">
        <v>9972.4800000000014</v>
      </c>
      <c r="H131">
        <v>12707.26</v>
      </c>
      <c r="I131">
        <v>14471.880000000001</v>
      </c>
      <c r="J131">
        <v>15998.440000000002</v>
      </c>
      <c r="K131">
        <v>11481.560000000001</v>
      </c>
      <c r="L131">
        <v>19034.169999999998</v>
      </c>
    </row>
    <row r="132" spans="1:12" x14ac:dyDescent="0.25">
      <c r="A132" t="s">
        <v>62</v>
      </c>
      <c r="B132">
        <v>94.932500000000005</v>
      </c>
      <c r="C132">
        <v>125.55430000000001</v>
      </c>
      <c r="D132">
        <v>75.615899999999996</v>
      </c>
      <c r="E132">
        <v>135.4006</v>
      </c>
      <c r="F132">
        <v>133.9196</v>
      </c>
      <c r="G132">
        <v>95.081999999999994</v>
      </c>
      <c r="H132">
        <v>152.81909999999999</v>
      </c>
      <c r="I132">
        <v>168.72649999999999</v>
      </c>
      <c r="J132">
        <v>147.1052</v>
      </c>
      <c r="K132">
        <v>129.74279999999999</v>
      </c>
      <c r="L132">
        <v>161.69150000000002</v>
      </c>
    </row>
    <row r="133" spans="1:12" x14ac:dyDescent="0.25">
      <c r="A133" t="s">
        <v>63</v>
      </c>
      <c r="B133">
        <v>900.2</v>
      </c>
      <c r="C133">
        <v>1732.1899999999998</v>
      </c>
      <c r="D133">
        <v>1533.9450000000002</v>
      </c>
      <c r="E133">
        <v>879.01800000000003</v>
      </c>
      <c r="F133">
        <v>388.94979999999998</v>
      </c>
      <c r="G133">
        <v>462.26859999999999</v>
      </c>
      <c r="H133">
        <v>634.87999999999988</v>
      </c>
      <c r="I133">
        <v>841.60400000000004</v>
      </c>
      <c r="J133">
        <v>371.40899999999999</v>
      </c>
      <c r="K133">
        <v>360.25670000000002</v>
      </c>
      <c r="L133">
        <v>844.42</v>
      </c>
    </row>
    <row r="134" spans="1:12" x14ac:dyDescent="0.25">
      <c r="A134" t="s">
        <v>156</v>
      </c>
      <c r="B134">
        <v>56.326479999999997</v>
      </c>
      <c r="C134">
        <v>144.78469999999999</v>
      </c>
      <c r="D134">
        <v>95.289099999999991</v>
      </c>
      <c r="E134">
        <v>145.52680000000001</v>
      </c>
      <c r="F134">
        <v>30.508860000000002</v>
      </c>
      <c r="G134">
        <v>33.136719999999997</v>
      </c>
      <c r="H134">
        <v>51.865300000000005</v>
      </c>
      <c r="I134">
        <v>65.949690000000004</v>
      </c>
      <c r="J134">
        <v>105.8462</v>
      </c>
      <c r="K134">
        <v>65.026899999999998</v>
      </c>
      <c r="L134">
        <v>39.388939999999998</v>
      </c>
    </row>
    <row r="135" spans="1:12" x14ac:dyDescent="0.25">
      <c r="A135" t="s">
        <v>157</v>
      </c>
      <c r="B135">
        <v>19.40399</v>
      </c>
      <c r="C135">
        <v>91.551999999999992</v>
      </c>
      <c r="D135">
        <v>28.814769999999999</v>
      </c>
      <c r="E135">
        <v>130.2604</v>
      </c>
      <c r="F135">
        <v>21.489710000000002</v>
      </c>
      <c r="G135">
        <v>63.329799999999999</v>
      </c>
      <c r="H135">
        <v>30.923300000000001</v>
      </c>
      <c r="I135">
        <v>39.827569999999994</v>
      </c>
      <c r="J135">
        <v>28.522659999999998</v>
      </c>
      <c r="K135">
        <v>10.36004</v>
      </c>
      <c r="L135">
        <v>74.503700000000009</v>
      </c>
    </row>
    <row r="136" spans="1:12" x14ac:dyDescent="0.25">
      <c r="A136" t="s">
        <v>64</v>
      </c>
      <c r="B136">
        <v>3505.87</v>
      </c>
      <c r="C136">
        <v>3740.0389999999998</v>
      </c>
      <c r="D136">
        <v>2824.19</v>
      </c>
      <c r="E136">
        <v>4854.3900000000003</v>
      </c>
      <c r="F136">
        <v>3647.942</v>
      </c>
      <c r="G136">
        <v>3251.4060000000004</v>
      </c>
      <c r="H136">
        <v>3415.09</v>
      </c>
      <c r="I136">
        <v>3959.7629999999999</v>
      </c>
      <c r="J136">
        <v>2563.5650000000001</v>
      </c>
      <c r="K136">
        <v>2198.6280000000002</v>
      </c>
      <c r="L136">
        <v>3505.5350000000003</v>
      </c>
    </row>
    <row r="137" spans="1:12" x14ac:dyDescent="0.25">
      <c r="A137" t="s">
        <v>65</v>
      </c>
      <c r="B137">
        <v>1238.452</v>
      </c>
      <c r="C137">
        <v>1386.4369999999999</v>
      </c>
      <c r="D137">
        <v>779.31799999999998</v>
      </c>
      <c r="E137">
        <v>637.79399999999998</v>
      </c>
      <c r="F137">
        <v>456.13659999999999</v>
      </c>
      <c r="G137">
        <v>1090.6789999999999</v>
      </c>
      <c r="H137">
        <v>1377.5160000000001</v>
      </c>
      <c r="I137">
        <v>1348.433</v>
      </c>
      <c r="J137">
        <v>1306.8290000000002</v>
      </c>
      <c r="K137">
        <v>1007.5210000000001</v>
      </c>
      <c r="L137">
        <v>1554.146</v>
      </c>
    </row>
    <row r="138" spans="1:12" x14ac:dyDescent="0.25">
      <c r="A138" t="s">
        <v>66</v>
      </c>
      <c r="B138">
        <v>1399.252</v>
      </c>
      <c r="C138">
        <v>1996.4969999999998</v>
      </c>
      <c r="D138">
        <v>1272.0330000000001</v>
      </c>
      <c r="E138">
        <v>1877.4449999999999</v>
      </c>
      <c r="F138">
        <v>1304.991</v>
      </c>
      <c r="G138">
        <v>1086.6489999999999</v>
      </c>
      <c r="H138">
        <v>940.82400000000007</v>
      </c>
      <c r="I138">
        <v>1013.0890000000002</v>
      </c>
      <c r="J138">
        <v>1227.701</v>
      </c>
      <c r="K138">
        <v>846.76600000000008</v>
      </c>
      <c r="L138">
        <v>1716.8509999999999</v>
      </c>
    </row>
    <row r="139" spans="1:12" x14ac:dyDescent="0.25">
      <c r="A139" t="s">
        <v>158</v>
      </c>
      <c r="B139">
        <v>1026.326</v>
      </c>
      <c r="C139">
        <v>1828.9459999999999</v>
      </c>
      <c r="D139">
        <v>2143.3159999999998</v>
      </c>
      <c r="E139">
        <v>0</v>
      </c>
      <c r="F139">
        <v>0</v>
      </c>
      <c r="G139">
        <v>28.950280000000003</v>
      </c>
      <c r="H139">
        <v>12.590309999999999</v>
      </c>
      <c r="I139">
        <v>16.061700000000002</v>
      </c>
      <c r="J139">
        <v>85.689499999999995</v>
      </c>
      <c r="K139">
        <v>39.269089999999998</v>
      </c>
      <c r="L139">
        <v>165.4409</v>
      </c>
    </row>
    <row r="140" spans="1:12" x14ac:dyDescent="0.25">
      <c r="A140" t="s">
        <v>67</v>
      </c>
      <c r="B140">
        <v>398.48649999999998</v>
      </c>
      <c r="C140">
        <v>359.68419999999998</v>
      </c>
      <c r="D140">
        <v>749.23699999999997</v>
      </c>
      <c r="E140">
        <v>424.2004</v>
      </c>
      <c r="F140">
        <v>170.92790000000002</v>
      </c>
      <c r="G140">
        <v>429.97199999999998</v>
      </c>
      <c r="H140">
        <v>522.22399999999993</v>
      </c>
      <c r="I140">
        <v>413.68349999999998</v>
      </c>
      <c r="J140">
        <v>348.45490000000001</v>
      </c>
      <c r="K140">
        <v>333.4434</v>
      </c>
      <c r="L140">
        <v>333.18979999999999</v>
      </c>
    </row>
    <row r="141" spans="1:12" x14ac:dyDescent="0.25">
      <c r="A141" t="s">
        <v>159</v>
      </c>
      <c r="B141">
        <v>57.036729999999999</v>
      </c>
      <c r="C141">
        <v>39.682460000000006</v>
      </c>
      <c r="D141">
        <v>78.410699999999991</v>
      </c>
      <c r="E141">
        <v>102.4552</v>
      </c>
      <c r="F141">
        <v>22.627980000000001</v>
      </c>
      <c r="G141">
        <v>2.8517589999999999</v>
      </c>
      <c r="H141">
        <v>25.924990000000001</v>
      </c>
      <c r="I141">
        <v>25.42127</v>
      </c>
      <c r="J141">
        <v>31.518529999999998</v>
      </c>
      <c r="K141">
        <v>17.313949999999998</v>
      </c>
      <c r="L141">
        <v>58.364699999999999</v>
      </c>
    </row>
    <row r="142" spans="1:12" x14ac:dyDescent="0.25">
      <c r="A142" t="s">
        <v>160</v>
      </c>
      <c r="B142">
        <v>23.774280000000001</v>
      </c>
      <c r="C142">
        <v>17.258600000000001</v>
      </c>
      <c r="D142">
        <v>0</v>
      </c>
      <c r="E142">
        <v>0</v>
      </c>
      <c r="F142">
        <v>0</v>
      </c>
      <c r="G142">
        <v>10.69768</v>
      </c>
      <c r="H142">
        <v>54.280799999999999</v>
      </c>
      <c r="I142">
        <v>20.903859999999998</v>
      </c>
      <c r="J142">
        <v>0</v>
      </c>
      <c r="K142">
        <v>0</v>
      </c>
      <c r="L142">
        <v>5.6982200000000001</v>
      </c>
    </row>
    <row r="143" spans="1:12" x14ac:dyDescent="0.25">
      <c r="A143" t="s">
        <v>68</v>
      </c>
      <c r="B143">
        <v>656.22500000000002</v>
      </c>
      <c r="C143">
        <v>960.50700000000006</v>
      </c>
      <c r="D143">
        <v>952.06999999999994</v>
      </c>
      <c r="E143">
        <v>481.72199999999998</v>
      </c>
      <c r="F143">
        <v>325.71610000000004</v>
      </c>
      <c r="G143">
        <v>873.40700000000004</v>
      </c>
      <c r="H143">
        <v>857.37400000000002</v>
      </c>
      <c r="I143">
        <v>1186.223</v>
      </c>
      <c r="J143">
        <v>567.96199999999999</v>
      </c>
      <c r="K143">
        <v>457.584</v>
      </c>
      <c r="L143">
        <v>666.62599999999998</v>
      </c>
    </row>
    <row r="144" spans="1:12" x14ac:dyDescent="0.25">
      <c r="A144" t="s">
        <v>161</v>
      </c>
      <c r="B144">
        <v>0</v>
      </c>
      <c r="C144">
        <v>0</v>
      </c>
      <c r="D144">
        <v>0</v>
      </c>
      <c r="E144">
        <v>63.785899999999998</v>
      </c>
      <c r="F144">
        <v>84.955250000000007</v>
      </c>
      <c r="G144">
        <v>0</v>
      </c>
      <c r="H144">
        <v>18.352409999999999</v>
      </c>
      <c r="I144">
        <v>16.262590000000003</v>
      </c>
      <c r="J144">
        <v>38.474299999999999</v>
      </c>
      <c r="K144">
        <v>0</v>
      </c>
      <c r="L144">
        <v>0</v>
      </c>
    </row>
    <row r="145" spans="1:12" x14ac:dyDescent="0.25">
      <c r="A145" t="s">
        <v>69</v>
      </c>
      <c r="B145">
        <v>84.956599999999995</v>
      </c>
      <c r="C145">
        <v>272.92740000000003</v>
      </c>
      <c r="D145">
        <v>148.88079999999999</v>
      </c>
      <c r="E145">
        <v>52.129369999999994</v>
      </c>
      <c r="F145">
        <v>31.85576</v>
      </c>
      <c r="G145">
        <v>339.02139999999997</v>
      </c>
      <c r="H145">
        <v>280.63900000000001</v>
      </c>
      <c r="I145">
        <v>201.77969999999996</v>
      </c>
      <c r="J145">
        <v>52.796329999999998</v>
      </c>
      <c r="K145">
        <v>37.735439999999997</v>
      </c>
      <c r="L145">
        <v>73.674999999999997</v>
      </c>
    </row>
    <row r="146" spans="1:12" x14ac:dyDescent="0.25">
      <c r="A146" t="s">
        <v>162</v>
      </c>
      <c r="B146">
        <v>30.483719999999998</v>
      </c>
      <c r="C146">
        <v>114.6974</v>
      </c>
      <c r="D146">
        <v>52.177639999999997</v>
      </c>
      <c r="E146">
        <v>72.880499999999998</v>
      </c>
      <c r="F146">
        <v>26.964500000000001</v>
      </c>
      <c r="G146">
        <v>96.062399999999997</v>
      </c>
      <c r="H146">
        <v>158.36259999999999</v>
      </c>
      <c r="I146">
        <v>148.2467</v>
      </c>
      <c r="J146">
        <v>33.342030000000001</v>
      </c>
      <c r="K146">
        <v>81.731139999999996</v>
      </c>
      <c r="L146">
        <v>44.992290000000004</v>
      </c>
    </row>
    <row r="147" spans="1:12" x14ac:dyDescent="0.25">
      <c r="A147" t="s">
        <v>163</v>
      </c>
      <c r="B147">
        <v>13.019829999999999</v>
      </c>
      <c r="C147">
        <v>32.419070000000005</v>
      </c>
      <c r="D147">
        <v>22.24757</v>
      </c>
      <c r="E147">
        <v>48.141379999999998</v>
      </c>
      <c r="F147">
        <v>20.111150000000002</v>
      </c>
      <c r="G147">
        <v>0</v>
      </c>
      <c r="H147">
        <v>33.282550000000001</v>
      </c>
      <c r="I147">
        <v>32.755539999999996</v>
      </c>
      <c r="J147">
        <v>83.592620000000011</v>
      </c>
      <c r="K147">
        <v>37.906480000000002</v>
      </c>
      <c r="L147">
        <v>72.241799999999998</v>
      </c>
    </row>
    <row r="148" spans="1:12" x14ac:dyDescent="0.25">
      <c r="A148" t="s">
        <v>164</v>
      </c>
      <c r="B148">
        <v>0</v>
      </c>
      <c r="C148">
        <v>21.90982</v>
      </c>
      <c r="D148">
        <v>0</v>
      </c>
      <c r="E148">
        <v>25.90945</v>
      </c>
      <c r="F148">
        <v>0</v>
      </c>
      <c r="G148">
        <v>52.342669999999998</v>
      </c>
      <c r="H148">
        <v>163.22129999999999</v>
      </c>
      <c r="I148">
        <v>77.127600000000001</v>
      </c>
      <c r="J148">
        <v>15.142000000000001</v>
      </c>
      <c r="K148">
        <v>18.765519999999999</v>
      </c>
      <c r="L148">
        <v>11.67296</v>
      </c>
    </row>
    <row r="149" spans="1:12" x14ac:dyDescent="0.25">
      <c r="A149" t="s">
        <v>165</v>
      </c>
      <c r="B149">
        <v>0</v>
      </c>
      <c r="C149">
        <v>0</v>
      </c>
      <c r="D149">
        <v>0</v>
      </c>
      <c r="E149">
        <v>12.16048</v>
      </c>
      <c r="F149">
        <v>0</v>
      </c>
      <c r="G149">
        <v>96.196200000000005</v>
      </c>
      <c r="H149">
        <v>22.597770000000001</v>
      </c>
      <c r="I149">
        <v>35.816069999999996</v>
      </c>
      <c r="J149">
        <v>0</v>
      </c>
      <c r="K149">
        <v>4.7678000000000003</v>
      </c>
      <c r="L149">
        <v>0</v>
      </c>
    </row>
    <row r="150" spans="1:12" x14ac:dyDescent="0.25">
      <c r="A150" t="s">
        <v>166</v>
      </c>
      <c r="B150">
        <v>0</v>
      </c>
      <c r="C150">
        <v>12.0364</v>
      </c>
      <c r="D150">
        <v>64.197119999999998</v>
      </c>
      <c r="E150">
        <v>0</v>
      </c>
      <c r="F150">
        <v>0</v>
      </c>
      <c r="G150">
        <v>0</v>
      </c>
      <c r="H150">
        <v>17.729794999999999</v>
      </c>
      <c r="I150">
        <v>0</v>
      </c>
      <c r="J150">
        <v>6.5965600000000002</v>
      </c>
      <c r="K150">
        <v>6.8228599999999995</v>
      </c>
      <c r="L150">
        <v>11.482519999999999</v>
      </c>
    </row>
    <row r="151" spans="1:12" x14ac:dyDescent="0.25">
      <c r="A151" t="s">
        <v>167</v>
      </c>
      <c r="B151">
        <v>29.455440000000003</v>
      </c>
      <c r="C151">
        <v>13.294140000000001</v>
      </c>
      <c r="D151">
        <v>39.99268</v>
      </c>
      <c r="E151">
        <v>44.493740000000003</v>
      </c>
      <c r="F151">
        <v>24.384320000000002</v>
      </c>
      <c r="G151">
        <v>0</v>
      </c>
      <c r="H151">
        <v>49.486059999999995</v>
      </c>
      <c r="I151">
        <v>28.310360000000003</v>
      </c>
      <c r="J151">
        <v>30.381749999999997</v>
      </c>
      <c r="K151">
        <v>33.042630000000003</v>
      </c>
      <c r="L151">
        <v>23.626070000000002</v>
      </c>
    </row>
    <row r="152" spans="1:12" x14ac:dyDescent="0.25">
      <c r="A152" t="s">
        <v>70</v>
      </c>
      <c r="B152">
        <v>549.70600000000002</v>
      </c>
      <c r="C152">
        <v>1114.5119999999999</v>
      </c>
      <c r="D152">
        <v>1180.4009999999998</v>
      </c>
      <c r="E152">
        <v>7995.56</v>
      </c>
      <c r="F152">
        <v>4466.76</v>
      </c>
      <c r="G152">
        <v>915.72199999999998</v>
      </c>
      <c r="H152">
        <v>1685.65</v>
      </c>
      <c r="I152">
        <v>928.27700000000004</v>
      </c>
      <c r="J152">
        <v>557.38</v>
      </c>
      <c r="K152">
        <v>774.61700000000008</v>
      </c>
      <c r="L152">
        <v>856.59199999999998</v>
      </c>
    </row>
    <row r="153" spans="1:12" x14ac:dyDescent="0.25">
      <c r="A153" t="s">
        <v>168</v>
      </c>
      <c r="B153">
        <v>649.08799999999997</v>
      </c>
      <c r="C153">
        <v>2098.6469999999999</v>
      </c>
      <c r="D153">
        <v>1150.3609999999999</v>
      </c>
      <c r="E153">
        <v>28.591739999999998</v>
      </c>
      <c r="F153">
        <v>0</v>
      </c>
      <c r="G153">
        <v>402.65590000000003</v>
      </c>
      <c r="H153">
        <v>696.96900000000005</v>
      </c>
      <c r="I153">
        <v>1366.029</v>
      </c>
      <c r="J153">
        <v>378.70089999999999</v>
      </c>
      <c r="K153">
        <v>698.19900000000007</v>
      </c>
      <c r="L153">
        <v>520.745</v>
      </c>
    </row>
    <row r="154" spans="1:12" x14ac:dyDescent="0.25">
      <c r="A154" t="s">
        <v>169</v>
      </c>
      <c r="B154">
        <v>15.07779</v>
      </c>
      <c r="C154">
        <v>41.028130000000004</v>
      </c>
      <c r="D154">
        <v>18.855879999999999</v>
      </c>
      <c r="E154">
        <v>0</v>
      </c>
      <c r="F154">
        <v>0</v>
      </c>
      <c r="G154">
        <v>43.555789999999995</v>
      </c>
      <c r="H154">
        <v>27.212440000000001</v>
      </c>
      <c r="I154">
        <v>39.592400000000005</v>
      </c>
      <c r="J154">
        <v>13.759589999999999</v>
      </c>
      <c r="K154">
        <v>20.269870000000001</v>
      </c>
      <c r="L154">
        <v>50.668499999999995</v>
      </c>
    </row>
    <row r="155" spans="1:12" x14ac:dyDescent="0.25">
      <c r="A155" t="s">
        <v>71</v>
      </c>
      <c r="B155">
        <v>9992.2000000000007</v>
      </c>
      <c r="C155">
        <v>13447.24</v>
      </c>
      <c r="D155">
        <v>10314.77</v>
      </c>
      <c r="E155">
        <v>5935.63</v>
      </c>
      <c r="F155">
        <v>2400.7730000000001</v>
      </c>
      <c r="G155">
        <v>23562.66</v>
      </c>
      <c r="H155">
        <v>29902.180000000004</v>
      </c>
      <c r="I155">
        <v>31548.97</v>
      </c>
      <c r="J155">
        <v>18197.629999999997</v>
      </c>
      <c r="K155">
        <v>10025.39</v>
      </c>
      <c r="L155">
        <v>21732.329999999998</v>
      </c>
    </row>
    <row r="156" spans="1:12" x14ac:dyDescent="0.25">
      <c r="A156" t="s">
        <v>170</v>
      </c>
      <c r="B156">
        <v>16.39359</v>
      </c>
      <c r="C156">
        <v>0</v>
      </c>
      <c r="D156">
        <v>0</v>
      </c>
      <c r="E156">
        <v>0</v>
      </c>
      <c r="F156">
        <v>0</v>
      </c>
      <c r="G156">
        <v>0</v>
      </c>
      <c r="H156">
        <v>23.297809999999998</v>
      </c>
      <c r="I156">
        <v>8.860949999999999</v>
      </c>
      <c r="J156">
        <v>6.5028100000000002</v>
      </c>
      <c r="K156">
        <v>0</v>
      </c>
      <c r="L156">
        <v>40.048159999999996</v>
      </c>
    </row>
    <row r="157" spans="1:12" x14ac:dyDescent="0.25">
      <c r="A157" t="s">
        <v>171</v>
      </c>
      <c r="B157">
        <v>12.943570000000001</v>
      </c>
      <c r="C157">
        <v>24.297350000000002</v>
      </c>
      <c r="D157">
        <v>0</v>
      </c>
      <c r="E157">
        <v>31.482430000000001</v>
      </c>
      <c r="F157">
        <v>73.471399999999988</v>
      </c>
      <c r="G157">
        <v>14.267779999999998</v>
      </c>
      <c r="H157">
        <v>31.871199999999998</v>
      </c>
      <c r="I157">
        <v>14.206</v>
      </c>
      <c r="J157">
        <v>13.712720000000001</v>
      </c>
      <c r="K157">
        <v>15.16189</v>
      </c>
      <c r="L157">
        <v>15.495819999999998</v>
      </c>
    </row>
    <row r="158" spans="1:12" x14ac:dyDescent="0.25">
      <c r="A158" t="s">
        <v>172</v>
      </c>
      <c r="B158">
        <v>93.469200000000001</v>
      </c>
      <c r="C158">
        <v>168.04150000000001</v>
      </c>
      <c r="D158">
        <v>89.4923</v>
      </c>
      <c r="E158">
        <v>19.041070000000001</v>
      </c>
      <c r="F158">
        <v>0</v>
      </c>
      <c r="G158">
        <v>11.745519999999999</v>
      </c>
      <c r="H158">
        <v>12.354089999999999</v>
      </c>
      <c r="I158">
        <v>34.998269999999998</v>
      </c>
      <c r="J158">
        <v>73.4786</v>
      </c>
      <c r="K158">
        <v>37.32835</v>
      </c>
      <c r="L158">
        <v>68.138099999999994</v>
      </c>
    </row>
    <row r="159" spans="1:12" x14ac:dyDescent="0.25">
      <c r="A159" t="s">
        <v>72</v>
      </c>
      <c r="B159">
        <v>959.69099999999992</v>
      </c>
      <c r="C159">
        <v>1875.3919999999998</v>
      </c>
      <c r="D159">
        <v>1133.289</v>
      </c>
      <c r="E159">
        <v>2690.973</v>
      </c>
      <c r="F159">
        <v>981.88400000000013</v>
      </c>
      <c r="G159">
        <v>2415.9250000000002</v>
      </c>
      <c r="H159">
        <v>2418.402</v>
      </c>
      <c r="I159">
        <v>2762.6530000000002</v>
      </c>
      <c r="J159">
        <v>1076.999</v>
      </c>
      <c r="K159">
        <v>757.08400000000006</v>
      </c>
      <c r="L159">
        <v>1028.258</v>
      </c>
    </row>
    <row r="160" spans="1:12" x14ac:dyDescent="0.25">
      <c r="A160" t="s">
        <v>73</v>
      </c>
      <c r="B160">
        <v>879.07899999999995</v>
      </c>
      <c r="C160">
        <v>1268.8699999999999</v>
      </c>
      <c r="D160">
        <v>880.06099999999992</v>
      </c>
      <c r="E160">
        <v>734.17399999999998</v>
      </c>
      <c r="F160">
        <v>341.03280000000001</v>
      </c>
      <c r="G160">
        <v>912.13100000000009</v>
      </c>
      <c r="H160">
        <v>707.16200000000003</v>
      </c>
      <c r="I160">
        <v>783.86899999999991</v>
      </c>
      <c r="J160">
        <v>575.93799999999999</v>
      </c>
      <c r="K160">
        <v>754.39599999999996</v>
      </c>
      <c r="L160">
        <v>843.35299999999995</v>
      </c>
    </row>
    <row r="161" spans="1:12" x14ac:dyDescent="0.25">
      <c r="A161" t="s">
        <v>173</v>
      </c>
      <c r="B161">
        <v>1.7219512000000001</v>
      </c>
      <c r="C161">
        <v>4.7370859999999997</v>
      </c>
      <c r="D161">
        <v>0.65631700000000004</v>
      </c>
      <c r="E161">
        <v>1.5113736000000001E-3</v>
      </c>
      <c r="F161">
        <v>101.66993341999999</v>
      </c>
      <c r="G161">
        <v>14.160627999999999</v>
      </c>
      <c r="H161">
        <v>31.87969</v>
      </c>
      <c r="I161">
        <v>0.72185060000000001</v>
      </c>
      <c r="J161">
        <v>12.950866000000001</v>
      </c>
      <c r="K161">
        <v>19.746179999999999</v>
      </c>
      <c r="L161">
        <v>15.790200000000002</v>
      </c>
    </row>
    <row r="162" spans="1:12" x14ac:dyDescent="0.25">
      <c r="A162" t="s">
        <v>74</v>
      </c>
      <c r="B162">
        <v>2142.3220000000001</v>
      </c>
      <c r="C162">
        <v>2785.732</v>
      </c>
      <c r="D162">
        <v>1940.8689999999999</v>
      </c>
      <c r="E162">
        <v>3943.6669999999999</v>
      </c>
      <c r="F162">
        <v>663.39699999999993</v>
      </c>
      <c r="G162">
        <v>2485.1980000000003</v>
      </c>
      <c r="H162">
        <v>2707.0450000000001</v>
      </c>
      <c r="I162">
        <v>3629.8009999999995</v>
      </c>
      <c r="J162">
        <v>1596.6469999999999</v>
      </c>
      <c r="K162">
        <v>1615.596</v>
      </c>
      <c r="L162">
        <v>1996.636</v>
      </c>
    </row>
    <row r="163" spans="1:12" x14ac:dyDescent="0.25">
      <c r="A163" t="s">
        <v>174</v>
      </c>
      <c r="B163">
        <v>0</v>
      </c>
      <c r="C163">
        <v>40.900540000000007</v>
      </c>
      <c r="D163">
        <v>0</v>
      </c>
      <c r="E163">
        <v>46.544999999999995</v>
      </c>
      <c r="F163">
        <v>0</v>
      </c>
      <c r="G163">
        <v>47.796489999999999</v>
      </c>
      <c r="H163">
        <v>20.718869999999999</v>
      </c>
      <c r="I163">
        <v>0</v>
      </c>
      <c r="J163">
        <v>26.01923</v>
      </c>
      <c r="K163">
        <v>0</v>
      </c>
      <c r="L163">
        <v>39.662109999999998</v>
      </c>
    </row>
    <row r="164" spans="1:12" x14ac:dyDescent="0.25">
      <c r="A164" t="s">
        <v>175</v>
      </c>
      <c r="B164">
        <v>205.36689999999999</v>
      </c>
      <c r="C164">
        <v>92.025100000000009</v>
      </c>
      <c r="D164">
        <v>0</v>
      </c>
      <c r="E164">
        <v>38.471699999999998</v>
      </c>
      <c r="F164">
        <v>77.743599999999986</v>
      </c>
      <c r="G164">
        <v>95.548699999999997</v>
      </c>
      <c r="H164">
        <v>55.5779</v>
      </c>
      <c r="I164">
        <v>75.044499999999999</v>
      </c>
      <c r="J164">
        <v>116.12130000000001</v>
      </c>
      <c r="K164">
        <v>79.102199999999996</v>
      </c>
      <c r="L164">
        <v>71.873099999999994</v>
      </c>
    </row>
    <row r="165" spans="1:12" x14ac:dyDescent="0.25">
      <c r="A165" t="s">
        <v>176</v>
      </c>
      <c r="B165">
        <v>0</v>
      </c>
      <c r="C165">
        <v>30.483990000000002</v>
      </c>
      <c r="D165">
        <v>0</v>
      </c>
      <c r="E165">
        <v>37.905640000000005</v>
      </c>
      <c r="F165">
        <v>0</v>
      </c>
      <c r="G165">
        <v>0</v>
      </c>
      <c r="H165">
        <v>36.722169999999998</v>
      </c>
      <c r="I165">
        <v>43.041450000000005</v>
      </c>
      <c r="J165">
        <v>22.285249999999998</v>
      </c>
      <c r="K165">
        <v>9.9862500000000018</v>
      </c>
      <c r="L165">
        <v>12.01019</v>
      </c>
    </row>
    <row r="166" spans="1:12" x14ac:dyDescent="0.25">
      <c r="A166" t="s">
        <v>177</v>
      </c>
      <c r="B166">
        <v>26.39669</v>
      </c>
      <c r="C166">
        <v>19.543229999999998</v>
      </c>
      <c r="D166">
        <v>45.700280000000006</v>
      </c>
      <c r="E166">
        <v>52.433600000000006</v>
      </c>
      <c r="F166">
        <v>1.9304300000000001</v>
      </c>
      <c r="G166">
        <v>54.62923</v>
      </c>
      <c r="H166">
        <v>36.747259999999997</v>
      </c>
      <c r="I166">
        <v>96.276799999999994</v>
      </c>
      <c r="J166">
        <v>0</v>
      </c>
      <c r="K166">
        <v>15.28253</v>
      </c>
      <c r="L166">
        <v>27.129860000000001</v>
      </c>
    </row>
    <row r="167" spans="1:12" x14ac:dyDescent="0.25">
      <c r="A167" t="s">
        <v>75</v>
      </c>
      <c r="B167">
        <v>728.88699999999994</v>
      </c>
      <c r="C167">
        <v>1124.509</v>
      </c>
      <c r="D167">
        <v>630.529</v>
      </c>
      <c r="E167">
        <v>63.143869999999993</v>
      </c>
      <c r="F167">
        <v>87.744</v>
      </c>
      <c r="G167">
        <v>1735.6100000000001</v>
      </c>
      <c r="H167">
        <v>2498.2429999999999</v>
      </c>
      <c r="I167">
        <v>5667.48</v>
      </c>
      <c r="J167">
        <v>1774.174</v>
      </c>
      <c r="K167">
        <v>2782.2200000000003</v>
      </c>
      <c r="L167">
        <v>2509.98</v>
      </c>
    </row>
    <row r="168" spans="1:12" x14ac:dyDescent="0.25">
      <c r="A168" t="s">
        <v>178</v>
      </c>
      <c r="B168">
        <v>15.07779</v>
      </c>
      <c r="C168">
        <v>41.028130000000004</v>
      </c>
      <c r="D168">
        <v>18.855879999999999</v>
      </c>
      <c r="E168">
        <v>0</v>
      </c>
      <c r="F168">
        <v>0</v>
      </c>
      <c r="G168">
        <v>43.555789999999995</v>
      </c>
      <c r="H168">
        <v>27.212440000000001</v>
      </c>
      <c r="I168">
        <v>39.592400000000005</v>
      </c>
      <c r="J168">
        <v>13.759589999999999</v>
      </c>
      <c r="K168">
        <v>20.269870000000001</v>
      </c>
      <c r="L168">
        <v>50.668499999999995</v>
      </c>
    </row>
    <row r="169" spans="1:12" x14ac:dyDescent="0.25">
      <c r="A169" t="s">
        <v>179</v>
      </c>
      <c r="B169">
        <v>19.476400000000002</v>
      </c>
      <c r="C169">
        <v>18.298020000000001</v>
      </c>
      <c r="D169">
        <v>0</v>
      </c>
      <c r="E169">
        <v>48.071350000000002</v>
      </c>
      <c r="F169">
        <v>0</v>
      </c>
      <c r="G169">
        <v>179.67419999999998</v>
      </c>
      <c r="H169">
        <v>141.90950000000001</v>
      </c>
      <c r="I169">
        <v>98.634200000000007</v>
      </c>
      <c r="J169">
        <v>0</v>
      </c>
      <c r="K169">
        <v>6.9215200000000001</v>
      </c>
      <c r="L169">
        <v>6.599041999999999</v>
      </c>
    </row>
    <row r="170" spans="1:12" x14ac:dyDescent="0.25">
      <c r="A170" t="s">
        <v>180</v>
      </c>
      <c r="B170">
        <v>0.802813</v>
      </c>
      <c r="C170">
        <v>36.356520000000003</v>
      </c>
      <c r="D170">
        <v>0</v>
      </c>
      <c r="E170">
        <v>0</v>
      </c>
      <c r="F170">
        <v>0</v>
      </c>
      <c r="G170">
        <v>342.63150000000002</v>
      </c>
      <c r="H170">
        <v>188.09910000000002</v>
      </c>
      <c r="I170">
        <v>196.9376</v>
      </c>
      <c r="J170">
        <v>0</v>
      </c>
      <c r="K170">
        <v>3.6874000000000002</v>
      </c>
      <c r="L170">
        <v>11.839629999999998</v>
      </c>
    </row>
    <row r="171" spans="1:12" x14ac:dyDescent="0.25">
      <c r="A171" t="s">
        <v>76</v>
      </c>
      <c r="B171">
        <v>1391.3890000000001</v>
      </c>
      <c r="C171">
        <v>1964.31</v>
      </c>
      <c r="D171">
        <v>2144.2039999999997</v>
      </c>
      <c r="E171">
        <v>616.16300000000001</v>
      </c>
      <c r="F171">
        <v>199.58959999999999</v>
      </c>
      <c r="G171">
        <v>554.36300000000006</v>
      </c>
      <c r="H171">
        <v>650.2650000000001</v>
      </c>
      <c r="I171">
        <v>1369.864</v>
      </c>
      <c r="J171">
        <v>767.38499999999999</v>
      </c>
      <c r="K171">
        <v>677.255</v>
      </c>
      <c r="L171">
        <v>778.24299999999994</v>
      </c>
    </row>
    <row r="172" spans="1:12" x14ac:dyDescent="0.25">
      <c r="A172" t="s">
        <v>77</v>
      </c>
      <c r="B172">
        <v>6804.45</v>
      </c>
      <c r="C172">
        <v>12348.900000000001</v>
      </c>
      <c r="D172">
        <v>19335.650000000001</v>
      </c>
      <c r="E172">
        <v>7444.4</v>
      </c>
      <c r="F172">
        <v>1589.7130000000002</v>
      </c>
      <c r="G172">
        <v>5077.5</v>
      </c>
      <c r="H172">
        <v>6223.4500000000007</v>
      </c>
      <c r="I172">
        <v>8647.380000000001</v>
      </c>
      <c r="J172">
        <v>4186.4750000000004</v>
      </c>
      <c r="K172">
        <v>2511.2739999999999</v>
      </c>
      <c r="L172">
        <v>4618.3099999999995</v>
      </c>
    </row>
    <row r="173" spans="1:12" x14ac:dyDescent="0.25">
      <c r="A173" t="s">
        <v>78</v>
      </c>
      <c r="B173">
        <v>213.84140000000002</v>
      </c>
      <c r="C173">
        <v>183.64090000000002</v>
      </c>
      <c r="D173">
        <v>68.639219999999995</v>
      </c>
      <c r="E173">
        <v>191.29249999999999</v>
      </c>
      <c r="F173">
        <v>42.378159999999994</v>
      </c>
      <c r="G173">
        <v>414.61339999999996</v>
      </c>
      <c r="H173">
        <v>416.44120000000004</v>
      </c>
      <c r="I173">
        <v>530.15900000000011</v>
      </c>
      <c r="J173">
        <v>219.10499999999999</v>
      </c>
      <c r="K173">
        <v>136.30699999999999</v>
      </c>
      <c r="L173">
        <v>134.06139999999999</v>
      </c>
    </row>
    <row r="174" spans="1:12" x14ac:dyDescent="0.25">
      <c r="A174" t="s">
        <v>79</v>
      </c>
      <c r="B174">
        <v>1076.1190000000001</v>
      </c>
      <c r="C174">
        <v>1288.4290000000001</v>
      </c>
      <c r="D174">
        <v>813.10199999999998</v>
      </c>
      <c r="E174">
        <v>79.000400000000013</v>
      </c>
      <c r="F174">
        <v>73.757459999999995</v>
      </c>
      <c r="G174">
        <v>529.66300000000001</v>
      </c>
      <c r="H174">
        <v>390.42339999999996</v>
      </c>
      <c r="I174">
        <v>713.10599999999999</v>
      </c>
      <c r="J174">
        <v>786.49399999999991</v>
      </c>
      <c r="K174">
        <v>346.1336</v>
      </c>
      <c r="L174">
        <v>828.07299999999998</v>
      </c>
    </row>
    <row r="175" spans="1:12" x14ac:dyDescent="0.25">
      <c r="A175" t="s">
        <v>80</v>
      </c>
      <c r="B175">
        <v>136.61419999999998</v>
      </c>
      <c r="C175">
        <v>182.25400000000002</v>
      </c>
      <c r="D175">
        <v>307.40559999999999</v>
      </c>
      <c r="E175">
        <v>1334.0340000000001</v>
      </c>
      <c r="F175">
        <v>681.81999999999994</v>
      </c>
      <c r="G175">
        <v>119.2268</v>
      </c>
      <c r="H175">
        <v>195.90800000000002</v>
      </c>
      <c r="I175">
        <v>139.4922</v>
      </c>
      <c r="J175">
        <v>85.591799999999992</v>
      </c>
      <c r="K175">
        <v>89.318399999999997</v>
      </c>
      <c r="L175">
        <v>189.8691</v>
      </c>
    </row>
    <row r="176" spans="1:12" x14ac:dyDescent="0.25">
      <c r="A176" t="s">
        <v>181</v>
      </c>
      <c r="B176">
        <v>0</v>
      </c>
      <c r="C176">
        <v>0</v>
      </c>
      <c r="D176">
        <v>0</v>
      </c>
      <c r="E176">
        <v>53.089210000000001</v>
      </c>
      <c r="F176">
        <v>31.095220000000001</v>
      </c>
      <c r="G176">
        <v>24.011969999999998</v>
      </c>
      <c r="H176">
        <v>19.699839999999998</v>
      </c>
      <c r="I176">
        <v>38.499429999999997</v>
      </c>
      <c r="J176">
        <v>0</v>
      </c>
      <c r="K176">
        <v>9.2325400000000002</v>
      </c>
      <c r="L176">
        <v>24.491530000000001</v>
      </c>
    </row>
    <row r="177" spans="1:12" x14ac:dyDescent="0.25">
      <c r="A177" t="s">
        <v>182</v>
      </c>
      <c r="B177">
        <v>0</v>
      </c>
      <c r="C177">
        <v>0</v>
      </c>
      <c r="D177">
        <v>0</v>
      </c>
      <c r="E177">
        <v>0</v>
      </c>
      <c r="F177">
        <v>34.195630000000001</v>
      </c>
      <c r="G177">
        <v>0</v>
      </c>
      <c r="H177">
        <v>38.415170000000003</v>
      </c>
      <c r="I177">
        <v>29.43759</v>
      </c>
      <c r="J177">
        <v>56.666299999999993</v>
      </c>
      <c r="K177">
        <v>8.7085399999999993</v>
      </c>
      <c r="L177">
        <v>44.381469999999993</v>
      </c>
    </row>
    <row r="178" spans="1:12" x14ac:dyDescent="0.25">
      <c r="A178" t="s">
        <v>183</v>
      </c>
      <c r="B178">
        <v>0</v>
      </c>
      <c r="C178">
        <v>63.945300000000003</v>
      </c>
      <c r="D178">
        <v>29.395660000000003</v>
      </c>
      <c r="E178">
        <v>182.35380000000001</v>
      </c>
      <c r="F178">
        <v>16.868369999999999</v>
      </c>
      <c r="G178">
        <v>131.2791</v>
      </c>
      <c r="H178">
        <v>47.770869999999995</v>
      </c>
      <c r="I178">
        <v>102.224</v>
      </c>
      <c r="J178">
        <v>68.4495</v>
      </c>
      <c r="K178">
        <v>0</v>
      </c>
      <c r="L178">
        <v>105.94109999999999</v>
      </c>
    </row>
    <row r="179" spans="1:12" x14ac:dyDescent="0.25">
      <c r="A179" t="s">
        <v>184</v>
      </c>
      <c r="B179">
        <v>0</v>
      </c>
      <c r="C179">
        <v>0</v>
      </c>
      <c r="D179">
        <v>14.356020000000001</v>
      </c>
      <c r="E179">
        <v>19.349959999999999</v>
      </c>
      <c r="F179">
        <v>0</v>
      </c>
      <c r="G179">
        <v>8.5073410000000003</v>
      </c>
      <c r="H179">
        <v>44.165289999999999</v>
      </c>
      <c r="I179">
        <v>17.82113</v>
      </c>
      <c r="J179">
        <v>25.382819999999999</v>
      </c>
      <c r="K179">
        <v>6.2988599999999995</v>
      </c>
      <c r="L179">
        <v>30.940579999999997</v>
      </c>
    </row>
    <row r="180" spans="1:12" x14ac:dyDescent="0.25">
      <c r="A180" t="s">
        <v>185</v>
      </c>
      <c r="B180">
        <v>110.50059999999999</v>
      </c>
      <c r="C180">
        <v>45.308279999999996</v>
      </c>
      <c r="D180">
        <v>77.961799999999997</v>
      </c>
      <c r="E180">
        <v>0</v>
      </c>
      <c r="F180">
        <v>38.088160000000002</v>
      </c>
      <c r="G180">
        <v>97.339299999999994</v>
      </c>
      <c r="H180">
        <v>52.705200000000005</v>
      </c>
      <c r="I180">
        <v>62.493299999999998</v>
      </c>
      <c r="J180">
        <v>25.83569</v>
      </c>
      <c r="K180">
        <v>31.685449999999999</v>
      </c>
      <c r="L180">
        <v>84.385599999999997</v>
      </c>
    </row>
    <row r="181" spans="1:12" x14ac:dyDescent="0.25">
      <c r="A181" t="s">
        <v>186</v>
      </c>
      <c r="B181">
        <v>24.281510000000001</v>
      </c>
      <c r="C181">
        <v>55.382850000000005</v>
      </c>
      <c r="D181">
        <v>50.141239999999996</v>
      </c>
      <c r="E181">
        <v>152.35919999999999</v>
      </c>
      <c r="F181">
        <v>9.12988</v>
      </c>
      <c r="G181">
        <v>1028.404</v>
      </c>
      <c r="H181">
        <v>1010.1469999999999</v>
      </c>
      <c r="I181">
        <v>713.49600000000009</v>
      </c>
      <c r="J181">
        <v>38.697409999999998</v>
      </c>
      <c r="K181">
        <v>24.188369999999999</v>
      </c>
      <c r="L181">
        <v>105.7869</v>
      </c>
    </row>
    <row r="182" spans="1:12" x14ac:dyDescent="0.25">
      <c r="A182" t="s">
        <v>187</v>
      </c>
      <c r="B182">
        <v>67.272400000000005</v>
      </c>
      <c r="C182">
        <v>0</v>
      </c>
      <c r="D182">
        <v>0</v>
      </c>
      <c r="E182">
        <v>13.23329</v>
      </c>
      <c r="F182">
        <v>0</v>
      </c>
      <c r="G182">
        <v>0</v>
      </c>
      <c r="H182">
        <v>41.748840000000001</v>
      </c>
      <c r="I182">
        <v>27.80686</v>
      </c>
      <c r="J182">
        <v>0</v>
      </c>
      <c r="K182">
        <v>9.68581</v>
      </c>
      <c r="L182">
        <v>7.115793</v>
      </c>
    </row>
    <row r="183" spans="1:12" x14ac:dyDescent="0.25">
      <c r="A183" t="s">
        <v>188</v>
      </c>
      <c r="B183">
        <v>57.825500000000005</v>
      </c>
      <c r="C183">
        <v>26.73986</v>
      </c>
      <c r="D183">
        <v>0</v>
      </c>
      <c r="E183">
        <v>14.11861</v>
      </c>
      <c r="F183">
        <v>0</v>
      </c>
      <c r="G183">
        <v>23.396070000000002</v>
      </c>
      <c r="H183">
        <v>0</v>
      </c>
      <c r="I183">
        <v>0</v>
      </c>
      <c r="J183">
        <v>12.369209999999999</v>
      </c>
      <c r="K183">
        <v>23.584879999999998</v>
      </c>
      <c r="L183">
        <v>4.8546100000000001</v>
      </c>
    </row>
    <row r="184" spans="1:12" x14ac:dyDescent="0.25">
      <c r="A184" t="s">
        <v>189</v>
      </c>
      <c r="B184">
        <v>0</v>
      </c>
      <c r="C184">
        <v>13.01013</v>
      </c>
      <c r="D184">
        <v>54.908909999999999</v>
      </c>
      <c r="E184">
        <v>0</v>
      </c>
      <c r="F184">
        <v>37.533470000000001</v>
      </c>
      <c r="G184">
        <v>0</v>
      </c>
      <c r="H184">
        <v>14.091840000000001</v>
      </c>
      <c r="I184">
        <v>9.2627400000000009</v>
      </c>
      <c r="J184">
        <v>10.416409999999999</v>
      </c>
      <c r="K184">
        <v>0</v>
      </c>
      <c r="L184">
        <v>0</v>
      </c>
    </row>
    <row r="185" spans="1:12" x14ac:dyDescent="0.25">
      <c r="A185" t="s">
        <v>190</v>
      </c>
      <c r="B185">
        <v>0</v>
      </c>
      <c r="C185">
        <v>20.383630000000004</v>
      </c>
      <c r="D185">
        <v>1.08545</v>
      </c>
      <c r="E185">
        <v>0</v>
      </c>
      <c r="F185">
        <v>0</v>
      </c>
      <c r="G185">
        <v>46.457180000000001</v>
      </c>
      <c r="H185">
        <v>53.081870000000002</v>
      </c>
      <c r="I185">
        <v>29.43759</v>
      </c>
      <c r="J185">
        <v>17.649380000000001</v>
      </c>
      <c r="K185">
        <v>32.035560000000004</v>
      </c>
      <c r="L185">
        <v>20.42586</v>
      </c>
    </row>
    <row r="186" spans="1:12" x14ac:dyDescent="0.25">
      <c r="A186" t="s">
        <v>191</v>
      </c>
      <c r="B186">
        <v>19.891770000000001</v>
      </c>
      <c r="C186">
        <v>60.225380000000001</v>
      </c>
      <c r="D186">
        <v>37.355069999999998</v>
      </c>
      <c r="E186">
        <v>38.48066</v>
      </c>
      <c r="F186">
        <v>0</v>
      </c>
      <c r="G186">
        <v>12.542688999999999</v>
      </c>
      <c r="H186">
        <v>22.76632</v>
      </c>
      <c r="I186">
        <v>31.29627</v>
      </c>
      <c r="J186">
        <v>18.200029999999998</v>
      </c>
      <c r="K186">
        <v>10.03781</v>
      </c>
      <c r="L186">
        <v>15.46339</v>
      </c>
    </row>
    <row r="187" spans="1:12" x14ac:dyDescent="0.25">
      <c r="A187" t="s">
        <v>192</v>
      </c>
      <c r="B187">
        <v>56.836200000000005</v>
      </c>
      <c r="C187">
        <v>31.580419999999997</v>
      </c>
      <c r="D187">
        <v>0</v>
      </c>
      <c r="E187">
        <v>0</v>
      </c>
      <c r="F187">
        <v>0</v>
      </c>
      <c r="G187">
        <v>17.265039999999999</v>
      </c>
      <c r="H187">
        <v>16.418029999999998</v>
      </c>
      <c r="I187">
        <v>2.9859200000000001</v>
      </c>
      <c r="J187">
        <v>36.345829999999999</v>
      </c>
      <c r="K187">
        <v>15.007400000000001</v>
      </c>
      <c r="L187">
        <v>33.393650000000001</v>
      </c>
    </row>
    <row r="188" spans="1:12" x14ac:dyDescent="0.25">
      <c r="A188" t="s">
        <v>193</v>
      </c>
      <c r="B188">
        <v>0</v>
      </c>
      <c r="C188">
        <v>0</v>
      </c>
      <c r="D188">
        <v>0</v>
      </c>
      <c r="E188">
        <v>0</v>
      </c>
      <c r="F188">
        <v>0</v>
      </c>
      <c r="G188">
        <v>0</v>
      </c>
      <c r="H188">
        <v>17.750339999999998</v>
      </c>
      <c r="I188">
        <v>25.324440000000003</v>
      </c>
      <c r="J188">
        <v>2.1363599999999998</v>
      </c>
      <c r="K188">
        <v>6.9730799999999995</v>
      </c>
      <c r="L188">
        <v>36.432990000000004</v>
      </c>
    </row>
    <row r="189" spans="1:12" x14ac:dyDescent="0.25">
      <c r="A189" t="s">
        <v>194</v>
      </c>
      <c r="B189">
        <v>18.654139999999998</v>
      </c>
      <c r="C189">
        <v>16.33708</v>
      </c>
      <c r="D189">
        <v>53.464939999999999</v>
      </c>
      <c r="E189">
        <v>51.823349999999998</v>
      </c>
      <c r="F189">
        <v>0</v>
      </c>
      <c r="G189">
        <v>40.834360000000004</v>
      </c>
      <c r="H189">
        <v>22.123159999999999</v>
      </c>
      <c r="I189">
        <v>47.330860000000001</v>
      </c>
      <c r="J189">
        <v>4.36646</v>
      </c>
      <c r="K189">
        <v>17.38467</v>
      </c>
      <c r="L189">
        <v>11.85066</v>
      </c>
    </row>
    <row r="190" spans="1:12" x14ac:dyDescent="0.25">
      <c r="A190" t="s">
        <v>195</v>
      </c>
      <c r="B190">
        <v>21.812429999999999</v>
      </c>
      <c r="C190">
        <v>33.179270000000002</v>
      </c>
      <c r="D190">
        <v>0</v>
      </c>
      <c r="E190">
        <v>10.944569999999999</v>
      </c>
      <c r="F190">
        <v>32.137680000000003</v>
      </c>
      <c r="G190">
        <v>32.366100000000003</v>
      </c>
      <c r="H190">
        <v>49.163420000000002</v>
      </c>
      <c r="I190">
        <v>36.116219999999998</v>
      </c>
      <c r="J190">
        <v>8.0027599999999985</v>
      </c>
      <c r="K190">
        <v>21.77422</v>
      </c>
      <c r="L190">
        <v>52.337200000000003</v>
      </c>
    </row>
    <row r="191" spans="1:12" x14ac:dyDescent="0.25">
      <c r="A191" t="s">
        <v>196</v>
      </c>
      <c r="B191">
        <v>995.2650000000001</v>
      </c>
      <c r="C191">
        <v>993.10199999999986</v>
      </c>
      <c r="D191">
        <v>1196.442</v>
      </c>
      <c r="E191">
        <v>122.62139999999999</v>
      </c>
      <c r="F191">
        <v>0</v>
      </c>
      <c r="G191">
        <v>693.60599999999999</v>
      </c>
      <c r="H191">
        <v>452.89400000000001</v>
      </c>
      <c r="I191">
        <v>237.92310000000001</v>
      </c>
      <c r="J191">
        <v>507.45619999999997</v>
      </c>
      <c r="K191">
        <v>301.3931</v>
      </c>
      <c r="L191">
        <v>536.69899999999996</v>
      </c>
    </row>
    <row r="192" spans="1:12" x14ac:dyDescent="0.25">
      <c r="A192" t="s">
        <v>197</v>
      </c>
      <c r="B192">
        <v>63.548600000000008</v>
      </c>
      <c r="C192">
        <v>48.540539999999993</v>
      </c>
      <c r="D192">
        <v>0</v>
      </c>
      <c r="E192">
        <v>49.921390000000002</v>
      </c>
      <c r="F192">
        <v>25.794519999999999</v>
      </c>
      <c r="G192">
        <v>0</v>
      </c>
      <c r="H192">
        <v>41.535029999999999</v>
      </c>
      <c r="I192">
        <v>47.258690000000001</v>
      </c>
      <c r="J192">
        <v>60.713219999999993</v>
      </c>
      <c r="K192">
        <v>13.220369999999999</v>
      </c>
      <c r="L192">
        <v>30.597689999999997</v>
      </c>
    </row>
    <row r="193" spans="1:12" x14ac:dyDescent="0.25">
      <c r="A193" t="s">
        <v>81</v>
      </c>
      <c r="B193">
        <v>249.23160000000001</v>
      </c>
      <c r="C193">
        <v>254.33680000000004</v>
      </c>
      <c r="D193">
        <v>178.06950000000001</v>
      </c>
      <c r="E193">
        <v>354.74520000000007</v>
      </c>
      <c r="F193">
        <v>341.6875</v>
      </c>
      <c r="G193">
        <v>260.16570000000002</v>
      </c>
      <c r="H193">
        <v>448.673</v>
      </c>
      <c r="I193">
        <v>343.99200000000002</v>
      </c>
      <c r="J193">
        <v>97.737899999999996</v>
      </c>
      <c r="K193">
        <v>94.326099999999997</v>
      </c>
      <c r="L193">
        <v>171.67249999999999</v>
      </c>
    </row>
    <row r="194" spans="1:12" x14ac:dyDescent="0.25">
      <c r="A194" t="s">
        <v>198</v>
      </c>
      <c r="B194">
        <v>67.183099999999996</v>
      </c>
      <c r="C194">
        <v>39.953869999999995</v>
      </c>
      <c r="D194">
        <v>54.249600000000001</v>
      </c>
      <c r="E194">
        <v>28.331810000000001</v>
      </c>
      <c r="F194">
        <v>0</v>
      </c>
      <c r="G194">
        <v>14.08075</v>
      </c>
      <c r="H194">
        <v>38.838219999999993</v>
      </c>
      <c r="I194">
        <v>86.462499999999991</v>
      </c>
      <c r="J194">
        <v>25.015720000000002</v>
      </c>
      <c r="K194">
        <v>19.84592</v>
      </c>
      <c r="L194">
        <v>50.095600000000005</v>
      </c>
    </row>
    <row r="195" spans="1:12" x14ac:dyDescent="0.25">
      <c r="A195" t="s">
        <v>82</v>
      </c>
      <c r="B195">
        <v>128.9605</v>
      </c>
      <c r="C195">
        <v>128.17179999999999</v>
      </c>
      <c r="D195">
        <v>28.087950000000003</v>
      </c>
      <c r="E195">
        <v>104.0333</v>
      </c>
      <c r="F195">
        <v>28.482620000000004</v>
      </c>
      <c r="G195">
        <v>86.777799999999985</v>
      </c>
      <c r="H195">
        <v>142.61760000000001</v>
      </c>
      <c r="I195">
        <v>117.78580000000001</v>
      </c>
      <c r="J195">
        <v>158.1541</v>
      </c>
      <c r="K195">
        <v>54.971599999999995</v>
      </c>
      <c r="L195">
        <v>174.99759999999998</v>
      </c>
    </row>
    <row r="196" spans="1:12" x14ac:dyDescent="0.25">
      <c r="A196" t="s">
        <v>83</v>
      </c>
      <c r="B196">
        <v>162.16759999999999</v>
      </c>
      <c r="C196">
        <v>301.67769999999996</v>
      </c>
      <c r="D196">
        <v>204.81</v>
      </c>
      <c r="E196">
        <v>163.54559999999998</v>
      </c>
      <c r="F196">
        <v>49.180090000000007</v>
      </c>
      <c r="G196">
        <v>212.65899999999999</v>
      </c>
      <c r="H196">
        <v>193.16119999999998</v>
      </c>
      <c r="I196">
        <v>429.017</v>
      </c>
      <c r="J196">
        <v>193.3827</v>
      </c>
      <c r="K196">
        <v>254.50439999999998</v>
      </c>
      <c r="L196">
        <v>244.34470000000005</v>
      </c>
    </row>
    <row r="197" spans="1:12" x14ac:dyDescent="0.25">
      <c r="A197" t="s">
        <v>84</v>
      </c>
      <c r="B197">
        <v>1504.0320000000002</v>
      </c>
      <c r="C197">
        <v>2386.6590000000001</v>
      </c>
      <c r="D197">
        <v>3242.8590000000004</v>
      </c>
      <c r="E197">
        <v>167.0284</v>
      </c>
      <c r="F197">
        <v>158.6977</v>
      </c>
      <c r="G197">
        <v>157.0163</v>
      </c>
      <c r="H197">
        <v>303.72480000000002</v>
      </c>
      <c r="I197">
        <v>298.76490000000001</v>
      </c>
      <c r="J197">
        <v>1007.047</v>
      </c>
      <c r="K197">
        <v>972.49600000000009</v>
      </c>
      <c r="L197">
        <v>808.02800000000002</v>
      </c>
    </row>
    <row r="198" spans="1:12" x14ac:dyDescent="0.25">
      <c r="A198" t="s">
        <v>85</v>
      </c>
      <c r="B198">
        <v>336.95690000000002</v>
      </c>
      <c r="C198">
        <v>384.36579999999998</v>
      </c>
      <c r="D198">
        <v>273.78699999999998</v>
      </c>
      <c r="E198">
        <v>333.51940000000002</v>
      </c>
      <c r="F198">
        <v>92.664100000000019</v>
      </c>
      <c r="G198">
        <v>471.34400000000005</v>
      </c>
      <c r="H198">
        <v>384.83089999999999</v>
      </c>
      <c r="I198">
        <v>761.57</v>
      </c>
      <c r="J198">
        <v>170.15619999999998</v>
      </c>
      <c r="K198">
        <v>188.83760000000001</v>
      </c>
      <c r="L198">
        <v>327.95089999999999</v>
      </c>
    </row>
    <row r="199" spans="1:12" x14ac:dyDescent="0.25">
      <c r="A199" t="s">
        <v>199</v>
      </c>
      <c r="B199">
        <v>27.221249999999998</v>
      </c>
      <c r="C199">
        <v>113.47319999999999</v>
      </c>
      <c r="D199">
        <v>198.245</v>
      </c>
      <c r="E199">
        <v>0</v>
      </c>
      <c r="F199">
        <v>0</v>
      </c>
      <c r="G199">
        <v>0</v>
      </c>
      <c r="H199">
        <v>83.054200000000009</v>
      </c>
      <c r="I199">
        <v>20.608560000000001</v>
      </c>
      <c r="J199">
        <v>8.8266600000000004</v>
      </c>
      <c r="K199">
        <v>26.316780000000001</v>
      </c>
      <c r="L199">
        <v>22.419529999999998</v>
      </c>
    </row>
    <row r="200" spans="1:12" x14ac:dyDescent="0.25">
      <c r="A200" t="s">
        <v>86</v>
      </c>
      <c r="B200">
        <v>189.45869999999999</v>
      </c>
      <c r="C200">
        <v>308.64010000000002</v>
      </c>
      <c r="D200">
        <v>308.26850000000002</v>
      </c>
      <c r="E200">
        <v>471.62700000000001</v>
      </c>
      <c r="F200">
        <v>79.372600000000006</v>
      </c>
      <c r="G200">
        <v>294.327</v>
      </c>
      <c r="H200">
        <v>285.24249999999995</v>
      </c>
      <c r="I200">
        <v>551.61799999999994</v>
      </c>
      <c r="J200">
        <v>300.53370000000001</v>
      </c>
      <c r="K200">
        <v>154.84559999999999</v>
      </c>
      <c r="L200">
        <v>339.39519999999999</v>
      </c>
    </row>
    <row r="201" spans="1:12" x14ac:dyDescent="0.25">
      <c r="A201" t="s">
        <v>87</v>
      </c>
      <c r="B201">
        <v>755.94800000000009</v>
      </c>
      <c r="C201">
        <v>1331.038</v>
      </c>
      <c r="D201">
        <v>694.15100000000007</v>
      </c>
      <c r="E201">
        <v>660.40899999999999</v>
      </c>
      <c r="F201">
        <v>204.4777</v>
      </c>
      <c r="G201">
        <v>531.46600000000001</v>
      </c>
      <c r="H201">
        <v>1060.652</v>
      </c>
      <c r="I201">
        <v>690.2170000000001</v>
      </c>
      <c r="J201">
        <v>521.41800000000001</v>
      </c>
      <c r="K201">
        <v>413.90970000000004</v>
      </c>
      <c r="L201">
        <v>712.06500000000005</v>
      </c>
    </row>
    <row r="202" spans="1:12" x14ac:dyDescent="0.25">
      <c r="A202" t="s">
        <v>200</v>
      </c>
      <c r="B202">
        <v>0</v>
      </c>
      <c r="C202">
        <v>0</v>
      </c>
      <c r="D202">
        <v>0</v>
      </c>
      <c r="E202">
        <v>17.148039999999998</v>
      </c>
      <c r="F202">
        <v>0</v>
      </c>
      <c r="G202">
        <v>16.502559999999999</v>
      </c>
      <c r="H202">
        <v>40.56955</v>
      </c>
      <c r="I202">
        <v>26.783700000000003</v>
      </c>
      <c r="J202">
        <v>6.6863700000000001</v>
      </c>
      <c r="K202">
        <v>0</v>
      </c>
      <c r="L202">
        <v>6.648613000000001</v>
      </c>
    </row>
    <row r="203" spans="1:12" x14ac:dyDescent="0.25">
      <c r="A203" t="s">
        <v>88</v>
      </c>
      <c r="B203">
        <v>4591.45</v>
      </c>
      <c r="C203">
        <v>5883.9400000000005</v>
      </c>
      <c r="D203">
        <v>4918.5</v>
      </c>
      <c r="E203">
        <v>4876.1099999999997</v>
      </c>
      <c r="F203">
        <v>2236.328</v>
      </c>
      <c r="G203">
        <v>4527.1400000000003</v>
      </c>
      <c r="H203">
        <v>6101.2800000000007</v>
      </c>
      <c r="I203">
        <v>5824.13</v>
      </c>
      <c r="J203">
        <v>4121.2350000000006</v>
      </c>
      <c r="K203">
        <v>3092.163</v>
      </c>
      <c r="L203">
        <v>4808.17</v>
      </c>
    </row>
    <row r="204" spans="1:12" x14ac:dyDescent="0.25">
      <c r="A204" t="s">
        <v>201</v>
      </c>
      <c r="B204">
        <v>228.41390000000001</v>
      </c>
      <c r="C204">
        <v>277.22340000000003</v>
      </c>
      <c r="D204">
        <v>201.15020000000001</v>
      </c>
      <c r="E204">
        <v>3.5847500000000001</v>
      </c>
      <c r="F204">
        <v>0</v>
      </c>
      <c r="G204">
        <v>2.7998620000000001</v>
      </c>
      <c r="H204">
        <v>3.9051100000000001</v>
      </c>
      <c r="I204">
        <v>26.778909999999996</v>
      </c>
      <c r="J204">
        <v>22.973109999999998</v>
      </c>
      <c r="K204">
        <v>24.409320000000001</v>
      </c>
      <c r="L204">
        <v>39.02505</v>
      </c>
    </row>
  </sheetData>
  <sortState xmlns:xlrd2="http://schemas.microsoft.com/office/spreadsheetml/2017/richdata2" ref="N17:BK80">
    <sortCondition descending="1" ref="AX17:AX80"/>
  </sortState>
  <conditionalFormatting sqref="AX17:AX80">
    <cfRule type="cellIs" dxfId="0" priority="3" operator="greaterThan">
      <formula>0.75</formula>
    </cfRule>
  </conditionalFormatting>
  <conditionalFormatting sqref="AZ17:AZ80">
    <cfRule type="colorScale" priority="2">
      <colorScale>
        <cfvo type="min"/>
        <cfvo type="percentile" val="50"/>
        <cfvo type="max"/>
        <color rgb="FF63BE7B"/>
        <color rgb="FFFFEB84"/>
        <color rgb="FFF8696B"/>
      </colorScale>
    </cfRule>
  </conditionalFormatting>
  <conditionalFormatting sqref="BA17:BA80">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25D74-FE1E-4B67-B441-FCB2E6289FA0}">
  <dimension ref="B1:AE54"/>
  <sheetViews>
    <sheetView workbookViewId="0">
      <selection activeCell="AC4" sqref="AC4:AC25"/>
    </sheetView>
  </sheetViews>
  <sheetFormatPr defaultRowHeight="15" x14ac:dyDescent="0.25"/>
  <cols>
    <col min="2" max="2" width="15.140625" customWidth="1"/>
    <col min="26" max="27" width="9.140625" style="4"/>
  </cols>
  <sheetData>
    <row r="1" spans="2:31" x14ac:dyDescent="0.25">
      <c r="C1" s="72" t="s">
        <v>208</v>
      </c>
      <c r="D1" s="72"/>
      <c r="E1" s="72"/>
      <c r="F1" s="72"/>
      <c r="G1" s="72"/>
      <c r="H1" s="72"/>
      <c r="I1" s="72"/>
      <c r="J1" s="72"/>
      <c r="K1" s="72"/>
      <c r="L1" s="72"/>
      <c r="M1" s="72"/>
      <c r="O1" s="72" t="s">
        <v>207</v>
      </c>
      <c r="P1" s="72"/>
      <c r="Q1" s="72"/>
      <c r="R1" s="72"/>
      <c r="S1" s="72"/>
      <c r="T1" s="72"/>
      <c r="U1" s="72"/>
      <c r="V1" s="72"/>
      <c r="W1" s="72"/>
      <c r="X1" s="72"/>
      <c r="Y1" s="72"/>
      <c r="Z1" s="4" t="s">
        <v>322</v>
      </c>
      <c r="AA1" s="4" t="s">
        <v>323</v>
      </c>
    </row>
    <row r="2" spans="2:31" x14ac:dyDescent="0.25">
      <c r="B2" s="6" t="s">
        <v>101</v>
      </c>
      <c r="C2" s="7" t="s">
        <v>89</v>
      </c>
      <c r="D2" s="7" t="s">
        <v>92</v>
      </c>
      <c r="E2" s="7" t="s">
        <v>89</v>
      </c>
      <c r="F2" s="7" t="s">
        <v>96</v>
      </c>
      <c r="G2" s="7" t="s">
        <v>92</v>
      </c>
      <c r="H2" s="7" t="s">
        <v>89</v>
      </c>
      <c r="I2" s="7" t="s">
        <v>96</v>
      </c>
      <c r="J2" s="7" t="s">
        <v>92</v>
      </c>
      <c r="K2" s="7" t="s">
        <v>89</v>
      </c>
      <c r="L2" s="7" t="s">
        <v>96</v>
      </c>
      <c r="M2" s="7" t="s">
        <v>92</v>
      </c>
      <c r="O2" s="7" t="s">
        <v>89</v>
      </c>
      <c r="P2" s="7" t="s">
        <v>96</v>
      </c>
      <c r="Q2" s="7" t="s">
        <v>92</v>
      </c>
      <c r="R2" s="7" t="s">
        <v>89</v>
      </c>
      <c r="S2" s="7" t="s">
        <v>92</v>
      </c>
      <c r="T2" s="7" t="s">
        <v>89</v>
      </c>
      <c r="U2" s="7" t="s">
        <v>96</v>
      </c>
      <c r="V2" s="7" t="s">
        <v>92</v>
      </c>
      <c r="W2" s="7" t="s">
        <v>89</v>
      </c>
      <c r="X2" s="7" t="s">
        <v>96</v>
      </c>
      <c r="Y2" s="7" t="s">
        <v>92</v>
      </c>
    </row>
    <row r="3" spans="2:31" x14ac:dyDescent="0.25">
      <c r="B3" s="6" t="s">
        <v>321</v>
      </c>
      <c r="C3" s="7" t="s">
        <v>277</v>
      </c>
      <c r="D3" s="7" t="s">
        <v>277</v>
      </c>
      <c r="E3" s="7" t="s">
        <v>206</v>
      </c>
      <c r="F3" s="7" t="s">
        <v>206</v>
      </c>
      <c r="G3" s="7" t="s">
        <v>206</v>
      </c>
      <c r="H3" s="7" t="s">
        <v>205</v>
      </c>
      <c r="I3" s="7" t="s">
        <v>205</v>
      </c>
      <c r="J3" s="7" t="s">
        <v>205</v>
      </c>
      <c r="K3" s="7" t="s">
        <v>276</v>
      </c>
      <c r="L3" s="7" t="s">
        <v>276</v>
      </c>
      <c r="M3" s="7" t="s">
        <v>276</v>
      </c>
      <c r="O3" s="7" t="s">
        <v>277</v>
      </c>
      <c r="P3" s="7" t="s">
        <v>277</v>
      </c>
      <c r="Q3" s="7" t="s">
        <v>277</v>
      </c>
      <c r="R3" s="7" t="s">
        <v>206</v>
      </c>
      <c r="S3" s="7" t="s">
        <v>206</v>
      </c>
      <c r="T3" s="7" t="s">
        <v>205</v>
      </c>
      <c r="U3" s="7" t="s">
        <v>205</v>
      </c>
      <c r="V3" s="7" t="s">
        <v>205</v>
      </c>
      <c r="W3" s="7" t="s">
        <v>276</v>
      </c>
      <c r="X3" s="7" t="s">
        <v>276</v>
      </c>
      <c r="Y3" s="7" t="s">
        <v>276</v>
      </c>
    </row>
    <row r="4" spans="2:31" x14ac:dyDescent="0.25">
      <c r="B4" s="56" t="s">
        <v>229</v>
      </c>
      <c r="C4" s="7">
        <v>17.73</v>
      </c>
      <c r="D4" s="7">
        <v>10.499000000000001</v>
      </c>
      <c r="E4" s="7">
        <v>7.6609999999999996</v>
      </c>
      <c r="F4" s="7">
        <v>14.897</v>
      </c>
      <c r="G4" s="7">
        <v>14.766</v>
      </c>
      <c r="H4" s="7">
        <v>200.05500000000001</v>
      </c>
      <c r="I4" s="7">
        <v>175.85300000000001</v>
      </c>
      <c r="J4" s="7">
        <v>147.53</v>
      </c>
      <c r="K4" s="7">
        <v>9.6769999999999996</v>
      </c>
      <c r="L4" s="7">
        <v>35.768000000000001</v>
      </c>
      <c r="M4" s="7">
        <v>27.414999999999999</v>
      </c>
      <c r="O4" s="7">
        <v>4951.63</v>
      </c>
      <c r="P4" s="7">
        <v>9191.41</v>
      </c>
      <c r="Q4" s="7">
        <v>7349.66</v>
      </c>
      <c r="R4" s="7">
        <v>5657.42</v>
      </c>
      <c r="S4" s="7">
        <v>3043.0550000000003</v>
      </c>
      <c r="T4" s="7">
        <v>84260.200000000012</v>
      </c>
      <c r="U4" s="7">
        <v>104025.5</v>
      </c>
      <c r="V4" s="7">
        <v>83226.200000000012</v>
      </c>
      <c r="W4" s="7">
        <v>8583.9599999999991</v>
      </c>
      <c r="X4" s="7">
        <v>16985.05</v>
      </c>
      <c r="Y4" s="7">
        <v>13605.5</v>
      </c>
      <c r="AA4" s="4" t="s">
        <v>205</v>
      </c>
      <c r="AB4" s="6">
        <v>0.99966103019126518</v>
      </c>
      <c r="AC4" s="59" t="s">
        <v>229</v>
      </c>
      <c r="AE4" s="56"/>
    </row>
    <row r="5" spans="2:31" x14ac:dyDescent="0.25">
      <c r="B5" s="56" t="s">
        <v>221</v>
      </c>
      <c r="C5" s="7">
        <v>188.09700000000001</v>
      </c>
      <c r="D5" s="7">
        <v>145.816</v>
      </c>
      <c r="E5" s="7">
        <v>308.39100000000002</v>
      </c>
      <c r="F5" s="7">
        <v>264.37299999999999</v>
      </c>
      <c r="G5" s="7">
        <v>238.76599999999999</v>
      </c>
      <c r="H5" s="7">
        <v>153.56399999999999</v>
      </c>
      <c r="I5" s="7">
        <v>206.875</v>
      </c>
      <c r="J5" s="7">
        <v>154.63200000000001</v>
      </c>
      <c r="K5" s="7">
        <v>163.964</v>
      </c>
      <c r="L5" s="7">
        <v>137.154</v>
      </c>
      <c r="M5" s="7">
        <v>183.126</v>
      </c>
      <c r="O5" s="7">
        <v>122.73860000000001</v>
      </c>
      <c r="P5" s="7">
        <v>133.1422</v>
      </c>
      <c r="Q5" s="7">
        <v>32.046909999999997</v>
      </c>
      <c r="R5" s="7">
        <v>256.00169999999997</v>
      </c>
      <c r="S5" s="7">
        <v>243.43419999999998</v>
      </c>
      <c r="T5" s="7">
        <v>106.18159999999999</v>
      </c>
      <c r="U5" s="7">
        <v>71.352959999999996</v>
      </c>
      <c r="V5" s="7">
        <v>167.30009999999999</v>
      </c>
      <c r="W5" s="7">
        <v>59.903999999999996</v>
      </c>
      <c r="X5" s="7">
        <v>81.899100000000004</v>
      </c>
      <c r="Y5" s="7">
        <v>99.880500000000012</v>
      </c>
      <c r="AA5" s="4" t="s">
        <v>206</v>
      </c>
      <c r="AB5" s="6">
        <v>0.9947641351828258</v>
      </c>
      <c r="AC5" s="59" t="s">
        <v>221</v>
      </c>
      <c r="AE5" s="56"/>
    </row>
    <row r="6" spans="2:31" x14ac:dyDescent="0.25">
      <c r="B6" s="56" t="s">
        <v>239</v>
      </c>
      <c r="C6" s="7">
        <v>135.75899999999999</v>
      </c>
      <c r="D6" s="7">
        <v>148.352</v>
      </c>
      <c r="E6" s="7">
        <v>9.7940000000000005</v>
      </c>
      <c r="F6" s="7">
        <v>12.297000000000001</v>
      </c>
      <c r="G6" s="7">
        <v>15.509</v>
      </c>
      <c r="H6" s="7">
        <v>32.121000000000002</v>
      </c>
      <c r="I6" s="7">
        <v>34.124000000000002</v>
      </c>
      <c r="J6" s="7">
        <v>11.766</v>
      </c>
      <c r="K6" s="7">
        <v>69.364999999999995</v>
      </c>
      <c r="L6" s="7">
        <v>67.73</v>
      </c>
      <c r="M6" s="7">
        <v>71.882999999999996</v>
      </c>
      <c r="O6" s="7">
        <v>188.38390000000001</v>
      </c>
      <c r="P6" s="7">
        <v>240.08350000000002</v>
      </c>
      <c r="Q6" s="7">
        <v>188.29660000000001</v>
      </c>
      <c r="R6" s="7">
        <v>104.2967</v>
      </c>
      <c r="S6" s="7">
        <v>1.9304300000000001</v>
      </c>
      <c r="T6" s="7">
        <v>0</v>
      </c>
      <c r="U6" s="7">
        <v>57.134500000000003</v>
      </c>
      <c r="V6" s="7">
        <v>96.812259999999995</v>
      </c>
      <c r="W6" s="7">
        <v>73.41</v>
      </c>
      <c r="X6" s="7">
        <v>124.036</v>
      </c>
      <c r="Y6" s="7">
        <v>151.31030000000001</v>
      </c>
      <c r="AA6" s="4" t="s">
        <v>277</v>
      </c>
      <c r="AB6" s="6">
        <v>0.99451448930645314</v>
      </c>
      <c r="AC6" s="59" t="s">
        <v>239</v>
      </c>
      <c r="AE6" s="56"/>
    </row>
    <row r="7" spans="2:31" x14ac:dyDescent="0.25">
      <c r="B7" s="56" t="s">
        <v>243</v>
      </c>
      <c r="C7" s="7">
        <v>183.489</v>
      </c>
      <c r="D7" s="7">
        <v>213.94499999999999</v>
      </c>
      <c r="E7" s="7">
        <v>462.95699999999999</v>
      </c>
      <c r="F7" s="7">
        <v>500.21100000000001</v>
      </c>
      <c r="G7" s="7">
        <v>389.25200000000001</v>
      </c>
      <c r="H7" s="7">
        <v>120.14700000000001</v>
      </c>
      <c r="I7" s="7">
        <v>132.31200000000001</v>
      </c>
      <c r="J7" s="7">
        <v>152.04</v>
      </c>
      <c r="K7" s="7">
        <v>115.029</v>
      </c>
      <c r="L7" s="7">
        <v>201.59899999999999</v>
      </c>
      <c r="M7" s="7">
        <v>189.16800000000001</v>
      </c>
      <c r="O7" s="7">
        <v>431.18900000000002</v>
      </c>
      <c r="P7" s="7">
        <v>646.60900000000004</v>
      </c>
      <c r="Q7" s="7">
        <v>457.28500000000003</v>
      </c>
      <c r="R7" s="7">
        <v>1206.0320000000002</v>
      </c>
      <c r="S7" s="7">
        <v>752.55100000000004</v>
      </c>
      <c r="T7" s="7">
        <v>203.64700000000002</v>
      </c>
      <c r="U7" s="7">
        <v>323.48610000000002</v>
      </c>
      <c r="V7" s="7">
        <v>324.49119999999999</v>
      </c>
      <c r="W7" s="7">
        <v>456.8569</v>
      </c>
      <c r="X7" s="7">
        <v>334.49520000000001</v>
      </c>
      <c r="Y7" s="7">
        <v>390.18490000000003</v>
      </c>
      <c r="AA7" s="4" t="s">
        <v>206</v>
      </c>
      <c r="AB7" s="6">
        <v>0.99188179491582551</v>
      </c>
      <c r="AC7" s="59" t="s">
        <v>243</v>
      </c>
      <c r="AE7" s="56"/>
    </row>
    <row r="8" spans="2:31" x14ac:dyDescent="0.25">
      <c r="B8" s="56" t="s">
        <v>219</v>
      </c>
      <c r="C8" s="7">
        <v>14.154</v>
      </c>
      <c r="D8" s="7">
        <v>25.161000000000001</v>
      </c>
      <c r="E8" s="7">
        <v>0.67900000000000005</v>
      </c>
      <c r="F8" s="7">
        <v>1.31</v>
      </c>
      <c r="G8" s="7">
        <v>1.07</v>
      </c>
      <c r="H8" s="7">
        <v>3.9020000000000001</v>
      </c>
      <c r="I8" s="7">
        <v>10.76</v>
      </c>
      <c r="J8" s="7">
        <v>1.966</v>
      </c>
      <c r="K8" s="7">
        <v>1.7709999999999999</v>
      </c>
      <c r="L8" s="7">
        <v>9.5570000000000004</v>
      </c>
      <c r="M8" s="7">
        <v>13.651999999999999</v>
      </c>
      <c r="O8" s="7">
        <v>1005.0629999999999</v>
      </c>
      <c r="P8" s="7">
        <v>1673.7460000000001</v>
      </c>
      <c r="Q8" s="7">
        <v>918.65700000000004</v>
      </c>
      <c r="R8" s="7">
        <v>18.853950000000001</v>
      </c>
      <c r="S8" s="7">
        <v>11.56767</v>
      </c>
      <c r="T8" s="7">
        <v>93.4161</v>
      </c>
      <c r="U8" s="7">
        <v>27.402740000000001</v>
      </c>
      <c r="V8" s="7">
        <v>327.69989999999996</v>
      </c>
      <c r="W8" s="7">
        <v>452.721</v>
      </c>
      <c r="X8" s="7">
        <v>277.82960000000003</v>
      </c>
      <c r="Y8" s="7">
        <v>598.36500000000001</v>
      </c>
      <c r="AA8" s="4" t="s">
        <v>277</v>
      </c>
      <c r="AB8" s="6">
        <v>0.99132085722838492</v>
      </c>
      <c r="AC8" s="59" t="s">
        <v>219</v>
      </c>
      <c r="AE8" s="56"/>
    </row>
    <row r="9" spans="2:31" x14ac:dyDescent="0.25">
      <c r="B9" s="56" t="s">
        <v>230</v>
      </c>
      <c r="C9" s="7">
        <v>53.755000000000003</v>
      </c>
      <c r="D9" s="7">
        <v>18.009</v>
      </c>
      <c r="E9" s="7">
        <v>16.167000000000002</v>
      </c>
      <c r="F9" s="7">
        <v>13.166</v>
      </c>
      <c r="G9" s="7">
        <v>15.976000000000001</v>
      </c>
      <c r="H9" s="7">
        <v>226.98</v>
      </c>
      <c r="I9" s="7">
        <v>245.43100000000001</v>
      </c>
      <c r="J9" s="7">
        <v>172.56100000000001</v>
      </c>
      <c r="K9" s="7">
        <v>35.372</v>
      </c>
      <c r="L9" s="7">
        <v>94.503</v>
      </c>
      <c r="M9" s="7">
        <v>57.847000000000001</v>
      </c>
      <c r="O9" s="7">
        <v>85.707999999999998</v>
      </c>
      <c r="P9" s="7">
        <v>169.76599999999999</v>
      </c>
      <c r="Q9" s="7">
        <v>112.58320000000001</v>
      </c>
      <c r="R9" s="7">
        <v>40.30339</v>
      </c>
      <c r="S9" s="7">
        <v>63.2181</v>
      </c>
      <c r="T9" s="7">
        <v>932.54199999999992</v>
      </c>
      <c r="U9" s="7">
        <v>1441.674</v>
      </c>
      <c r="V9" s="7">
        <v>1293.8720000000001</v>
      </c>
      <c r="W9" s="7">
        <v>141.55959999999999</v>
      </c>
      <c r="X9" s="7">
        <v>135.17009999999999</v>
      </c>
      <c r="Y9" s="7">
        <v>122.0752</v>
      </c>
      <c r="AA9" s="4" t="s">
        <v>205</v>
      </c>
      <c r="AB9" s="6">
        <v>0.98697768301858946</v>
      </c>
      <c r="AC9" s="59" t="s">
        <v>230</v>
      </c>
      <c r="AE9" s="56"/>
    </row>
    <row r="10" spans="2:31" x14ac:dyDescent="0.25">
      <c r="B10" s="56" t="s">
        <v>234</v>
      </c>
      <c r="C10" s="7">
        <v>56.12</v>
      </c>
      <c r="D10" s="7">
        <v>17.41</v>
      </c>
      <c r="E10" s="7">
        <v>0.23799999999999999</v>
      </c>
      <c r="F10" s="7">
        <v>0.255</v>
      </c>
      <c r="G10" s="7">
        <v>0.36099999999999999</v>
      </c>
      <c r="H10" s="7">
        <v>0.27400000000000002</v>
      </c>
      <c r="I10" s="7">
        <v>29.616</v>
      </c>
      <c r="J10" s="7">
        <v>1.0129999999999999</v>
      </c>
      <c r="K10" s="7">
        <v>3.0590000000000002</v>
      </c>
      <c r="L10" s="7">
        <v>15.156000000000001</v>
      </c>
      <c r="M10" s="7">
        <v>2.0459999999999998</v>
      </c>
      <c r="O10" s="7">
        <v>487.61099999999999</v>
      </c>
      <c r="P10" s="7">
        <v>802.32300000000009</v>
      </c>
      <c r="Q10" s="7">
        <v>644.56399999999996</v>
      </c>
      <c r="R10" s="7">
        <v>34.926339999999996</v>
      </c>
      <c r="S10" s="7">
        <v>23.864090000000001</v>
      </c>
      <c r="T10" s="7">
        <v>164.64519999999999</v>
      </c>
      <c r="U10" s="7">
        <v>41.763950000000001</v>
      </c>
      <c r="V10" s="7">
        <v>71.046840000000003</v>
      </c>
      <c r="W10" s="7">
        <v>68.684299999999993</v>
      </c>
      <c r="X10" s="7">
        <v>213.17009999999999</v>
      </c>
      <c r="Y10" s="7">
        <v>85.50930000000001</v>
      </c>
      <c r="AA10" s="4" t="s">
        <v>277</v>
      </c>
      <c r="AB10" s="6">
        <v>0.98444144191696936</v>
      </c>
      <c r="AC10" s="59" t="s">
        <v>234</v>
      </c>
      <c r="AE10" s="56"/>
    </row>
    <row r="11" spans="2:31" x14ac:dyDescent="0.25">
      <c r="B11" s="56" t="s">
        <v>215</v>
      </c>
      <c r="C11" s="7">
        <v>156.92599999999999</v>
      </c>
      <c r="D11" s="7">
        <v>181.36600000000001</v>
      </c>
      <c r="E11" s="7">
        <v>701.995</v>
      </c>
      <c r="F11" s="7">
        <v>534.92600000000004</v>
      </c>
      <c r="G11" s="7">
        <v>666.06899999999996</v>
      </c>
      <c r="H11" s="7">
        <v>170.185</v>
      </c>
      <c r="I11" s="7">
        <v>216.3</v>
      </c>
      <c r="J11" s="7">
        <v>212.024</v>
      </c>
      <c r="K11" s="7">
        <v>70.632000000000005</v>
      </c>
      <c r="L11" s="7">
        <v>129.36099999999999</v>
      </c>
      <c r="M11" s="7">
        <v>232.23400000000001</v>
      </c>
      <c r="O11" s="7">
        <v>887.84300000000007</v>
      </c>
      <c r="P11" s="7">
        <v>1250.7259999999999</v>
      </c>
      <c r="Q11" s="7">
        <v>701.899</v>
      </c>
      <c r="R11" s="7">
        <v>3361.6750000000002</v>
      </c>
      <c r="S11" s="7">
        <v>1208.1689999999999</v>
      </c>
      <c r="T11" s="7">
        <v>510.654</v>
      </c>
      <c r="U11" s="7">
        <v>590.08900000000006</v>
      </c>
      <c r="V11" s="7">
        <v>910.28400000000011</v>
      </c>
      <c r="W11" s="7">
        <v>696.27800000000002</v>
      </c>
      <c r="X11" s="7">
        <v>449.70699999999999</v>
      </c>
      <c r="Y11" s="7">
        <v>610.82799999999997</v>
      </c>
      <c r="AA11" s="4" t="s">
        <v>206</v>
      </c>
      <c r="AB11" s="6">
        <v>0.97936008167549804</v>
      </c>
      <c r="AC11" s="59" t="s">
        <v>215</v>
      </c>
      <c r="AE11" s="56"/>
    </row>
    <row r="12" spans="2:31" x14ac:dyDescent="0.25">
      <c r="B12" s="56" t="s">
        <v>245</v>
      </c>
      <c r="C12" s="7">
        <v>38.421999999999997</v>
      </c>
      <c r="D12" s="7">
        <v>32.845999999999997</v>
      </c>
      <c r="E12" s="7">
        <v>20.856000000000002</v>
      </c>
      <c r="F12" s="7">
        <v>25.864999999999998</v>
      </c>
      <c r="G12" s="7">
        <v>36.905999999999999</v>
      </c>
      <c r="H12" s="7">
        <v>16.193000000000001</v>
      </c>
      <c r="I12" s="7">
        <v>22.666</v>
      </c>
      <c r="J12" s="7">
        <v>11.699</v>
      </c>
      <c r="K12" s="7">
        <v>11.039</v>
      </c>
      <c r="L12" s="7">
        <v>18.353000000000002</v>
      </c>
      <c r="M12" s="7">
        <v>22.175999999999998</v>
      </c>
      <c r="O12" s="7">
        <v>889.58999999999992</v>
      </c>
      <c r="P12" s="7">
        <v>1291.5449999999998</v>
      </c>
      <c r="Q12" s="7">
        <v>1049.9839999999999</v>
      </c>
      <c r="R12" s="7">
        <v>1244.643</v>
      </c>
      <c r="S12" s="7">
        <v>699.07400000000007</v>
      </c>
      <c r="T12" s="7">
        <v>362.51900000000001</v>
      </c>
      <c r="U12" s="7">
        <v>913.87400000000002</v>
      </c>
      <c r="V12" s="7">
        <v>1118.4929999999999</v>
      </c>
      <c r="W12" s="7">
        <v>833.71399999999994</v>
      </c>
      <c r="X12" s="7">
        <v>538.87699999999995</v>
      </c>
      <c r="Y12" s="7">
        <v>800.43399999999997</v>
      </c>
      <c r="AB12" s="6">
        <v>0.97602607354374904</v>
      </c>
      <c r="AC12" s="59" t="s">
        <v>245</v>
      </c>
      <c r="AE12" s="56"/>
    </row>
    <row r="13" spans="2:31" x14ac:dyDescent="0.25">
      <c r="B13" s="56" t="s">
        <v>225</v>
      </c>
      <c r="C13" s="7">
        <v>1.3839999999999999</v>
      </c>
      <c r="D13" s="7">
        <v>4.6440000000000001</v>
      </c>
      <c r="E13" s="7">
        <v>1.895</v>
      </c>
      <c r="F13" s="7">
        <v>2.794</v>
      </c>
      <c r="G13" s="7">
        <v>2.4180000000000001</v>
      </c>
      <c r="H13" s="7">
        <v>0.23400000000000001</v>
      </c>
      <c r="I13" s="7">
        <v>2.6629999999999998</v>
      </c>
      <c r="J13" s="7">
        <v>0.875</v>
      </c>
      <c r="K13" s="7">
        <v>4.8630000000000004</v>
      </c>
      <c r="L13" s="7">
        <v>5.968</v>
      </c>
      <c r="M13" s="7">
        <v>6.4509999999999996</v>
      </c>
      <c r="O13" s="7">
        <v>1176.701</v>
      </c>
      <c r="P13" s="7">
        <v>1038.8869999999999</v>
      </c>
      <c r="Q13" s="7">
        <v>407.9991</v>
      </c>
      <c r="R13" s="7">
        <v>1399.789</v>
      </c>
      <c r="S13" s="7">
        <v>649.40000000000009</v>
      </c>
      <c r="T13" s="7">
        <v>470.73900000000003</v>
      </c>
      <c r="U13" s="7">
        <v>673.02800000000002</v>
      </c>
      <c r="V13" s="7">
        <v>870.49</v>
      </c>
      <c r="W13" s="7">
        <v>2034.0709999999999</v>
      </c>
      <c r="X13" s="7">
        <v>1045.2940000000001</v>
      </c>
      <c r="Y13" s="7">
        <v>2591.1410000000001</v>
      </c>
      <c r="AA13" s="4" t="s">
        <v>276</v>
      </c>
      <c r="AB13" s="6">
        <v>0.96177255116431704</v>
      </c>
      <c r="AC13" s="59" t="s">
        <v>225</v>
      </c>
      <c r="AE13" s="56"/>
    </row>
    <row r="14" spans="2:31" x14ac:dyDescent="0.25">
      <c r="B14" s="56" t="s">
        <v>232</v>
      </c>
      <c r="C14" s="7">
        <v>91.460999999999999</v>
      </c>
      <c r="D14" s="7">
        <v>115.354</v>
      </c>
      <c r="E14" s="7">
        <v>9.8840000000000003</v>
      </c>
      <c r="F14" s="7">
        <v>25.518999999999998</v>
      </c>
      <c r="G14" s="7">
        <v>25.506</v>
      </c>
      <c r="H14" s="7">
        <v>97.150999999999996</v>
      </c>
      <c r="I14" s="7">
        <v>76.843000000000004</v>
      </c>
      <c r="J14" s="7">
        <v>114.37</v>
      </c>
      <c r="K14" s="7">
        <v>48.807000000000002</v>
      </c>
      <c r="L14" s="7">
        <v>80.870999999999995</v>
      </c>
      <c r="M14" s="7">
        <v>90.468999999999994</v>
      </c>
      <c r="O14" s="7">
        <v>588.74900000000002</v>
      </c>
      <c r="P14" s="7">
        <v>788.26299999999992</v>
      </c>
      <c r="Q14" s="7">
        <v>426.10090000000002</v>
      </c>
      <c r="R14" s="7">
        <v>136.51579999999998</v>
      </c>
      <c r="S14" s="7">
        <v>0</v>
      </c>
      <c r="T14" s="7">
        <v>372.90250000000003</v>
      </c>
      <c r="U14" s="7">
        <v>438.81689999999998</v>
      </c>
      <c r="V14" s="7">
        <v>407.70339999999999</v>
      </c>
      <c r="W14" s="7">
        <v>352.42689999999993</v>
      </c>
      <c r="X14" s="7">
        <v>155.33529999999999</v>
      </c>
      <c r="Y14" s="7">
        <v>481.30399999999997</v>
      </c>
      <c r="AA14" s="4" t="s">
        <v>277</v>
      </c>
      <c r="AB14" s="6">
        <v>0.95611481525552156</v>
      </c>
      <c r="AC14" s="59" t="s">
        <v>232</v>
      </c>
      <c r="AE14" s="56"/>
    </row>
    <row r="15" spans="2:31" x14ac:dyDescent="0.25">
      <c r="B15" s="56" t="s">
        <v>271</v>
      </c>
      <c r="C15" s="7">
        <v>0</v>
      </c>
      <c r="D15" s="7">
        <v>0.34100000000000003</v>
      </c>
      <c r="E15" s="7">
        <v>0.94699999999999995</v>
      </c>
      <c r="F15" s="7">
        <v>0.53600000000000003</v>
      </c>
      <c r="G15" s="7">
        <v>0.35699999999999998</v>
      </c>
      <c r="H15" s="7">
        <v>0.28899999999999998</v>
      </c>
      <c r="I15" s="7">
        <v>0.40600000000000003</v>
      </c>
      <c r="J15" s="7">
        <v>0.28199999999999997</v>
      </c>
      <c r="K15" s="7">
        <v>0</v>
      </c>
      <c r="L15" s="7">
        <v>0.23799999999999999</v>
      </c>
      <c r="M15" s="7">
        <v>0.26600000000000001</v>
      </c>
      <c r="O15" s="7">
        <v>549.70600000000002</v>
      </c>
      <c r="P15" s="7">
        <v>1114.5119999999999</v>
      </c>
      <c r="Q15" s="7">
        <v>1180.4009999999998</v>
      </c>
      <c r="R15" s="7">
        <v>7995.56</v>
      </c>
      <c r="S15" s="7">
        <v>4466.76</v>
      </c>
      <c r="T15" s="7">
        <v>915.72199999999998</v>
      </c>
      <c r="U15" s="7">
        <v>1685.65</v>
      </c>
      <c r="V15" s="7">
        <v>928.27700000000004</v>
      </c>
      <c r="W15" s="7">
        <v>557.38</v>
      </c>
      <c r="X15" s="7">
        <v>774.61700000000008</v>
      </c>
      <c r="Y15" s="7">
        <v>856.59199999999998</v>
      </c>
      <c r="AA15" s="4" t="s">
        <v>206</v>
      </c>
      <c r="AB15" s="6">
        <v>0.95505110186857711</v>
      </c>
      <c r="AC15" s="59" t="s">
        <v>271</v>
      </c>
      <c r="AE15" s="56"/>
    </row>
    <row r="16" spans="2:31" x14ac:dyDescent="0.25">
      <c r="B16" s="56" t="s">
        <v>220</v>
      </c>
      <c r="C16" s="7">
        <v>165.21700000000001</v>
      </c>
      <c r="D16" s="7">
        <v>118.82299999999999</v>
      </c>
      <c r="E16" s="7">
        <v>328.09199999999998</v>
      </c>
      <c r="F16" s="7">
        <v>335.53199999999998</v>
      </c>
      <c r="G16" s="7">
        <v>232.863</v>
      </c>
      <c r="H16" s="7">
        <v>137.191</v>
      </c>
      <c r="I16" s="7">
        <v>271.77300000000002</v>
      </c>
      <c r="J16" s="7">
        <v>173.98500000000001</v>
      </c>
      <c r="K16" s="7">
        <v>122.932</v>
      </c>
      <c r="L16" s="7">
        <v>126.974</v>
      </c>
      <c r="M16" s="7">
        <v>153.99100000000001</v>
      </c>
      <c r="O16" s="7">
        <v>26416.600000000002</v>
      </c>
      <c r="P16" s="7">
        <v>31279.69</v>
      </c>
      <c r="Q16" s="7">
        <v>32288.53</v>
      </c>
      <c r="R16" s="7">
        <v>65297.599999999991</v>
      </c>
      <c r="S16" s="7">
        <v>41283.31</v>
      </c>
      <c r="T16" s="7">
        <v>24370.089999999997</v>
      </c>
      <c r="U16" s="7">
        <v>30387.179999999997</v>
      </c>
      <c r="V16" s="7">
        <v>31968.43</v>
      </c>
      <c r="W16" s="7">
        <v>22881.39</v>
      </c>
      <c r="X16" s="7">
        <v>19040.269999999997</v>
      </c>
      <c r="Y16" s="7">
        <v>24277.07</v>
      </c>
      <c r="AA16" s="4" t="s">
        <v>206</v>
      </c>
      <c r="AB16" s="6">
        <v>0.94899649314449974</v>
      </c>
      <c r="AC16" s="59" t="s">
        <v>220</v>
      </c>
      <c r="AE16" s="56"/>
    </row>
    <row r="17" spans="2:31" x14ac:dyDescent="0.25">
      <c r="B17" s="56" t="s">
        <v>244</v>
      </c>
      <c r="C17" s="7">
        <v>780.24</v>
      </c>
      <c r="D17" s="7">
        <v>663.41600000000005</v>
      </c>
      <c r="E17" s="7">
        <v>1382.1130000000001</v>
      </c>
      <c r="F17" s="7">
        <v>906.57100000000003</v>
      </c>
      <c r="G17" s="7">
        <v>1239.7550000000001</v>
      </c>
      <c r="H17" s="7">
        <v>378.505</v>
      </c>
      <c r="I17" s="7">
        <v>380.76400000000001</v>
      </c>
      <c r="J17" s="7">
        <v>391.20400000000001</v>
      </c>
      <c r="K17" s="7">
        <v>777.51</v>
      </c>
      <c r="L17" s="7">
        <v>647.38199999999995</v>
      </c>
      <c r="M17" s="7">
        <v>457.995</v>
      </c>
      <c r="O17" s="7">
        <v>196.92259999999999</v>
      </c>
      <c r="P17" s="7">
        <v>230.13750000000002</v>
      </c>
      <c r="Q17" s="7">
        <v>294.81299999999999</v>
      </c>
      <c r="R17" s="7">
        <v>394.87659999999994</v>
      </c>
      <c r="S17" s="7">
        <v>296.98020000000002</v>
      </c>
      <c r="T17" s="7">
        <v>91.919600000000003</v>
      </c>
      <c r="U17" s="7">
        <v>194.15799999999999</v>
      </c>
      <c r="V17" s="7">
        <v>208.16310000000001</v>
      </c>
      <c r="W17" s="7">
        <v>136.76660000000001</v>
      </c>
      <c r="X17" s="7">
        <v>132.69030000000001</v>
      </c>
      <c r="Y17" s="7">
        <v>151.89760000000001</v>
      </c>
      <c r="AB17" s="6">
        <v>0.90665497257795558</v>
      </c>
      <c r="AC17" s="59" t="s">
        <v>244</v>
      </c>
      <c r="AE17" s="56"/>
    </row>
    <row r="18" spans="2:31" x14ac:dyDescent="0.25">
      <c r="B18" s="56" t="s">
        <v>266</v>
      </c>
      <c r="C18" s="7">
        <v>0</v>
      </c>
      <c r="D18" s="7">
        <v>0.219</v>
      </c>
      <c r="E18" s="7">
        <v>1.095</v>
      </c>
      <c r="F18" s="7">
        <v>0.70699999999999996</v>
      </c>
      <c r="G18" s="7">
        <v>0.42499999999999999</v>
      </c>
      <c r="H18" s="7">
        <v>0</v>
      </c>
      <c r="I18" s="7">
        <v>3.2010000000000001</v>
      </c>
      <c r="J18" s="7">
        <v>0.995</v>
      </c>
      <c r="K18" s="7">
        <v>0</v>
      </c>
      <c r="L18" s="7">
        <v>0.60599999999999998</v>
      </c>
      <c r="M18" s="7">
        <v>0.46500000000000002</v>
      </c>
      <c r="O18" s="7">
        <v>24.281510000000001</v>
      </c>
      <c r="P18" s="7">
        <v>55.382850000000005</v>
      </c>
      <c r="Q18" s="7">
        <v>50.141239999999996</v>
      </c>
      <c r="R18" s="7">
        <v>152.35919999999999</v>
      </c>
      <c r="S18" s="7">
        <v>9.12988</v>
      </c>
      <c r="T18" s="7">
        <v>1028.404</v>
      </c>
      <c r="U18" s="7">
        <v>1010.1469999999999</v>
      </c>
      <c r="V18" s="7">
        <v>713.49600000000009</v>
      </c>
      <c r="W18" s="7">
        <v>38.697409999999998</v>
      </c>
      <c r="X18" s="7">
        <v>24.188369999999999</v>
      </c>
      <c r="Y18" s="7">
        <v>105.7869</v>
      </c>
      <c r="Z18" s="4" t="s">
        <v>205</v>
      </c>
      <c r="AB18" s="6">
        <v>0.902309445736733</v>
      </c>
      <c r="AC18" s="59" t="s">
        <v>266</v>
      </c>
      <c r="AE18" s="56"/>
    </row>
    <row r="19" spans="2:31" x14ac:dyDescent="0.25">
      <c r="B19" s="56" t="s">
        <v>264</v>
      </c>
      <c r="C19" s="7">
        <v>55.69</v>
      </c>
      <c r="D19" s="7">
        <v>34.460999999999999</v>
      </c>
      <c r="E19" s="7">
        <v>3.0390000000000001</v>
      </c>
      <c r="F19" s="7">
        <v>7.1050000000000004</v>
      </c>
      <c r="G19" s="7">
        <v>10.074999999999999</v>
      </c>
      <c r="H19" s="7">
        <v>32.965000000000003</v>
      </c>
      <c r="I19" s="7">
        <v>52.142000000000003</v>
      </c>
      <c r="J19" s="7">
        <v>39.777000000000001</v>
      </c>
      <c r="K19" s="7">
        <v>22.785</v>
      </c>
      <c r="L19" s="7">
        <v>29.149000000000001</v>
      </c>
      <c r="M19" s="7">
        <v>60.045000000000002</v>
      </c>
      <c r="O19" s="7">
        <v>1076.1190000000001</v>
      </c>
      <c r="P19" s="7">
        <v>1288.4290000000001</v>
      </c>
      <c r="Q19" s="7">
        <v>813.10199999999998</v>
      </c>
      <c r="R19" s="7">
        <v>79.000400000000013</v>
      </c>
      <c r="S19" s="7">
        <v>73.757459999999995</v>
      </c>
      <c r="T19" s="7">
        <v>529.66300000000001</v>
      </c>
      <c r="U19" s="7">
        <v>390.42339999999996</v>
      </c>
      <c r="V19" s="7">
        <v>713.10599999999999</v>
      </c>
      <c r="W19" s="7">
        <v>786.49399999999991</v>
      </c>
      <c r="X19" s="7">
        <v>346.1336</v>
      </c>
      <c r="Y19" s="7">
        <v>828.07299999999998</v>
      </c>
      <c r="AA19" s="4" t="s">
        <v>277</v>
      </c>
      <c r="AB19" s="6">
        <v>0.89226653465271899</v>
      </c>
      <c r="AC19" s="59" t="s">
        <v>264</v>
      </c>
      <c r="AE19" s="56"/>
    </row>
    <row r="20" spans="2:31" x14ac:dyDescent="0.25">
      <c r="B20" s="56" t="s">
        <v>256</v>
      </c>
      <c r="C20" s="7">
        <v>6.8959999999999999</v>
      </c>
      <c r="D20" s="7">
        <v>3.0369999999999999</v>
      </c>
      <c r="E20" s="7">
        <v>10.507</v>
      </c>
      <c r="F20" s="7">
        <v>11.138999999999999</v>
      </c>
      <c r="G20" s="7">
        <v>11.71</v>
      </c>
      <c r="H20" s="7">
        <v>17.190000000000001</v>
      </c>
      <c r="I20" s="7">
        <v>12.242000000000001</v>
      </c>
      <c r="J20" s="7">
        <v>32.755000000000003</v>
      </c>
      <c r="K20" s="7">
        <v>16.079999999999998</v>
      </c>
      <c r="L20" s="7">
        <v>13.648999999999999</v>
      </c>
      <c r="M20" s="7">
        <v>8.9489999999999998</v>
      </c>
      <c r="O20" s="7">
        <v>0</v>
      </c>
      <c r="P20" s="7">
        <v>21.90982</v>
      </c>
      <c r="Q20" s="7">
        <v>0</v>
      </c>
      <c r="R20" s="7">
        <v>25.90945</v>
      </c>
      <c r="S20" s="7">
        <v>0</v>
      </c>
      <c r="T20" s="7">
        <v>52.342669999999998</v>
      </c>
      <c r="U20" s="7">
        <v>163.22129999999999</v>
      </c>
      <c r="V20" s="7">
        <v>77.127600000000001</v>
      </c>
      <c r="W20" s="7">
        <v>15.142000000000001</v>
      </c>
      <c r="X20" s="7">
        <v>18.765519999999999</v>
      </c>
      <c r="Y20" s="7">
        <v>11.67296</v>
      </c>
      <c r="Z20" s="4" t="s">
        <v>205</v>
      </c>
      <c r="AB20" s="6">
        <v>0.89007596915460951</v>
      </c>
      <c r="AC20" s="59" t="s">
        <v>256</v>
      </c>
      <c r="AE20" s="56"/>
    </row>
    <row r="21" spans="2:31" x14ac:dyDescent="0.25">
      <c r="B21" s="56" t="s">
        <v>248</v>
      </c>
      <c r="C21" s="7">
        <v>48.088000000000001</v>
      </c>
      <c r="D21" s="7">
        <v>33.036999999999999</v>
      </c>
      <c r="E21" s="7">
        <v>178.58500000000001</v>
      </c>
      <c r="F21" s="7">
        <v>134.80500000000001</v>
      </c>
      <c r="G21" s="7">
        <v>203.05699999999999</v>
      </c>
      <c r="H21" s="7">
        <v>26.731999999999999</v>
      </c>
      <c r="I21" s="7">
        <v>59.021000000000001</v>
      </c>
      <c r="J21" s="7">
        <v>68.518000000000001</v>
      </c>
      <c r="K21" s="7">
        <v>10.712999999999999</v>
      </c>
      <c r="L21" s="7">
        <v>28.186</v>
      </c>
      <c r="M21" s="7">
        <v>52.212000000000003</v>
      </c>
      <c r="O21" s="7">
        <v>29796.649999999998</v>
      </c>
      <c r="P21" s="7">
        <v>30318.070000000003</v>
      </c>
      <c r="Q21" s="7">
        <v>20013.22</v>
      </c>
      <c r="R21" s="7">
        <v>52309.599999999991</v>
      </c>
      <c r="S21" s="7">
        <v>28102.68</v>
      </c>
      <c r="T21" s="7">
        <v>10905.39</v>
      </c>
      <c r="U21" s="7">
        <v>12774.26</v>
      </c>
      <c r="V21" s="7">
        <v>14637.61</v>
      </c>
      <c r="W21" s="7">
        <v>17806.620000000003</v>
      </c>
      <c r="X21" s="7">
        <v>11266.12</v>
      </c>
      <c r="Y21" s="7">
        <v>19127.379999999997</v>
      </c>
      <c r="AA21" s="4" t="s">
        <v>206</v>
      </c>
      <c r="AB21" s="6">
        <v>0.85416652688757533</v>
      </c>
      <c r="AC21" s="59" t="s">
        <v>248</v>
      </c>
      <c r="AE21" s="56"/>
    </row>
    <row r="22" spans="2:31" x14ac:dyDescent="0.25">
      <c r="B22" s="56" t="s">
        <v>216</v>
      </c>
      <c r="C22" s="7">
        <v>1.4330000000000001</v>
      </c>
      <c r="D22" s="7">
        <v>1.74</v>
      </c>
      <c r="E22" s="7">
        <v>2.851</v>
      </c>
      <c r="F22" s="7">
        <v>3.887</v>
      </c>
      <c r="G22" s="7">
        <v>4.3739999999999997</v>
      </c>
      <c r="H22" s="7">
        <v>2.5419999999999998</v>
      </c>
      <c r="I22" s="7">
        <v>2.4790000000000001</v>
      </c>
      <c r="J22" s="7">
        <v>2.06</v>
      </c>
      <c r="K22" s="7">
        <v>2.246</v>
      </c>
      <c r="L22" s="7">
        <v>0.48399999999999999</v>
      </c>
      <c r="M22" s="7">
        <v>1.179</v>
      </c>
      <c r="O22" s="7">
        <v>9958.99</v>
      </c>
      <c r="P22" s="7">
        <v>11430.33</v>
      </c>
      <c r="Q22" s="7">
        <v>7039.6200000000008</v>
      </c>
      <c r="R22" s="7">
        <v>21797.040000000001</v>
      </c>
      <c r="S22" s="7">
        <v>15987.24</v>
      </c>
      <c r="T22" s="7">
        <v>4487.04</v>
      </c>
      <c r="U22" s="7">
        <v>4913.7299999999996</v>
      </c>
      <c r="V22" s="7">
        <v>6291.99</v>
      </c>
      <c r="W22" s="7">
        <v>5833.88</v>
      </c>
      <c r="X22" s="7">
        <v>4183.7349999999997</v>
      </c>
      <c r="Y22" s="7">
        <v>5230.24</v>
      </c>
      <c r="AA22" s="4" t="s">
        <v>206</v>
      </c>
      <c r="AB22" s="6">
        <v>0.83317335860104935</v>
      </c>
      <c r="AC22" s="59" t="s">
        <v>216</v>
      </c>
      <c r="AE22" s="56"/>
    </row>
    <row r="23" spans="2:31" x14ac:dyDescent="0.25">
      <c r="B23" s="56" t="s">
        <v>265</v>
      </c>
      <c r="C23" s="7">
        <v>0</v>
      </c>
      <c r="D23" s="7">
        <v>0.187</v>
      </c>
      <c r="E23" s="7">
        <v>0.89400000000000002</v>
      </c>
      <c r="F23" s="7">
        <v>0.69199999999999995</v>
      </c>
      <c r="G23" s="7">
        <v>0.12</v>
      </c>
      <c r="H23" s="7">
        <v>1.9699999999999999E-2</v>
      </c>
      <c r="I23" s="7">
        <v>0.125</v>
      </c>
      <c r="J23" s="7">
        <v>0.97099999999999997</v>
      </c>
      <c r="K23" s="7">
        <v>0</v>
      </c>
      <c r="L23" s="7">
        <v>0.109</v>
      </c>
      <c r="M23" s="7">
        <v>0.11899999999999999</v>
      </c>
      <c r="O23" s="7">
        <v>136.61419999999998</v>
      </c>
      <c r="P23" s="7">
        <v>182.25400000000002</v>
      </c>
      <c r="Q23" s="7">
        <v>307.40559999999999</v>
      </c>
      <c r="R23" s="7">
        <v>1334.0340000000001</v>
      </c>
      <c r="S23" s="7">
        <v>681.81999999999994</v>
      </c>
      <c r="T23" s="7">
        <v>119.2268</v>
      </c>
      <c r="U23" s="7">
        <v>195.90800000000002</v>
      </c>
      <c r="V23" s="7">
        <v>139.4922</v>
      </c>
      <c r="W23" s="7">
        <v>85.591799999999992</v>
      </c>
      <c r="X23" s="7">
        <v>89.318399999999997</v>
      </c>
      <c r="Y23" s="7">
        <v>189.8691</v>
      </c>
      <c r="AA23" s="4" t="s">
        <v>206</v>
      </c>
      <c r="AB23" s="6">
        <v>0.81077502217706121</v>
      </c>
      <c r="AC23" s="59" t="s">
        <v>265</v>
      </c>
      <c r="AE23" s="56"/>
    </row>
    <row r="24" spans="2:31" x14ac:dyDescent="0.25">
      <c r="B24" s="56" t="s">
        <v>238</v>
      </c>
      <c r="C24" s="7">
        <v>0.64500000000000002</v>
      </c>
      <c r="D24" s="7">
        <v>2.4140000000000001</v>
      </c>
      <c r="E24" s="7">
        <v>1.5069999999999999</v>
      </c>
      <c r="F24" s="7">
        <v>3.1720000000000002</v>
      </c>
      <c r="G24" s="7">
        <v>7.1630000000000003</v>
      </c>
      <c r="H24" s="7">
        <v>7.5460000000000003</v>
      </c>
      <c r="I24" s="7">
        <v>14.606</v>
      </c>
      <c r="J24" s="7">
        <v>2.1789999999999998</v>
      </c>
      <c r="K24" s="7">
        <v>0</v>
      </c>
      <c r="L24" s="7">
        <v>1.101</v>
      </c>
      <c r="M24" s="7">
        <v>2.2000000000000002</v>
      </c>
      <c r="O24" s="7">
        <v>2086.4459999999999</v>
      </c>
      <c r="P24" s="7">
        <v>2877.2779999999998</v>
      </c>
      <c r="Q24" s="7">
        <v>1678.8269999999998</v>
      </c>
      <c r="R24" s="7">
        <v>1637.9589999999998</v>
      </c>
      <c r="S24" s="7">
        <v>841.80399999999997</v>
      </c>
      <c r="T24" s="7">
        <v>5048.79</v>
      </c>
      <c r="U24" s="7">
        <v>4597.1000000000004</v>
      </c>
      <c r="V24" s="7">
        <v>5111.7299999999996</v>
      </c>
      <c r="W24" s="7">
        <v>1967.877</v>
      </c>
      <c r="X24" s="7">
        <v>1351.636</v>
      </c>
      <c r="Y24" s="7">
        <v>2373.2070000000003</v>
      </c>
      <c r="AA24" s="4" t="s">
        <v>205</v>
      </c>
      <c r="AB24" s="6">
        <v>0.80405169669415144</v>
      </c>
      <c r="AC24" s="59" t="s">
        <v>238</v>
      </c>
      <c r="AE24" s="56"/>
    </row>
    <row r="25" spans="2:31" x14ac:dyDescent="0.25">
      <c r="B25" s="6" t="s">
        <v>236</v>
      </c>
      <c r="C25" s="57">
        <v>46.518999999999998</v>
      </c>
      <c r="D25" s="57">
        <v>38.481999999999999</v>
      </c>
      <c r="E25" s="57">
        <v>2.4020000000000001</v>
      </c>
      <c r="F25" s="57">
        <v>4.9980000000000002</v>
      </c>
      <c r="G25" s="57">
        <v>6.2110000000000003</v>
      </c>
      <c r="H25" s="57">
        <v>3.9289999999999998</v>
      </c>
      <c r="I25" s="57">
        <v>8.9079999999999995</v>
      </c>
      <c r="J25" s="57">
        <v>1.43</v>
      </c>
      <c r="K25" s="57">
        <v>84.061000000000007</v>
      </c>
      <c r="L25" s="57">
        <v>30.605</v>
      </c>
      <c r="M25" s="57">
        <v>36.436999999999998</v>
      </c>
      <c r="N25" s="6"/>
      <c r="O25" s="57">
        <v>93.469200000000001</v>
      </c>
      <c r="P25" s="57">
        <v>168.04150000000001</v>
      </c>
      <c r="Q25" s="57">
        <v>89.4923</v>
      </c>
      <c r="R25" s="57">
        <v>19.041070000000001</v>
      </c>
      <c r="S25" s="57">
        <v>0</v>
      </c>
      <c r="T25" s="57">
        <v>11.745519999999999</v>
      </c>
      <c r="U25" s="57">
        <v>12.354089999999999</v>
      </c>
      <c r="V25" s="57">
        <v>34.998269999999998</v>
      </c>
      <c r="W25" s="57">
        <v>73.4786</v>
      </c>
      <c r="X25" s="57">
        <v>37.32835</v>
      </c>
      <c r="Y25" s="57">
        <v>68.138099999999994</v>
      </c>
      <c r="Z25" s="57"/>
      <c r="AA25" s="4" t="s">
        <v>277</v>
      </c>
      <c r="AB25" s="6">
        <v>0.80226792417916371</v>
      </c>
      <c r="AC25" s="59" t="s">
        <v>236</v>
      </c>
    </row>
    <row r="31" spans="2:31" x14ac:dyDescent="0.25">
      <c r="B31" s="6" t="s">
        <v>101</v>
      </c>
      <c r="C31" s="7" t="s">
        <v>89</v>
      </c>
      <c r="D31" s="7" t="s">
        <v>92</v>
      </c>
      <c r="E31" s="7" t="s">
        <v>89</v>
      </c>
      <c r="F31" s="7" t="s">
        <v>96</v>
      </c>
      <c r="G31" s="7" t="s">
        <v>92</v>
      </c>
      <c r="H31" s="7" t="s">
        <v>89</v>
      </c>
      <c r="I31" s="7" t="s">
        <v>96</v>
      </c>
      <c r="J31" s="7" t="s">
        <v>92</v>
      </c>
      <c r="K31" s="7" t="s">
        <v>89</v>
      </c>
      <c r="L31" s="7" t="s">
        <v>96</v>
      </c>
      <c r="M31" s="7" t="s">
        <v>92</v>
      </c>
      <c r="O31" s="7" t="s">
        <v>89</v>
      </c>
      <c r="P31" s="7" t="s">
        <v>96</v>
      </c>
      <c r="Q31" s="7" t="s">
        <v>92</v>
      </c>
      <c r="R31" s="7" t="s">
        <v>89</v>
      </c>
      <c r="S31" s="7" t="s">
        <v>92</v>
      </c>
      <c r="T31" s="7" t="s">
        <v>89</v>
      </c>
      <c r="U31" s="7" t="s">
        <v>96</v>
      </c>
      <c r="V31" s="7" t="s">
        <v>92</v>
      </c>
      <c r="W31" s="7" t="s">
        <v>89</v>
      </c>
      <c r="X31" s="7" t="s">
        <v>96</v>
      </c>
      <c r="Y31" s="7" t="s">
        <v>92</v>
      </c>
    </row>
    <row r="32" spans="2:31" x14ac:dyDescent="0.25">
      <c r="B32" s="6" t="s">
        <v>321</v>
      </c>
      <c r="C32" s="7" t="s">
        <v>277</v>
      </c>
      <c r="D32" s="7" t="s">
        <v>277</v>
      </c>
      <c r="E32" s="7" t="s">
        <v>206</v>
      </c>
      <c r="F32" s="7" t="s">
        <v>206</v>
      </c>
      <c r="G32" s="7" t="s">
        <v>206</v>
      </c>
      <c r="H32" s="7" t="s">
        <v>205</v>
      </c>
      <c r="I32" s="7" t="s">
        <v>205</v>
      </c>
      <c r="J32" s="7" t="s">
        <v>205</v>
      </c>
      <c r="K32" s="7" t="s">
        <v>276</v>
      </c>
      <c r="L32" s="7" t="s">
        <v>276</v>
      </c>
      <c r="M32" s="7" t="s">
        <v>276</v>
      </c>
      <c r="O32" s="7" t="s">
        <v>277</v>
      </c>
      <c r="P32" s="7" t="s">
        <v>277</v>
      </c>
      <c r="Q32" s="7" t="s">
        <v>277</v>
      </c>
      <c r="R32" s="7" t="s">
        <v>206</v>
      </c>
      <c r="S32" s="7" t="s">
        <v>206</v>
      </c>
      <c r="T32" s="7" t="s">
        <v>205</v>
      </c>
      <c r="U32" s="7" t="s">
        <v>205</v>
      </c>
      <c r="V32" s="7" t="s">
        <v>205</v>
      </c>
      <c r="W32" s="7" t="s">
        <v>276</v>
      </c>
      <c r="X32" s="7" t="s">
        <v>276</v>
      </c>
      <c r="Y32" s="7" t="s">
        <v>276</v>
      </c>
    </row>
    <row r="33" spans="2:28" x14ac:dyDescent="0.25">
      <c r="B33" s="56" t="s">
        <v>239</v>
      </c>
      <c r="C33" s="7">
        <v>135.75899999999999</v>
      </c>
      <c r="D33" s="7">
        <v>148.352</v>
      </c>
      <c r="E33" s="7">
        <v>9.7940000000000005</v>
      </c>
      <c r="F33" s="7">
        <v>12.297000000000001</v>
      </c>
      <c r="G33" s="7">
        <v>15.509</v>
      </c>
      <c r="H33" s="7">
        <v>32.121000000000002</v>
      </c>
      <c r="I33" s="7">
        <v>34.124000000000002</v>
      </c>
      <c r="J33" s="7">
        <v>11.766</v>
      </c>
      <c r="K33" s="7">
        <v>69.364999999999995</v>
      </c>
      <c r="L33" s="7">
        <v>67.73</v>
      </c>
      <c r="M33" s="7">
        <v>71.882999999999996</v>
      </c>
      <c r="O33" s="7">
        <v>188.38390000000001</v>
      </c>
      <c r="P33" s="7">
        <v>240.08350000000002</v>
      </c>
      <c r="Q33" s="7">
        <v>188.29660000000001</v>
      </c>
      <c r="R33" s="7">
        <v>104.2967</v>
      </c>
      <c r="S33" s="7">
        <v>1.9304300000000001</v>
      </c>
      <c r="T33" s="7">
        <v>0</v>
      </c>
      <c r="U33" s="7">
        <v>57.134500000000003</v>
      </c>
      <c r="V33" s="7">
        <v>96.812259999999995</v>
      </c>
      <c r="W33" s="7">
        <v>73.41</v>
      </c>
      <c r="X33" s="7">
        <v>124.036</v>
      </c>
      <c r="Y33" s="7">
        <v>151.31030000000001</v>
      </c>
      <c r="AA33" s="4" t="s">
        <v>277</v>
      </c>
      <c r="AB33" s="6">
        <v>0.99451448930645314</v>
      </c>
    </row>
    <row r="34" spans="2:28" x14ac:dyDescent="0.25">
      <c r="B34" s="56" t="s">
        <v>219</v>
      </c>
      <c r="C34" s="7">
        <v>14.154</v>
      </c>
      <c r="D34" s="7">
        <v>25.161000000000001</v>
      </c>
      <c r="E34" s="7">
        <v>0.67900000000000005</v>
      </c>
      <c r="F34" s="7">
        <v>1.31</v>
      </c>
      <c r="G34" s="7">
        <v>1.07</v>
      </c>
      <c r="H34" s="7">
        <v>3.9020000000000001</v>
      </c>
      <c r="I34" s="7">
        <v>10.76</v>
      </c>
      <c r="J34" s="7">
        <v>1.966</v>
      </c>
      <c r="K34" s="7">
        <v>1.7709999999999999</v>
      </c>
      <c r="L34" s="7">
        <v>9.5570000000000004</v>
      </c>
      <c r="M34" s="7">
        <v>13.651999999999999</v>
      </c>
      <c r="O34" s="7">
        <v>1005.0629999999999</v>
      </c>
      <c r="P34" s="7">
        <v>1673.7460000000001</v>
      </c>
      <c r="Q34" s="7">
        <v>918.65700000000004</v>
      </c>
      <c r="R34" s="7">
        <v>18.853950000000001</v>
      </c>
      <c r="S34" s="7">
        <v>11.56767</v>
      </c>
      <c r="T34" s="7">
        <v>93.4161</v>
      </c>
      <c r="U34" s="7">
        <v>27.402740000000001</v>
      </c>
      <c r="V34" s="7">
        <v>327.69989999999996</v>
      </c>
      <c r="W34" s="7">
        <v>452.721</v>
      </c>
      <c r="X34" s="7">
        <v>277.82960000000003</v>
      </c>
      <c r="Y34" s="7">
        <v>598.36500000000001</v>
      </c>
      <c r="AA34" s="4" t="s">
        <v>277</v>
      </c>
      <c r="AB34" s="6">
        <v>0.99132085722838492</v>
      </c>
    </row>
    <row r="35" spans="2:28" x14ac:dyDescent="0.25">
      <c r="B35" s="56" t="s">
        <v>234</v>
      </c>
      <c r="C35" s="7">
        <v>56.12</v>
      </c>
      <c r="D35" s="7">
        <v>17.41</v>
      </c>
      <c r="E35" s="7">
        <v>0.23799999999999999</v>
      </c>
      <c r="F35" s="7">
        <v>0.255</v>
      </c>
      <c r="G35" s="7">
        <v>0.36099999999999999</v>
      </c>
      <c r="H35" s="7">
        <v>0.27400000000000002</v>
      </c>
      <c r="I35" s="7">
        <v>29.616</v>
      </c>
      <c r="J35" s="7">
        <v>1.0129999999999999</v>
      </c>
      <c r="K35" s="7">
        <v>3.0590000000000002</v>
      </c>
      <c r="L35" s="7">
        <v>15.156000000000001</v>
      </c>
      <c r="M35" s="7">
        <v>2.0459999999999998</v>
      </c>
      <c r="O35" s="7">
        <v>487.61099999999999</v>
      </c>
      <c r="P35" s="7">
        <v>802.32300000000009</v>
      </c>
      <c r="Q35" s="7">
        <v>644.56399999999996</v>
      </c>
      <c r="R35" s="7">
        <v>34.926339999999996</v>
      </c>
      <c r="S35" s="7">
        <v>23.864090000000001</v>
      </c>
      <c r="T35" s="7">
        <v>164.64519999999999</v>
      </c>
      <c r="U35" s="7">
        <v>41.763950000000001</v>
      </c>
      <c r="V35" s="7">
        <v>71.046840000000003</v>
      </c>
      <c r="W35" s="7">
        <v>68.684299999999993</v>
      </c>
      <c r="X35" s="7">
        <v>213.17009999999999</v>
      </c>
      <c r="Y35" s="7">
        <v>85.50930000000001</v>
      </c>
      <c r="AA35" s="4" t="s">
        <v>277</v>
      </c>
      <c r="AB35" s="6">
        <v>0.98444144191696936</v>
      </c>
    </row>
    <row r="36" spans="2:28" x14ac:dyDescent="0.25">
      <c r="B36" s="56" t="s">
        <v>232</v>
      </c>
      <c r="C36" s="7">
        <v>91.460999999999999</v>
      </c>
      <c r="D36" s="7">
        <v>115.354</v>
      </c>
      <c r="E36" s="7">
        <v>9.8840000000000003</v>
      </c>
      <c r="F36" s="7">
        <v>25.518999999999998</v>
      </c>
      <c r="G36" s="7">
        <v>25.506</v>
      </c>
      <c r="H36" s="7">
        <v>97.150999999999996</v>
      </c>
      <c r="I36" s="7">
        <v>76.843000000000004</v>
      </c>
      <c r="J36" s="7">
        <v>114.37</v>
      </c>
      <c r="K36" s="7">
        <v>48.807000000000002</v>
      </c>
      <c r="L36" s="7">
        <v>80.870999999999995</v>
      </c>
      <c r="M36" s="7">
        <v>90.468999999999994</v>
      </c>
      <c r="O36" s="7">
        <v>588.74900000000002</v>
      </c>
      <c r="P36" s="7">
        <v>788.26299999999992</v>
      </c>
      <c r="Q36" s="7">
        <v>426.10090000000002</v>
      </c>
      <c r="R36" s="7">
        <v>136.51579999999998</v>
      </c>
      <c r="S36" s="7">
        <v>0</v>
      </c>
      <c r="T36" s="7">
        <v>372.90250000000003</v>
      </c>
      <c r="U36" s="7">
        <v>438.81689999999998</v>
      </c>
      <c r="V36" s="7">
        <v>407.70339999999999</v>
      </c>
      <c r="W36" s="7">
        <v>352.42689999999993</v>
      </c>
      <c r="X36" s="7">
        <v>155.33529999999999</v>
      </c>
      <c r="Y36" s="7">
        <v>481.30399999999997</v>
      </c>
      <c r="AA36" s="4" t="s">
        <v>277</v>
      </c>
      <c r="AB36" s="6">
        <v>0.95611481525552156</v>
      </c>
    </row>
    <row r="37" spans="2:28" x14ac:dyDescent="0.25">
      <c r="B37" s="56" t="s">
        <v>264</v>
      </c>
      <c r="C37" s="7">
        <v>55.69</v>
      </c>
      <c r="D37" s="7">
        <v>34.460999999999999</v>
      </c>
      <c r="E37" s="7">
        <v>3.0390000000000001</v>
      </c>
      <c r="F37" s="7">
        <v>7.1050000000000004</v>
      </c>
      <c r="G37" s="7">
        <v>10.074999999999999</v>
      </c>
      <c r="H37" s="7">
        <v>32.965000000000003</v>
      </c>
      <c r="I37" s="7">
        <v>52.142000000000003</v>
      </c>
      <c r="J37" s="7">
        <v>39.777000000000001</v>
      </c>
      <c r="K37" s="7">
        <v>22.785</v>
      </c>
      <c r="L37" s="7">
        <v>29.149000000000001</v>
      </c>
      <c r="M37" s="7">
        <v>60.045000000000002</v>
      </c>
      <c r="O37" s="7">
        <v>1076.1190000000001</v>
      </c>
      <c r="P37" s="7">
        <v>1288.4290000000001</v>
      </c>
      <c r="Q37" s="7">
        <v>813.10199999999998</v>
      </c>
      <c r="R37" s="7">
        <v>79.000400000000013</v>
      </c>
      <c r="S37" s="7">
        <v>73.757459999999995</v>
      </c>
      <c r="T37" s="7">
        <v>529.66300000000001</v>
      </c>
      <c r="U37" s="7">
        <v>390.42339999999996</v>
      </c>
      <c r="V37" s="7">
        <v>713.10599999999999</v>
      </c>
      <c r="W37" s="7">
        <v>786.49399999999991</v>
      </c>
      <c r="X37" s="7">
        <v>346.1336</v>
      </c>
      <c r="Y37" s="7">
        <v>828.07299999999998</v>
      </c>
      <c r="AA37" s="4" t="s">
        <v>277</v>
      </c>
      <c r="AB37" s="6">
        <v>0.89226653465271899</v>
      </c>
    </row>
    <row r="38" spans="2:28" x14ac:dyDescent="0.25">
      <c r="B38" s="6" t="s">
        <v>236</v>
      </c>
      <c r="C38" s="57">
        <v>46.518999999999998</v>
      </c>
      <c r="D38" s="57">
        <v>38.481999999999999</v>
      </c>
      <c r="E38" s="57">
        <v>2.4020000000000001</v>
      </c>
      <c r="F38" s="57">
        <v>4.9980000000000002</v>
      </c>
      <c r="G38" s="57">
        <v>6.2110000000000003</v>
      </c>
      <c r="H38" s="57">
        <v>3.9289999999999998</v>
      </c>
      <c r="I38" s="57">
        <v>8.9079999999999995</v>
      </c>
      <c r="J38" s="57">
        <v>1.43</v>
      </c>
      <c r="K38" s="57">
        <v>84.061000000000007</v>
      </c>
      <c r="L38" s="57">
        <v>30.605</v>
      </c>
      <c r="M38" s="57">
        <v>36.436999999999998</v>
      </c>
      <c r="N38" s="6"/>
      <c r="O38" s="57">
        <v>93.469200000000001</v>
      </c>
      <c r="P38" s="57">
        <v>168.04150000000001</v>
      </c>
      <c r="Q38" s="57">
        <v>89.4923</v>
      </c>
      <c r="R38" s="57">
        <v>19.041070000000001</v>
      </c>
      <c r="S38" s="57">
        <v>0</v>
      </c>
      <c r="T38" s="57">
        <v>11.745519999999999</v>
      </c>
      <c r="U38" s="57">
        <v>12.354089999999999</v>
      </c>
      <c r="V38" s="57">
        <v>34.998269999999998</v>
      </c>
      <c r="W38" s="57">
        <v>73.4786</v>
      </c>
      <c r="X38" s="57">
        <v>37.32835</v>
      </c>
      <c r="Y38" s="57">
        <v>68.138099999999994</v>
      </c>
      <c r="Z38" s="57"/>
      <c r="AA38" s="4" t="s">
        <v>277</v>
      </c>
      <c r="AB38" s="6">
        <v>0.80226792417916371</v>
      </c>
    </row>
    <row r="39" spans="2:28" x14ac:dyDescent="0.25">
      <c r="B39" s="56" t="s">
        <v>221</v>
      </c>
      <c r="C39" s="7">
        <v>188.09700000000001</v>
      </c>
      <c r="D39" s="7">
        <v>145.816</v>
      </c>
      <c r="E39" s="7">
        <v>308.39100000000002</v>
      </c>
      <c r="F39" s="7">
        <v>264.37299999999999</v>
      </c>
      <c r="G39" s="7">
        <v>238.76599999999999</v>
      </c>
      <c r="H39" s="7">
        <v>153.56399999999999</v>
      </c>
      <c r="I39" s="7">
        <v>206.875</v>
      </c>
      <c r="J39" s="7">
        <v>154.63200000000001</v>
      </c>
      <c r="K39" s="7">
        <v>163.964</v>
      </c>
      <c r="L39" s="7">
        <v>137.154</v>
      </c>
      <c r="M39" s="7">
        <v>183.126</v>
      </c>
      <c r="O39" s="7">
        <v>122.73860000000001</v>
      </c>
      <c r="P39" s="7">
        <v>133.1422</v>
      </c>
      <c r="Q39" s="7">
        <v>32.046909999999997</v>
      </c>
      <c r="R39" s="7">
        <v>256.00169999999997</v>
      </c>
      <c r="S39" s="7">
        <v>243.43419999999998</v>
      </c>
      <c r="T39" s="7">
        <v>106.18159999999999</v>
      </c>
      <c r="U39" s="7">
        <v>71.352959999999996</v>
      </c>
      <c r="V39" s="7">
        <v>167.30009999999999</v>
      </c>
      <c r="W39" s="7">
        <v>59.903999999999996</v>
      </c>
      <c r="X39" s="7">
        <v>81.899100000000004</v>
      </c>
      <c r="Y39" s="7">
        <v>99.880500000000012</v>
      </c>
      <c r="AA39" s="4" t="s">
        <v>206</v>
      </c>
      <c r="AB39" s="6">
        <v>0.9947641351828258</v>
      </c>
    </row>
    <row r="40" spans="2:28" x14ac:dyDescent="0.25">
      <c r="B40" s="56" t="s">
        <v>243</v>
      </c>
      <c r="C40" s="7">
        <v>183.489</v>
      </c>
      <c r="D40" s="7">
        <v>213.94499999999999</v>
      </c>
      <c r="E40" s="7">
        <v>462.95699999999999</v>
      </c>
      <c r="F40" s="7">
        <v>500.21100000000001</v>
      </c>
      <c r="G40" s="7">
        <v>389.25200000000001</v>
      </c>
      <c r="H40" s="7">
        <v>120.14700000000001</v>
      </c>
      <c r="I40" s="7">
        <v>132.31200000000001</v>
      </c>
      <c r="J40" s="7">
        <v>152.04</v>
      </c>
      <c r="K40" s="7">
        <v>115.029</v>
      </c>
      <c r="L40" s="7">
        <v>201.59899999999999</v>
      </c>
      <c r="M40" s="7">
        <v>189.16800000000001</v>
      </c>
      <c r="O40" s="7">
        <v>431.18900000000002</v>
      </c>
      <c r="P40" s="7">
        <v>646.60900000000004</v>
      </c>
      <c r="Q40" s="7">
        <v>457.28500000000003</v>
      </c>
      <c r="R40" s="7">
        <v>1206.0320000000002</v>
      </c>
      <c r="S40" s="7">
        <v>752.55100000000004</v>
      </c>
      <c r="T40" s="7">
        <v>203.64700000000002</v>
      </c>
      <c r="U40" s="7">
        <v>323.48610000000002</v>
      </c>
      <c r="V40" s="7">
        <v>324.49119999999999</v>
      </c>
      <c r="W40" s="7">
        <v>456.8569</v>
      </c>
      <c r="X40" s="7">
        <v>334.49520000000001</v>
      </c>
      <c r="Y40" s="7">
        <v>390.18490000000003</v>
      </c>
      <c r="AA40" s="4" t="s">
        <v>206</v>
      </c>
      <c r="AB40" s="6">
        <v>0.99188179491582551</v>
      </c>
    </row>
    <row r="41" spans="2:28" x14ac:dyDescent="0.25">
      <c r="B41" s="56" t="s">
        <v>215</v>
      </c>
      <c r="C41" s="7">
        <v>156.92599999999999</v>
      </c>
      <c r="D41" s="7">
        <v>181.36600000000001</v>
      </c>
      <c r="E41" s="7">
        <v>701.995</v>
      </c>
      <c r="F41" s="7">
        <v>534.92600000000004</v>
      </c>
      <c r="G41" s="7">
        <v>666.06899999999996</v>
      </c>
      <c r="H41" s="7">
        <v>170.185</v>
      </c>
      <c r="I41" s="7">
        <v>216.3</v>
      </c>
      <c r="J41" s="7">
        <v>212.024</v>
      </c>
      <c r="K41" s="7">
        <v>70.632000000000005</v>
      </c>
      <c r="L41" s="7">
        <v>129.36099999999999</v>
      </c>
      <c r="M41" s="7">
        <v>232.23400000000001</v>
      </c>
      <c r="O41" s="7">
        <v>887.84300000000007</v>
      </c>
      <c r="P41" s="7">
        <v>1250.7259999999999</v>
      </c>
      <c r="Q41" s="7">
        <v>701.899</v>
      </c>
      <c r="R41" s="7">
        <v>3361.6750000000002</v>
      </c>
      <c r="S41" s="7">
        <v>1208.1689999999999</v>
      </c>
      <c r="T41" s="7">
        <v>510.654</v>
      </c>
      <c r="U41" s="7">
        <v>590.08900000000006</v>
      </c>
      <c r="V41" s="7">
        <v>910.28400000000011</v>
      </c>
      <c r="W41" s="7">
        <v>696.27800000000002</v>
      </c>
      <c r="X41" s="7">
        <v>449.70699999999999</v>
      </c>
      <c r="Y41" s="7">
        <v>610.82799999999997</v>
      </c>
      <c r="AA41" s="4" t="s">
        <v>206</v>
      </c>
      <c r="AB41" s="6">
        <v>0.97936008167549804</v>
      </c>
    </row>
    <row r="42" spans="2:28" x14ac:dyDescent="0.25">
      <c r="B42" s="56" t="s">
        <v>271</v>
      </c>
      <c r="C42" s="7">
        <v>0</v>
      </c>
      <c r="D42" s="7">
        <v>0.34100000000000003</v>
      </c>
      <c r="E42" s="7">
        <v>0.94699999999999995</v>
      </c>
      <c r="F42" s="7">
        <v>0.53600000000000003</v>
      </c>
      <c r="G42" s="7">
        <v>0.35699999999999998</v>
      </c>
      <c r="H42" s="7">
        <v>0.28899999999999998</v>
      </c>
      <c r="I42" s="7">
        <v>0.40600000000000003</v>
      </c>
      <c r="J42" s="7">
        <v>0.28199999999999997</v>
      </c>
      <c r="K42" s="7">
        <v>0</v>
      </c>
      <c r="L42" s="7">
        <v>0.23799999999999999</v>
      </c>
      <c r="M42" s="7">
        <v>0.26600000000000001</v>
      </c>
      <c r="O42" s="7">
        <v>549.70600000000002</v>
      </c>
      <c r="P42" s="7">
        <v>1114.5119999999999</v>
      </c>
      <c r="Q42" s="7">
        <v>1180.4009999999998</v>
      </c>
      <c r="R42" s="7">
        <v>7995.56</v>
      </c>
      <c r="S42" s="7">
        <v>4466.76</v>
      </c>
      <c r="T42" s="7">
        <v>915.72199999999998</v>
      </c>
      <c r="U42" s="7">
        <v>1685.65</v>
      </c>
      <c r="V42" s="7">
        <v>928.27700000000004</v>
      </c>
      <c r="W42" s="7">
        <v>557.38</v>
      </c>
      <c r="X42" s="7">
        <v>774.61700000000008</v>
      </c>
      <c r="Y42" s="7">
        <v>856.59199999999998</v>
      </c>
      <c r="AA42" s="4" t="s">
        <v>206</v>
      </c>
      <c r="AB42" s="6">
        <v>0.95505110186857711</v>
      </c>
    </row>
    <row r="43" spans="2:28" x14ac:dyDescent="0.25">
      <c r="B43" s="56" t="s">
        <v>220</v>
      </c>
      <c r="C43" s="7">
        <v>165.21700000000001</v>
      </c>
      <c r="D43" s="7">
        <v>118.82299999999999</v>
      </c>
      <c r="E43" s="7">
        <v>328.09199999999998</v>
      </c>
      <c r="F43" s="7">
        <v>335.53199999999998</v>
      </c>
      <c r="G43" s="7">
        <v>232.863</v>
      </c>
      <c r="H43" s="7">
        <v>137.191</v>
      </c>
      <c r="I43" s="7">
        <v>271.77300000000002</v>
      </c>
      <c r="J43" s="7">
        <v>173.98500000000001</v>
      </c>
      <c r="K43" s="7">
        <v>122.932</v>
      </c>
      <c r="L43" s="7">
        <v>126.974</v>
      </c>
      <c r="M43" s="7">
        <v>153.99100000000001</v>
      </c>
      <c r="O43" s="7">
        <v>26416.600000000002</v>
      </c>
      <c r="P43" s="7">
        <v>31279.69</v>
      </c>
      <c r="Q43" s="7">
        <v>32288.53</v>
      </c>
      <c r="R43" s="7">
        <v>65297.599999999991</v>
      </c>
      <c r="S43" s="7">
        <v>41283.31</v>
      </c>
      <c r="T43" s="7">
        <v>24370.089999999997</v>
      </c>
      <c r="U43" s="7">
        <v>30387.179999999997</v>
      </c>
      <c r="V43" s="7">
        <v>31968.43</v>
      </c>
      <c r="W43" s="7">
        <v>22881.39</v>
      </c>
      <c r="X43" s="7">
        <v>19040.269999999997</v>
      </c>
      <c r="Y43" s="7">
        <v>24277.07</v>
      </c>
      <c r="AA43" s="4" t="s">
        <v>206</v>
      </c>
      <c r="AB43" s="6">
        <v>0.94899649314449974</v>
      </c>
    </row>
    <row r="44" spans="2:28" x14ac:dyDescent="0.25">
      <c r="B44" s="56" t="s">
        <v>248</v>
      </c>
      <c r="C44" s="7">
        <v>48.088000000000001</v>
      </c>
      <c r="D44" s="7">
        <v>33.036999999999999</v>
      </c>
      <c r="E44" s="7">
        <v>178.58500000000001</v>
      </c>
      <c r="F44" s="7">
        <v>134.80500000000001</v>
      </c>
      <c r="G44" s="7">
        <v>203.05699999999999</v>
      </c>
      <c r="H44" s="7">
        <v>26.731999999999999</v>
      </c>
      <c r="I44" s="7">
        <v>59.021000000000001</v>
      </c>
      <c r="J44" s="7">
        <v>68.518000000000001</v>
      </c>
      <c r="K44" s="7">
        <v>10.712999999999999</v>
      </c>
      <c r="L44" s="7">
        <v>28.186</v>
      </c>
      <c r="M44" s="7">
        <v>52.212000000000003</v>
      </c>
      <c r="O44" s="7">
        <v>29796.649999999998</v>
      </c>
      <c r="P44" s="7">
        <v>30318.070000000003</v>
      </c>
      <c r="Q44" s="7">
        <v>20013.22</v>
      </c>
      <c r="R44" s="7">
        <v>52309.599999999991</v>
      </c>
      <c r="S44" s="7">
        <v>28102.68</v>
      </c>
      <c r="T44" s="7">
        <v>10905.39</v>
      </c>
      <c r="U44" s="7">
        <v>12774.26</v>
      </c>
      <c r="V44" s="7">
        <v>14637.61</v>
      </c>
      <c r="W44" s="7">
        <v>17806.620000000003</v>
      </c>
      <c r="X44" s="7">
        <v>11266.12</v>
      </c>
      <c r="Y44" s="7">
        <v>19127.379999999997</v>
      </c>
      <c r="AA44" s="4" t="s">
        <v>206</v>
      </c>
      <c r="AB44" s="6">
        <v>0.85416652688757533</v>
      </c>
    </row>
    <row r="45" spans="2:28" x14ac:dyDescent="0.25">
      <c r="B45" s="56" t="s">
        <v>216</v>
      </c>
      <c r="C45" s="7">
        <v>1.4330000000000001</v>
      </c>
      <c r="D45" s="7">
        <v>1.74</v>
      </c>
      <c r="E45" s="7">
        <v>2.851</v>
      </c>
      <c r="F45" s="7">
        <v>3.887</v>
      </c>
      <c r="G45" s="7">
        <v>4.3739999999999997</v>
      </c>
      <c r="H45" s="7">
        <v>2.5419999999999998</v>
      </c>
      <c r="I45" s="7">
        <v>2.4790000000000001</v>
      </c>
      <c r="J45" s="7">
        <v>2.06</v>
      </c>
      <c r="K45" s="7">
        <v>2.246</v>
      </c>
      <c r="L45" s="7">
        <v>0.48399999999999999</v>
      </c>
      <c r="M45" s="7">
        <v>1.179</v>
      </c>
      <c r="O45" s="7">
        <v>9958.99</v>
      </c>
      <c r="P45" s="7">
        <v>11430.33</v>
      </c>
      <c r="Q45" s="7">
        <v>7039.6200000000008</v>
      </c>
      <c r="R45" s="7">
        <v>21797.040000000001</v>
      </c>
      <c r="S45" s="7">
        <v>15987.24</v>
      </c>
      <c r="T45" s="7">
        <v>4487.04</v>
      </c>
      <c r="U45" s="7">
        <v>4913.7299999999996</v>
      </c>
      <c r="V45" s="7">
        <v>6291.99</v>
      </c>
      <c r="W45" s="7">
        <v>5833.88</v>
      </c>
      <c r="X45" s="7">
        <v>4183.7349999999997</v>
      </c>
      <c r="Y45" s="7">
        <v>5230.24</v>
      </c>
      <c r="AA45" s="4" t="s">
        <v>206</v>
      </c>
      <c r="AB45" s="6">
        <v>0.83317335860104935</v>
      </c>
    </row>
    <row r="46" spans="2:28" x14ac:dyDescent="0.25">
      <c r="B46" s="56" t="s">
        <v>265</v>
      </c>
      <c r="C46" s="7">
        <v>0</v>
      </c>
      <c r="D46" s="7">
        <v>0.187</v>
      </c>
      <c r="E46" s="7">
        <v>0.89400000000000002</v>
      </c>
      <c r="F46" s="7">
        <v>0.69199999999999995</v>
      </c>
      <c r="G46" s="7">
        <v>0.12</v>
      </c>
      <c r="H46" s="7">
        <v>1.9699999999999999E-2</v>
      </c>
      <c r="I46" s="7">
        <v>0.125</v>
      </c>
      <c r="J46" s="7">
        <v>0.97099999999999997</v>
      </c>
      <c r="K46" s="7">
        <v>0</v>
      </c>
      <c r="L46" s="7">
        <v>0.109</v>
      </c>
      <c r="M46" s="7">
        <v>0.11899999999999999</v>
      </c>
      <c r="O46" s="7">
        <v>136.61419999999998</v>
      </c>
      <c r="P46" s="7">
        <v>182.25400000000002</v>
      </c>
      <c r="Q46" s="7">
        <v>307.40559999999999</v>
      </c>
      <c r="R46" s="7">
        <v>1334.0340000000001</v>
      </c>
      <c r="S46" s="7">
        <v>681.81999999999994</v>
      </c>
      <c r="T46" s="7">
        <v>119.2268</v>
      </c>
      <c r="U46" s="7">
        <v>195.90800000000002</v>
      </c>
      <c r="V46" s="7">
        <v>139.4922</v>
      </c>
      <c r="W46" s="7">
        <v>85.591799999999992</v>
      </c>
      <c r="X46" s="7">
        <v>89.318399999999997</v>
      </c>
      <c r="Y46" s="7">
        <v>189.8691</v>
      </c>
      <c r="AA46" s="4" t="s">
        <v>206</v>
      </c>
      <c r="AB46" s="6">
        <v>0.81077502217706121</v>
      </c>
    </row>
    <row r="47" spans="2:28" x14ac:dyDescent="0.25">
      <c r="B47" s="56" t="s">
        <v>225</v>
      </c>
      <c r="C47" s="7">
        <v>1.3839999999999999</v>
      </c>
      <c r="D47" s="7">
        <v>4.6440000000000001</v>
      </c>
      <c r="E47" s="7">
        <v>1.895</v>
      </c>
      <c r="F47" s="7">
        <v>2.794</v>
      </c>
      <c r="G47" s="7">
        <v>2.4180000000000001</v>
      </c>
      <c r="H47" s="7">
        <v>0.23400000000000001</v>
      </c>
      <c r="I47" s="7">
        <v>2.6629999999999998</v>
      </c>
      <c r="J47" s="7">
        <v>0.875</v>
      </c>
      <c r="K47" s="7">
        <v>4.8630000000000004</v>
      </c>
      <c r="L47" s="7">
        <v>5.968</v>
      </c>
      <c r="M47" s="7">
        <v>6.4509999999999996</v>
      </c>
      <c r="O47" s="7">
        <v>1176.701</v>
      </c>
      <c r="P47" s="7">
        <v>1038.8869999999999</v>
      </c>
      <c r="Q47" s="7">
        <v>407.9991</v>
      </c>
      <c r="R47" s="7">
        <v>1399.789</v>
      </c>
      <c r="S47" s="7">
        <v>649.40000000000009</v>
      </c>
      <c r="T47" s="7">
        <v>470.73900000000003</v>
      </c>
      <c r="U47" s="7">
        <v>673.02800000000002</v>
      </c>
      <c r="V47" s="7">
        <v>870.49</v>
      </c>
      <c r="W47" s="7">
        <v>2034.0709999999999</v>
      </c>
      <c r="X47" s="7">
        <v>1045.2940000000001</v>
      </c>
      <c r="Y47" s="7">
        <v>2591.1410000000001</v>
      </c>
      <c r="AA47" s="4" t="s">
        <v>276</v>
      </c>
      <c r="AB47" s="6">
        <v>0.96177255116431704</v>
      </c>
    </row>
    <row r="48" spans="2:28" x14ac:dyDescent="0.25">
      <c r="B48" s="56" t="s">
        <v>229</v>
      </c>
      <c r="C48" s="7">
        <v>17.73</v>
      </c>
      <c r="D48" s="7">
        <v>10.499000000000001</v>
      </c>
      <c r="E48" s="7">
        <v>7.6609999999999996</v>
      </c>
      <c r="F48" s="7">
        <v>14.897</v>
      </c>
      <c r="G48" s="7">
        <v>14.766</v>
      </c>
      <c r="H48" s="7">
        <v>200.05500000000001</v>
      </c>
      <c r="I48" s="7">
        <v>175.85300000000001</v>
      </c>
      <c r="J48" s="7">
        <v>147.53</v>
      </c>
      <c r="K48" s="7">
        <v>9.6769999999999996</v>
      </c>
      <c r="L48" s="7">
        <v>35.768000000000001</v>
      </c>
      <c r="M48" s="7">
        <v>27.414999999999999</v>
      </c>
      <c r="O48" s="7">
        <v>4951.63</v>
      </c>
      <c r="P48" s="7">
        <v>9191.41</v>
      </c>
      <c r="Q48" s="7">
        <v>7349.66</v>
      </c>
      <c r="R48" s="7">
        <v>5657.42</v>
      </c>
      <c r="S48" s="7">
        <v>3043.0550000000003</v>
      </c>
      <c r="T48" s="7">
        <v>84260.200000000012</v>
      </c>
      <c r="U48" s="7">
        <v>104025.5</v>
      </c>
      <c r="V48" s="7">
        <v>83226.200000000012</v>
      </c>
      <c r="W48" s="7">
        <v>8583.9599999999991</v>
      </c>
      <c r="X48" s="7">
        <v>16985.05</v>
      </c>
      <c r="Y48" s="7">
        <v>13605.5</v>
      </c>
      <c r="AA48" s="4" t="s">
        <v>205</v>
      </c>
      <c r="AB48" s="6">
        <v>0.99966103019126518</v>
      </c>
    </row>
    <row r="49" spans="2:28" x14ac:dyDescent="0.25">
      <c r="B49" s="56" t="s">
        <v>230</v>
      </c>
      <c r="C49" s="7">
        <v>53.755000000000003</v>
      </c>
      <c r="D49" s="7">
        <v>18.009</v>
      </c>
      <c r="E49" s="7">
        <v>16.167000000000002</v>
      </c>
      <c r="F49" s="7">
        <v>13.166</v>
      </c>
      <c r="G49" s="7">
        <v>15.976000000000001</v>
      </c>
      <c r="H49" s="7">
        <v>226.98</v>
      </c>
      <c r="I49" s="7">
        <v>245.43100000000001</v>
      </c>
      <c r="J49" s="7">
        <v>172.56100000000001</v>
      </c>
      <c r="K49" s="7">
        <v>35.372</v>
      </c>
      <c r="L49" s="7">
        <v>94.503</v>
      </c>
      <c r="M49" s="7">
        <v>57.847000000000001</v>
      </c>
      <c r="O49" s="7">
        <v>85.707999999999998</v>
      </c>
      <c r="P49" s="7">
        <v>169.76599999999999</v>
      </c>
      <c r="Q49" s="7">
        <v>112.58320000000001</v>
      </c>
      <c r="R49" s="7">
        <v>40.30339</v>
      </c>
      <c r="S49" s="7">
        <v>63.2181</v>
      </c>
      <c r="T49" s="7">
        <v>932.54199999999992</v>
      </c>
      <c r="U49" s="7">
        <v>1441.674</v>
      </c>
      <c r="V49" s="7">
        <v>1293.8720000000001</v>
      </c>
      <c r="W49" s="7">
        <v>141.55959999999999</v>
      </c>
      <c r="X49" s="7">
        <v>135.17009999999999</v>
      </c>
      <c r="Y49" s="7">
        <v>122.0752</v>
      </c>
      <c r="AA49" s="4" t="s">
        <v>205</v>
      </c>
      <c r="AB49" s="6">
        <v>0.98697768301858946</v>
      </c>
    </row>
    <row r="50" spans="2:28" x14ac:dyDescent="0.25">
      <c r="B50" s="56" t="s">
        <v>238</v>
      </c>
      <c r="C50" s="7">
        <v>0.64500000000000002</v>
      </c>
      <c r="D50" s="7">
        <v>2.4140000000000001</v>
      </c>
      <c r="E50" s="7">
        <v>1.5069999999999999</v>
      </c>
      <c r="F50" s="7">
        <v>3.1720000000000002</v>
      </c>
      <c r="G50" s="7">
        <v>7.1630000000000003</v>
      </c>
      <c r="H50" s="7">
        <v>7.5460000000000003</v>
      </c>
      <c r="I50" s="7">
        <v>14.606</v>
      </c>
      <c r="J50" s="7">
        <v>2.1789999999999998</v>
      </c>
      <c r="K50" s="7">
        <v>0</v>
      </c>
      <c r="L50" s="7">
        <v>1.101</v>
      </c>
      <c r="M50" s="7">
        <v>2.2000000000000002</v>
      </c>
      <c r="O50" s="7">
        <v>2086.4459999999999</v>
      </c>
      <c r="P50" s="7">
        <v>2877.2779999999998</v>
      </c>
      <c r="Q50" s="7">
        <v>1678.8269999999998</v>
      </c>
      <c r="R50" s="7">
        <v>1637.9589999999998</v>
      </c>
      <c r="S50" s="7">
        <v>841.80399999999997</v>
      </c>
      <c r="T50" s="7">
        <v>5048.79</v>
      </c>
      <c r="U50" s="7">
        <v>4597.1000000000004</v>
      </c>
      <c r="V50" s="7">
        <v>5111.7299999999996</v>
      </c>
      <c r="W50" s="7">
        <v>1967.877</v>
      </c>
      <c r="X50" s="7">
        <v>1351.636</v>
      </c>
      <c r="Y50" s="7">
        <v>2373.2070000000003</v>
      </c>
      <c r="AA50" s="4" t="s">
        <v>205</v>
      </c>
      <c r="AB50" s="6">
        <v>0.80405169669415144</v>
      </c>
    </row>
    <row r="51" spans="2:28" x14ac:dyDescent="0.25">
      <c r="B51" s="56" t="s">
        <v>266</v>
      </c>
      <c r="C51" s="7">
        <v>0</v>
      </c>
      <c r="D51" s="7">
        <v>0.219</v>
      </c>
      <c r="E51" s="7">
        <v>1.095</v>
      </c>
      <c r="F51" s="7">
        <v>0.70699999999999996</v>
      </c>
      <c r="G51" s="7">
        <v>0.42499999999999999</v>
      </c>
      <c r="H51" s="7">
        <v>0</v>
      </c>
      <c r="I51" s="7">
        <v>3.2010000000000001</v>
      </c>
      <c r="J51" s="7">
        <v>0.995</v>
      </c>
      <c r="K51" s="7">
        <v>0</v>
      </c>
      <c r="L51" s="7">
        <v>0.60599999999999998</v>
      </c>
      <c r="M51" s="7">
        <v>0.46500000000000002</v>
      </c>
      <c r="O51" s="7">
        <v>24.281510000000001</v>
      </c>
      <c r="P51" s="7">
        <v>55.382850000000005</v>
      </c>
      <c r="Q51" s="7">
        <v>50.141239999999996</v>
      </c>
      <c r="R51" s="7">
        <v>152.35919999999999</v>
      </c>
      <c r="S51" s="7">
        <v>9.12988</v>
      </c>
      <c r="T51" s="7">
        <v>1028.404</v>
      </c>
      <c r="U51" s="7">
        <v>1010.1469999999999</v>
      </c>
      <c r="V51" s="7">
        <v>713.49600000000009</v>
      </c>
      <c r="W51" s="7">
        <v>38.697409999999998</v>
      </c>
      <c r="X51" s="7">
        <v>24.188369999999999</v>
      </c>
      <c r="Y51" s="7">
        <v>105.7869</v>
      </c>
      <c r="AA51" s="4" t="s">
        <v>324</v>
      </c>
      <c r="AB51" s="6">
        <v>0.902309445736733</v>
      </c>
    </row>
    <row r="52" spans="2:28" x14ac:dyDescent="0.25">
      <c r="B52" s="56" t="s">
        <v>256</v>
      </c>
      <c r="C52" s="7">
        <v>6.8959999999999999</v>
      </c>
      <c r="D52" s="7">
        <v>3.0369999999999999</v>
      </c>
      <c r="E52" s="7">
        <v>10.507</v>
      </c>
      <c r="F52" s="7">
        <v>11.138999999999999</v>
      </c>
      <c r="G52" s="7">
        <v>11.71</v>
      </c>
      <c r="H52" s="7">
        <v>17.190000000000001</v>
      </c>
      <c r="I52" s="7">
        <v>12.242000000000001</v>
      </c>
      <c r="J52" s="7">
        <v>32.755000000000003</v>
      </c>
      <c r="K52" s="7">
        <v>16.079999999999998</v>
      </c>
      <c r="L52" s="7">
        <v>13.648999999999999</v>
      </c>
      <c r="M52" s="7">
        <v>8.9489999999999998</v>
      </c>
      <c r="O52" s="7">
        <v>0</v>
      </c>
      <c r="P52" s="7">
        <v>21.90982</v>
      </c>
      <c r="Q52" s="7">
        <v>0</v>
      </c>
      <c r="R52" s="7">
        <v>25.90945</v>
      </c>
      <c r="S52" s="7">
        <v>0</v>
      </c>
      <c r="T52" s="7">
        <v>52.342669999999998</v>
      </c>
      <c r="U52" s="7">
        <v>163.22129999999999</v>
      </c>
      <c r="V52" s="7">
        <v>77.127600000000001</v>
      </c>
      <c r="W52" s="7">
        <v>15.142000000000001</v>
      </c>
      <c r="X52" s="7">
        <v>18.765519999999999</v>
      </c>
      <c r="Y52" s="7">
        <v>11.67296</v>
      </c>
      <c r="AA52" s="4" t="s">
        <v>324</v>
      </c>
      <c r="AB52" s="6">
        <v>0.89007596915460951</v>
      </c>
    </row>
    <row r="53" spans="2:28" x14ac:dyDescent="0.25">
      <c r="B53" s="56" t="s">
        <v>245</v>
      </c>
      <c r="C53" s="7">
        <v>38.421999999999997</v>
      </c>
      <c r="D53" s="7">
        <v>32.845999999999997</v>
      </c>
      <c r="E53" s="7">
        <v>20.856000000000002</v>
      </c>
      <c r="F53" s="7">
        <v>25.864999999999998</v>
      </c>
      <c r="G53" s="7">
        <v>36.905999999999999</v>
      </c>
      <c r="H53" s="7">
        <v>16.193000000000001</v>
      </c>
      <c r="I53" s="7">
        <v>22.666</v>
      </c>
      <c r="J53" s="7">
        <v>11.699</v>
      </c>
      <c r="K53" s="7">
        <v>11.039</v>
      </c>
      <c r="L53" s="7">
        <v>18.353000000000002</v>
      </c>
      <c r="M53" s="7">
        <v>22.175999999999998</v>
      </c>
      <c r="O53" s="7">
        <v>889.58999999999992</v>
      </c>
      <c r="P53" s="7">
        <v>1291.5449999999998</v>
      </c>
      <c r="Q53" s="7">
        <v>1049.9839999999999</v>
      </c>
      <c r="R53" s="7">
        <v>1244.643</v>
      </c>
      <c r="S53" s="7">
        <v>699.07400000000007</v>
      </c>
      <c r="T53" s="7">
        <v>362.51900000000001</v>
      </c>
      <c r="U53" s="7">
        <v>913.87400000000002</v>
      </c>
      <c r="V53" s="7">
        <v>1118.4929999999999</v>
      </c>
      <c r="W53" s="7">
        <v>833.71399999999994</v>
      </c>
      <c r="X53" s="7">
        <v>538.87699999999995</v>
      </c>
      <c r="Y53" s="7">
        <v>800.43399999999997</v>
      </c>
      <c r="AB53" s="6">
        <v>0.97602607354374904</v>
      </c>
    </row>
    <row r="54" spans="2:28" x14ac:dyDescent="0.25">
      <c r="B54" s="56" t="s">
        <v>244</v>
      </c>
      <c r="C54" s="7">
        <v>780.24</v>
      </c>
      <c r="D54" s="7">
        <v>663.41600000000005</v>
      </c>
      <c r="E54" s="7">
        <v>1382.1130000000001</v>
      </c>
      <c r="F54" s="7">
        <v>906.57100000000003</v>
      </c>
      <c r="G54" s="7">
        <v>1239.7550000000001</v>
      </c>
      <c r="H54" s="7">
        <v>378.505</v>
      </c>
      <c r="I54" s="7">
        <v>380.76400000000001</v>
      </c>
      <c r="J54" s="7">
        <v>391.20400000000001</v>
      </c>
      <c r="K54" s="7">
        <v>777.51</v>
      </c>
      <c r="L54" s="7">
        <v>647.38199999999995</v>
      </c>
      <c r="M54" s="7">
        <v>457.995</v>
      </c>
      <c r="O54" s="7">
        <v>196.92259999999999</v>
      </c>
      <c r="P54" s="7">
        <v>230.13750000000002</v>
      </c>
      <c r="Q54" s="7">
        <v>294.81299999999999</v>
      </c>
      <c r="R54" s="7">
        <v>394.87659999999994</v>
      </c>
      <c r="S54" s="7">
        <v>296.98020000000002</v>
      </c>
      <c r="T54" s="7">
        <v>91.919600000000003</v>
      </c>
      <c r="U54" s="7">
        <v>194.15799999999999</v>
      </c>
      <c r="V54" s="7">
        <v>208.16310000000001</v>
      </c>
      <c r="W54" s="7">
        <v>136.76660000000001</v>
      </c>
      <c r="X54" s="7">
        <v>132.69030000000001</v>
      </c>
      <c r="Y54" s="7">
        <v>151.89760000000001</v>
      </c>
      <c r="AB54" s="6">
        <v>0.90665497257795558</v>
      </c>
    </row>
  </sheetData>
  <sortState xmlns:xlrd2="http://schemas.microsoft.com/office/spreadsheetml/2017/richdata2" ref="B33:AB54">
    <sortCondition ref="AA33:AA54"/>
  </sortState>
  <mergeCells count="2">
    <mergeCell ref="O1:Y1"/>
    <mergeCell ref="C1:M1"/>
  </mergeCells>
  <conditionalFormatting sqref="C4:M4">
    <cfRule type="colorScale" priority="113">
      <colorScale>
        <cfvo type="min"/>
        <cfvo type="percentile" val="50"/>
        <cfvo type="max"/>
        <color rgb="FF63BE7B"/>
        <color rgb="FFFFEB84"/>
        <color rgb="FFF8696B"/>
      </colorScale>
    </cfRule>
  </conditionalFormatting>
  <conditionalFormatting sqref="C5:M5">
    <cfRule type="colorScale" priority="112">
      <colorScale>
        <cfvo type="min"/>
        <cfvo type="percentile" val="50"/>
        <cfvo type="max"/>
        <color rgb="FF63BE7B"/>
        <color rgb="FFFFEB84"/>
        <color rgb="FFF8696B"/>
      </colorScale>
    </cfRule>
  </conditionalFormatting>
  <conditionalFormatting sqref="C6:M6">
    <cfRule type="colorScale" priority="111">
      <colorScale>
        <cfvo type="min"/>
        <cfvo type="percentile" val="50"/>
        <cfvo type="max"/>
        <color rgb="FF63BE7B"/>
        <color rgb="FFFFEB84"/>
        <color rgb="FFF8696B"/>
      </colorScale>
    </cfRule>
  </conditionalFormatting>
  <conditionalFormatting sqref="C7:M7">
    <cfRule type="colorScale" priority="110">
      <colorScale>
        <cfvo type="min"/>
        <cfvo type="percentile" val="50"/>
        <cfvo type="max"/>
        <color rgb="FF63BE7B"/>
        <color rgb="FFFFEB84"/>
        <color rgb="FFF8696B"/>
      </colorScale>
    </cfRule>
  </conditionalFormatting>
  <conditionalFormatting sqref="C8:M8">
    <cfRule type="colorScale" priority="109">
      <colorScale>
        <cfvo type="min"/>
        <cfvo type="percentile" val="50"/>
        <cfvo type="max"/>
        <color rgb="FF63BE7B"/>
        <color rgb="FFFFEB84"/>
        <color rgb="FFF8696B"/>
      </colorScale>
    </cfRule>
  </conditionalFormatting>
  <conditionalFormatting sqref="C9:M9">
    <cfRule type="colorScale" priority="108">
      <colorScale>
        <cfvo type="min"/>
        <cfvo type="percentile" val="50"/>
        <cfvo type="max"/>
        <color rgb="FF63BE7B"/>
        <color rgb="FFFFEB84"/>
        <color rgb="FFF8696B"/>
      </colorScale>
    </cfRule>
  </conditionalFormatting>
  <conditionalFormatting sqref="C10:M10">
    <cfRule type="colorScale" priority="107">
      <colorScale>
        <cfvo type="min"/>
        <cfvo type="percentile" val="50"/>
        <cfvo type="max"/>
        <color rgb="FF63BE7B"/>
        <color rgb="FFFFEB84"/>
        <color rgb="FFF8696B"/>
      </colorScale>
    </cfRule>
  </conditionalFormatting>
  <conditionalFormatting sqref="C11:M11">
    <cfRule type="colorScale" priority="106">
      <colorScale>
        <cfvo type="min"/>
        <cfvo type="percentile" val="50"/>
        <cfvo type="max"/>
        <color rgb="FF63BE7B"/>
        <color rgb="FFFFEB84"/>
        <color rgb="FFF8696B"/>
      </colorScale>
    </cfRule>
  </conditionalFormatting>
  <conditionalFormatting sqref="C12:M12">
    <cfRule type="colorScale" priority="105">
      <colorScale>
        <cfvo type="min"/>
        <cfvo type="percentile" val="50"/>
        <cfvo type="max"/>
        <color rgb="FF63BE7B"/>
        <color rgb="FFFFEB84"/>
        <color rgb="FFF8696B"/>
      </colorScale>
    </cfRule>
  </conditionalFormatting>
  <conditionalFormatting sqref="C13:M13">
    <cfRule type="colorScale" priority="104">
      <colorScale>
        <cfvo type="min"/>
        <cfvo type="percentile" val="50"/>
        <cfvo type="max"/>
        <color rgb="FF63BE7B"/>
        <color rgb="FFFFEB84"/>
        <color rgb="FFF8696B"/>
      </colorScale>
    </cfRule>
  </conditionalFormatting>
  <conditionalFormatting sqref="C14:M14">
    <cfRule type="colorScale" priority="103">
      <colorScale>
        <cfvo type="min"/>
        <cfvo type="percentile" val="50"/>
        <cfvo type="max"/>
        <color rgb="FF63BE7B"/>
        <color rgb="FFFFEB84"/>
        <color rgb="FFF8696B"/>
      </colorScale>
    </cfRule>
  </conditionalFormatting>
  <conditionalFormatting sqref="C15:M15">
    <cfRule type="colorScale" priority="102">
      <colorScale>
        <cfvo type="min"/>
        <cfvo type="percentile" val="50"/>
        <cfvo type="max"/>
        <color rgb="FF63BE7B"/>
        <color rgb="FFFFEB84"/>
        <color rgb="FFF8696B"/>
      </colorScale>
    </cfRule>
  </conditionalFormatting>
  <conditionalFormatting sqref="C16:M16">
    <cfRule type="colorScale" priority="101">
      <colorScale>
        <cfvo type="min"/>
        <cfvo type="percentile" val="50"/>
        <cfvo type="max"/>
        <color rgb="FF63BE7B"/>
        <color rgb="FFFFEB84"/>
        <color rgb="FFF8696B"/>
      </colorScale>
    </cfRule>
  </conditionalFormatting>
  <conditionalFormatting sqref="C17:M17">
    <cfRule type="colorScale" priority="100">
      <colorScale>
        <cfvo type="min"/>
        <cfvo type="percentile" val="50"/>
        <cfvo type="max"/>
        <color rgb="FF63BE7B"/>
        <color rgb="FFFFEB84"/>
        <color rgb="FFF8696B"/>
      </colorScale>
    </cfRule>
  </conditionalFormatting>
  <conditionalFormatting sqref="C18:M18">
    <cfRule type="colorScale" priority="99">
      <colorScale>
        <cfvo type="min"/>
        <cfvo type="percentile" val="50"/>
        <cfvo type="max"/>
        <color rgb="FF63BE7B"/>
        <color rgb="FFFFEB84"/>
        <color rgb="FFF8696B"/>
      </colorScale>
    </cfRule>
  </conditionalFormatting>
  <conditionalFormatting sqref="C19:M19">
    <cfRule type="colorScale" priority="98">
      <colorScale>
        <cfvo type="min"/>
        <cfvo type="percentile" val="50"/>
        <cfvo type="max"/>
        <color rgb="FF63BE7B"/>
        <color rgb="FFFFEB84"/>
        <color rgb="FFF8696B"/>
      </colorScale>
    </cfRule>
  </conditionalFormatting>
  <conditionalFormatting sqref="C20:M20">
    <cfRule type="colorScale" priority="97">
      <colorScale>
        <cfvo type="min"/>
        <cfvo type="percentile" val="50"/>
        <cfvo type="max"/>
        <color rgb="FF63BE7B"/>
        <color rgb="FFFFEB84"/>
        <color rgb="FFF8696B"/>
      </colorScale>
    </cfRule>
  </conditionalFormatting>
  <conditionalFormatting sqref="C21:M21">
    <cfRule type="colorScale" priority="96">
      <colorScale>
        <cfvo type="min"/>
        <cfvo type="percentile" val="50"/>
        <cfvo type="max"/>
        <color rgb="FF63BE7B"/>
        <color rgb="FFFFEB84"/>
        <color rgb="FFF8696B"/>
      </colorScale>
    </cfRule>
  </conditionalFormatting>
  <conditionalFormatting sqref="C22:M22">
    <cfRule type="colorScale" priority="95">
      <colorScale>
        <cfvo type="min"/>
        <cfvo type="percentile" val="50"/>
        <cfvo type="max"/>
        <color rgb="FF63BE7B"/>
        <color rgb="FFFFEB84"/>
        <color rgb="FFF8696B"/>
      </colorScale>
    </cfRule>
  </conditionalFormatting>
  <conditionalFormatting sqref="C23:M23">
    <cfRule type="colorScale" priority="94">
      <colorScale>
        <cfvo type="min"/>
        <cfvo type="percentile" val="50"/>
        <cfvo type="max"/>
        <color rgb="FF63BE7B"/>
        <color rgb="FFFFEB84"/>
        <color rgb="FFF8696B"/>
      </colorScale>
    </cfRule>
  </conditionalFormatting>
  <conditionalFormatting sqref="C24:M24">
    <cfRule type="colorScale" priority="93">
      <colorScale>
        <cfvo type="min"/>
        <cfvo type="percentile" val="50"/>
        <cfvo type="max"/>
        <color rgb="FF63BE7B"/>
        <color rgb="FFFFEB84"/>
        <color rgb="FFF8696B"/>
      </colorScale>
    </cfRule>
  </conditionalFormatting>
  <conditionalFormatting sqref="O4:Y4">
    <cfRule type="colorScale" priority="69">
      <colorScale>
        <cfvo type="min"/>
        <cfvo type="percentile" val="50"/>
        <cfvo type="max"/>
        <color rgb="FF63BE7B"/>
        <color rgb="FFFFEB84"/>
        <color rgb="FFF8696B"/>
      </colorScale>
    </cfRule>
  </conditionalFormatting>
  <conditionalFormatting sqref="O5:Y5">
    <cfRule type="colorScale" priority="68">
      <colorScale>
        <cfvo type="min"/>
        <cfvo type="percentile" val="50"/>
        <cfvo type="max"/>
        <color rgb="FF63BE7B"/>
        <color rgb="FFFFEB84"/>
        <color rgb="FFF8696B"/>
      </colorScale>
    </cfRule>
  </conditionalFormatting>
  <conditionalFormatting sqref="O6:Y6">
    <cfRule type="colorScale" priority="67">
      <colorScale>
        <cfvo type="min"/>
        <cfvo type="percentile" val="50"/>
        <cfvo type="max"/>
        <color rgb="FF63BE7B"/>
        <color rgb="FFFFEB84"/>
        <color rgb="FFF8696B"/>
      </colorScale>
    </cfRule>
  </conditionalFormatting>
  <conditionalFormatting sqref="O7:Y7">
    <cfRule type="colorScale" priority="66">
      <colorScale>
        <cfvo type="min"/>
        <cfvo type="percentile" val="50"/>
        <cfvo type="max"/>
        <color rgb="FF63BE7B"/>
        <color rgb="FFFFEB84"/>
        <color rgb="FFF8696B"/>
      </colorScale>
    </cfRule>
  </conditionalFormatting>
  <conditionalFormatting sqref="O8:Y8">
    <cfRule type="colorScale" priority="65">
      <colorScale>
        <cfvo type="min"/>
        <cfvo type="percentile" val="50"/>
        <cfvo type="max"/>
        <color rgb="FF63BE7B"/>
        <color rgb="FFFFEB84"/>
        <color rgb="FFF8696B"/>
      </colorScale>
    </cfRule>
  </conditionalFormatting>
  <conditionalFormatting sqref="O9:Y9">
    <cfRule type="colorScale" priority="64">
      <colorScale>
        <cfvo type="min"/>
        <cfvo type="percentile" val="50"/>
        <cfvo type="max"/>
        <color rgb="FF63BE7B"/>
        <color rgb="FFFFEB84"/>
        <color rgb="FFF8696B"/>
      </colorScale>
    </cfRule>
  </conditionalFormatting>
  <conditionalFormatting sqref="O10:Y10">
    <cfRule type="colorScale" priority="63">
      <colorScale>
        <cfvo type="min"/>
        <cfvo type="percentile" val="50"/>
        <cfvo type="max"/>
        <color rgb="FF63BE7B"/>
        <color rgb="FFFFEB84"/>
        <color rgb="FFF8696B"/>
      </colorScale>
    </cfRule>
  </conditionalFormatting>
  <conditionalFormatting sqref="O11:Y11">
    <cfRule type="colorScale" priority="62">
      <colorScale>
        <cfvo type="min"/>
        <cfvo type="percentile" val="50"/>
        <cfvo type="max"/>
        <color rgb="FF63BE7B"/>
        <color rgb="FFFFEB84"/>
        <color rgb="FFF8696B"/>
      </colorScale>
    </cfRule>
  </conditionalFormatting>
  <conditionalFormatting sqref="O12:Y12">
    <cfRule type="colorScale" priority="61">
      <colorScale>
        <cfvo type="min"/>
        <cfvo type="percentile" val="50"/>
        <cfvo type="max"/>
        <color rgb="FF63BE7B"/>
        <color rgb="FFFFEB84"/>
        <color rgb="FFF8696B"/>
      </colorScale>
    </cfRule>
  </conditionalFormatting>
  <conditionalFormatting sqref="O13:Y13">
    <cfRule type="colorScale" priority="60">
      <colorScale>
        <cfvo type="min"/>
        <cfvo type="percentile" val="50"/>
        <cfvo type="max"/>
        <color rgb="FF63BE7B"/>
        <color rgb="FFFFEB84"/>
        <color rgb="FFF8696B"/>
      </colorScale>
    </cfRule>
  </conditionalFormatting>
  <conditionalFormatting sqref="O14:Y14">
    <cfRule type="colorScale" priority="59">
      <colorScale>
        <cfvo type="min"/>
        <cfvo type="percentile" val="50"/>
        <cfvo type="max"/>
        <color rgb="FF63BE7B"/>
        <color rgb="FFFFEB84"/>
        <color rgb="FFF8696B"/>
      </colorScale>
    </cfRule>
  </conditionalFormatting>
  <conditionalFormatting sqref="O15:Y15">
    <cfRule type="colorScale" priority="58">
      <colorScale>
        <cfvo type="min"/>
        <cfvo type="percentile" val="50"/>
        <cfvo type="max"/>
        <color rgb="FF63BE7B"/>
        <color rgb="FFFFEB84"/>
        <color rgb="FFF8696B"/>
      </colorScale>
    </cfRule>
  </conditionalFormatting>
  <conditionalFormatting sqref="O16:Y16">
    <cfRule type="colorScale" priority="57">
      <colorScale>
        <cfvo type="min"/>
        <cfvo type="percentile" val="50"/>
        <cfvo type="max"/>
        <color rgb="FF63BE7B"/>
        <color rgb="FFFFEB84"/>
        <color rgb="FFF8696B"/>
      </colorScale>
    </cfRule>
  </conditionalFormatting>
  <conditionalFormatting sqref="O17:Y17">
    <cfRule type="colorScale" priority="56">
      <colorScale>
        <cfvo type="min"/>
        <cfvo type="percentile" val="50"/>
        <cfvo type="max"/>
        <color rgb="FF63BE7B"/>
        <color rgb="FFFFEB84"/>
        <color rgb="FFF8696B"/>
      </colorScale>
    </cfRule>
  </conditionalFormatting>
  <conditionalFormatting sqref="O18:Y18">
    <cfRule type="colorScale" priority="55">
      <colorScale>
        <cfvo type="min"/>
        <cfvo type="percentile" val="50"/>
        <cfvo type="max"/>
        <color rgb="FF63BE7B"/>
        <color rgb="FFFFEB84"/>
        <color rgb="FFF8696B"/>
      </colorScale>
    </cfRule>
  </conditionalFormatting>
  <conditionalFormatting sqref="O19:Y19">
    <cfRule type="colorScale" priority="54">
      <colorScale>
        <cfvo type="min"/>
        <cfvo type="percentile" val="50"/>
        <cfvo type="max"/>
        <color rgb="FF63BE7B"/>
        <color rgb="FFFFEB84"/>
        <color rgb="FFF8696B"/>
      </colorScale>
    </cfRule>
  </conditionalFormatting>
  <conditionalFormatting sqref="O20:Y20">
    <cfRule type="colorScale" priority="53">
      <colorScale>
        <cfvo type="min"/>
        <cfvo type="percentile" val="50"/>
        <cfvo type="max"/>
        <color rgb="FF63BE7B"/>
        <color rgb="FFFFEB84"/>
        <color rgb="FFF8696B"/>
      </colorScale>
    </cfRule>
  </conditionalFormatting>
  <conditionalFormatting sqref="O21:Y21">
    <cfRule type="colorScale" priority="52">
      <colorScale>
        <cfvo type="min"/>
        <cfvo type="percentile" val="50"/>
        <cfvo type="max"/>
        <color rgb="FF63BE7B"/>
        <color rgb="FFFFEB84"/>
        <color rgb="FFF8696B"/>
      </colorScale>
    </cfRule>
  </conditionalFormatting>
  <conditionalFormatting sqref="O22:Y22">
    <cfRule type="colorScale" priority="51">
      <colorScale>
        <cfvo type="min"/>
        <cfvo type="percentile" val="50"/>
        <cfvo type="max"/>
        <color rgb="FF63BE7B"/>
        <color rgb="FFFFEB84"/>
        <color rgb="FFF8696B"/>
      </colorScale>
    </cfRule>
  </conditionalFormatting>
  <conditionalFormatting sqref="O23:Y23">
    <cfRule type="colorScale" priority="50">
      <colorScale>
        <cfvo type="min"/>
        <cfvo type="percentile" val="50"/>
        <cfvo type="max"/>
        <color rgb="FF63BE7B"/>
        <color rgb="FFFFEB84"/>
        <color rgb="FFF8696B"/>
      </colorScale>
    </cfRule>
  </conditionalFormatting>
  <conditionalFormatting sqref="O24:Z24">
    <cfRule type="colorScale" priority="49">
      <colorScale>
        <cfvo type="min"/>
        <cfvo type="percentile" val="50"/>
        <cfvo type="max"/>
        <color rgb="FF63BE7B"/>
        <color rgb="FFFFEB84"/>
        <color rgb="FFF8696B"/>
      </colorScale>
    </cfRule>
  </conditionalFormatting>
  <conditionalFormatting sqref="AB4:AB25">
    <cfRule type="colorScale" priority="48">
      <colorScale>
        <cfvo type="min"/>
        <cfvo type="percentile" val="50"/>
        <cfvo type="max"/>
        <color rgb="FF63BE7B"/>
        <color rgb="FFFFEB84"/>
        <color rgb="FFF8696B"/>
      </colorScale>
    </cfRule>
  </conditionalFormatting>
  <conditionalFormatting sqref="C25:M25">
    <cfRule type="colorScale" priority="47">
      <colorScale>
        <cfvo type="min"/>
        <cfvo type="percentile" val="50"/>
        <cfvo type="max"/>
        <color rgb="FF63BE7B"/>
        <color rgb="FFFFEB84"/>
        <color rgb="FFF8696B"/>
      </colorScale>
    </cfRule>
  </conditionalFormatting>
  <conditionalFormatting sqref="O25:Y25">
    <cfRule type="colorScale" priority="46">
      <colorScale>
        <cfvo type="min"/>
        <cfvo type="percentile" val="50"/>
        <cfvo type="max"/>
        <color rgb="FF63BE7B"/>
        <color rgb="FFFFEB84"/>
        <color rgb="FFF8696B"/>
      </colorScale>
    </cfRule>
  </conditionalFormatting>
  <conditionalFormatting sqref="C33:M33">
    <cfRule type="colorScale" priority="45">
      <colorScale>
        <cfvo type="min"/>
        <cfvo type="percentile" val="50"/>
        <cfvo type="max"/>
        <color rgb="FF63BE7B"/>
        <color rgb="FFFFEB84"/>
        <color rgb="FFF8696B"/>
      </colorScale>
    </cfRule>
  </conditionalFormatting>
  <conditionalFormatting sqref="C34:M34">
    <cfRule type="colorScale" priority="44">
      <colorScale>
        <cfvo type="min"/>
        <cfvo type="percentile" val="50"/>
        <cfvo type="max"/>
        <color rgb="FF63BE7B"/>
        <color rgb="FFFFEB84"/>
        <color rgb="FFF8696B"/>
      </colorScale>
    </cfRule>
  </conditionalFormatting>
  <conditionalFormatting sqref="C35:M35">
    <cfRule type="colorScale" priority="43">
      <colorScale>
        <cfvo type="min"/>
        <cfvo type="percentile" val="50"/>
        <cfvo type="max"/>
        <color rgb="FF63BE7B"/>
        <color rgb="FFFFEB84"/>
        <color rgb="FFF8696B"/>
      </colorScale>
    </cfRule>
  </conditionalFormatting>
  <conditionalFormatting sqref="C36:M36">
    <cfRule type="colorScale" priority="42">
      <colorScale>
        <cfvo type="min"/>
        <cfvo type="percentile" val="50"/>
        <cfvo type="max"/>
        <color rgb="FF63BE7B"/>
        <color rgb="FFFFEB84"/>
        <color rgb="FFF8696B"/>
      </colorScale>
    </cfRule>
  </conditionalFormatting>
  <conditionalFormatting sqref="C37:M37">
    <cfRule type="colorScale" priority="41">
      <colorScale>
        <cfvo type="min"/>
        <cfvo type="percentile" val="50"/>
        <cfvo type="max"/>
        <color rgb="FF63BE7B"/>
        <color rgb="FFFFEB84"/>
        <color rgb="FFF8696B"/>
      </colorScale>
    </cfRule>
  </conditionalFormatting>
  <conditionalFormatting sqref="C38:M38">
    <cfRule type="colorScale" priority="40">
      <colorScale>
        <cfvo type="min"/>
        <cfvo type="percentile" val="50"/>
        <cfvo type="max"/>
        <color rgb="FF63BE7B"/>
        <color rgb="FFFFEB84"/>
        <color rgb="FFF8696B"/>
      </colorScale>
    </cfRule>
  </conditionalFormatting>
  <conditionalFormatting sqref="C39:M39">
    <cfRule type="colorScale" priority="39">
      <colorScale>
        <cfvo type="min"/>
        <cfvo type="percentile" val="50"/>
        <cfvo type="max"/>
        <color rgb="FF63BE7B"/>
        <color rgb="FFFFEB84"/>
        <color rgb="FFF8696B"/>
      </colorScale>
    </cfRule>
  </conditionalFormatting>
  <conditionalFormatting sqref="C40:M40">
    <cfRule type="colorScale" priority="38">
      <colorScale>
        <cfvo type="min"/>
        <cfvo type="percentile" val="50"/>
        <cfvo type="max"/>
        <color rgb="FF63BE7B"/>
        <color rgb="FFFFEB84"/>
        <color rgb="FFF8696B"/>
      </colorScale>
    </cfRule>
  </conditionalFormatting>
  <conditionalFormatting sqref="C41:M41">
    <cfRule type="colorScale" priority="37">
      <colorScale>
        <cfvo type="min"/>
        <cfvo type="percentile" val="50"/>
        <cfvo type="max"/>
        <color rgb="FF63BE7B"/>
        <color rgb="FFFFEB84"/>
        <color rgb="FFF8696B"/>
      </colorScale>
    </cfRule>
  </conditionalFormatting>
  <conditionalFormatting sqref="C42:M42">
    <cfRule type="colorScale" priority="36">
      <colorScale>
        <cfvo type="min"/>
        <cfvo type="percentile" val="50"/>
        <cfvo type="max"/>
        <color rgb="FF63BE7B"/>
        <color rgb="FFFFEB84"/>
        <color rgb="FFF8696B"/>
      </colorScale>
    </cfRule>
  </conditionalFormatting>
  <conditionalFormatting sqref="C43:M43">
    <cfRule type="colorScale" priority="35">
      <colorScale>
        <cfvo type="min"/>
        <cfvo type="percentile" val="50"/>
        <cfvo type="max"/>
        <color rgb="FF63BE7B"/>
        <color rgb="FFFFEB84"/>
        <color rgb="FFF8696B"/>
      </colorScale>
    </cfRule>
  </conditionalFormatting>
  <conditionalFormatting sqref="C44:M44">
    <cfRule type="colorScale" priority="34">
      <colorScale>
        <cfvo type="min"/>
        <cfvo type="percentile" val="50"/>
        <cfvo type="max"/>
        <color rgb="FF63BE7B"/>
        <color rgb="FFFFEB84"/>
        <color rgb="FFF8696B"/>
      </colorScale>
    </cfRule>
  </conditionalFormatting>
  <conditionalFormatting sqref="C45:M45">
    <cfRule type="colorScale" priority="33">
      <colorScale>
        <cfvo type="min"/>
        <cfvo type="percentile" val="50"/>
        <cfvo type="max"/>
        <color rgb="FF63BE7B"/>
        <color rgb="FFFFEB84"/>
        <color rgb="FFF8696B"/>
      </colorScale>
    </cfRule>
  </conditionalFormatting>
  <conditionalFormatting sqref="C46:M46">
    <cfRule type="colorScale" priority="32">
      <colorScale>
        <cfvo type="min"/>
        <cfvo type="percentile" val="50"/>
        <cfvo type="max"/>
        <color rgb="FF63BE7B"/>
        <color rgb="FFFFEB84"/>
        <color rgb="FFF8696B"/>
      </colorScale>
    </cfRule>
  </conditionalFormatting>
  <conditionalFormatting sqref="C47:M47">
    <cfRule type="colorScale" priority="31">
      <colorScale>
        <cfvo type="min"/>
        <cfvo type="percentile" val="50"/>
        <cfvo type="max"/>
        <color rgb="FF63BE7B"/>
        <color rgb="FFFFEB84"/>
        <color rgb="FFF8696B"/>
      </colorScale>
    </cfRule>
  </conditionalFormatting>
  <conditionalFormatting sqref="C48:M48">
    <cfRule type="colorScale" priority="30">
      <colorScale>
        <cfvo type="min"/>
        <cfvo type="percentile" val="50"/>
        <cfvo type="max"/>
        <color rgb="FF63BE7B"/>
        <color rgb="FFFFEB84"/>
        <color rgb="FFF8696B"/>
      </colorScale>
    </cfRule>
  </conditionalFormatting>
  <conditionalFormatting sqref="C49:M49">
    <cfRule type="colorScale" priority="29">
      <colorScale>
        <cfvo type="min"/>
        <cfvo type="percentile" val="50"/>
        <cfvo type="max"/>
        <color rgb="FF63BE7B"/>
        <color rgb="FFFFEB84"/>
        <color rgb="FFF8696B"/>
      </colorScale>
    </cfRule>
  </conditionalFormatting>
  <conditionalFormatting sqref="C50:M50">
    <cfRule type="colorScale" priority="28">
      <colorScale>
        <cfvo type="min"/>
        <cfvo type="percentile" val="50"/>
        <cfvo type="max"/>
        <color rgb="FF63BE7B"/>
        <color rgb="FFFFEB84"/>
        <color rgb="FFF8696B"/>
      </colorScale>
    </cfRule>
  </conditionalFormatting>
  <conditionalFormatting sqref="C51:M51">
    <cfRule type="colorScale" priority="27">
      <colorScale>
        <cfvo type="min"/>
        <cfvo type="percentile" val="50"/>
        <cfvo type="max"/>
        <color rgb="FF63BE7B"/>
        <color rgb="FFFFEB84"/>
        <color rgb="FFF8696B"/>
      </colorScale>
    </cfRule>
  </conditionalFormatting>
  <conditionalFormatting sqref="C52:M52">
    <cfRule type="colorScale" priority="26">
      <colorScale>
        <cfvo type="min"/>
        <cfvo type="percentile" val="50"/>
        <cfvo type="max"/>
        <color rgb="FF63BE7B"/>
        <color rgb="FFFFEB84"/>
        <color rgb="FFF8696B"/>
      </colorScale>
    </cfRule>
  </conditionalFormatting>
  <conditionalFormatting sqref="C53:M53">
    <cfRule type="colorScale" priority="25">
      <colorScale>
        <cfvo type="min"/>
        <cfvo type="percentile" val="50"/>
        <cfvo type="max"/>
        <color rgb="FF63BE7B"/>
        <color rgb="FFFFEB84"/>
        <color rgb="FFF8696B"/>
      </colorScale>
    </cfRule>
  </conditionalFormatting>
  <conditionalFormatting sqref="O33:Y33">
    <cfRule type="colorScale" priority="24">
      <colorScale>
        <cfvo type="min"/>
        <cfvo type="percentile" val="50"/>
        <cfvo type="max"/>
        <color rgb="FF63BE7B"/>
        <color rgb="FFFFEB84"/>
        <color rgb="FFF8696B"/>
      </colorScale>
    </cfRule>
  </conditionalFormatting>
  <conditionalFormatting sqref="O34:Y34">
    <cfRule type="colorScale" priority="23">
      <colorScale>
        <cfvo type="min"/>
        <cfvo type="percentile" val="50"/>
        <cfvo type="max"/>
        <color rgb="FF63BE7B"/>
        <color rgb="FFFFEB84"/>
        <color rgb="FFF8696B"/>
      </colorScale>
    </cfRule>
  </conditionalFormatting>
  <conditionalFormatting sqref="O35:Y35">
    <cfRule type="colorScale" priority="22">
      <colorScale>
        <cfvo type="min"/>
        <cfvo type="percentile" val="50"/>
        <cfvo type="max"/>
        <color rgb="FF63BE7B"/>
        <color rgb="FFFFEB84"/>
        <color rgb="FFF8696B"/>
      </colorScale>
    </cfRule>
  </conditionalFormatting>
  <conditionalFormatting sqref="O36:Y36">
    <cfRule type="colorScale" priority="21">
      <colorScale>
        <cfvo type="min"/>
        <cfvo type="percentile" val="50"/>
        <cfvo type="max"/>
        <color rgb="FF63BE7B"/>
        <color rgb="FFFFEB84"/>
        <color rgb="FFF8696B"/>
      </colorScale>
    </cfRule>
  </conditionalFormatting>
  <conditionalFormatting sqref="O37:Y37">
    <cfRule type="colorScale" priority="20">
      <colorScale>
        <cfvo type="min"/>
        <cfvo type="percentile" val="50"/>
        <cfvo type="max"/>
        <color rgb="FF63BE7B"/>
        <color rgb="FFFFEB84"/>
        <color rgb="FFF8696B"/>
      </colorScale>
    </cfRule>
  </conditionalFormatting>
  <conditionalFormatting sqref="O38:Y38">
    <cfRule type="colorScale" priority="19">
      <colorScale>
        <cfvo type="min"/>
        <cfvo type="percentile" val="50"/>
        <cfvo type="max"/>
        <color rgb="FF63BE7B"/>
        <color rgb="FFFFEB84"/>
        <color rgb="FFF8696B"/>
      </colorScale>
    </cfRule>
  </conditionalFormatting>
  <conditionalFormatting sqref="O39:Y39">
    <cfRule type="colorScale" priority="18">
      <colorScale>
        <cfvo type="min"/>
        <cfvo type="percentile" val="50"/>
        <cfvo type="max"/>
        <color rgb="FF63BE7B"/>
        <color rgb="FFFFEB84"/>
        <color rgb="FFF8696B"/>
      </colorScale>
    </cfRule>
  </conditionalFormatting>
  <conditionalFormatting sqref="O40:Y40">
    <cfRule type="colorScale" priority="17">
      <colorScale>
        <cfvo type="min"/>
        <cfvo type="percentile" val="50"/>
        <cfvo type="max"/>
        <color rgb="FF63BE7B"/>
        <color rgb="FFFFEB84"/>
        <color rgb="FFF8696B"/>
      </colorScale>
    </cfRule>
  </conditionalFormatting>
  <conditionalFormatting sqref="O41:Y41">
    <cfRule type="colorScale" priority="16">
      <colorScale>
        <cfvo type="min"/>
        <cfvo type="percentile" val="50"/>
        <cfvo type="max"/>
        <color rgb="FF63BE7B"/>
        <color rgb="FFFFEB84"/>
        <color rgb="FFF8696B"/>
      </colorScale>
    </cfRule>
  </conditionalFormatting>
  <conditionalFormatting sqref="O42:Y42">
    <cfRule type="colorScale" priority="15">
      <colorScale>
        <cfvo type="min"/>
        <cfvo type="percentile" val="50"/>
        <cfvo type="max"/>
        <color rgb="FF63BE7B"/>
        <color rgb="FFFFEB84"/>
        <color rgb="FFF8696B"/>
      </colorScale>
    </cfRule>
  </conditionalFormatting>
  <conditionalFormatting sqref="O43:Y43">
    <cfRule type="colorScale" priority="14">
      <colorScale>
        <cfvo type="min"/>
        <cfvo type="percentile" val="50"/>
        <cfvo type="max"/>
        <color rgb="FF63BE7B"/>
        <color rgb="FFFFEB84"/>
        <color rgb="FFF8696B"/>
      </colorScale>
    </cfRule>
  </conditionalFormatting>
  <conditionalFormatting sqref="O44:Y44">
    <cfRule type="colorScale" priority="13">
      <colorScale>
        <cfvo type="min"/>
        <cfvo type="percentile" val="50"/>
        <cfvo type="max"/>
        <color rgb="FF63BE7B"/>
        <color rgb="FFFFEB84"/>
        <color rgb="FFF8696B"/>
      </colorScale>
    </cfRule>
  </conditionalFormatting>
  <conditionalFormatting sqref="O45:Y45">
    <cfRule type="colorScale" priority="12">
      <colorScale>
        <cfvo type="min"/>
        <cfvo type="percentile" val="50"/>
        <cfvo type="max"/>
        <color rgb="FF63BE7B"/>
        <color rgb="FFFFEB84"/>
        <color rgb="FFF8696B"/>
      </colorScale>
    </cfRule>
  </conditionalFormatting>
  <conditionalFormatting sqref="O46:Y46">
    <cfRule type="colorScale" priority="11">
      <colorScale>
        <cfvo type="min"/>
        <cfvo type="percentile" val="50"/>
        <cfvo type="max"/>
        <color rgb="FF63BE7B"/>
        <color rgb="FFFFEB84"/>
        <color rgb="FFF8696B"/>
      </colorScale>
    </cfRule>
  </conditionalFormatting>
  <conditionalFormatting sqref="O47:Y47">
    <cfRule type="colorScale" priority="10">
      <colorScale>
        <cfvo type="min"/>
        <cfvo type="percentile" val="50"/>
        <cfvo type="max"/>
        <color rgb="FF63BE7B"/>
        <color rgb="FFFFEB84"/>
        <color rgb="FFF8696B"/>
      </colorScale>
    </cfRule>
  </conditionalFormatting>
  <conditionalFormatting sqref="O48:Y48">
    <cfRule type="colorScale" priority="9">
      <colorScale>
        <cfvo type="min"/>
        <cfvo type="percentile" val="50"/>
        <cfvo type="max"/>
        <color rgb="FF63BE7B"/>
        <color rgb="FFFFEB84"/>
        <color rgb="FFF8696B"/>
      </colorScale>
    </cfRule>
  </conditionalFormatting>
  <conditionalFormatting sqref="O49:Y49">
    <cfRule type="colorScale" priority="8">
      <colorScale>
        <cfvo type="min"/>
        <cfvo type="percentile" val="50"/>
        <cfvo type="max"/>
        <color rgb="FF63BE7B"/>
        <color rgb="FFFFEB84"/>
        <color rgb="FFF8696B"/>
      </colorScale>
    </cfRule>
  </conditionalFormatting>
  <conditionalFormatting sqref="O50:Y50">
    <cfRule type="colorScale" priority="7">
      <colorScale>
        <cfvo type="min"/>
        <cfvo type="percentile" val="50"/>
        <cfvo type="max"/>
        <color rgb="FF63BE7B"/>
        <color rgb="FFFFEB84"/>
        <color rgb="FFF8696B"/>
      </colorScale>
    </cfRule>
  </conditionalFormatting>
  <conditionalFormatting sqref="O51:Y51">
    <cfRule type="colorScale" priority="6">
      <colorScale>
        <cfvo type="min"/>
        <cfvo type="percentile" val="50"/>
        <cfvo type="max"/>
        <color rgb="FF63BE7B"/>
        <color rgb="FFFFEB84"/>
        <color rgb="FFF8696B"/>
      </colorScale>
    </cfRule>
  </conditionalFormatting>
  <conditionalFormatting sqref="O52:Y52">
    <cfRule type="colorScale" priority="5">
      <colorScale>
        <cfvo type="min"/>
        <cfvo type="percentile" val="50"/>
        <cfvo type="max"/>
        <color rgb="FF63BE7B"/>
        <color rgb="FFFFEB84"/>
        <color rgb="FFF8696B"/>
      </colorScale>
    </cfRule>
  </conditionalFormatting>
  <conditionalFormatting sqref="O53:Z53">
    <cfRule type="colorScale" priority="4">
      <colorScale>
        <cfvo type="min"/>
        <cfvo type="percentile" val="50"/>
        <cfvo type="max"/>
        <color rgb="FF63BE7B"/>
        <color rgb="FFFFEB84"/>
        <color rgb="FFF8696B"/>
      </colorScale>
    </cfRule>
  </conditionalFormatting>
  <conditionalFormatting sqref="AB33:AB54">
    <cfRule type="colorScale" priority="3">
      <colorScale>
        <cfvo type="min"/>
        <cfvo type="percentile" val="50"/>
        <cfvo type="max"/>
        <color rgb="FF63BE7B"/>
        <color rgb="FFFFEB84"/>
        <color rgb="FFF8696B"/>
      </colorScale>
    </cfRule>
  </conditionalFormatting>
  <conditionalFormatting sqref="C54:M54">
    <cfRule type="colorScale" priority="2">
      <colorScale>
        <cfvo type="min"/>
        <cfvo type="percentile" val="50"/>
        <cfvo type="max"/>
        <color rgb="FF63BE7B"/>
        <color rgb="FFFFEB84"/>
        <color rgb="FFF8696B"/>
      </colorScale>
    </cfRule>
  </conditionalFormatting>
  <conditionalFormatting sqref="O54:Y54">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5737C-8B0B-4142-B100-FAC983E7CCEF}">
  <dimension ref="A1:CH100"/>
  <sheetViews>
    <sheetView showGridLines="0" zoomScale="60" zoomScaleNormal="60" workbookViewId="0">
      <selection activeCell="AT7" sqref="AT7"/>
    </sheetView>
  </sheetViews>
  <sheetFormatPr defaultRowHeight="15" x14ac:dyDescent="0.25"/>
  <cols>
    <col min="1" max="1" width="18.28515625" customWidth="1"/>
    <col min="2" max="2" width="8.85546875" customWidth="1"/>
    <col min="18" max="18" width="12" bestFit="1" customWidth="1"/>
    <col min="26" max="26" width="17.5703125" customWidth="1"/>
    <col min="45" max="46" width="12" bestFit="1" customWidth="1"/>
    <col min="51" max="51" width="16" customWidth="1"/>
  </cols>
  <sheetData>
    <row r="1" spans="1:86" ht="27.75" customHeight="1" x14ac:dyDescent="0.35">
      <c r="B1" s="80" t="s">
        <v>333</v>
      </c>
      <c r="C1" s="80"/>
      <c r="D1" s="80"/>
      <c r="E1" s="80"/>
      <c r="F1" s="80"/>
      <c r="G1" s="80"/>
      <c r="H1" s="80"/>
      <c r="I1" s="80"/>
      <c r="J1" s="80"/>
      <c r="K1" s="80"/>
      <c r="L1" s="80"/>
      <c r="M1" s="80"/>
      <c r="N1" s="80"/>
      <c r="O1" s="80"/>
      <c r="P1" s="80"/>
      <c r="Q1" s="80"/>
      <c r="R1" s="80"/>
      <c r="S1" s="80"/>
      <c r="T1" s="80"/>
      <c r="AA1" s="80" t="s">
        <v>334</v>
      </c>
      <c r="AB1" s="80"/>
      <c r="AC1" s="80"/>
      <c r="AD1" s="80"/>
      <c r="AE1" s="80"/>
      <c r="AF1" s="80"/>
      <c r="AG1" s="80"/>
      <c r="AH1" s="80"/>
      <c r="AI1" s="80"/>
      <c r="AJ1" s="80"/>
      <c r="AK1" s="80"/>
      <c r="AL1" s="80"/>
      <c r="AM1" s="80"/>
      <c r="AN1" s="80"/>
      <c r="AO1" s="80"/>
      <c r="AP1" s="80"/>
      <c r="AQ1" s="80"/>
      <c r="AR1" s="80"/>
    </row>
    <row r="2" spans="1:86" ht="105" customHeight="1" x14ac:dyDescent="0.25">
      <c r="B2" s="17" t="s">
        <v>93</v>
      </c>
      <c r="C2" s="17" t="s">
        <v>94</v>
      </c>
      <c r="D2" s="17" t="s">
        <v>91</v>
      </c>
      <c r="E2" s="17" t="s">
        <v>270</v>
      </c>
      <c r="G2" s="17" t="s">
        <v>93</v>
      </c>
      <c r="H2" s="17" t="s">
        <v>94</v>
      </c>
      <c r="I2" s="17" t="s">
        <v>91</v>
      </c>
      <c r="J2" s="17" t="s">
        <v>270</v>
      </c>
      <c r="L2" s="17" t="s">
        <v>93</v>
      </c>
      <c r="M2" s="17" t="s">
        <v>94</v>
      </c>
      <c r="N2" s="17" t="s">
        <v>91</v>
      </c>
      <c r="O2" s="17" t="s">
        <v>270</v>
      </c>
      <c r="P2" s="16"/>
      <c r="Q2" s="18" t="s">
        <v>287</v>
      </c>
      <c r="R2" s="18" t="s">
        <v>288</v>
      </c>
      <c r="S2" s="18" t="s">
        <v>286</v>
      </c>
      <c r="AA2" s="17" t="s">
        <v>93</v>
      </c>
      <c r="AB2" s="17" t="s">
        <v>94</v>
      </c>
      <c r="AC2" s="17" t="s">
        <v>91</v>
      </c>
      <c r="AD2" s="17" t="s">
        <v>270</v>
      </c>
      <c r="AF2" s="17" t="s">
        <v>93</v>
      </c>
      <c r="AG2" s="17" t="s">
        <v>94</v>
      </c>
      <c r="AH2" s="17" t="s">
        <v>91</v>
      </c>
      <c r="AI2" s="17" t="s">
        <v>270</v>
      </c>
      <c r="AK2" s="17" t="s">
        <v>93</v>
      </c>
      <c r="AL2" s="17" t="s">
        <v>94</v>
      </c>
      <c r="AM2" s="17" t="s">
        <v>91</v>
      </c>
      <c r="AN2" s="17" t="s">
        <v>270</v>
      </c>
      <c r="AO2" s="16"/>
      <c r="AP2" s="18" t="s">
        <v>287</v>
      </c>
      <c r="AQ2" s="18" t="s">
        <v>288</v>
      </c>
      <c r="AR2" s="18" t="s">
        <v>286</v>
      </c>
    </row>
    <row r="3" spans="1:86" x14ac:dyDescent="0.25">
      <c r="A3" s="19" t="s">
        <v>220</v>
      </c>
      <c r="B3" s="20">
        <f>N65</f>
        <v>18.34237820315716</v>
      </c>
      <c r="C3" s="20">
        <f>N67</f>
        <v>9.1684151986314664</v>
      </c>
      <c r="D3" s="20">
        <f>N68</f>
        <v>6.2658436524730741</v>
      </c>
      <c r="E3" s="20">
        <f>N66</f>
        <v>9.7523869011389355</v>
      </c>
      <c r="F3" s="21"/>
      <c r="G3" s="22">
        <v>298.82900000000001</v>
      </c>
      <c r="H3" s="22">
        <v>194.31633333333335</v>
      </c>
      <c r="I3" s="22">
        <v>142.02000000000001</v>
      </c>
      <c r="J3" s="22">
        <v>134.63233333333335</v>
      </c>
      <c r="K3" s="21"/>
      <c r="L3" s="22">
        <v>53401.94</v>
      </c>
      <c r="M3" s="22">
        <v>28673.149999999998</v>
      </c>
      <c r="N3" s="22">
        <v>29779.123333333333</v>
      </c>
      <c r="O3" s="22">
        <v>22349.573333333334</v>
      </c>
      <c r="P3" s="25"/>
      <c r="Q3" s="24">
        <f>CORREL(B3:E3,G3:J3)</f>
        <v>0.92104491652425269</v>
      </c>
      <c r="R3" s="24">
        <f>CORREL(B3:E3,L3:O3)</f>
        <v>0.8767173990705377</v>
      </c>
      <c r="S3" s="24">
        <f>CORREL(G3:J3,L3:O3)</f>
        <v>0.94936734909241871</v>
      </c>
      <c r="V3" s="15"/>
      <c r="Z3" s="19" t="s">
        <v>220</v>
      </c>
      <c r="AA3" s="20">
        <v>18.34237820315716</v>
      </c>
      <c r="AB3" s="20">
        <v>9.1684151986314664</v>
      </c>
      <c r="AC3" s="20">
        <v>6.2658436524730741</v>
      </c>
      <c r="AD3" s="20">
        <v>9.7523869011389355</v>
      </c>
      <c r="AE3" s="21"/>
      <c r="AF3" s="22">
        <v>298.82900000000001</v>
      </c>
      <c r="AG3" s="22">
        <v>194.31633333333335</v>
      </c>
      <c r="AH3" s="22">
        <v>142.02000000000001</v>
      </c>
      <c r="AI3" s="22">
        <v>134.63233333333335</v>
      </c>
      <c r="AJ3" s="21"/>
      <c r="AK3" s="22">
        <v>53401.94</v>
      </c>
      <c r="AL3" s="22">
        <v>28673.149999999998</v>
      </c>
      <c r="AM3" s="22">
        <v>29779.123333333333</v>
      </c>
      <c r="AN3" s="22">
        <v>22349.573333333334</v>
      </c>
      <c r="AO3" s="25"/>
      <c r="AP3" s="24">
        <f t="shared" ref="AP3:AP10" si="0">CORREL(AA3:AD3,AF3:AI3)</f>
        <v>0.92104491652425269</v>
      </c>
      <c r="AQ3" s="24">
        <f>CORREL(AA3:AD3,AK3:AN3)</f>
        <v>0.8767173990705377</v>
      </c>
      <c r="AR3" s="24">
        <f>CORREL(AF3:AI3,AK3:AN3)</f>
        <v>0.94936734909241871</v>
      </c>
    </row>
    <row r="4" spans="1:86" x14ac:dyDescent="0.25">
      <c r="A4" s="19" t="s">
        <v>229</v>
      </c>
      <c r="B4" s="20">
        <f>N69</f>
        <v>5.2300855097964973</v>
      </c>
      <c r="C4" s="20">
        <f>N71</f>
        <v>39.498860604516899</v>
      </c>
      <c r="D4" s="20">
        <f>N72</f>
        <v>2.0471473217507361</v>
      </c>
      <c r="E4" s="20">
        <f>N70</f>
        <v>6.1666556822276677</v>
      </c>
      <c r="F4" s="21"/>
      <c r="G4" s="22">
        <v>12.441333333333333</v>
      </c>
      <c r="H4" s="22">
        <v>174.47933333333333</v>
      </c>
      <c r="I4" s="22">
        <v>14.1145</v>
      </c>
      <c r="J4" s="22">
        <v>24.286666666666665</v>
      </c>
      <c r="K4" s="21"/>
      <c r="L4" s="22">
        <v>4346.5644999999995</v>
      </c>
      <c r="M4" s="22">
        <v>89910.599999999991</v>
      </c>
      <c r="N4" s="22">
        <v>7119.1866666666674</v>
      </c>
      <c r="O4" s="22">
        <v>13259.766666666668</v>
      </c>
      <c r="P4" s="25"/>
      <c r="Q4" s="24">
        <f t="shared" ref="Q4:Q10" si="1">CORREL(B4:E4,G4:J4)</f>
        <v>0.99659128271485475</v>
      </c>
      <c r="R4" s="24">
        <f t="shared" ref="R4:R10" si="2">CORREL(B4:E4,L4:O4)</f>
        <v>0.9946768607247255</v>
      </c>
      <c r="S4" s="24">
        <f t="shared" ref="S4:S10" si="3">CORREL(G4:J4,L4:O4)</f>
        <v>0.99960237662697649</v>
      </c>
      <c r="V4" s="15"/>
      <c r="Z4" s="19" t="s">
        <v>229</v>
      </c>
      <c r="AA4" s="20">
        <v>5.2300855097964973</v>
      </c>
      <c r="AB4" s="20">
        <v>39.498860604516899</v>
      </c>
      <c r="AC4" s="20">
        <v>2.0471473217507361</v>
      </c>
      <c r="AD4" s="20">
        <v>6.1666556822276677</v>
      </c>
      <c r="AE4" s="21"/>
      <c r="AF4" s="22">
        <v>12.441333333333333</v>
      </c>
      <c r="AG4" s="22">
        <v>174.47933333333333</v>
      </c>
      <c r="AH4" s="22">
        <v>14.1145</v>
      </c>
      <c r="AI4" s="22">
        <v>24.286666666666665</v>
      </c>
      <c r="AJ4" s="21"/>
      <c r="AK4" s="22">
        <v>4346.5644999999995</v>
      </c>
      <c r="AL4" s="22">
        <v>89910.599999999991</v>
      </c>
      <c r="AM4" s="22">
        <v>7119.1866666666674</v>
      </c>
      <c r="AN4" s="22">
        <v>13259.766666666668</v>
      </c>
      <c r="AO4" s="25"/>
      <c r="AP4" s="24">
        <f t="shared" si="0"/>
        <v>0.99659128271485475</v>
      </c>
      <c r="AQ4" s="24">
        <f>CORREL(AA4:AD4,AK4:AN4)</f>
        <v>0.9946768607247255</v>
      </c>
      <c r="AR4" s="24">
        <f>CORREL(AF4:AI4,AK4:AN4)</f>
        <v>0.99960237662697649</v>
      </c>
    </row>
    <row r="5" spans="1:86" x14ac:dyDescent="0.25">
      <c r="A5" s="19" t="s">
        <v>218</v>
      </c>
      <c r="B5" s="20">
        <f>N81</f>
        <v>0.73580826717227765</v>
      </c>
      <c r="C5" s="20">
        <f>N83</f>
        <v>1.2386769774598736</v>
      </c>
      <c r="D5" s="20">
        <f>N84</f>
        <v>0.47021034618906149</v>
      </c>
      <c r="E5" s="20">
        <f>N82</f>
        <v>0.98620719514522825</v>
      </c>
      <c r="F5" s="21"/>
      <c r="G5" s="22">
        <v>5.1530000000000005</v>
      </c>
      <c r="H5" s="22">
        <v>2.9830000000000001</v>
      </c>
      <c r="I5" s="22">
        <v>1.1364000000000001</v>
      </c>
      <c r="J5" s="22">
        <v>1.986666666666667</v>
      </c>
      <c r="K5" s="21"/>
      <c r="L5" s="23">
        <v>10.02036</v>
      </c>
      <c r="M5" s="23">
        <v>7.9421999999999997</v>
      </c>
      <c r="N5" s="23">
        <v>0</v>
      </c>
      <c r="O5" s="23">
        <v>2.3057346666666665</v>
      </c>
      <c r="P5" s="25" t="s">
        <v>202</v>
      </c>
      <c r="Q5" s="24">
        <f t="shared" si="1"/>
        <v>0.18840467743603251</v>
      </c>
      <c r="R5" s="24">
        <f t="shared" si="2"/>
        <v>0.45196001164304905</v>
      </c>
      <c r="S5" s="24">
        <f t="shared" si="3"/>
        <v>0.93718914359062666</v>
      </c>
      <c r="V5" s="15"/>
      <c r="Z5" s="19" t="s">
        <v>218</v>
      </c>
      <c r="AA5" s="20">
        <v>0.73580826717227765</v>
      </c>
      <c r="AB5" s="20">
        <v>1.2386769774598736</v>
      </c>
      <c r="AC5" s="20">
        <v>0.47021034618906149</v>
      </c>
      <c r="AD5" s="20">
        <v>0.98620719514522825</v>
      </c>
      <c r="AE5" s="21"/>
      <c r="AF5" s="22">
        <v>5.1530000000000005</v>
      </c>
      <c r="AG5" s="22">
        <v>2.9830000000000001</v>
      </c>
      <c r="AH5" s="22">
        <v>1.1364000000000001</v>
      </c>
      <c r="AI5" s="22">
        <v>1.986666666666667</v>
      </c>
      <c r="AJ5" s="21"/>
      <c r="AK5" s="23" t="s">
        <v>204</v>
      </c>
      <c r="AL5" s="23" t="s">
        <v>204</v>
      </c>
      <c r="AM5" s="23" t="s">
        <v>204</v>
      </c>
      <c r="AN5" s="23" t="s">
        <v>204</v>
      </c>
      <c r="AO5" s="25" t="s">
        <v>202</v>
      </c>
      <c r="AP5" s="24">
        <f t="shared" si="0"/>
        <v>0.18840467743603251</v>
      </c>
      <c r="AQ5" s="55" t="s">
        <v>204</v>
      </c>
      <c r="AR5" s="55" t="s">
        <v>204</v>
      </c>
    </row>
    <row r="6" spans="1:86" x14ac:dyDescent="0.25">
      <c r="A6" s="19" t="s">
        <v>239</v>
      </c>
      <c r="B6" s="26">
        <f>N89</f>
        <v>5.7934232735934343E-2</v>
      </c>
      <c r="C6" s="20">
        <f>N91</f>
        <v>8.5187873951943868E-2</v>
      </c>
      <c r="D6" s="20">
        <f>N92</f>
        <v>0.32901213926298778</v>
      </c>
      <c r="E6" s="20">
        <f>N90</f>
        <v>0.47487710607804168</v>
      </c>
      <c r="F6" s="21"/>
      <c r="G6" s="22">
        <v>12.533333333333333</v>
      </c>
      <c r="H6" s="22">
        <v>26.003666666666671</v>
      </c>
      <c r="I6" s="22">
        <v>142.05549999999999</v>
      </c>
      <c r="J6" s="22">
        <v>69.659333333333336</v>
      </c>
      <c r="K6" s="21"/>
      <c r="L6" s="22">
        <v>52.960355</v>
      </c>
      <c r="M6" s="22">
        <v>50.994926666666665</v>
      </c>
      <c r="N6" s="22">
        <v>204.15360000000001</v>
      </c>
      <c r="O6" s="22">
        <v>118.15643333333333</v>
      </c>
      <c r="P6" s="25"/>
      <c r="Q6" s="24">
        <f t="shared" si="1"/>
        <v>0.67126860626792795</v>
      </c>
      <c r="R6" s="24">
        <f t="shared" si="2"/>
        <v>0.68720363292699205</v>
      </c>
      <c r="S6" s="24">
        <f t="shared" si="3"/>
        <v>0.99410696971246093</v>
      </c>
      <c r="V6" s="15"/>
      <c r="Z6" s="19" t="s">
        <v>239</v>
      </c>
      <c r="AA6" s="26">
        <v>5.7934232735934343E-2</v>
      </c>
      <c r="AB6" s="20">
        <v>8.5187873951943868E-2</v>
      </c>
      <c r="AC6" s="20">
        <v>0.32901213926298778</v>
      </c>
      <c r="AD6" s="20">
        <v>0.47487710607804168</v>
      </c>
      <c r="AE6" s="21"/>
      <c r="AF6" s="22">
        <v>12.533333333333333</v>
      </c>
      <c r="AG6" s="22">
        <v>26.003666666666671</v>
      </c>
      <c r="AH6" s="22">
        <v>142.05549999999999</v>
      </c>
      <c r="AI6" s="22">
        <v>69.659333333333336</v>
      </c>
      <c r="AJ6" s="21"/>
      <c r="AK6" s="22">
        <v>52.960355</v>
      </c>
      <c r="AL6" s="22">
        <v>50.994926666666665</v>
      </c>
      <c r="AM6" s="22">
        <v>204.15360000000001</v>
      </c>
      <c r="AN6" s="22">
        <v>118.15643333333333</v>
      </c>
      <c r="AO6" s="25"/>
      <c r="AP6" s="24">
        <f t="shared" si="0"/>
        <v>0.67126860626792795</v>
      </c>
      <c r="AQ6" s="24">
        <f>CORREL(AA6:AD6,AK6:AN6)</f>
        <v>0.68720363292699205</v>
      </c>
      <c r="AR6" s="24">
        <f>CORREL(AF6:AI6,AK6:AN6)</f>
        <v>0.99410696971246093</v>
      </c>
      <c r="AT6" t="s">
        <v>338</v>
      </c>
    </row>
    <row r="7" spans="1:86" x14ac:dyDescent="0.25">
      <c r="A7" s="19" t="s">
        <v>236</v>
      </c>
      <c r="B7" s="20">
        <f>N85</f>
        <v>0.32204403144916921</v>
      </c>
      <c r="C7" s="20">
        <f>N87</f>
        <v>0.18235253053272138</v>
      </c>
      <c r="D7" s="20">
        <f>N88</f>
        <v>0.36544192505629924</v>
      </c>
      <c r="E7" s="20">
        <f>N86</f>
        <v>0.56701021015120856</v>
      </c>
      <c r="F7" s="21"/>
      <c r="G7" s="22">
        <v>4.5369999999999999</v>
      </c>
      <c r="H7" s="22">
        <v>4.7556666666666665</v>
      </c>
      <c r="I7" s="22">
        <v>42.500500000000002</v>
      </c>
      <c r="J7" s="22">
        <v>50.367666666666672</v>
      </c>
      <c r="K7" s="21"/>
      <c r="L7" s="22">
        <v>9.5366850000000003</v>
      </c>
      <c r="M7" s="22">
        <v>19.450150000000001</v>
      </c>
      <c r="N7" s="22">
        <v>116.2364</v>
      </c>
      <c r="O7" s="22">
        <v>60.160149999999994</v>
      </c>
      <c r="P7" s="25"/>
      <c r="Q7" s="24">
        <f t="shared" si="1"/>
        <v>0.83713905567207225</v>
      </c>
      <c r="R7" s="24">
        <f t="shared" si="2"/>
        <v>0.40764053903655761</v>
      </c>
      <c r="S7" s="24">
        <f t="shared" si="3"/>
        <v>0.80790043144823109</v>
      </c>
      <c r="V7" s="15"/>
      <c r="Z7" s="19" t="s">
        <v>236</v>
      </c>
      <c r="AA7" s="20">
        <v>0.32204403144916921</v>
      </c>
      <c r="AB7" s="20">
        <v>0.18235253053272138</v>
      </c>
      <c r="AC7" s="20">
        <v>0.36544192505629924</v>
      </c>
      <c r="AD7" s="20">
        <v>0.56701021015120856</v>
      </c>
      <c r="AE7" s="21"/>
      <c r="AF7" s="22">
        <v>4.5369999999999999</v>
      </c>
      <c r="AG7" s="22">
        <v>4.7556666666666665</v>
      </c>
      <c r="AH7" s="22">
        <v>42.500500000000002</v>
      </c>
      <c r="AI7" s="22">
        <v>50.367666666666672</v>
      </c>
      <c r="AJ7" s="21"/>
      <c r="AK7" s="22">
        <v>9.5366850000000003</v>
      </c>
      <c r="AL7" s="22">
        <v>19.450150000000001</v>
      </c>
      <c r="AM7" s="22">
        <v>116.2364</v>
      </c>
      <c r="AN7" s="22">
        <v>60.160149999999994</v>
      </c>
      <c r="AO7" s="25"/>
      <c r="AP7" s="24">
        <f t="shared" si="0"/>
        <v>0.83713905567207225</v>
      </c>
      <c r="AQ7" s="24">
        <f>CORREL(AA7:AD7,AK7:AN7)</f>
        <v>0.40764053903655761</v>
      </c>
      <c r="AR7" s="24">
        <f>CORREL(AF7:AI7,AK7:AN7)</f>
        <v>0.80790043144823109</v>
      </c>
    </row>
    <row r="8" spans="1:86" x14ac:dyDescent="0.25">
      <c r="A8" s="19" t="s">
        <v>223</v>
      </c>
      <c r="B8" s="20">
        <f>N73</f>
        <v>9.5242169774368099E-2</v>
      </c>
      <c r="C8" s="20">
        <f>N75</f>
        <v>0.16284625728400545</v>
      </c>
      <c r="D8" s="20">
        <f>N76</f>
        <v>0.23270860539992475</v>
      </c>
      <c r="E8" s="20">
        <f>N74</f>
        <v>0.63388262475284618</v>
      </c>
      <c r="F8" s="21"/>
      <c r="G8" s="22">
        <v>2.0836666666666663</v>
      </c>
      <c r="H8" s="22">
        <v>3.9053333333333335</v>
      </c>
      <c r="I8" s="22">
        <v>1.1455000000000002</v>
      </c>
      <c r="J8" s="22">
        <v>7.7183333333333337</v>
      </c>
      <c r="K8" s="21"/>
      <c r="L8" s="23">
        <v>0</v>
      </c>
      <c r="M8" s="23">
        <v>0</v>
      </c>
      <c r="N8" s="23">
        <v>0</v>
      </c>
      <c r="O8" s="23">
        <v>2.6970866666666669</v>
      </c>
      <c r="P8" s="25" t="s">
        <v>202</v>
      </c>
      <c r="Q8" s="24">
        <f t="shared" si="1"/>
        <v>0.86243626555652175</v>
      </c>
      <c r="R8" s="24">
        <f t="shared" si="2"/>
        <v>0.9726785459149343</v>
      </c>
      <c r="S8" s="24">
        <f t="shared" si="3"/>
        <v>0.9189631753538412</v>
      </c>
      <c r="V8" s="15"/>
      <c r="Z8" s="19" t="s">
        <v>223</v>
      </c>
      <c r="AA8" s="20">
        <v>9.5242169774368099E-2</v>
      </c>
      <c r="AB8" s="20">
        <v>0.16284625728400545</v>
      </c>
      <c r="AC8" s="20">
        <v>0.23270860539992475</v>
      </c>
      <c r="AD8" s="20">
        <v>0.63388262475284618</v>
      </c>
      <c r="AE8" s="21"/>
      <c r="AF8" s="22">
        <v>2.0836666666666663</v>
      </c>
      <c r="AG8" s="22">
        <v>3.9053333333333335</v>
      </c>
      <c r="AH8" s="22">
        <v>1.1455000000000002</v>
      </c>
      <c r="AI8" s="22">
        <v>7.7183333333333337</v>
      </c>
      <c r="AJ8" s="21"/>
      <c r="AK8" s="23" t="s">
        <v>204</v>
      </c>
      <c r="AL8" s="23" t="s">
        <v>204</v>
      </c>
      <c r="AM8" s="23" t="s">
        <v>204</v>
      </c>
      <c r="AN8" s="23" t="s">
        <v>204</v>
      </c>
      <c r="AO8" s="25" t="s">
        <v>202</v>
      </c>
      <c r="AP8" s="24">
        <f t="shared" si="0"/>
        <v>0.86243626555652175</v>
      </c>
      <c r="AQ8" s="55" t="s">
        <v>204</v>
      </c>
      <c r="AR8" s="55" t="s">
        <v>204</v>
      </c>
    </row>
    <row r="9" spans="1:86" x14ac:dyDescent="0.25">
      <c r="A9" s="19" t="s">
        <v>241</v>
      </c>
      <c r="B9" s="26">
        <f>N77</f>
        <v>2.2862465258114533</v>
      </c>
      <c r="C9" s="20">
        <f>N79</f>
        <v>1.6105665878676056</v>
      </c>
      <c r="D9" s="20">
        <f>N80</f>
        <v>1.1598648956434467</v>
      </c>
      <c r="E9" s="20">
        <f>N78</f>
        <v>2.3705480585564143</v>
      </c>
      <c r="F9" s="21"/>
      <c r="G9" s="22">
        <v>0.82499999999999984</v>
      </c>
      <c r="H9" s="22">
        <v>7.4766666666666662E-2</v>
      </c>
      <c r="I9" s="22">
        <v>0.34150000000000003</v>
      </c>
      <c r="J9" s="22">
        <v>0.37126666666666663</v>
      </c>
      <c r="K9" s="21"/>
      <c r="L9" s="23">
        <v>0</v>
      </c>
      <c r="M9" s="23">
        <v>4.1140536666666669</v>
      </c>
      <c r="N9" s="23">
        <v>8.3586766666666676</v>
      </c>
      <c r="O9" s="23">
        <v>12.712503333333336</v>
      </c>
      <c r="P9" s="25" t="s">
        <v>202</v>
      </c>
      <c r="Q9" s="24">
        <f t="shared" si="1"/>
        <v>0.53678819574760783</v>
      </c>
      <c r="R9" s="24">
        <f t="shared" si="2"/>
        <v>-3.2542693534080118E-2</v>
      </c>
      <c r="S9" s="24">
        <f t="shared" si="3"/>
        <v>-0.44452537034224504</v>
      </c>
      <c r="V9" s="15"/>
      <c r="Z9" s="19" t="s">
        <v>241</v>
      </c>
      <c r="AA9" s="26">
        <v>2.2862465258114533</v>
      </c>
      <c r="AB9" s="20">
        <v>1.6105665878676056</v>
      </c>
      <c r="AC9" s="20">
        <v>1.1598648956434467</v>
      </c>
      <c r="AD9" s="20">
        <v>2.3705480585564143</v>
      </c>
      <c r="AE9" s="21"/>
      <c r="AF9" s="22">
        <v>0.82499999999999984</v>
      </c>
      <c r="AG9" s="22">
        <v>7.4766666666666662E-2</v>
      </c>
      <c r="AH9" s="22">
        <v>0.34150000000000003</v>
      </c>
      <c r="AI9" s="22">
        <v>0.37126666666666663</v>
      </c>
      <c r="AJ9" s="21"/>
      <c r="AK9" s="23" t="s">
        <v>204</v>
      </c>
      <c r="AL9" s="23" t="s">
        <v>204</v>
      </c>
      <c r="AM9" s="23" t="s">
        <v>204</v>
      </c>
      <c r="AN9" s="23" t="s">
        <v>204</v>
      </c>
      <c r="AO9" s="25" t="s">
        <v>202</v>
      </c>
      <c r="AP9" s="24">
        <f t="shared" si="0"/>
        <v>0.53678819574760783</v>
      </c>
      <c r="AQ9" s="55" t="s">
        <v>204</v>
      </c>
      <c r="AR9" s="55" t="s">
        <v>204</v>
      </c>
    </row>
    <row r="10" spans="1:86" x14ac:dyDescent="0.25">
      <c r="A10" s="19" t="s">
        <v>240</v>
      </c>
      <c r="B10" s="20">
        <f>N93</f>
        <v>0.29499288077814634</v>
      </c>
      <c r="C10" s="20">
        <f>N95</f>
        <v>0.39654304657548206</v>
      </c>
      <c r="D10" s="20">
        <f>N96</f>
        <v>0.91113388675620166</v>
      </c>
      <c r="E10" s="20">
        <f>N94</f>
        <v>0.99361526762431895</v>
      </c>
      <c r="F10" s="21"/>
      <c r="G10" s="22">
        <v>3.7473333333333332</v>
      </c>
      <c r="H10" s="22">
        <v>4.0539999999999994</v>
      </c>
      <c r="I10" s="22">
        <v>20.1995</v>
      </c>
      <c r="J10" s="22">
        <v>17.430666666666667</v>
      </c>
      <c r="K10" s="21"/>
      <c r="L10" s="23">
        <v>0</v>
      </c>
      <c r="M10" s="23">
        <v>0</v>
      </c>
      <c r="N10" s="23">
        <v>0</v>
      </c>
      <c r="O10" s="23">
        <v>2.8725926666666664</v>
      </c>
      <c r="P10" s="25" t="s">
        <v>202</v>
      </c>
      <c r="Q10" s="24">
        <f t="shared" si="1"/>
        <v>0.9693764948271496</v>
      </c>
      <c r="R10" s="24">
        <f t="shared" si="2"/>
        <v>0.64835761399363057</v>
      </c>
      <c r="S10" s="24">
        <f t="shared" si="3"/>
        <v>0.46611837149291202</v>
      </c>
      <c r="V10" s="15"/>
      <c r="Z10" s="19" t="s">
        <v>240</v>
      </c>
      <c r="AA10" s="20">
        <v>0.29499288077814634</v>
      </c>
      <c r="AB10" s="20">
        <v>0.39654304657548206</v>
      </c>
      <c r="AC10" s="20">
        <v>0.91113388675620166</v>
      </c>
      <c r="AD10" s="20">
        <v>0.99361526762431895</v>
      </c>
      <c r="AE10" s="21"/>
      <c r="AF10" s="22">
        <v>3.7473333333333332</v>
      </c>
      <c r="AG10" s="22">
        <v>4.0539999999999994</v>
      </c>
      <c r="AH10" s="22">
        <v>20.1995</v>
      </c>
      <c r="AI10" s="22">
        <v>17.430666666666667</v>
      </c>
      <c r="AJ10" s="21"/>
      <c r="AK10" s="23" t="s">
        <v>204</v>
      </c>
      <c r="AL10" s="23" t="s">
        <v>204</v>
      </c>
      <c r="AM10" s="23" t="s">
        <v>204</v>
      </c>
      <c r="AN10" s="23" t="s">
        <v>204</v>
      </c>
      <c r="AO10" s="25" t="s">
        <v>202</v>
      </c>
      <c r="AP10" s="24">
        <f t="shared" si="0"/>
        <v>0.9693764948271496</v>
      </c>
      <c r="AQ10" s="55" t="s">
        <v>204</v>
      </c>
      <c r="AR10" s="55" t="s">
        <v>204</v>
      </c>
    </row>
    <row r="12" spans="1:86" x14ac:dyDescent="0.25">
      <c r="B12" s="58" t="s">
        <v>320</v>
      </c>
      <c r="C12" s="58"/>
      <c r="D12" s="58"/>
      <c r="E12" s="58"/>
      <c r="G12" s="58" t="s">
        <v>289</v>
      </c>
      <c r="H12" s="58"/>
      <c r="I12" s="58"/>
      <c r="J12" s="58"/>
      <c r="L12" s="58" t="s">
        <v>290</v>
      </c>
      <c r="M12" s="58"/>
      <c r="N12" s="58"/>
      <c r="O12" s="58"/>
      <c r="Q12" s="58" t="s">
        <v>203</v>
      </c>
      <c r="R12" s="58"/>
      <c r="S12" s="58"/>
      <c r="AA12" s="72" t="s">
        <v>320</v>
      </c>
      <c r="AB12" s="72"/>
      <c r="AC12" s="72"/>
      <c r="AD12" s="72"/>
      <c r="AF12" s="72" t="s">
        <v>289</v>
      </c>
      <c r="AG12" s="72"/>
      <c r="AH12" s="72"/>
      <c r="AI12" s="72"/>
      <c r="AK12" s="72" t="s">
        <v>290</v>
      </c>
      <c r="AL12" s="72"/>
      <c r="AM12" s="72"/>
      <c r="AN12" s="72"/>
      <c r="AP12" s="72" t="s">
        <v>203</v>
      </c>
      <c r="AQ12" s="72"/>
      <c r="AR12" s="72"/>
    </row>
    <row r="14" spans="1:86" ht="21" x14ac:dyDescent="0.35">
      <c r="A14" s="81" t="s">
        <v>306</v>
      </c>
      <c r="AF14" s="82" t="s">
        <v>337</v>
      </c>
    </row>
    <row r="15" spans="1:86" x14ac:dyDescent="0.25">
      <c r="A15" t="s">
        <v>291</v>
      </c>
      <c r="B15" t="s">
        <v>100</v>
      </c>
      <c r="C15" t="s">
        <v>101</v>
      </c>
      <c r="D15" t="s">
        <v>102</v>
      </c>
      <c r="E15" t="s">
        <v>24</v>
      </c>
      <c r="F15" t="s">
        <v>24</v>
      </c>
      <c r="G15" t="s">
        <v>307</v>
      </c>
      <c r="H15" t="s">
        <v>307</v>
      </c>
      <c r="I15" t="s">
        <v>37</v>
      </c>
      <c r="J15" t="s">
        <v>37</v>
      </c>
      <c r="K15" t="s">
        <v>303</v>
      </c>
      <c r="L15" t="s">
        <v>303</v>
      </c>
      <c r="M15" t="s">
        <v>148</v>
      </c>
      <c r="N15" t="s">
        <v>148</v>
      </c>
      <c r="O15" t="s">
        <v>146</v>
      </c>
      <c r="P15" t="s">
        <v>146</v>
      </c>
      <c r="Q15" t="s">
        <v>304</v>
      </c>
      <c r="R15" t="s">
        <v>304</v>
      </c>
      <c r="S15" t="s">
        <v>305</v>
      </c>
      <c r="T15" t="s">
        <v>305</v>
      </c>
      <c r="V15" t="s">
        <v>102</v>
      </c>
      <c r="W15" t="s">
        <v>24</v>
      </c>
      <c r="X15" t="s">
        <v>307</v>
      </c>
      <c r="Y15" t="s">
        <v>37</v>
      </c>
      <c r="Z15" t="s">
        <v>303</v>
      </c>
      <c r="AA15" t="s">
        <v>148</v>
      </c>
      <c r="AB15" t="s">
        <v>146</v>
      </c>
      <c r="AC15" t="s">
        <v>304</v>
      </c>
      <c r="AD15" t="s">
        <v>305</v>
      </c>
      <c r="AF15" t="s">
        <v>102</v>
      </c>
      <c r="AG15" t="s">
        <v>93</v>
      </c>
      <c r="AH15" t="s">
        <v>93</v>
      </c>
      <c r="AI15" t="s">
        <v>94</v>
      </c>
      <c r="AJ15" t="s">
        <v>94</v>
      </c>
      <c r="AK15" t="s">
        <v>94</v>
      </c>
      <c r="AL15" t="s">
        <v>91</v>
      </c>
      <c r="AM15" t="s">
        <v>91</v>
      </c>
      <c r="AN15" t="s">
        <v>91</v>
      </c>
      <c r="AO15" t="s">
        <v>95</v>
      </c>
      <c r="AP15" t="s">
        <v>95</v>
      </c>
      <c r="AQ15" t="s">
        <v>95</v>
      </c>
      <c r="CF15" t="s">
        <v>95</v>
      </c>
      <c r="CG15" t="s">
        <v>95</v>
      </c>
      <c r="CH15" t="s">
        <v>95</v>
      </c>
    </row>
    <row r="16" spans="1:86" x14ac:dyDescent="0.25">
      <c r="A16" t="s">
        <v>292</v>
      </c>
      <c r="B16" t="s">
        <v>89</v>
      </c>
      <c r="C16" t="s">
        <v>90</v>
      </c>
      <c r="D16" t="s">
        <v>91</v>
      </c>
      <c r="E16">
        <v>6316.3</v>
      </c>
      <c r="F16">
        <f>SUM(E16:E19)</f>
        <v>26092.120000000003</v>
      </c>
      <c r="G16">
        <v>5.15055</v>
      </c>
      <c r="H16">
        <f>SUM(G16:G19)</f>
        <v>25.076030000000003</v>
      </c>
      <c r="I16">
        <v>1230.98</v>
      </c>
      <c r="J16">
        <f>SUM(I16:I19)</f>
        <v>4892.8900000000003</v>
      </c>
      <c r="K16">
        <v>0</v>
      </c>
      <c r="L16">
        <f>SUM(K16:K19)</f>
        <v>0</v>
      </c>
      <c r="M16">
        <v>45.496600000000001</v>
      </c>
      <c r="N16">
        <f>SUM(M16:M19)</f>
        <v>186.09700000000004</v>
      </c>
      <c r="O16">
        <v>24.4651</v>
      </c>
      <c r="P16">
        <f>SUM(O16:O19)</f>
        <v>92.3459</v>
      </c>
      <c r="Q16">
        <v>0</v>
      </c>
      <c r="R16">
        <f>SUM(Q16:Q19)</f>
        <v>0</v>
      </c>
      <c r="S16">
        <v>0</v>
      </c>
      <c r="T16">
        <f>SUM(S16:S19)</f>
        <v>0</v>
      </c>
      <c r="V16" t="s">
        <v>93</v>
      </c>
      <c r="W16">
        <v>64881.700000000004</v>
      </c>
      <c r="X16">
        <v>0</v>
      </c>
      <c r="Y16">
        <v>5609.49</v>
      </c>
      <c r="Z16">
        <v>20.04072</v>
      </c>
      <c r="AA16">
        <v>104.00530000000001</v>
      </c>
      <c r="AB16">
        <v>19.073370000000001</v>
      </c>
      <c r="AC16">
        <v>0</v>
      </c>
      <c r="AD16">
        <v>0</v>
      </c>
      <c r="AF16" t="s">
        <v>24</v>
      </c>
      <c r="AG16">
        <v>64881.700000000004</v>
      </c>
      <c r="AH16">
        <v>41922.18</v>
      </c>
      <c r="AI16">
        <v>24224.03</v>
      </c>
      <c r="AJ16">
        <v>30395.390000000003</v>
      </c>
      <c r="AK16">
        <v>31400.030000000002</v>
      </c>
      <c r="AL16">
        <v>26092.120000000003</v>
      </c>
      <c r="AM16">
        <v>31150.53</v>
      </c>
      <c r="AN16">
        <v>32094.720000000001</v>
      </c>
      <c r="AO16">
        <v>22813.41</v>
      </c>
      <c r="AP16">
        <v>19306.969999999998</v>
      </c>
      <c r="AQ16">
        <v>24928.34</v>
      </c>
    </row>
    <row r="17" spans="1:71" x14ac:dyDescent="0.25">
      <c r="A17" t="s">
        <v>292</v>
      </c>
      <c r="B17" t="s">
        <v>89</v>
      </c>
      <c r="C17" t="s">
        <v>97</v>
      </c>
      <c r="D17" t="s">
        <v>91</v>
      </c>
      <c r="E17">
        <v>6314.3</v>
      </c>
      <c r="G17">
        <v>9.2179599999999997</v>
      </c>
      <c r="I17">
        <v>1284.6500000000001</v>
      </c>
      <c r="K17">
        <v>0</v>
      </c>
      <c r="M17">
        <v>44.413800000000002</v>
      </c>
      <c r="O17">
        <v>21.3689</v>
      </c>
      <c r="Q17">
        <v>0</v>
      </c>
      <c r="S17">
        <v>0</v>
      </c>
      <c r="V17" t="s">
        <v>93</v>
      </c>
      <c r="AF17" t="s">
        <v>307</v>
      </c>
      <c r="AG17">
        <v>0</v>
      </c>
      <c r="AH17">
        <v>0</v>
      </c>
      <c r="AI17">
        <v>0</v>
      </c>
      <c r="AJ17">
        <v>0.680701</v>
      </c>
      <c r="AK17">
        <v>11.661460000000002</v>
      </c>
      <c r="AL17">
        <v>25.076030000000003</v>
      </c>
      <c r="AM17">
        <v>0</v>
      </c>
      <c r="AN17">
        <v>0</v>
      </c>
      <c r="AO17">
        <v>14.61356</v>
      </c>
      <c r="AP17">
        <v>4.93567</v>
      </c>
      <c r="AQ17">
        <v>18.588280000000001</v>
      </c>
    </row>
    <row r="18" spans="1:71" x14ac:dyDescent="0.25">
      <c r="A18" t="s">
        <v>292</v>
      </c>
      <c r="B18" t="s">
        <v>89</v>
      </c>
      <c r="C18" t="s">
        <v>98</v>
      </c>
      <c r="D18" t="s">
        <v>91</v>
      </c>
      <c r="E18">
        <v>6888.39</v>
      </c>
      <c r="G18">
        <v>6.3254299999999999</v>
      </c>
      <c r="I18">
        <v>1301.46</v>
      </c>
      <c r="K18">
        <v>0</v>
      </c>
      <c r="M18">
        <v>54.556800000000003</v>
      </c>
      <c r="O18">
        <v>25.696999999999999</v>
      </c>
      <c r="Q18">
        <v>0</v>
      </c>
      <c r="S18">
        <v>0</v>
      </c>
      <c r="V18" t="s">
        <v>93</v>
      </c>
      <c r="AF18" t="s">
        <v>37</v>
      </c>
      <c r="AG18">
        <v>5609.49</v>
      </c>
      <c r="AH18">
        <v>3083.6389999999997</v>
      </c>
      <c r="AI18">
        <v>83752.399999999994</v>
      </c>
      <c r="AJ18">
        <v>104099.4</v>
      </c>
      <c r="AK18">
        <v>81880</v>
      </c>
      <c r="AL18">
        <v>4892.8900000000003</v>
      </c>
      <c r="AM18">
        <v>9159.1200000000008</v>
      </c>
      <c r="AN18">
        <v>7305.5499999999993</v>
      </c>
      <c r="AO18">
        <v>8559.32</v>
      </c>
      <c r="AP18">
        <v>17238.82</v>
      </c>
      <c r="AQ18">
        <v>13981.16</v>
      </c>
    </row>
    <row r="19" spans="1:71" x14ac:dyDescent="0.25">
      <c r="A19" t="s">
        <v>292</v>
      </c>
      <c r="B19" t="s">
        <v>89</v>
      </c>
      <c r="C19" t="s">
        <v>99</v>
      </c>
      <c r="D19" t="s">
        <v>91</v>
      </c>
      <c r="E19">
        <v>6573.13</v>
      </c>
      <c r="G19">
        <v>4.3820899999999998</v>
      </c>
      <c r="I19">
        <v>1075.8</v>
      </c>
      <c r="K19">
        <v>0</v>
      </c>
      <c r="M19">
        <v>41.629800000000003</v>
      </c>
      <c r="O19">
        <v>20.814900000000002</v>
      </c>
      <c r="Q19">
        <v>0</v>
      </c>
      <c r="S19">
        <v>0</v>
      </c>
      <c r="V19" t="s">
        <v>93</v>
      </c>
      <c r="AF19" t="s">
        <v>303</v>
      </c>
      <c r="AG19">
        <v>20.04072</v>
      </c>
      <c r="AH19">
        <v>0</v>
      </c>
      <c r="AI19">
        <v>0</v>
      </c>
      <c r="AJ19">
        <v>8.0830399999999987</v>
      </c>
      <c r="AK19">
        <v>15.743559999999999</v>
      </c>
      <c r="AL19">
        <v>0</v>
      </c>
      <c r="AM19">
        <v>0</v>
      </c>
      <c r="AN19">
        <v>0</v>
      </c>
      <c r="AO19">
        <v>6.4716199999999997</v>
      </c>
      <c r="AP19">
        <v>0</v>
      </c>
      <c r="AQ19">
        <v>0.44558399999999998</v>
      </c>
    </row>
    <row r="20" spans="1:71" x14ac:dyDescent="0.25">
      <c r="A20" t="s">
        <v>293</v>
      </c>
      <c r="B20" t="s">
        <v>96</v>
      </c>
      <c r="C20" t="s">
        <v>90</v>
      </c>
      <c r="D20" t="s">
        <v>91</v>
      </c>
      <c r="E20">
        <v>7248.2</v>
      </c>
      <c r="F20">
        <f>SUM(E20:E23)</f>
        <v>31150.53</v>
      </c>
      <c r="G20">
        <v>0</v>
      </c>
      <c r="H20">
        <f>SUM(G20:G23)</f>
        <v>0</v>
      </c>
      <c r="I20">
        <v>2333.13</v>
      </c>
      <c r="J20">
        <f>SUM(I20:I23)</f>
        <v>9159.1200000000008</v>
      </c>
      <c r="K20">
        <v>0</v>
      </c>
      <c r="L20">
        <f>SUM(K20:K23)</f>
        <v>0</v>
      </c>
      <c r="M20">
        <v>55.789700000000003</v>
      </c>
      <c r="N20">
        <f>SUM(M20:M23)</f>
        <v>239.19800000000001</v>
      </c>
      <c r="O20">
        <v>41.842300000000002</v>
      </c>
      <c r="P20">
        <f>SUM(O20:O23)</f>
        <v>167.40780000000001</v>
      </c>
      <c r="Q20">
        <v>0</v>
      </c>
      <c r="R20">
        <f>SUM(Q20:Q23)</f>
        <v>0</v>
      </c>
      <c r="S20">
        <v>0</v>
      </c>
      <c r="T20">
        <f>SUM(S20:S23)</f>
        <v>0</v>
      </c>
      <c r="V20" t="s">
        <v>93</v>
      </c>
      <c r="W20">
        <v>41922.18</v>
      </c>
      <c r="X20">
        <v>0</v>
      </c>
      <c r="Y20">
        <v>3083.6389999999997</v>
      </c>
      <c r="Z20">
        <v>0</v>
      </c>
      <c r="AA20">
        <v>1.9154100000000001</v>
      </c>
      <c r="AB20">
        <v>0</v>
      </c>
      <c r="AC20">
        <v>0</v>
      </c>
      <c r="AD20">
        <v>0</v>
      </c>
      <c r="AF20" t="s">
        <v>148</v>
      </c>
      <c r="AG20">
        <v>104.00530000000001</v>
      </c>
      <c r="AH20">
        <v>1.9154100000000001</v>
      </c>
      <c r="AI20">
        <v>0</v>
      </c>
      <c r="AJ20">
        <v>57.104699999999994</v>
      </c>
      <c r="AK20">
        <v>95.880079999999992</v>
      </c>
      <c r="AL20">
        <v>186.09700000000004</v>
      </c>
      <c r="AM20">
        <v>239.19800000000001</v>
      </c>
      <c r="AN20">
        <v>187.16579999999999</v>
      </c>
      <c r="AO20">
        <v>73.2042</v>
      </c>
      <c r="AP20">
        <v>125.9567</v>
      </c>
      <c r="AQ20">
        <v>155.30840000000001</v>
      </c>
    </row>
    <row r="21" spans="1:71" x14ac:dyDescent="0.25">
      <c r="A21" t="s">
        <v>293</v>
      </c>
      <c r="B21" t="s">
        <v>96</v>
      </c>
      <c r="C21" t="s">
        <v>97</v>
      </c>
      <c r="D21" t="s">
        <v>91</v>
      </c>
      <c r="E21">
        <v>7340.39</v>
      </c>
      <c r="G21">
        <v>0</v>
      </c>
      <c r="I21">
        <v>2422.98</v>
      </c>
      <c r="K21">
        <v>0</v>
      </c>
      <c r="M21">
        <v>62.528399999999998</v>
      </c>
      <c r="O21">
        <v>41.871699999999997</v>
      </c>
      <c r="Q21">
        <v>0</v>
      </c>
      <c r="S21">
        <v>0</v>
      </c>
      <c r="V21" t="s">
        <v>93</v>
      </c>
      <c r="AF21" t="s">
        <v>146</v>
      </c>
      <c r="AG21">
        <v>19.073370000000001</v>
      </c>
      <c r="AH21">
        <v>0</v>
      </c>
      <c r="AI21">
        <v>11.676349999999999</v>
      </c>
      <c r="AJ21">
        <v>12.32859</v>
      </c>
      <c r="AK21">
        <v>34.345510000000004</v>
      </c>
      <c r="AL21">
        <v>92.3459</v>
      </c>
      <c r="AM21">
        <v>167.40780000000001</v>
      </c>
      <c r="AN21">
        <v>88.955500000000001</v>
      </c>
      <c r="AO21">
        <v>72.935900000000004</v>
      </c>
      <c r="AP21">
        <v>37.69115</v>
      </c>
      <c r="AQ21">
        <v>69.853399999999993</v>
      </c>
    </row>
    <row r="22" spans="1:71" x14ac:dyDescent="0.25">
      <c r="A22" t="s">
        <v>293</v>
      </c>
      <c r="B22" t="s">
        <v>96</v>
      </c>
      <c r="C22" t="s">
        <v>98</v>
      </c>
      <c r="D22" t="s">
        <v>91</v>
      </c>
      <c r="E22">
        <v>8061.2</v>
      </c>
      <c r="G22">
        <v>0</v>
      </c>
      <c r="I22">
        <v>2447.96</v>
      </c>
      <c r="K22">
        <v>0</v>
      </c>
      <c r="M22">
        <v>62.104799999999997</v>
      </c>
      <c r="O22">
        <v>45.026000000000003</v>
      </c>
      <c r="Q22">
        <v>0</v>
      </c>
      <c r="S22">
        <v>0</v>
      </c>
      <c r="V22" t="s">
        <v>93</v>
      </c>
      <c r="AF22" t="s">
        <v>304</v>
      </c>
      <c r="AG22">
        <v>0</v>
      </c>
      <c r="AH22">
        <v>0</v>
      </c>
      <c r="AI22">
        <v>0</v>
      </c>
      <c r="AJ22">
        <v>0</v>
      </c>
      <c r="AK22">
        <v>0</v>
      </c>
      <c r="AL22">
        <v>0</v>
      </c>
      <c r="AM22">
        <v>0</v>
      </c>
      <c r="AN22">
        <v>0</v>
      </c>
      <c r="AO22">
        <v>0</v>
      </c>
      <c r="AP22">
        <v>0</v>
      </c>
      <c r="AQ22">
        <v>8.6177779999999995</v>
      </c>
    </row>
    <row r="23" spans="1:71" x14ac:dyDescent="0.25">
      <c r="A23" t="s">
        <v>293</v>
      </c>
      <c r="B23" t="s">
        <v>96</v>
      </c>
      <c r="C23" t="s">
        <v>99</v>
      </c>
      <c r="D23" t="s">
        <v>91</v>
      </c>
      <c r="E23">
        <v>8500.74</v>
      </c>
      <c r="G23">
        <v>0</v>
      </c>
      <c r="I23">
        <v>1955.05</v>
      </c>
      <c r="K23">
        <v>0</v>
      </c>
      <c r="M23">
        <v>58.775100000000002</v>
      </c>
      <c r="O23">
        <v>38.6678</v>
      </c>
      <c r="Q23">
        <v>0</v>
      </c>
      <c r="S23">
        <v>0</v>
      </c>
      <c r="V23" t="s">
        <v>93</v>
      </c>
      <c r="AF23" t="s">
        <v>305</v>
      </c>
      <c r="AG23">
        <v>0</v>
      </c>
      <c r="AH23">
        <v>0</v>
      </c>
      <c r="AI23">
        <v>0</v>
      </c>
      <c r="AJ23">
        <v>0</v>
      </c>
      <c r="AK23">
        <v>0</v>
      </c>
      <c r="AL23">
        <v>0</v>
      </c>
      <c r="AM23">
        <v>0</v>
      </c>
      <c r="AN23">
        <v>0</v>
      </c>
      <c r="AO23">
        <v>0</v>
      </c>
      <c r="AP23">
        <v>0</v>
      </c>
      <c r="AQ23">
        <v>8.0912600000000001</v>
      </c>
    </row>
    <row r="24" spans="1:71" x14ac:dyDescent="0.25">
      <c r="A24" t="s">
        <v>294</v>
      </c>
      <c r="B24" t="s">
        <v>92</v>
      </c>
      <c r="C24" t="s">
        <v>90</v>
      </c>
      <c r="D24" t="s">
        <v>91</v>
      </c>
      <c r="E24">
        <v>8025.46</v>
      </c>
      <c r="F24">
        <f>SUM(E24:E27)</f>
        <v>32094.720000000001</v>
      </c>
      <c r="G24">
        <v>0</v>
      </c>
      <c r="H24">
        <f>SUM(G24:G27)</f>
        <v>0</v>
      </c>
      <c r="I24">
        <v>1873.11</v>
      </c>
      <c r="J24">
        <f>SUM(I24:I27)</f>
        <v>7305.5499999999993</v>
      </c>
      <c r="K24">
        <v>0</v>
      </c>
      <c r="L24">
        <f>SUM(K24:K27)</f>
        <v>0</v>
      </c>
      <c r="M24">
        <v>38.843299999999999</v>
      </c>
      <c r="N24">
        <f>SUM(M24:M27)</f>
        <v>187.16579999999999</v>
      </c>
      <c r="O24">
        <v>24.816600000000001</v>
      </c>
      <c r="P24">
        <f>SUM(O24:O27)</f>
        <v>88.955500000000001</v>
      </c>
      <c r="Q24">
        <v>0</v>
      </c>
      <c r="R24">
        <f>SUM(Q24:Q27)</f>
        <v>0</v>
      </c>
      <c r="S24">
        <v>0</v>
      </c>
      <c r="T24">
        <f>SUM(S24:S27)</f>
        <v>0</v>
      </c>
      <c r="V24" t="s">
        <v>94</v>
      </c>
      <c r="W24">
        <v>24224.03</v>
      </c>
      <c r="X24">
        <v>0</v>
      </c>
      <c r="Y24">
        <v>83752.399999999994</v>
      </c>
      <c r="Z24">
        <v>0</v>
      </c>
      <c r="AA24">
        <v>0</v>
      </c>
      <c r="AB24">
        <v>11.676349999999999</v>
      </c>
      <c r="AC24">
        <v>0</v>
      </c>
      <c r="AD24">
        <v>0</v>
      </c>
    </row>
    <row r="25" spans="1:71" ht="66.75" x14ac:dyDescent="0.25">
      <c r="A25" t="s">
        <v>294</v>
      </c>
      <c r="B25" t="s">
        <v>92</v>
      </c>
      <c r="C25" t="s">
        <v>97</v>
      </c>
      <c r="D25" t="s">
        <v>91</v>
      </c>
      <c r="E25">
        <v>7763.61</v>
      </c>
      <c r="G25">
        <v>0</v>
      </c>
      <c r="I25">
        <v>1866.46</v>
      </c>
      <c r="K25">
        <v>0</v>
      </c>
      <c r="M25">
        <v>50.140599999999999</v>
      </c>
      <c r="O25">
        <v>24.558700000000002</v>
      </c>
      <c r="Q25">
        <v>0</v>
      </c>
      <c r="S25">
        <v>0</v>
      </c>
      <c r="V25" t="s">
        <v>94</v>
      </c>
      <c r="AG25" s="17" t="s">
        <v>93</v>
      </c>
      <c r="AH25" s="17" t="s">
        <v>94</v>
      </c>
      <c r="AI25" s="17" t="s">
        <v>91</v>
      </c>
      <c r="AJ25" s="17" t="s">
        <v>270</v>
      </c>
    </row>
    <row r="26" spans="1:71" x14ac:dyDescent="0.25">
      <c r="A26" t="s">
        <v>294</v>
      </c>
      <c r="B26" t="s">
        <v>92</v>
      </c>
      <c r="C26" t="s">
        <v>98</v>
      </c>
      <c r="D26" t="s">
        <v>91</v>
      </c>
      <c r="E26">
        <v>8473.39</v>
      </c>
      <c r="G26">
        <v>0</v>
      </c>
      <c r="I26">
        <v>1883.92</v>
      </c>
      <c r="K26">
        <v>0</v>
      </c>
      <c r="M26">
        <v>51.044499999999999</v>
      </c>
      <c r="O26">
        <v>22.213799999999999</v>
      </c>
      <c r="Q26">
        <v>0</v>
      </c>
      <c r="S26">
        <v>0</v>
      </c>
      <c r="V26" t="s">
        <v>94</v>
      </c>
    </row>
    <row r="27" spans="1:71" x14ac:dyDescent="0.25">
      <c r="A27" t="s">
        <v>294</v>
      </c>
      <c r="B27" t="s">
        <v>92</v>
      </c>
      <c r="C27" t="s">
        <v>99</v>
      </c>
      <c r="D27" t="s">
        <v>91</v>
      </c>
      <c r="E27">
        <v>7832.26</v>
      </c>
      <c r="G27">
        <v>0</v>
      </c>
      <c r="I27">
        <v>1682.06</v>
      </c>
      <c r="K27">
        <v>0</v>
      </c>
      <c r="M27">
        <v>47.1374</v>
      </c>
      <c r="O27">
        <v>17.366399999999999</v>
      </c>
      <c r="Q27">
        <v>0</v>
      </c>
      <c r="S27">
        <v>0</v>
      </c>
      <c r="V27" t="s">
        <v>94</v>
      </c>
      <c r="AF27" t="s">
        <v>24</v>
      </c>
      <c r="AG27" s="15">
        <f>AVERAGE(AG16:AH16)</f>
        <v>53401.94</v>
      </c>
      <c r="AH27" s="15">
        <f>AVERAGE(AI16:AK16)</f>
        <v>28673.149999999998</v>
      </c>
      <c r="AI27" s="15">
        <f>AVERAGE(AL16:AN16)</f>
        <v>29779.123333333333</v>
      </c>
      <c r="AJ27" s="15">
        <f>AVERAGE(AO16:AQ16)</f>
        <v>22349.573333333334</v>
      </c>
      <c r="AN27" s="5"/>
      <c r="AO27" s="5"/>
      <c r="AP27" s="64"/>
      <c r="AQ27" s="64"/>
      <c r="AR27" s="64"/>
      <c r="AS27" s="64"/>
      <c r="BD27" s="5"/>
      <c r="BE27" s="64"/>
      <c r="BF27" s="64"/>
      <c r="BG27" s="64"/>
      <c r="BH27" s="64"/>
      <c r="BI27" s="5"/>
      <c r="BJ27" s="64"/>
      <c r="BK27" s="64"/>
      <c r="BL27" s="64"/>
      <c r="BM27" s="64"/>
      <c r="BN27" s="65"/>
      <c r="BO27" s="66"/>
      <c r="BP27" s="66"/>
      <c r="BQ27" s="66"/>
      <c r="BR27" s="5"/>
      <c r="BS27" s="5"/>
    </row>
    <row r="28" spans="1:71" x14ac:dyDescent="0.25">
      <c r="A28" t="s">
        <v>295</v>
      </c>
      <c r="B28" t="s">
        <v>89</v>
      </c>
      <c r="C28" t="s">
        <v>90</v>
      </c>
      <c r="D28" t="s">
        <v>93</v>
      </c>
      <c r="E28">
        <v>15055.2</v>
      </c>
      <c r="F28">
        <f>SUM(E28:E31)</f>
        <v>64881.700000000004</v>
      </c>
      <c r="G28">
        <v>0</v>
      </c>
      <c r="H28">
        <f>SUM(G28:G31)</f>
        <v>0</v>
      </c>
      <c r="I28">
        <v>1349.62</v>
      </c>
      <c r="J28">
        <f>SUM(I28:I31)</f>
        <v>5609.49</v>
      </c>
      <c r="K28">
        <v>2.71008</v>
      </c>
      <c r="L28">
        <f>SUM(K28:K31)</f>
        <v>20.04072</v>
      </c>
      <c r="M28">
        <v>22.3582</v>
      </c>
      <c r="N28">
        <f>SUM(M28:M31)</f>
        <v>104.00530000000001</v>
      </c>
      <c r="O28">
        <v>4.0651200000000003</v>
      </c>
      <c r="P28">
        <f>SUM(O28:O31)</f>
        <v>19.073370000000001</v>
      </c>
      <c r="Q28">
        <v>0</v>
      </c>
      <c r="R28">
        <f>SUM(Q28:Q31)</f>
        <v>0</v>
      </c>
      <c r="S28">
        <v>0</v>
      </c>
      <c r="T28">
        <f>SUM(S28:S31)</f>
        <v>0</v>
      </c>
      <c r="V28" t="s">
        <v>94</v>
      </c>
      <c r="W28">
        <v>30395.390000000003</v>
      </c>
      <c r="X28">
        <v>0.680701</v>
      </c>
      <c r="Y28">
        <v>104099.4</v>
      </c>
      <c r="Z28">
        <v>8.0830399999999987</v>
      </c>
      <c r="AA28">
        <v>57.104699999999994</v>
      </c>
      <c r="AB28">
        <v>12.32859</v>
      </c>
      <c r="AC28">
        <v>0</v>
      </c>
      <c r="AD28">
        <v>0</v>
      </c>
      <c r="AF28" t="s">
        <v>307</v>
      </c>
      <c r="AG28" s="15">
        <f t="shared" ref="AG28:AG34" si="4">AVERAGE(AG17:AH17)</f>
        <v>0</v>
      </c>
      <c r="AH28" s="15">
        <f t="shared" ref="AH28:AH34" si="5">AVERAGE(AI17:AK17)</f>
        <v>4.1140536666666669</v>
      </c>
      <c r="AI28" s="15">
        <f t="shared" ref="AI28:AI34" si="6">AVERAGE(AL17:AN17)</f>
        <v>8.3586766666666676</v>
      </c>
      <c r="AJ28" s="15">
        <f t="shared" ref="AJ28:AJ34" si="7">AVERAGE(AO17:AQ17)</f>
        <v>12.712503333333336</v>
      </c>
      <c r="AN28" s="5"/>
      <c r="AO28" s="67"/>
      <c r="AP28" s="68"/>
      <c r="AQ28" s="68"/>
      <c r="AR28" s="68"/>
      <c r="AS28" s="68"/>
      <c r="BD28" s="5"/>
      <c r="BE28" s="69"/>
      <c r="BF28" s="69"/>
      <c r="BG28" s="69"/>
      <c r="BH28" s="69"/>
      <c r="BI28" s="5"/>
      <c r="BJ28" s="69"/>
      <c r="BK28" s="69"/>
      <c r="BL28" s="69"/>
      <c r="BM28" s="69"/>
      <c r="BN28" s="70"/>
      <c r="BO28" s="71"/>
      <c r="BP28" s="71"/>
      <c r="BQ28" s="71"/>
      <c r="BR28" s="5"/>
      <c r="BS28" s="5"/>
    </row>
    <row r="29" spans="1:71" x14ac:dyDescent="0.25">
      <c r="A29" t="s">
        <v>295</v>
      </c>
      <c r="B29" t="s">
        <v>89</v>
      </c>
      <c r="C29" t="s">
        <v>97</v>
      </c>
      <c r="D29" t="s">
        <v>93</v>
      </c>
      <c r="E29">
        <v>15972.1</v>
      </c>
      <c r="G29">
        <v>0</v>
      </c>
      <c r="I29">
        <v>1517.29</v>
      </c>
      <c r="K29">
        <v>2.15422</v>
      </c>
      <c r="M29">
        <v>22.260300000000001</v>
      </c>
      <c r="O29">
        <v>3.9494099999999999</v>
      </c>
      <c r="Q29">
        <v>0</v>
      </c>
      <c r="S29">
        <v>0</v>
      </c>
      <c r="V29" t="s">
        <v>94</v>
      </c>
      <c r="AF29" t="s">
        <v>37</v>
      </c>
      <c r="AG29" s="15">
        <f t="shared" si="4"/>
        <v>4346.5644999999995</v>
      </c>
      <c r="AH29" s="15">
        <f t="shared" si="5"/>
        <v>89910.599999999991</v>
      </c>
      <c r="AI29" s="15">
        <f t="shared" si="6"/>
        <v>7119.1866666666674</v>
      </c>
      <c r="AJ29" s="15">
        <f t="shared" si="7"/>
        <v>13259.766666666668</v>
      </c>
      <c r="AN29" s="5"/>
      <c r="AO29" s="67"/>
      <c r="AP29" s="68"/>
      <c r="AQ29" s="68"/>
      <c r="AR29" s="68"/>
      <c r="AS29" s="68"/>
      <c r="BD29" s="5"/>
      <c r="BE29" s="69"/>
      <c r="BF29" s="69"/>
      <c r="BG29" s="69"/>
      <c r="BH29" s="69"/>
      <c r="BI29" s="5"/>
      <c r="BJ29" s="69"/>
      <c r="BK29" s="69"/>
      <c r="BL29" s="69"/>
      <c r="BM29" s="69"/>
      <c r="BN29" s="70"/>
      <c r="BO29" s="71"/>
      <c r="BP29" s="71"/>
      <c r="BQ29" s="71"/>
      <c r="BR29" s="5"/>
      <c r="BS29" s="5"/>
    </row>
    <row r="30" spans="1:71" x14ac:dyDescent="0.25">
      <c r="A30" t="s">
        <v>295</v>
      </c>
      <c r="B30" t="s">
        <v>89</v>
      </c>
      <c r="C30" t="s">
        <v>98</v>
      </c>
      <c r="D30" t="s">
        <v>93</v>
      </c>
      <c r="E30">
        <v>16428</v>
      </c>
      <c r="G30">
        <v>0</v>
      </c>
      <c r="I30">
        <v>1384.7</v>
      </c>
      <c r="K30">
        <v>3.7816200000000002</v>
      </c>
      <c r="M30">
        <v>27.101600000000001</v>
      </c>
      <c r="O30">
        <v>4.4118899999999996</v>
      </c>
      <c r="Q30">
        <v>0</v>
      </c>
      <c r="S30">
        <v>0</v>
      </c>
      <c r="V30" t="s">
        <v>94</v>
      </c>
      <c r="AF30" t="s">
        <v>303</v>
      </c>
      <c r="AG30" s="15">
        <f t="shared" si="4"/>
        <v>10.02036</v>
      </c>
      <c r="AH30" s="15">
        <f t="shared" si="5"/>
        <v>7.9421999999999997</v>
      </c>
      <c r="AI30" s="15">
        <f t="shared" si="6"/>
        <v>0</v>
      </c>
      <c r="AJ30" s="15">
        <f t="shared" si="7"/>
        <v>2.3057346666666665</v>
      </c>
      <c r="AN30" s="5"/>
      <c r="AO30" s="67"/>
      <c r="AP30" s="68"/>
      <c r="AQ30" s="68"/>
      <c r="AR30" s="68"/>
      <c r="AS30" s="68"/>
      <c r="BD30" s="5"/>
      <c r="BE30" s="69"/>
      <c r="BF30" s="69"/>
      <c r="BG30" s="69"/>
      <c r="BH30" s="69"/>
      <c r="BI30" s="5"/>
      <c r="BJ30" s="69"/>
      <c r="BK30" s="69"/>
      <c r="BL30" s="69"/>
      <c r="BM30" s="69"/>
      <c r="BN30" s="70"/>
      <c r="BO30" s="71"/>
      <c r="BP30" s="71"/>
      <c r="BQ30" s="71"/>
      <c r="BR30" s="5"/>
      <c r="BS30" s="5"/>
    </row>
    <row r="31" spans="1:71" x14ac:dyDescent="0.25">
      <c r="A31" t="s">
        <v>295</v>
      </c>
      <c r="B31" t="s">
        <v>89</v>
      </c>
      <c r="C31" t="s">
        <v>99</v>
      </c>
      <c r="D31" t="s">
        <v>93</v>
      </c>
      <c r="E31">
        <v>17426.400000000001</v>
      </c>
      <c r="G31">
        <v>0</v>
      </c>
      <c r="I31">
        <v>1357.88</v>
      </c>
      <c r="K31">
        <v>11.3948</v>
      </c>
      <c r="M31">
        <v>32.285200000000003</v>
      </c>
      <c r="O31">
        <v>6.6469500000000004</v>
      </c>
      <c r="Q31">
        <v>0</v>
      </c>
      <c r="S31">
        <v>0</v>
      </c>
      <c r="V31" t="s">
        <v>94</v>
      </c>
      <c r="AF31" t="s">
        <v>148</v>
      </c>
      <c r="AG31" s="15">
        <f t="shared" si="4"/>
        <v>52.960355</v>
      </c>
      <c r="AH31" s="15">
        <f t="shared" si="5"/>
        <v>50.994926666666665</v>
      </c>
      <c r="AI31" s="15">
        <f t="shared" si="6"/>
        <v>204.15360000000001</v>
      </c>
      <c r="AJ31" s="15">
        <f t="shared" si="7"/>
        <v>118.15643333333333</v>
      </c>
      <c r="AN31" s="5"/>
      <c r="AO31" s="67"/>
      <c r="AP31" s="68"/>
      <c r="AQ31" s="68"/>
      <c r="AR31" s="68"/>
      <c r="AS31" s="68"/>
      <c r="BD31" s="5"/>
      <c r="BE31" s="69"/>
      <c r="BF31" s="69"/>
      <c r="BG31" s="69"/>
      <c r="BH31" s="69"/>
      <c r="BI31" s="5"/>
      <c r="BJ31" s="69"/>
      <c r="BK31" s="69"/>
      <c r="BL31" s="69"/>
      <c r="BM31" s="69"/>
      <c r="BN31" s="70"/>
      <c r="BO31" s="71"/>
      <c r="BP31" s="71"/>
      <c r="BQ31" s="71"/>
      <c r="BR31" s="5"/>
      <c r="BS31" s="5"/>
    </row>
    <row r="32" spans="1:71" x14ac:dyDescent="0.25">
      <c r="A32" t="s">
        <v>296</v>
      </c>
      <c r="B32" t="s">
        <v>92</v>
      </c>
      <c r="C32" t="s">
        <v>90</v>
      </c>
      <c r="D32" t="s">
        <v>93</v>
      </c>
      <c r="E32">
        <v>9408.59</v>
      </c>
      <c r="F32">
        <f>SUM(E32:E35)</f>
        <v>41922.18</v>
      </c>
      <c r="G32">
        <v>0</v>
      </c>
      <c r="H32">
        <f>SUM(G32:G35)</f>
        <v>0</v>
      </c>
      <c r="I32">
        <v>762.85799999999995</v>
      </c>
      <c r="J32">
        <f>SUM(I32:I35)</f>
        <v>3083.6389999999997</v>
      </c>
      <c r="K32">
        <v>0</v>
      </c>
      <c r="L32">
        <f>SUM(K32:K35)</f>
        <v>0</v>
      </c>
      <c r="M32">
        <v>0</v>
      </c>
      <c r="N32">
        <f>SUM(M32:M35)</f>
        <v>1.9154100000000001</v>
      </c>
      <c r="O32">
        <v>0</v>
      </c>
      <c r="P32">
        <f>SUM(O32:O35)</f>
        <v>0</v>
      </c>
      <c r="Q32">
        <v>0</v>
      </c>
      <c r="R32">
        <f>SUM(Q32:Q35)</f>
        <v>0</v>
      </c>
      <c r="S32">
        <v>0</v>
      </c>
      <c r="T32">
        <f>SUM(S32:S35)</f>
        <v>0</v>
      </c>
      <c r="V32" t="s">
        <v>94</v>
      </c>
      <c r="W32">
        <v>31400.030000000002</v>
      </c>
      <c r="X32">
        <v>11.661460000000002</v>
      </c>
      <c r="Y32">
        <v>81880</v>
      </c>
      <c r="Z32">
        <v>15.743559999999999</v>
      </c>
      <c r="AA32">
        <v>95.880079999999992</v>
      </c>
      <c r="AB32">
        <v>34.345510000000004</v>
      </c>
      <c r="AC32">
        <v>0</v>
      </c>
      <c r="AD32">
        <v>0</v>
      </c>
      <c r="AF32" t="s">
        <v>146</v>
      </c>
      <c r="AG32" s="15">
        <f t="shared" si="4"/>
        <v>9.5366850000000003</v>
      </c>
      <c r="AH32" s="15">
        <f t="shared" si="5"/>
        <v>19.450150000000001</v>
      </c>
      <c r="AI32" s="15">
        <f t="shared" si="6"/>
        <v>116.2364</v>
      </c>
      <c r="AJ32" s="15">
        <f t="shared" si="7"/>
        <v>60.160149999999994</v>
      </c>
      <c r="AN32" s="5"/>
      <c r="AO32" s="67"/>
      <c r="AP32" s="68"/>
      <c r="AQ32" s="68"/>
      <c r="AR32" s="68"/>
      <c r="AS32" s="68"/>
      <c r="BD32" s="5"/>
      <c r="BE32" s="69"/>
      <c r="BF32" s="69"/>
      <c r="BG32" s="69"/>
      <c r="BH32" s="69"/>
      <c r="BI32" s="5"/>
      <c r="BJ32" s="69"/>
      <c r="BK32" s="69"/>
      <c r="BL32" s="69"/>
      <c r="BM32" s="69"/>
      <c r="BN32" s="70"/>
      <c r="BO32" s="71"/>
      <c r="BP32" s="71"/>
      <c r="BQ32" s="71"/>
      <c r="BR32" s="5"/>
      <c r="BS32" s="5"/>
    </row>
    <row r="33" spans="1:71" x14ac:dyDescent="0.25">
      <c r="A33" t="s">
        <v>296</v>
      </c>
      <c r="B33" t="s">
        <v>92</v>
      </c>
      <c r="C33" t="s">
        <v>97</v>
      </c>
      <c r="D33" t="s">
        <v>93</v>
      </c>
      <c r="E33">
        <v>9567.39</v>
      </c>
      <c r="G33">
        <v>0</v>
      </c>
      <c r="I33">
        <v>763.13</v>
      </c>
      <c r="K33">
        <v>0</v>
      </c>
      <c r="M33">
        <v>0</v>
      </c>
      <c r="O33">
        <v>0</v>
      </c>
      <c r="Q33">
        <v>0</v>
      </c>
      <c r="S33">
        <v>0</v>
      </c>
      <c r="V33" t="s">
        <v>94</v>
      </c>
      <c r="AF33" t="s">
        <v>304</v>
      </c>
      <c r="AG33" s="15">
        <f t="shared" si="4"/>
        <v>0</v>
      </c>
      <c r="AH33" s="15">
        <f t="shared" si="5"/>
        <v>0</v>
      </c>
      <c r="AI33" s="15">
        <f t="shared" si="6"/>
        <v>0</v>
      </c>
      <c r="AJ33" s="15">
        <f t="shared" si="7"/>
        <v>2.8725926666666664</v>
      </c>
      <c r="AN33" s="5"/>
      <c r="AO33" s="67"/>
      <c r="AP33" s="68"/>
      <c r="AQ33" s="68"/>
      <c r="AR33" s="68"/>
      <c r="AS33" s="68"/>
      <c r="BD33" s="5"/>
      <c r="BE33" s="69"/>
      <c r="BF33" s="69"/>
      <c r="BG33" s="69"/>
      <c r="BH33" s="69"/>
      <c r="BI33" s="5"/>
      <c r="BJ33" s="69"/>
      <c r="BK33" s="69"/>
      <c r="BL33" s="69"/>
      <c r="BM33" s="69"/>
      <c r="BN33" s="70"/>
      <c r="BO33" s="71"/>
      <c r="BP33" s="71"/>
      <c r="BQ33" s="71"/>
      <c r="BR33" s="5"/>
      <c r="BS33" s="5"/>
    </row>
    <row r="34" spans="1:71" x14ac:dyDescent="0.25">
      <c r="A34" t="s">
        <v>296</v>
      </c>
      <c r="B34" t="s">
        <v>92</v>
      </c>
      <c r="C34" t="s">
        <v>98</v>
      </c>
      <c r="D34" t="s">
        <v>93</v>
      </c>
      <c r="E34">
        <v>12388.8</v>
      </c>
      <c r="G34">
        <v>0</v>
      </c>
      <c r="I34">
        <v>844.69399999999996</v>
      </c>
      <c r="K34">
        <v>0</v>
      </c>
      <c r="M34">
        <v>1.9154100000000001</v>
      </c>
      <c r="O34">
        <v>0</v>
      </c>
      <c r="Q34">
        <v>0</v>
      </c>
      <c r="S34">
        <v>0</v>
      </c>
      <c r="V34" t="s">
        <v>94</v>
      </c>
      <c r="AF34" t="s">
        <v>305</v>
      </c>
      <c r="AG34" s="15">
        <f t="shared" si="4"/>
        <v>0</v>
      </c>
      <c r="AH34" s="15">
        <f t="shared" si="5"/>
        <v>0</v>
      </c>
      <c r="AI34" s="15">
        <f t="shared" si="6"/>
        <v>0</v>
      </c>
      <c r="AJ34" s="15">
        <f t="shared" si="7"/>
        <v>2.6970866666666669</v>
      </c>
      <c r="AN34" s="5"/>
      <c r="AO34" s="67"/>
      <c r="AP34" s="68"/>
      <c r="AQ34" s="68"/>
      <c r="AR34" s="68"/>
      <c r="AS34" s="68"/>
      <c r="BD34" s="5"/>
      <c r="BE34" s="69"/>
      <c r="BF34" s="69"/>
      <c r="BG34" s="69"/>
      <c r="BH34" s="69"/>
      <c r="BI34" s="5"/>
      <c r="BJ34" s="69"/>
      <c r="BK34" s="69"/>
      <c r="BL34" s="69"/>
      <c r="BM34" s="69"/>
      <c r="BN34" s="70"/>
      <c r="BO34" s="71"/>
      <c r="BP34" s="71"/>
      <c r="BQ34" s="71"/>
      <c r="BR34" s="5"/>
      <c r="BS34" s="5"/>
    </row>
    <row r="35" spans="1:71" x14ac:dyDescent="0.25">
      <c r="A35" t="s">
        <v>296</v>
      </c>
      <c r="B35" t="s">
        <v>92</v>
      </c>
      <c r="C35" t="s">
        <v>99</v>
      </c>
      <c r="D35" t="s">
        <v>93</v>
      </c>
      <c r="E35">
        <v>10557.4</v>
      </c>
      <c r="G35">
        <v>0</v>
      </c>
      <c r="I35">
        <v>712.95699999999999</v>
      </c>
      <c r="K35">
        <v>0</v>
      </c>
      <c r="M35">
        <v>0</v>
      </c>
      <c r="O35">
        <v>0</v>
      </c>
      <c r="Q35">
        <v>0</v>
      </c>
      <c r="S35">
        <v>0</v>
      </c>
      <c r="V35" t="s">
        <v>94</v>
      </c>
      <c r="AN35" s="5"/>
      <c r="AO35" s="67"/>
      <c r="AP35" s="68"/>
      <c r="AQ35" s="68"/>
      <c r="AR35" s="68"/>
      <c r="AS35" s="68"/>
      <c r="BD35" s="5"/>
      <c r="BE35" s="69"/>
      <c r="BF35" s="69"/>
      <c r="BG35" s="69"/>
      <c r="BH35" s="69"/>
      <c r="BI35" s="5"/>
      <c r="BJ35" s="69"/>
      <c r="BK35" s="69"/>
      <c r="BL35" s="69"/>
      <c r="BM35" s="69"/>
      <c r="BN35" s="70"/>
      <c r="BO35" s="71"/>
      <c r="BP35" s="71"/>
      <c r="BQ35" s="71"/>
      <c r="BR35" s="5"/>
      <c r="BS35" s="5"/>
    </row>
    <row r="36" spans="1:71" x14ac:dyDescent="0.25">
      <c r="A36" t="s">
        <v>297</v>
      </c>
      <c r="B36" t="s">
        <v>89</v>
      </c>
      <c r="C36" t="s">
        <v>90</v>
      </c>
      <c r="D36" t="s">
        <v>94</v>
      </c>
      <c r="E36">
        <v>5834.19</v>
      </c>
      <c r="F36">
        <f>SUM(E36:E39)</f>
        <v>24224.03</v>
      </c>
      <c r="G36">
        <v>0</v>
      </c>
      <c r="H36">
        <f>SUM(G36:G39)</f>
        <v>0</v>
      </c>
      <c r="I36">
        <v>21019.200000000001</v>
      </c>
      <c r="J36">
        <f>SUM(I36:I39)</f>
        <v>83752.399999999994</v>
      </c>
      <c r="K36">
        <v>0</v>
      </c>
      <c r="L36">
        <f>SUM(K36:K39)</f>
        <v>0</v>
      </c>
      <c r="M36">
        <v>0</v>
      </c>
      <c r="N36">
        <f>SUM(M36:M39)</f>
        <v>0</v>
      </c>
      <c r="O36">
        <v>2.3735499999999998</v>
      </c>
      <c r="P36">
        <f>SUM(O36:O39)</f>
        <v>11.676349999999999</v>
      </c>
      <c r="Q36">
        <v>0</v>
      </c>
      <c r="R36">
        <f>SUM(Q36:Q39)</f>
        <v>0</v>
      </c>
      <c r="S36">
        <v>0</v>
      </c>
      <c r="T36">
        <f>SUM(S36:S39)</f>
        <v>0</v>
      </c>
      <c r="V36" t="s">
        <v>91</v>
      </c>
      <c r="W36">
        <v>26092.120000000003</v>
      </c>
      <c r="X36">
        <v>25.076030000000003</v>
      </c>
      <c r="Y36">
        <v>4892.8900000000003</v>
      </c>
      <c r="Z36">
        <v>0</v>
      </c>
      <c r="AA36">
        <v>186.09700000000004</v>
      </c>
      <c r="AB36">
        <v>92.3459</v>
      </c>
      <c r="AC36">
        <v>0</v>
      </c>
      <c r="AD36">
        <v>0</v>
      </c>
      <c r="AN36" s="5"/>
      <c r="AO36" s="5"/>
      <c r="AP36" s="5"/>
      <c r="AQ36" s="5"/>
      <c r="AR36" s="5"/>
      <c r="AS36" s="5"/>
      <c r="BD36" s="5"/>
      <c r="BE36" s="5"/>
      <c r="BF36" s="5"/>
      <c r="BG36" s="5"/>
      <c r="BH36" s="5"/>
      <c r="BI36" s="5"/>
      <c r="BJ36" s="5"/>
      <c r="BK36" s="5"/>
      <c r="BL36" s="5"/>
      <c r="BM36" s="5"/>
      <c r="BN36" s="5"/>
      <c r="BO36" s="5"/>
      <c r="BP36" s="5"/>
      <c r="BQ36" s="5"/>
      <c r="BR36" s="5"/>
      <c r="BS36" s="5"/>
    </row>
    <row r="37" spans="1:71" x14ac:dyDescent="0.25">
      <c r="A37" t="s">
        <v>297</v>
      </c>
      <c r="B37" t="s">
        <v>89</v>
      </c>
      <c r="C37" t="s">
        <v>97</v>
      </c>
      <c r="D37" t="s">
        <v>94</v>
      </c>
      <c r="E37">
        <v>5617.83</v>
      </c>
      <c r="G37">
        <v>0</v>
      </c>
      <c r="I37">
        <v>21165.3</v>
      </c>
      <c r="K37">
        <v>0</v>
      </c>
      <c r="M37">
        <v>0</v>
      </c>
      <c r="O37">
        <v>1.8832800000000001</v>
      </c>
      <c r="Q37">
        <v>0</v>
      </c>
      <c r="S37">
        <v>0</v>
      </c>
      <c r="V37" t="s">
        <v>91</v>
      </c>
      <c r="AN37" s="5"/>
      <c r="AO37" s="5"/>
      <c r="AP37" s="73"/>
      <c r="AQ37" s="73"/>
      <c r="AR37" s="73"/>
      <c r="AS37" s="73"/>
      <c r="BD37" s="5"/>
      <c r="BE37" s="73"/>
      <c r="BF37" s="73"/>
      <c r="BG37" s="73"/>
      <c r="BH37" s="73"/>
      <c r="BI37" s="5"/>
      <c r="BJ37" s="73"/>
      <c r="BK37" s="73"/>
      <c r="BL37" s="73"/>
      <c r="BM37" s="73"/>
      <c r="BN37" s="5"/>
      <c r="BO37" s="73"/>
      <c r="BP37" s="73"/>
      <c r="BQ37" s="73"/>
      <c r="BR37" s="5"/>
      <c r="BS37" s="5"/>
    </row>
    <row r="38" spans="1:71" x14ac:dyDescent="0.25">
      <c r="A38" t="s">
        <v>297</v>
      </c>
      <c r="B38" t="s">
        <v>89</v>
      </c>
      <c r="C38" t="s">
        <v>98</v>
      </c>
      <c r="D38" t="s">
        <v>94</v>
      </c>
      <c r="E38">
        <v>6654.52</v>
      </c>
      <c r="G38">
        <v>0</v>
      </c>
      <c r="I38">
        <v>22738.1</v>
      </c>
      <c r="K38">
        <v>0</v>
      </c>
      <c r="M38">
        <v>0</v>
      </c>
      <c r="O38">
        <v>2.6937700000000002</v>
      </c>
      <c r="Q38">
        <v>0</v>
      </c>
      <c r="S38">
        <v>0</v>
      </c>
      <c r="V38" t="s">
        <v>91</v>
      </c>
      <c r="AN38" s="5"/>
      <c r="AO38" s="5"/>
      <c r="AP38" s="5"/>
      <c r="AQ38" s="5"/>
      <c r="AR38" s="5"/>
      <c r="AS38" s="5"/>
      <c r="BD38" s="5"/>
      <c r="BE38" s="5"/>
      <c r="BF38" s="5"/>
      <c r="BG38" s="5"/>
      <c r="BH38" s="5"/>
      <c r="BI38" s="5"/>
      <c r="BJ38" s="5"/>
      <c r="BK38" s="5"/>
      <c r="BL38" s="5"/>
      <c r="BM38" s="5"/>
      <c r="BN38" s="5"/>
      <c r="BO38" s="5"/>
      <c r="BP38" s="5"/>
      <c r="BQ38" s="5"/>
      <c r="BR38" s="5"/>
      <c r="BS38" s="5"/>
    </row>
    <row r="39" spans="1:71" x14ac:dyDescent="0.25">
      <c r="A39" t="s">
        <v>297</v>
      </c>
      <c r="B39" t="s">
        <v>89</v>
      </c>
      <c r="C39" t="s">
        <v>99</v>
      </c>
      <c r="D39" t="s">
        <v>94</v>
      </c>
      <c r="E39">
        <v>6117.49</v>
      </c>
      <c r="G39">
        <v>0</v>
      </c>
      <c r="I39">
        <v>18829.8</v>
      </c>
      <c r="K39">
        <v>0</v>
      </c>
      <c r="M39">
        <v>0</v>
      </c>
      <c r="O39">
        <v>4.7257499999999997</v>
      </c>
      <c r="Q39">
        <v>0</v>
      </c>
      <c r="S39">
        <v>0</v>
      </c>
      <c r="V39" t="s">
        <v>91</v>
      </c>
      <c r="AN39" s="5"/>
      <c r="AO39" s="5"/>
      <c r="AP39" s="5"/>
      <c r="AQ39" s="5"/>
      <c r="AR39" s="5"/>
      <c r="AS39" s="5"/>
      <c r="BD39" s="5"/>
      <c r="BE39" s="5"/>
      <c r="BF39" s="5"/>
      <c r="BG39" s="5"/>
      <c r="BH39" s="5"/>
      <c r="BI39" s="5"/>
      <c r="BJ39" s="5"/>
      <c r="BK39" s="5"/>
      <c r="BL39" s="5"/>
      <c r="BM39" s="5"/>
      <c r="BN39" s="5"/>
      <c r="BO39" s="5"/>
      <c r="BP39" s="5"/>
      <c r="BQ39" s="5"/>
      <c r="BR39" s="5"/>
      <c r="BS39" s="5"/>
    </row>
    <row r="40" spans="1:71" x14ac:dyDescent="0.25">
      <c r="A40" t="s">
        <v>298</v>
      </c>
      <c r="B40" t="s">
        <v>96</v>
      </c>
      <c r="C40" t="s">
        <v>90</v>
      </c>
      <c r="D40" t="s">
        <v>94</v>
      </c>
      <c r="E40">
        <v>7414.88</v>
      </c>
      <c r="F40">
        <f>SUM(E40:E43)</f>
        <v>30395.390000000003</v>
      </c>
      <c r="G40">
        <v>0.680701</v>
      </c>
      <c r="H40">
        <f>SUM(G40:G43)</f>
        <v>0.680701</v>
      </c>
      <c r="I40">
        <v>27222.6</v>
      </c>
      <c r="J40">
        <f>SUM(I40:I43)</f>
        <v>104099.4</v>
      </c>
      <c r="K40">
        <v>2.72281</v>
      </c>
      <c r="L40">
        <f>SUM(K40:K43)</f>
        <v>8.0830399999999987</v>
      </c>
      <c r="M40">
        <v>10.2105</v>
      </c>
      <c r="N40">
        <f>SUM(M40:M43)</f>
        <v>57.104699999999994</v>
      </c>
      <c r="O40">
        <v>1.7017500000000001</v>
      </c>
      <c r="P40">
        <f>SUM(O40:O43)</f>
        <v>12.32859</v>
      </c>
      <c r="Q40">
        <v>0</v>
      </c>
      <c r="R40">
        <f>SUM(Q40:Q43)</f>
        <v>0</v>
      </c>
      <c r="S40">
        <v>0</v>
      </c>
      <c r="T40">
        <f>SUM(S40:S43)</f>
        <v>0</v>
      </c>
      <c r="V40" t="s">
        <v>91</v>
      </c>
      <c r="W40">
        <v>31150.53</v>
      </c>
      <c r="X40">
        <v>0</v>
      </c>
      <c r="Y40">
        <v>9159.1200000000008</v>
      </c>
      <c r="Z40">
        <v>0</v>
      </c>
      <c r="AA40">
        <v>239.19800000000001</v>
      </c>
      <c r="AB40">
        <v>167.40780000000001</v>
      </c>
      <c r="AC40">
        <v>0</v>
      </c>
      <c r="AD40">
        <v>0</v>
      </c>
      <c r="AN40" s="5"/>
      <c r="AO40" s="5"/>
      <c r="AP40" s="5"/>
      <c r="AQ40" s="5"/>
      <c r="AR40" s="5"/>
      <c r="AS40" s="5"/>
      <c r="BD40" s="5"/>
      <c r="BE40" s="5"/>
      <c r="BF40" s="5"/>
      <c r="BG40" s="5"/>
      <c r="BH40" s="5"/>
      <c r="BI40" s="5"/>
      <c r="BJ40" s="5"/>
      <c r="BK40" s="5"/>
      <c r="BL40" s="5"/>
      <c r="BM40" s="5"/>
      <c r="BN40" s="5"/>
      <c r="BO40" s="5"/>
      <c r="BP40" s="5"/>
      <c r="BQ40" s="5"/>
      <c r="BR40" s="5"/>
      <c r="BS40" s="5"/>
    </row>
    <row r="41" spans="1:71" x14ac:dyDescent="0.25">
      <c r="A41" t="s">
        <v>298</v>
      </c>
      <c r="B41" t="s">
        <v>96</v>
      </c>
      <c r="C41" t="s">
        <v>97</v>
      </c>
      <c r="D41" t="s">
        <v>94</v>
      </c>
      <c r="E41">
        <v>7388.43</v>
      </c>
      <c r="G41">
        <v>0</v>
      </c>
      <c r="I41">
        <v>27884.7</v>
      </c>
      <c r="K41">
        <v>3.4785499999999998</v>
      </c>
      <c r="M41">
        <v>18.784199999999998</v>
      </c>
      <c r="O41">
        <v>1.7392700000000001</v>
      </c>
      <c r="Q41">
        <v>0</v>
      </c>
      <c r="S41">
        <v>0</v>
      </c>
      <c r="V41" t="s">
        <v>91</v>
      </c>
      <c r="AN41" s="5"/>
      <c r="AO41" s="5"/>
      <c r="AP41" s="5"/>
      <c r="AQ41" s="5"/>
      <c r="AR41" s="5"/>
      <c r="AS41" s="5"/>
      <c r="BD41" s="5"/>
      <c r="BE41" s="5"/>
      <c r="BF41" s="5"/>
      <c r="BG41" s="5"/>
      <c r="BH41" s="5"/>
      <c r="BI41" s="5"/>
      <c r="BJ41" s="5"/>
      <c r="BK41" s="5"/>
      <c r="BL41" s="5"/>
      <c r="BM41" s="5"/>
      <c r="BN41" s="5"/>
      <c r="BO41" s="5"/>
      <c r="BP41" s="5"/>
      <c r="BQ41" s="5"/>
      <c r="BR41" s="5"/>
      <c r="BS41" s="5"/>
    </row>
    <row r="42" spans="1:71" x14ac:dyDescent="0.25">
      <c r="A42" t="s">
        <v>298</v>
      </c>
      <c r="B42" t="s">
        <v>96</v>
      </c>
      <c r="C42" t="s">
        <v>98</v>
      </c>
      <c r="D42" t="s">
        <v>94</v>
      </c>
      <c r="E42">
        <v>8066.13</v>
      </c>
      <c r="G42">
        <v>0</v>
      </c>
      <c r="I42">
        <v>28193.200000000001</v>
      </c>
      <c r="K42">
        <v>1.88168</v>
      </c>
      <c r="M42">
        <v>15.6807</v>
      </c>
      <c r="O42">
        <v>3.4497399999999998</v>
      </c>
      <c r="Q42">
        <v>0</v>
      </c>
      <c r="S42">
        <v>0</v>
      </c>
      <c r="V42" t="s">
        <v>91</v>
      </c>
      <c r="AN42" s="5"/>
      <c r="AO42" s="5"/>
      <c r="AP42" s="64"/>
      <c r="AQ42" s="64"/>
      <c r="AR42" s="64"/>
      <c r="AS42" s="64"/>
      <c r="BD42" s="5"/>
      <c r="BE42" s="5"/>
      <c r="BF42" s="5"/>
      <c r="BG42" s="5"/>
      <c r="BH42" s="5"/>
      <c r="BI42" s="5"/>
      <c r="BJ42" s="5"/>
      <c r="BK42" s="5"/>
      <c r="BL42" s="5"/>
      <c r="BM42" s="5"/>
      <c r="BN42" s="5"/>
      <c r="BO42" s="5"/>
      <c r="BP42" s="5"/>
      <c r="BQ42" s="5"/>
      <c r="BR42" s="5"/>
      <c r="BS42" s="5"/>
    </row>
    <row r="43" spans="1:71" x14ac:dyDescent="0.25">
      <c r="A43" t="s">
        <v>298</v>
      </c>
      <c r="B43" t="s">
        <v>96</v>
      </c>
      <c r="C43" t="s">
        <v>99</v>
      </c>
      <c r="D43" t="s">
        <v>94</v>
      </c>
      <c r="E43">
        <v>7525.95</v>
      </c>
      <c r="G43">
        <v>0</v>
      </c>
      <c r="I43">
        <v>20798.900000000001</v>
      </c>
      <c r="K43">
        <v>0</v>
      </c>
      <c r="M43">
        <v>12.4293</v>
      </c>
      <c r="O43">
        <v>5.4378299999999999</v>
      </c>
      <c r="Q43">
        <v>0</v>
      </c>
      <c r="S43">
        <v>0</v>
      </c>
      <c r="V43" t="s">
        <v>91</v>
      </c>
      <c r="AN43" s="5"/>
      <c r="AO43" s="5"/>
      <c r="AP43" s="68"/>
      <c r="AQ43" s="68"/>
      <c r="AR43" s="68"/>
      <c r="AS43" s="68"/>
      <c r="BD43" s="5"/>
      <c r="BE43" s="5"/>
      <c r="BF43" s="5"/>
      <c r="BG43" s="5"/>
      <c r="BH43" s="5"/>
      <c r="BI43" s="5"/>
      <c r="BJ43" s="5"/>
      <c r="BK43" s="5"/>
      <c r="BL43" s="5"/>
      <c r="BM43" s="5"/>
      <c r="BN43" s="5"/>
      <c r="BO43" s="5"/>
      <c r="BP43" s="5"/>
      <c r="BQ43" s="5"/>
      <c r="BR43" s="5"/>
      <c r="BS43" s="5"/>
    </row>
    <row r="44" spans="1:71" x14ac:dyDescent="0.25">
      <c r="A44" t="s">
        <v>299</v>
      </c>
      <c r="B44" t="s">
        <v>92</v>
      </c>
      <c r="C44" t="s">
        <v>90</v>
      </c>
      <c r="D44" t="s">
        <v>94</v>
      </c>
      <c r="E44">
        <v>7369.47</v>
      </c>
      <c r="F44">
        <f>SUM(E44:E47)</f>
        <v>31400.030000000002</v>
      </c>
      <c r="G44">
        <v>0</v>
      </c>
      <c r="H44">
        <f>SUM(G44:G47)</f>
        <v>11.661460000000002</v>
      </c>
      <c r="I44">
        <v>20307.2</v>
      </c>
      <c r="J44">
        <f>SUM(I44:I47)</f>
        <v>81880</v>
      </c>
      <c r="K44">
        <v>5.8767699999999996</v>
      </c>
      <c r="L44">
        <f>SUM(K44:K47)</f>
        <v>15.743559999999999</v>
      </c>
      <c r="M44">
        <v>8.8151600000000006</v>
      </c>
      <c r="N44">
        <f>SUM(M44:M47)</f>
        <v>95.880079999999992</v>
      </c>
      <c r="O44">
        <v>7.3459599999999998</v>
      </c>
      <c r="P44">
        <f>SUM(O44:O47)</f>
        <v>34.345510000000004</v>
      </c>
      <c r="Q44">
        <v>0</v>
      </c>
      <c r="R44">
        <f>SUM(Q44:Q47)</f>
        <v>0</v>
      </c>
      <c r="S44">
        <v>0</v>
      </c>
      <c r="T44">
        <f>SUM(S44:S47)</f>
        <v>0</v>
      </c>
      <c r="V44" t="s">
        <v>91</v>
      </c>
      <c r="W44">
        <v>32094.720000000001</v>
      </c>
      <c r="X44">
        <v>0</v>
      </c>
      <c r="Y44">
        <v>7305.5499999999993</v>
      </c>
      <c r="Z44">
        <v>0</v>
      </c>
      <c r="AA44">
        <v>187.16579999999999</v>
      </c>
      <c r="AB44">
        <v>88.955500000000001</v>
      </c>
      <c r="AC44">
        <v>0</v>
      </c>
      <c r="AD44">
        <v>0</v>
      </c>
      <c r="AN44" s="5"/>
      <c r="AO44" s="5"/>
      <c r="AP44" s="68"/>
      <c r="AQ44" s="68"/>
      <c r="AR44" s="68"/>
      <c r="AS44" s="68"/>
      <c r="BD44" s="5"/>
      <c r="BE44" s="5"/>
      <c r="BF44" s="5"/>
      <c r="BG44" s="5"/>
      <c r="BH44" s="5"/>
      <c r="BI44" s="5"/>
      <c r="BJ44" s="5"/>
      <c r="BK44" s="5"/>
      <c r="BL44" s="5"/>
      <c r="BM44" s="5"/>
      <c r="BN44" s="5"/>
      <c r="BO44" s="5"/>
      <c r="BP44" s="5"/>
      <c r="BQ44" s="5"/>
      <c r="BR44" s="5"/>
      <c r="BS44" s="5"/>
    </row>
    <row r="45" spans="1:71" x14ac:dyDescent="0.25">
      <c r="A45" t="s">
        <v>299</v>
      </c>
      <c r="B45" t="s">
        <v>92</v>
      </c>
      <c r="C45" t="s">
        <v>97</v>
      </c>
      <c r="D45" t="s">
        <v>94</v>
      </c>
      <c r="E45">
        <v>6781.93</v>
      </c>
      <c r="G45">
        <v>8.5847200000000008</v>
      </c>
      <c r="I45">
        <v>20626.2</v>
      </c>
      <c r="K45">
        <v>2.8615699999999999</v>
      </c>
      <c r="M45">
        <v>40.061999999999998</v>
      </c>
      <c r="O45">
        <v>5.7231500000000004</v>
      </c>
      <c r="Q45">
        <v>0</v>
      </c>
      <c r="S45">
        <v>0</v>
      </c>
      <c r="V45" t="s">
        <v>91</v>
      </c>
      <c r="AN45" s="5"/>
      <c r="AO45" s="5"/>
      <c r="AP45" s="68"/>
      <c r="AQ45" s="68"/>
      <c r="AR45" s="68"/>
      <c r="AS45" s="68"/>
      <c r="BD45" s="5"/>
      <c r="BE45" s="5"/>
      <c r="BF45" s="5"/>
      <c r="BG45" s="5"/>
      <c r="BH45" s="5"/>
      <c r="BI45" s="5"/>
      <c r="BJ45" s="5"/>
      <c r="BK45" s="5"/>
      <c r="BL45" s="5"/>
      <c r="BM45" s="5"/>
      <c r="BN45" s="5"/>
      <c r="BO45" s="5"/>
      <c r="BP45" s="5"/>
      <c r="BQ45" s="5"/>
      <c r="BR45" s="5"/>
      <c r="BS45" s="5"/>
    </row>
    <row r="46" spans="1:71" x14ac:dyDescent="0.25">
      <c r="A46" t="s">
        <v>299</v>
      </c>
      <c r="B46" t="s">
        <v>92</v>
      </c>
      <c r="C46" t="s">
        <v>98</v>
      </c>
      <c r="D46" t="s">
        <v>94</v>
      </c>
      <c r="E46">
        <v>8793.33</v>
      </c>
      <c r="G46">
        <v>3.07674</v>
      </c>
      <c r="I46">
        <v>23146.3</v>
      </c>
      <c r="K46">
        <v>0</v>
      </c>
      <c r="M46">
        <v>39.997700000000002</v>
      </c>
      <c r="O46">
        <v>10.768599999999999</v>
      </c>
      <c r="Q46">
        <v>0</v>
      </c>
      <c r="S46">
        <v>0</v>
      </c>
      <c r="V46" t="s">
        <v>91</v>
      </c>
      <c r="AN46" s="5"/>
      <c r="AO46" s="5"/>
      <c r="AP46" s="68"/>
      <c r="AQ46" s="68"/>
      <c r="AR46" s="68"/>
      <c r="AS46" s="68"/>
      <c r="BD46" s="5"/>
      <c r="BE46" s="5"/>
      <c r="BF46" s="5"/>
      <c r="BG46" s="5"/>
      <c r="BH46" s="5"/>
      <c r="BI46" s="5"/>
      <c r="BJ46" s="5"/>
      <c r="BK46" s="5"/>
      <c r="BL46" s="5"/>
      <c r="BM46" s="5"/>
      <c r="BN46" s="5"/>
      <c r="BO46" s="5"/>
      <c r="BP46" s="5"/>
      <c r="BQ46" s="5"/>
      <c r="BR46" s="5"/>
      <c r="BS46" s="5"/>
    </row>
    <row r="47" spans="1:71" x14ac:dyDescent="0.25">
      <c r="A47" t="s">
        <v>299</v>
      </c>
      <c r="B47" t="s">
        <v>92</v>
      </c>
      <c r="C47" t="s">
        <v>99</v>
      </c>
      <c r="D47" t="s">
        <v>94</v>
      </c>
      <c r="E47">
        <v>8455.2999999999993</v>
      </c>
      <c r="G47">
        <v>0</v>
      </c>
      <c r="I47">
        <v>17800.3</v>
      </c>
      <c r="K47">
        <v>7.0052199999999996</v>
      </c>
      <c r="M47">
        <v>7.0052199999999996</v>
      </c>
      <c r="O47">
        <v>10.5078</v>
      </c>
      <c r="Q47">
        <v>0</v>
      </c>
      <c r="S47">
        <v>0</v>
      </c>
      <c r="V47" t="s">
        <v>91</v>
      </c>
      <c r="AN47" s="5"/>
      <c r="AO47" s="5"/>
      <c r="AP47" s="68"/>
      <c r="AQ47" s="68"/>
      <c r="AR47" s="68"/>
      <c r="AS47" s="68"/>
      <c r="BD47" s="5"/>
      <c r="BE47" s="5"/>
      <c r="BF47" s="5"/>
      <c r="BG47" s="5"/>
      <c r="BH47" s="5"/>
      <c r="BI47" s="5"/>
      <c r="BJ47" s="5"/>
      <c r="BK47" s="5"/>
      <c r="BL47" s="5"/>
      <c r="BM47" s="5"/>
      <c r="BN47" s="5"/>
      <c r="BO47" s="5"/>
      <c r="BP47" s="5"/>
      <c r="BQ47" s="5"/>
      <c r="BR47" s="5"/>
      <c r="BS47" s="5"/>
    </row>
    <row r="48" spans="1:71" x14ac:dyDescent="0.25">
      <c r="A48" t="s">
        <v>300</v>
      </c>
      <c r="B48" t="s">
        <v>89</v>
      </c>
      <c r="C48" t="s">
        <v>90</v>
      </c>
      <c r="D48" t="s">
        <v>95</v>
      </c>
      <c r="E48">
        <v>5697.7</v>
      </c>
      <c r="F48">
        <f>SUM(E48:E51)</f>
        <v>22813.41</v>
      </c>
      <c r="G48">
        <v>2.3573499999999998</v>
      </c>
      <c r="H48">
        <f>SUM(G48:G51)</f>
        <v>14.61356</v>
      </c>
      <c r="I48">
        <v>2296.0500000000002</v>
      </c>
      <c r="J48">
        <f>SUM(I48:I51)</f>
        <v>8559.32</v>
      </c>
      <c r="K48">
        <v>0</v>
      </c>
      <c r="L48">
        <f>SUM(K48:K51)</f>
        <v>6.4716199999999997</v>
      </c>
      <c r="M48">
        <v>21.216100000000001</v>
      </c>
      <c r="N48">
        <f>SUM(M48:M51)</f>
        <v>73.2042</v>
      </c>
      <c r="O48">
        <v>14.1441</v>
      </c>
      <c r="P48">
        <f>SUM(O48:O51)</f>
        <v>72.935900000000004</v>
      </c>
      <c r="Q48">
        <v>0</v>
      </c>
      <c r="R48">
        <f>SUM(Q48:Q51)</f>
        <v>0</v>
      </c>
      <c r="S48">
        <v>0</v>
      </c>
      <c r="T48">
        <f>SUM(S48:S51)</f>
        <v>0</v>
      </c>
      <c r="V48" t="s">
        <v>95</v>
      </c>
      <c r="W48">
        <v>22813.41</v>
      </c>
      <c r="X48">
        <v>14.61356</v>
      </c>
      <c r="Y48">
        <v>8559.32</v>
      </c>
      <c r="Z48">
        <v>6.4716199999999997</v>
      </c>
      <c r="AA48">
        <v>73.2042</v>
      </c>
      <c r="AB48">
        <v>72.935900000000004</v>
      </c>
      <c r="AC48">
        <v>0</v>
      </c>
      <c r="AD48">
        <v>0</v>
      </c>
      <c r="AN48" s="5"/>
      <c r="AO48" s="5"/>
      <c r="AP48" s="68"/>
      <c r="AQ48" s="68"/>
      <c r="AR48" s="68"/>
      <c r="AS48" s="68"/>
      <c r="BD48" s="5"/>
      <c r="BE48" s="5"/>
      <c r="BF48" s="5"/>
      <c r="BG48" s="5"/>
      <c r="BH48" s="5"/>
      <c r="BI48" s="5"/>
      <c r="BJ48" s="5"/>
      <c r="BK48" s="5"/>
      <c r="BL48" s="5"/>
      <c r="BM48" s="5"/>
      <c r="BN48" s="5"/>
      <c r="BO48" s="5"/>
      <c r="BP48" s="5"/>
      <c r="BQ48" s="5"/>
      <c r="BR48" s="5"/>
      <c r="BS48" s="5"/>
    </row>
    <row r="49" spans="1:71" x14ac:dyDescent="0.25">
      <c r="A49" t="s">
        <v>300</v>
      </c>
      <c r="B49" t="s">
        <v>89</v>
      </c>
      <c r="C49" t="s">
        <v>97</v>
      </c>
      <c r="D49" t="s">
        <v>95</v>
      </c>
      <c r="E49">
        <v>5470.79</v>
      </c>
      <c r="G49">
        <v>4.4333799999999997</v>
      </c>
      <c r="I49">
        <v>1983.94</v>
      </c>
      <c r="K49">
        <v>0</v>
      </c>
      <c r="M49">
        <v>17.733499999999999</v>
      </c>
      <c r="O49">
        <v>19.950199999999999</v>
      </c>
      <c r="Q49">
        <v>0</v>
      </c>
      <c r="S49">
        <v>0</v>
      </c>
      <c r="V49" t="s">
        <v>95</v>
      </c>
      <c r="AN49" s="5"/>
      <c r="AO49" s="5"/>
      <c r="AP49" s="68"/>
      <c r="AQ49" s="68"/>
      <c r="AR49" s="68"/>
      <c r="AS49" s="68"/>
      <c r="BD49" s="5"/>
      <c r="BE49" s="5"/>
      <c r="BF49" s="5"/>
      <c r="BG49" s="5"/>
      <c r="BH49" s="5"/>
      <c r="BI49" s="5"/>
      <c r="BJ49" s="5"/>
      <c r="BK49" s="5"/>
      <c r="BL49" s="5"/>
      <c r="BM49" s="5"/>
      <c r="BN49" s="5"/>
      <c r="BO49" s="5"/>
      <c r="BP49" s="5"/>
      <c r="BQ49" s="5"/>
      <c r="BR49" s="5"/>
      <c r="BS49" s="5"/>
    </row>
    <row r="50" spans="1:71" x14ac:dyDescent="0.25">
      <c r="A50" t="s">
        <v>300</v>
      </c>
      <c r="B50" t="s">
        <v>89</v>
      </c>
      <c r="C50" t="s">
        <v>98</v>
      </c>
      <c r="D50" t="s">
        <v>95</v>
      </c>
      <c r="E50">
        <v>6370.23</v>
      </c>
      <c r="G50">
        <v>2.1572100000000001</v>
      </c>
      <c r="I50">
        <v>2273.6999999999998</v>
      </c>
      <c r="K50">
        <v>6.4716199999999997</v>
      </c>
      <c r="M50">
        <v>17.2577</v>
      </c>
      <c r="O50">
        <v>16.179099999999998</v>
      </c>
      <c r="Q50">
        <v>0</v>
      </c>
      <c r="S50">
        <v>0</v>
      </c>
      <c r="V50" t="s">
        <v>95</v>
      </c>
      <c r="AN50" s="5"/>
      <c r="AO50" s="5"/>
      <c r="AP50" s="68"/>
      <c r="AQ50" s="68"/>
      <c r="AR50" s="68"/>
      <c r="AS50" s="68"/>
      <c r="BD50" s="5"/>
      <c r="BE50" s="5"/>
      <c r="BF50" s="5"/>
      <c r="BG50" s="5"/>
      <c r="BH50" s="5"/>
      <c r="BI50" s="5"/>
      <c r="BJ50" s="5"/>
      <c r="BK50" s="5"/>
      <c r="BL50" s="5"/>
      <c r="BM50" s="5"/>
      <c r="BN50" s="5"/>
      <c r="BO50" s="5"/>
      <c r="BP50" s="5"/>
      <c r="BQ50" s="5"/>
      <c r="BR50" s="5"/>
      <c r="BS50" s="5"/>
    </row>
    <row r="51" spans="1:71" x14ac:dyDescent="0.25">
      <c r="A51" t="s">
        <v>300</v>
      </c>
      <c r="B51" t="s">
        <v>89</v>
      </c>
      <c r="C51" t="s">
        <v>99</v>
      </c>
      <c r="D51" t="s">
        <v>95</v>
      </c>
      <c r="E51">
        <v>5274.69</v>
      </c>
      <c r="G51">
        <v>5.6656199999999997</v>
      </c>
      <c r="I51">
        <v>2005.63</v>
      </c>
      <c r="K51">
        <v>0</v>
      </c>
      <c r="M51">
        <v>16.9969</v>
      </c>
      <c r="O51">
        <v>22.662500000000001</v>
      </c>
      <c r="Q51">
        <v>0</v>
      </c>
      <c r="S51">
        <v>0</v>
      </c>
      <c r="V51" t="s">
        <v>95</v>
      </c>
      <c r="AN51" s="5"/>
      <c r="AO51" s="5"/>
      <c r="AP51" s="5"/>
      <c r="AQ51" s="5"/>
      <c r="AR51" s="5"/>
      <c r="AS51" s="5"/>
      <c r="BD51" s="5"/>
      <c r="BE51" s="5"/>
      <c r="BF51" s="5"/>
      <c r="BG51" s="5"/>
      <c r="BH51" s="5"/>
      <c r="BI51" s="5"/>
      <c r="BJ51" s="5"/>
      <c r="BK51" s="5"/>
      <c r="BL51" s="5"/>
      <c r="BM51" s="5"/>
      <c r="BN51" s="5"/>
      <c r="BO51" s="5"/>
      <c r="BP51" s="5"/>
      <c r="BQ51" s="5"/>
      <c r="BR51" s="5"/>
      <c r="BS51" s="5"/>
    </row>
    <row r="52" spans="1:71" x14ac:dyDescent="0.25">
      <c r="A52" t="s">
        <v>301</v>
      </c>
      <c r="B52" t="s">
        <v>96</v>
      </c>
      <c r="C52" t="s">
        <v>90</v>
      </c>
      <c r="D52" t="s">
        <v>95</v>
      </c>
      <c r="E52">
        <v>4909.49</v>
      </c>
      <c r="F52">
        <f>SUM(E52:E55)</f>
        <v>19306.969999999998</v>
      </c>
      <c r="G52">
        <v>1.3971199999999999</v>
      </c>
      <c r="H52">
        <f>SUM(G52:G55)</f>
        <v>4.93567</v>
      </c>
      <c r="I52">
        <v>4796.32</v>
      </c>
      <c r="J52">
        <f>SUM(I52:I55)</f>
        <v>17238.82</v>
      </c>
      <c r="K52">
        <v>0</v>
      </c>
      <c r="L52">
        <f>SUM(K52:K55)</f>
        <v>0</v>
      </c>
      <c r="M52">
        <v>36.325200000000002</v>
      </c>
      <c r="N52">
        <f>SUM(M52:M55)</f>
        <v>125.9567</v>
      </c>
      <c r="O52">
        <v>4.8899299999999997</v>
      </c>
      <c r="P52">
        <f>SUM(O52:O55)</f>
        <v>37.69115</v>
      </c>
      <c r="Q52">
        <v>0</v>
      </c>
      <c r="R52">
        <f>SUM(Q52:Q55)</f>
        <v>0</v>
      </c>
      <c r="S52">
        <v>0</v>
      </c>
      <c r="T52">
        <f>SUM(S52:S55)</f>
        <v>0</v>
      </c>
      <c r="V52" t="s">
        <v>95</v>
      </c>
      <c r="W52">
        <v>19306.969999999998</v>
      </c>
      <c r="X52">
        <v>4.93567</v>
      </c>
      <c r="Y52">
        <v>17238.82</v>
      </c>
      <c r="Z52">
        <v>0</v>
      </c>
      <c r="AA52">
        <v>125.9567</v>
      </c>
      <c r="AB52">
        <v>37.69115</v>
      </c>
      <c r="AC52">
        <v>0</v>
      </c>
      <c r="AD52">
        <v>0</v>
      </c>
      <c r="AN52" s="5"/>
      <c r="AO52" s="5"/>
      <c r="AP52" s="5"/>
      <c r="AQ52" s="5"/>
      <c r="AR52" s="5"/>
      <c r="AS52" s="5"/>
      <c r="BD52" s="5"/>
      <c r="BE52" s="5"/>
      <c r="BF52" s="5"/>
      <c r="BG52" s="5"/>
      <c r="BH52" s="5"/>
      <c r="BI52" s="5"/>
      <c r="BJ52" s="5"/>
      <c r="BK52" s="5"/>
      <c r="BL52" s="5"/>
      <c r="BM52" s="5"/>
      <c r="BN52" s="5"/>
      <c r="BO52" s="5"/>
      <c r="BP52" s="5"/>
      <c r="BQ52" s="5"/>
      <c r="BR52" s="5"/>
      <c r="BS52" s="5"/>
    </row>
    <row r="53" spans="1:71" x14ac:dyDescent="0.25">
      <c r="A53" t="s">
        <v>301</v>
      </c>
      <c r="B53" t="s">
        <v>96</v>
      </c>
      <c r="C53" t="s">
        <v>97</v>
      </c>
      <c r="D53" t="s">
        <v>95</v>
      </c>
      <c r="E53">
        <v>4677.3599999999997</v>
      </c>
      <c r="G53">
        <v>0</v>
      </c>
      <c r="I53">
        <v>4311.6099999999997</v>
      </c>
      <c r="K53">
        <v>0</v>
      </c>
      <c r="M53">
        <v>27.001300000000001</v>
      </c>
      <c r="O53">
        <v>9.2049800000000008</v>
      </c>
      <c r="Q53">
        <v>0</v>
      </c>
      <c r="S53">
        <v>0</v>
      </c>
      <c r="V53" t="s">
        <v>95</v>
      </c>
      <c r="AN53" s="5"/>
      <c r="AO53" s="5"/>
      <c r="AP53" s="5"/>
      <c r="AQ53" s="5"/>
      <c r="AR53" s="5"/>
      <c r="AS53" s="5"/>
      <c r="BD53" s="5"/>
      <c r="BE53" s="5"/>
      <c r="BF53" s="5"/>
      <c r="BG53" s="5"/>
      <c r="BH53" s="5"/>
      <c r="BI53" s="5"/>
      <c r="BJ53" s="5"/>
      <c r="BK53" s="5"/>
      <c r="BL53" s="5"/>
      <c r="BM53" s="5"/>
      <c r="BN53" s="5"/>
      <c r="BO53" s="5"/>
      <c r="BP53" s="5"/>
      <c r="BQ53" s="5"/>
      <c r="BR53" s="5"/>
      <c r="BS53" s="5"/>
    </row>
    <row r="54" spans="1:71" x14ac:dyDescent="0.25">
      <c r="A54" t="s">
        <v>301</v>
      </c>
      <c r="B54" t="s">
        <v>96</v>
      </c>
      <c r="C54" t="s">
        <v>98</v>
      </c>
      <c r="D54" t="s">
        <v>95</v>
      </c>
      <c r="E54">
        <v>5215.82</v>
      </c>
      <c r="G54">
        <v>3.5385499999999999</v>
      </c>
      <c r="I54">
        <v>4575.3500000000004</v>
      </c>
      <c r="K54">
        <v>0</v>
      </c>
      <c r="M54">
        <v>37.744500000000002</v>
      </c>
      <c r="O54">
        <v>6.4873399999999997</v>
      </c>
      <c r="Q54">
        <v>0</v>
      </c>
      <c r="S54">
        <v>0</v>
      </c>
      <c r="V54" t="s">
        <v>95</v>
      </c>
      <c r="AN54" s="5"/>
      <c r="AO54" s="5"/>
      <c r="AP54" s="5"/>
      <c r="AQ54" s="5"/>
      <c r="AR54" s="5"/>
      <c r="AS54" s="5"/>
      <c r="BD54" s="5"/>
      <c r="BE54" s="5"/>
      <c r="BF54" s="5"/>
      <c r="BG54" s="5"/>
      <c r="BH54" s="5"/>
      <c r="BI54" s="5"/>
      <c r="BJ54" s="5"/>
      <c r="BK54" s="5"/>
      <c r="BL54" s="5"/>
      <c r="BM54" s="5"/>
      <c r="BN54" s="5"/>
      <c r="BO54" s="5"/>
      <c r="BP54" s="5"/>
      <c r="BQ54" s="5"/>
      <c r="BR54" s="5"/>
      <c r="BS54" s="5"/>
    </row>
    <row r="55" spans="1:71" x14ac:dyDescent="0.25">
      <c r="A55" t="s">
        <v>301</v>
      </c>
      <c r="B55" t="s">
        <v>96</v>
      </c>
      <c r="C55" t="s">
        <v>99</v>
      </c>
      <c r="D55" t="s">
        <v>95</v>
      </c>
      <c r="E55">
        <v>4504.3</v>
      </c>
      <c r="G55">
        <v>0</v>
      </c>
      <c r="I55">
        <v>3555.54</v>
      </c>
      <c r="K55">
        <v>0</v>
      </c>
      <c r="M55">
        <v>24.8857</v>
      </c>
      <c r="O55">
        <v>17.108899999999998</v>
      </c>
      <c r="Q55">
        <v>0</v>
      </c>
      <c r="S55">
        <v>0</v>
      </c>
      <c r="V55" t="s">
        <v>95</v>
      </c>
    </row>
    <row r="56" spans="1:71" x14ac:dyDescent="0.25">
      <c r="A56" t="s">
        <v>302</v>
      </c>
      <c r="B56" t="s">
        <v>92</v>
      </c>
      <c r="C56" t="s">
        <v>90</v>
      </c>
      <c r="D56" t="s">
        <v>95</v>
      </c>
      <c r="E56">
        <v>6058.14</v>
      </c>
      <c r="F56">
        <f>SUM(E56:E59)</f>
        <v>24928.34</v>
      </c>
      <c r="G56">
        <v>5.27963</v>
      </c>
      <c r="H56">
        <f>SUM(G56:G59)</f>
        <v>18.588280000000001</v>
      </c>
      <c r="I56">
        <v>3515.27</v>
      </c>
      <c r="J56">
        <f>SUM(I56:I59)</f>
        <v>13981.16</v>
      </c>
      <c r="K56">
        <v>0</v>
      </c>
      <c r="L56">
        <f>SUM(K56:K59)</f>
        <v>0.44558399999999998</v>
      </c>
      <c r="M56">
        <v>38.877299999999998</v>
      </c>
      <c r="N56">
        <f>SUM(M56:M59)</f>
        <v>155.30840000000001</v>
      </c>
      <c r="O56">
        <v>15.838900000000001</v>
      </c>
      <c r="P56">
        <f>SUM(O56:O59)</f>
        <v>69.853399999999993</v>
      </c>
      <c r="Q56">
        <v>2.3998300000000001</v>
      </c>
      <c r="R56">
        <f>SUM(Q56:Q59)</f>
        <v>8.6177779999999995</v>
      </c>
      <c r="S56">
        <v>1.91987</v>
      </c>
      <c r="T56">
        <f>SUM(S56:S59)</f>
        <v>8.0912600000000001</v>
      </c>
      <c r="V56" t="s">
        <v>95</v>
      </c>
      <c r="W56">
        <v>24928.34</v>
      </c>
      <c r="X56">
        <v>18.588280000000001</v>
      </c>
      <c r="Y56">
        <v>13981.16</v>
      </c>
      <c r="Z56">
        <v>0.44558399999999998</v>
      </c>
      <c r="AA56">
        <v>155.30840000000001</v>
      </c>
      <c r="AB56">
        <v>69.853399999999993</v>
      </c>
      <c r="AC56">
        <v>8.6177779999999995</v>
      </c>
      <c r="AD56">
        <v>8.0912600000000001</v>
      </c>
    </row>
    <row r="57" spans="1:71" x14ac:dyDescent="0.25">
      <c r="A57" t="s">
        <v>302</v>
      </c>
      <c r="B57" t="s">
        <v>92</v>
      </c>
      <c r="C57" t="s">
        <v>97</v>
      </c>
      <c r="D57" t="s">
        <v>95</v>
      </c>
      <c r="E57">
        <v>6276.99</v>
      </c>
      <c r="G57">
        <v>5.4235199999999999</v>
      </c>
      <c r="I57">
        <v>3792.52</v>
      </c>
      <c r="K57">
        <v>0</v>
      </c>
      <c r="M57">
        <v>36.485500000000002</v>
      </c>
      <c r="O57">
        <v>14.298400000000001</v>
      </c>
      <c r="Q57">
        <v>0.49304799999999999</v>
      </c>
      <c r="S57">
        <v>1.9721900000000001</v>
      </c>
      <c r="V57" t="s">
        <v>95</v>
      </c>
    </row>
    <row r="58" spans="1:71" x14ac:dyDescent="0.25">
      <c r="A58" t="s">
        <v>302</v>
      </c>
      <c r="B58" t="s">
        <v>92</v>
      </c>
      <c r="C58" t="s">
        <v>98</v>
      </c>
      <c r="D58" t="s">
        <v>95</v>
      </c>
      <c r="E58">
        <v>6660.14</v>
      </c>
      <c r="G58">
        <v>3.56467</v>
      </c>
      <c r="I58">
        <v>3632.85</v>
      </c>
      <c r="K58">
        <v>0.44558399999999998</v>
      </c>
      <c r="M58">
        <v>43.221699999999998</v>
      </c>
      <c r="O58">
        <v>20.274100000000001</v>
      </c>
      <c r="Q58">
        <v>3.56467</v>
      </c>
      <c r="S58">
        <v>3.1190899999999999</v>
      </c>
      <c r="V58" t="s">
        <v>95</v>
      </c>
    </row>
    <row r="59" spans="1:71" x14ac:dyDescent="0.25">
      <c r="A59" t="s">
        <v>302</v>
      </c>
      <c r="B59" t="s">
        <v>92</v>
      </c>
      <c r="C59" t="s">
        <v>99</v>
      </c>
      <c r="D59" t="s">
        <v>95</v>
      </c>
      <c r="E59">
        <v>5933.07</v>
      </c>
      <c r="G59">
        <v>4.3204599999999997</v>
      </c>
      <c r="I59">
        <v>3040.52</v>
      </c>
      <c r="K59">
        <v>0</v>
      </c>
      <c r="M59">
        <v>36.7239</v>
      </c>
      <c r="O59">
        <v>19.442</v>
      </c>
      <c r="Q59">
        <v>2.1602299999999999</v>
      </c>
      <c r="S59">
        <v>1.0801099999999999</v>
      </c>
      <c r="V59" t="s">
        <v>95</v>
      </c>
    </row>
    <row r="62" spans="1:71" ht="23.25" x14ac:dyDescent="0.35">
      <c r="A62" s="83" t="s">
        <v>332</v>
      </c>
      <c r="B62" s="83"/>
      <c r="C62" s="83"/>
      <c r="D62" s="83"/>
      <c r="E62" s="83"/>
      <c r="F62" s="83"/>
      <c r="G62" s="83"/>
      <c r="H62" s="83"/>
      <c r="I62" s="83"/>
      <c r="J62" s="83"/>
      <c r="K62" s="83"/>
      <c r="L62" s="84" t="s">
        <v>335</v>
      </c>
    </row>
    <row r="63" spans="1:71" x14ac:dyDescent="0.25">
      <c r="A63" s="27"/>
      <c r="B63" s="28"/>
      <c r="C63" s="12"/>
      <c r="D63" s="29" t="s">
        <v>308</v>
      </c>
      <c r="E63" s="30" t="s">
        <v>308</v>
      </c>
      <c r="F63" s="29" t="s">
        <v>309</v>
      </c>
      <c r="G63" s="30" t="s">
        <v>309</v>
      </c>
      <c r="H63" s="29" t="s">
        <v>310</v>
      </c>
      <c r="I63" s="30" t="s">
        <v>310</v>
      </c>
      <c r="M63" s="74"/>
      <c r="N63" s="74"/>
      <c r="O63" s="74"/>
    </row>
    <row r="64" spans="1:71" ht="45.75" x14ac:dyDescent="0.25">
      <c r="A64" s="31" t="s">
        <v>311</v>
      </c>
      <c r="B64" s="32" t="s">
        <v>312</v>
      </c>
      <c r="C64" s="33" t="s">
        <v>313</v>
      </c>
      <c r="D64" s="31" t="s">
        <v>314</v>
      </c>
      <c r="E64" s="34" t="s">
        <v>315</v>
      </c>
      <c r="F64" s="31" t="s">
        <v>314</v>
      </c>
      <c r="G64" s="33" t="s">
        <v>315</v>
      </c>
      <c r="H64" s="31" t="s">
        <v>314</v>
      </c>
      <c r="I64" s="33" t="s">
        <v>315</v>
      </c>
      <c r="L64" s="74"/>
      <c r="M64" s="74"/>
      <c r="N64" s="74" t="s">
        <v>319</v>
      </c>
      <c r="O64" s="74"/>
      <c r="P64" s="74"/>
      <c r="Q64" s="74"/>
      <c r="R64" s="74"/>
      <c r="S64" s="74"/>
    </row>
    <row r="65" spans="1:19" x14ac:dyDescent="0.25">
      <c r="A65" s="35" t="s">
        <v>93</v>
      </c>
      <c r="B65" s="36" t="s">
        <v>316</v>
      </c>
      <c r="C65" s="37" t="s">
        <v>317</v>
      </c>
      <c r="D65" s="38">
        <v>12098.04931640625</v>
      </c>
      <c r="E65" s="30"/>
      <c r="F65" s="38">
        <v>3053.3980520148025</v>
      </c>
      <c r="G65" s="12"/>
      <c r="H65" s="38">
        <v>917.4101177014802</v>
      </c>
      <c r="I65" s="39"/>
      <c r="L65" s="77" t="s">
        <v>275</v>
      </c>
      <c r="M65" s="36" t="s">
        <v>316</v>
      </c>
      <c r="N65" s="53">
        <f>AVERAGE(E69,G69,I69)</f>
        <v>18.34237820315716</v>
      </c>
      <c r="O65" s="74"/>
      <c r="P65" s="75"/>
      <c r="Q65" s="75"/>
      <c r="R65" s="76"/>
      <c r="S65" s="77"/>
    </row>
    <row r="66" spans="1:19" x14ac:dyDescent="0.25">
      <c r="A66" s="40" t="s">
        <v>95</v>
      </c>
      <c r="B66" s="41" t="s">
        <v>318</v>
      </c>
      <c r="C66" s="8" t="s">
        <v>317</v>
      </c>
      <c r="D66" s="42">
        <v>1578.7396240234375</v>
      </c>
      <c r="E66" s="43"/>
      <c r="F66" s="42">
        <v>1742.5980417351973</v>
      </c>
      <c r="G66" s="13"/>
      <c r="H66" s="42">
        <v>1486.4037764699835</v>
      </c>
      <c r="I66" s="44"/>
      <c r="L66" s="77" t="s">
        <v>275</v>
      </c>
      <c r="M66" s="54" t="s">
        <v>318</v>
      </c>
      <c r="N66" s="53">
        <f>AVERAGE(E70,G70,I70)</f>
        <v>9.7523869011389355</v>
      </c>
      <c r="O66" s="74"/>
      <c r="P66" s="75"/>
      <c r="Q66" s="75"/>
      <c r="R66" s="76"/>
      <c r="S66" s="77"/>
    </row>
    <row r="67" spans="1:19" x14ac:dyDescent="0.25">
      <c r="A67" s="40" t="s">
        <v>94</v>
      </c>
      <c r="B67" s="41" t="s">
        <v>205</v>
      </c>
      <c r="C67" s="8" t="s">
        <v>317</v>
      </c>
      <c r="D67" s="42">
        <v>6279.5062255859375</v>
      </c>
      <c r="E67" s="43"/>
      <c r="F67" s="42">
        <v>4667.9112484580592</v>
      </c>
      <c r="G67" s="13"/>
      <c r="H67" s="42">
        <v>2634.2452199835525</v>
      </c>
      <c r="I67" s="44"/>
      <c r="L67" s="77" t="s">
        <v>275</v>
      </c>
      <c r="M67" s="54" t="s">
        <v>205</v>
      </c>
      <c r="N67" s="53">
        <f>AVERAGE(E71,G71,I71)</f>
        <v>9.1684151986314664</v>
      </c>
      <c r="O67" s="74"/>
      <c r="P67" s="75"/>
      <c r="Q67" s="75"/>
      <c r="R67" s="76"/>
      <c r="S67" s="77"/>
    </row>
    <row r="68" spans="1:19" x14ac:dyDescent="0.25">
      <c r="A68" s="45" t="s">
        <v>91</v>
      </c>
      <c r="B68" s="46" t="s">
        <v>277</v>
      </c>
      <c r="C68" s="47" t="s">
        <v>317</v>
      </c>
      <c r="D68" s="48">
        <v>5356.04736328125</v>
      </c>
      <c r="E68" s="49"/>
      <c r="F68" s="48">
        <v>5169.915771484375</v>
      </c>
      <c r="G68" s="14"/>
      <c r="H68" s="48">
        <v>8814.1839278371717</v>
      </c>
      <c r="I68" s="50"/>
      <c r="L68" s="77" t="s">
        <v>275</v>
      </c>
      <c r="M68" s="46" t="s">
        <v>277</v>
      </c>
      <c r="N68" s="53">
        <f>AVERAGE(E72,G72,I72)</f>
        <v>6.2658436524730741</v>
      </c>
      <c r="O68" s="74"/>
      <c r="P68" s="75"/>
      <c r="Q68" s="75"/>
      <c r="R68" s="76"/>
      <c r="S68" s="77"/>
    </row>
    <row r="69" spans="1:19" x14ac:dyDescent="0.25">
      <c r="A69" s="51" t="s">
        <v>93</v>
      </c>
      <c r="B69" s="52" t="s">
        <v>316</v>
      </c>
      <c r="C69" s="8" t="s">
        <v>275</v>
      </c>
      <c r="D69" s="42">
        <v>5340.78369140625</v>
      </c>
      <c r="E69" s="44">
        <v>44.145825097303707</v>
      </c>
      <c r="F69" s="42">
        <v>177.64796206825659</v>
      </c>
      <c r="G69" s="44">
        <v>5.8180413769188899</v>
      </c>
      <c r="H69" s="42">
        <v>46.450934159128295</v>
      </c>
      <c r="I69" s="44">
        <v>5.0632681352488804</v>
      </c>
      <c r="L69" s="78" t="s">
        <v>278</v>
      </c>
      <c r="M69" s="36" t="s">
        <v>316</v>
      </c>
      <c r="N69" s="53">
        <f>AVERAGE(E73,G73,I73)</f>
        <v>5.2300855097964973</v>
      </c>
      <c r="O69" s="74"/>
      <c r="P69" s="75"/>
      <c r="Q69" s="75"/>
      <c r="R69" s="76"/>
      <c r="S69" s="78"/>
    </row>
    <row r="70" spans="1:19" x14ac:dyDescent="0.25">
      <c r="A70" s="40" t="s">
        <v>95</v>
      </c>
      <c r="B70" s="41" t="s">
        <v>318</v>
      </c>
      <c r="C70" s="8" t="s">
        <v>275</v>
      </c>
      <c r="D70" s="42">
        <v>388.91162109375</v>
      </c>
      <c r="E70" s="44">
        <v>24.634310507935687</v>
      </c>
      <c r="F70" s="42">
        <v>51.743392944335938</v>
      </c>
      <c r="G70" s="44">
        <v>2.9693246351185096</v>
      </c>
      <c r="H70" s="42">
        <v>24.578066374126234</v>
      </c>
      <c r="I70" s="44">
        <v>1.653525560362606</v>
      </c>
      <c r="L70" s="78" t="s">
        <v>278</v>
      </c>
      <c r="M70" s="54" t="s">
        <v>318</v>
      </c>
      <c r="N70" s="53">
        <f>AVERAGE(E74,G74,I74)</f>
        <v>6.1666556822276677</v>
      </c>
      <c r="O70" s="74"/>
      <c r="P70" s="75"/>
      <c r="Q70" s="75"/>
      <c r="R70" s="76"/>
      <c r="S70" s="78"/>
    </row>
    <row r="71" spans="1:19" x14ac:dyDescent="0.25">
      <c r="A71" s="40" t="s">
        <v>94</v>
      </c>
      <c r="B71" s="41" t="s">
        <v>205</v>
      </c>
      <c r="C71" s="8" t="s">
        <v>275</v>
      </c>
      <c r="D71" s="42">
        <v>1372.53271484375</v>
      </c>
      <c r="E71" s="44">
        <v>21.857335044136843</v>
      </c>
      <c r="F71" s="42">
        <v>129.29147820723685</v>
      </c>
      <c r="G71" s="44">
        <v>2.7697929828881263</v>
      </c>
      <c r="H71" s="42">
        <v>75.816674483449845</v>
      </c>
      <c r="I71" s="44">
        <v>2.878117568869432</v>
      </c>
      <c r="L71" s="78" t="s">
        <v>278</v>
      </c>
      <c r="M71" s="54" t="s">
        <v>205</v>
      </c>
      <c r="N71" s="53">
        <f>AVERAGE(E75,G75,I75)</f>
        <v>39.498860604516899</v>
      </c>
      <c r="O71" s="74"/>
      <c r="P71" s="75"/>
      <c r="Q71" s="75"/>
      <c r="R71" s="76"/>
      <c r="S71" s="78"/>
    </row>
    <row r="72" spans="1:19" x14ac:dyDescent="0.25">
      <c r="A72" s="40" t="s">
        <v>91</v>
      </c>
      <c r="B72" s="41" t="s">
        <v>277</v>
      </c>
      <c r="C72" s="8" t="s">
        <v>275</v>
      </c>
      <c r="D72" s="42">
        <v>808.925048828125</v>
      </c>
      <c r="E72" s="44">
        <v>15.103022694940419</v>
      </c>
      <c r="F72" s="42">
        <v>76.34386564555922</v>
      </c>
      <c r="G72" s="44">
        <v>1.4766945733748296</v>
      </c>
      <c r="H72" s="42">
        <v>195.482177734375</v>
      </c>
      <c r="I72" s="44">
        <v>2.2178136891039726</v>
      </c>
      <c r="L72" s="78" t="s">
        <v>278</v>
      </c>
      <c r="M72" s="46" t="s">
        <v>277</v>
      </c>
      <c r="N72" s="53">
        <f>AVERAGE(E76,G76,I76)</f>
        <v>2.0471473217507361</v>
      </c>
      <c r="O72" s="74"/>
      <c r="P72" s="75"/>
      <c r="Q72" s="75"/>
      <c r="R72" s="76"/>
      <c r="S72" s="78"/>
    </row>
    <row r="73" spans="1:19" x14ac:dyDescent="0.25">
      <c r="A73" s="35" t="s">
        <v>93</v>
      </c>
      <c r="B73" s="36" t="s">
        <v>316</v>
      </c>
      <c r="C73" s="9" t="s">
        <v>278</v>
      </c>
      <c r="D73" s="38">
        <v>297.36842105263156</v>
      </c>
      <c r="E73" s="39">
        <v>2.4579865172922393</v>
      </c>
      <c r="F73" s="38">
        <v>346.30685103567021</v>
      </c>
      <c r="G73" s="39">
        <v>11.341687036420215</v>
      </c>
      <c r="H73" s="38">
        <v>17.344399502402858</v>
      </c>
      <c r="I73" s="39">
        <v>1.8905829756770378</v>
      </c>
      <c r="L73" s="78" t="s">
        <v>279</v>
      </c>
      <c r="M73" s="36" t="s">
        <v>316</v>
      </c>
      <c r="N73" s="53">
        <f>AVERAGE(E77,G77,I77)</f>
        <v>9.5242169774368099E-2</v>
      </c>
      <c r="O73" s="74"/>
      <c r="P73" s="75"/>
      <c r="Q73" s="75"/>
      <c r="R73" s="76"/>
      <c r="S73" s="78"/>
    </row>
    <row r="74" spans="1:19" x14ac:dyDescent="0.25">
      <c r="A74" s="40" t="s">
        <v>95</v>
      </c>
      <c r="B74" s="41" t="s">
        <v>318</v>
      </c>
      <c r="C74" s="10" t="s">
        <v>278</v>
      </c>
      <c r="D74" s="42">
        <v>60.526315789473685</v>
      </c>
      <c r="E74" s="44">
        <v>3.8338377569330664</v>
      </c>
      <c r="F74" s="42">
        <v>136.27526132684005</v>
      </c>
      <c r="G74" s="44">
        <v>7.8202349631440846</v>
      </c>
      <c r="H74" s="42">
        <v>101.75763180381374</v>
      </c>
      <c r="I74" s="44">
        <v>6.8458943266058521</v>
      </c>
      <c r="L74" s="78" t="s">
        <v>279</v>
      </c>
      <c r="M74" s="54" t="s">
        <v>318</v>
      </c>
      <c r="N74" s="53">
        <f>AVERAGE(E78,G78,I78)</f>
        <v>0.63388262475284618</v>
      </c>
      <c r="O74" s="74"/>
      <c r="P74" s="75"/>
      <c r="Q74" s="75"/>
      <c r="R74" s="76"/>
      <c r="S74" s="78"/>
    </row>
    <row r="75" spans="1:19" x14ac:dyDescent="0.25">
      <c r="A75" s="40" t="s">
        <v>94</v>
      </c>
      <c r="B75" s="41" t="s">
        <v>205</v>
      </c>
      <c r="C75" s="10" t="s">
        <v>278</v>
      </c>
      <c r="D75" s="42">
        <v>2910.5263157894738</v>
      </c>
      <c r="E75" s="44">
        <v>46.349604749661573</v>
      </c>
      <c r="F75" s="42">
        <v>1527.2203947368421</v>
      </c>
      <c r="G75" s="44">
        <v>32.717425706011987</v>
      </c>
      <c r="H75" s="42">
        <v>1038.6710719058387</v>
      </c>
      <c r="I75" s="44">
        <v>39.429551357877152</v>
      </c>
      <c r="L75" s="78" t="s">
        <v>279</v>
      </c>
      <c r="M75" s="54" t="s">
        <v>205</v>
      </c>
      <c r="N75" s="53">
        <f>AVERAGE(E79,G79,I79)</f>
        <v>0.16284625728400545</v>
      </c>
      <c r="O75" s="74"/>
      <c r="P75" s="75"/>
      <c r="Q75" s="75"/>
      <c r="R75" s="76"/>
      <c r="S75" s="78"/>
    </row>
    <row r="76" spans="1:19" x14ac:dyDescent="0.25">
      <c r="A76" s="45" t="s">
        <v>91</v>
      </c>
      <c r="B76" s="46" t="s">
        <v>277</v>
      </c>
      <c r="C76" s="11" t="s">
        <v>278</v>
      </c>
      <c r="D76" s="48">
        <v>147.63157894736841</v>
      </c>
      <c r="E76" s="50">
        <v>2.7563531263645431</v>
      </c>
      <c r="F76" s="48">
        <v>50.632155568976152</v>
      </c>
      <c r="G76" s="50">
        <v>0.97936132438070178</v>
      </c>
      <c r="H76" s="48">
        <v>212.04524793122943</v>
      </c>
      <c r="I76" s="50">
        <v>2.4057275145069634</v>
      </c>
      <c r="L76" s="78" t="s">
        <v>279</v>
      </c>
      <c r="M76" s="46" t="s">
        <v>277</v>
      </c>
      <c r="N76" s="53">
        <f>AVERAGE(E80,G80,I80)</f>
        <v>0.23270860539992475</v>
      </c>
      <c r="O76" s="74"/>
      <c r="P76" s="75"/>
      <c r="Q76" s="75"/>
      <c r="R76" s="76"/>
      <c r="S76" s="78"/>
    </row>
    <row r="77" spans="1:19" x14ac:dyDescent="0.25">
      <c r="A77" s="51" t="s">
        <v>93</v>
      </c>
      <c r="B77" s="52" t="s">
        <v>316</v>
      </c>
      <c r="C77" s="10" t="s">
        <v>279</v>
      </c>
      <c r="D77" s="42">
        <v>13.924931465311253</v>
      </c>
      <c r="E77" s="44">
        <v>0.11510063400409151</v>
      </c>
      <c r="F77" s="42">
        <v>5.2098871532239412</v>
      </c>
      <c r="G77" s="44">
        <v>0.17062587531901277</v>
      </c>
      <c r="H77" s="42">
        <v>0</v>
      </c>
      <c r="I77" s="44">
        <v>0</v>
      </c>
      <c r="L77" s="79" t="s">
        <v>280</v>
      </c>
      <c r="M77" s="36" t="s">
        <v>316</v>
      </c>
      <c r="N77" s="53">
        <f>AVERAGE(E81,G81,I81)</f>
        <v>2.2862465258114533</v>
      </c>
      <c r="O77" s="74"/>
      <c r="P77" s="75"/>
      <c r="Q77" s="75"/>
      <c r="R77" s="76"/>
      <c r="S77" s="79"/>
    </row>
    <row r="78" spans="1:19" x14ac:dyDescent="0.25">
      <c r="A78" s="40" t="s">
        <v>95</v>
      </c>
      <c r="B78" s="41" t="s">
        <v>318</v>
      </c>
      <c r="C78" s="10" t="s">
        <v>279</v>
      </c>
      <c r="D78" s="42">
        <v>8.4274758683874254</v>
      </c>
      <c r="E78" s="44">
        <v>0.53381037253691643</v>
      </c>
      <c r="F78" s="42">
        <v>12.221728877017373</v>
      </c>
      <c r="G78" s="44">
        <v>0.701351004896548</v>
      </c>
      <c r="H78" s="42">
        <v>9.9066804584703956</v>
      </c>
      <c r="I78" s="44">
        <v>0.66648649682507399</v>
      </c>
      <c r="L78" s="79" t="s">
        <v>280</v>
      </c>
      <c r="M78" s="54" t="s">
        <v>318</v>
      </c>
      <c r="N78" s="53">
        <f>AVERAGE(E82,G82,I82)</f>
        <v>2.3705480585564143</v>
      </c>
      <c r="O78" s="74"/>
      <c r="P78" s="75"/>
      <c r="Q78" s="75"/>
      <c r="R78" s="76"/>
      <c r="S78" s="79"/>
    </row>
    <row r="79" spans="1:19" x14ac:dyDescent="0.25">
      <c r="A79" s="40" t="s">
        <v>94</v>
      </c>
      <c r="B79" s="41" t="s">
        <v>205</v>
      </c>
      <c r="C79" s="10" t="s">
        <v>279</v>
      </c>
      <c r="D79" s="42">
        <v>11.729751749241606</v>
      </c>
      <c r="E79" s="44">
        <v>0.18679417342479199</v>
      </c>
      <c r="F79" s="42">
        <v>6.1068364193564966</v>
      </c>
      <c r="G79" s="44">
        <v>0.1308258896604719</v>
      </c>
      <c r="H79" s="42">
        <v>4.5024179157457853</v>
      </c>
      <c r="I79" s="44">
        <v>0.17091870876675244</v>
      </c>
      <c r="L79" s="79" t="s">
        <v>281</v>
      </c>
      <c r="M79" s="54" t="s">
        <v>205</v>
      </c>
      <c r="N79" s="53">
        <f>AVERAGE(E83,G83,I83)</f>
        <v>1.6105665878676056</v>
      </c>
      <c r="O79" s="74"/>
      <c r="P79" s="75"/>
      <c r="Q79" s="75"/>
      <c r="R79" s="76"/>
      <c r="S79" s="79"/>
    </row>
    <row r="80" spans="1:19" x14ac:dyDescent="0.25">
      <c r="A80" s="40" t="s">
        <v>91</v>
      </c>
      <c r="B80" s="41" t="s">
        <v>277</v>
      </c>
      <c r="C80" s="10" t="s">
        <v>279</v>
      </c>
      <c r="D80" s="42">
        <v>15.384937854523356</v>
      </c>
      <c r="E80" s="44">
        <v>0.28724424582194424</v>
      </c>
      <c r="F80" s="42">
        <v>8.654775117572985</v>
      </c>
      <c r="G80" s="44">
        <v>0.16740650138460661</v>
      </c>
      <c r="H80" s="42">
        <v>21.460340399491159</v>
      </c>
      <c r="I80" s="44">
        <v>0.24347506899322335</v>
      </c>
      <c r="L80" s="79" t="s">
        <v>280</v>
      </c>
      <c r="M80" s="46" t="s">
        <v>277</v>
      </c>
      <c r="N80" s="53">
        <f>AVERAGE(E84,G84,I84)</f>
        <v>1.1598648956434467</v>
      </c>
      <c r="O80" s="74"/>
      <c r="P80" s="75"/>
      <c r="Q80" s="75"/>
      <c r="R80" s="76"/>
      <c r="S80" s="79"/>
    </row>
    <row r="81" spans="1:19" x14ac:dyDescent="0.25">
      <c r="A81" s="35" t="s">
        <v>93</v>
      </c>
      <c r="B81" s="36" t="s">
        <v>316</v>
      </c>
      <c r="C81" s="12" t="s">
        <v>280</v>
      </c>
      <c r="D81" s="38">
        <v>139.13309624854554</v>
      </c>
      <c r="E81" s="39">
        <v>1.1500457024907822</v>
      </c>
      <c r="F81" s="38">
        <v>104.33952733090049</v>
      </c>
      <c r="G81" s="39">
        <v>3.4171609974680979</v>
      </c>
      <c r="H81" s="38">
        <v>21.022754468415915</v>
      </c>
      <c r="I81" s="39">
        <v>2.2915328774754795</v>
      </c>
      <c r="L81" s="79" t="s">
        <v>282</v>
      </c>
      <c r="M81" s="36" t="s">
        <v>316</v>
      </c>
      <c r="N81" s="53">
        <f>AVERAGE(E85,G85,I85)</f>
        <v>0.73580826717227765</v>
      </c>
      <c r="O81" s="74"/>
      <c r="P81" s="75"/>
      <c r="Q81" s="75"/>
      <c r="R81" s="76"/>
      <c r="S81" s="79"/>
    </row>
    <row r="82" spans="1:19" x14ac:dyDescent="0.25">
      <c r="A82" s="40" t="s">
        <v>95</v>
      </c>
      <c r="B82" s="41" t="s">
        <v>318</v>
      </c>
      <c r="C82" s="13" t="s">
        <v>280</v>
      </c>
      <c r="D82" s="42">
        <v>46.318074490161656</v>
      </c>
      <c r="E82" s="44">
        <v>2.9338640637978965</v>
      </c>
      <c r="F82" s="42">
        <v>38.672256469726563</v>
      </c>
      <c r="G82" s="44">
        <v>2.2192298822520509</v>
      </c>
      <c r="H82" s="42">
        <v>29.111964577122741</v>
      </c>
      <c r="I82" s="44">
        <v>1.9585502296192954</v>
      </c>
      <c r="L82" s="79" t="s">
        <v>282</v>
      </c>
      <c r="M82" s="54" t="s">
        <v>318</v>
      </c>
      <c r="N82" s="53">
        <f>AVERAGE(E86,G86,I86)</f>
        <v>0.98620719514522825</v>
      </c>
      <c r="O82" s="74"/>
      <c r="P82" s="75"/>
      <c r="Q82" s="75"/>
      <c r="R82" s="76"/>
      <c r="S82" s="79"/>
    </row>
    <row r="83" spans="1:19" x14ac:dyDescent="0.25">
      <c r="A83" s="40" t="s">
        <v>94</v>
      </c>
      <c r="B83" s="41" t="s">
        <v>205</v>
      </c>
      <c r="C83" s="13" t="s">
        <v>281</v>
      </c>
      <c r="D83" s="42">
        <v>75.378653343687674</v>
      </c>
      <c r="E83" s="44">
        <v>1.2003914103398174</v>
      </c>
      <c r="F83" s="42">
        <v>71.167490105879935</v>
      </c>
      <c r="G83" s="44">
        <v>1.524611037311143</v>
      </c>
      <c r="H83" s="42">
        <v>55.495573344983555</v>
      </c>
      <c r="I83" s="44">
        <v>2.1066973159518558</v>
      </c>
      <c r="L83" s="79" t="s">
        <v>282</v>
      </c>
      <c r="M83" s="54" t="s">
        <v>205</v>
      </c>
      <c r="N83" s="53">
        <f>AVERAGE(E87,G87,I87)</f>
        <v>1.2386769774598736</v>
      </c>
      <c r="O83" s="74"/>
      <c r="P83" s="75"/>
      <c r="Q83" s="75"/>
      <c r="R83" s="76"/>
      <c r="S83" s="79"/>
    </row>
    <row r="84" spans="1:19" x14ac:dyDescent="0.25">
      <c r="A84" s="45" t="s">
        <v>91</v>
      </c>
      <c r="B84" s="46" t="s">
        <v>277</v>
      </c>
      <c r="C84" s="14" t="s">
        <v>280</v>
      </c>
      <c r="D84" s="48">
        <v>99.913698561648104</v>
      </c>
      <c r="E84" s="50">
        <v>1.8654371738124147</v>
      </c>
      <c r="F84" s="48">
        <v>49.020164891293177</v>
      </c>
      <c r="G84" s="50">
        <v>0.94818111276924366</v>
      </c>
      <c r="H84" s="48">
        <v>58.700384842722045</v>
      </c>
      <c r="I84" s="50">
        <v>0.66597640034868177</v>
      </c>
      <c r="L84" s="79" t="s">
        <v>282</v>
      </c>
      <c r="M84" s="46" t="s">
        <v>277</v>
      </c>
      <c r="N84" s="53">
        <f>AVERAGE(E88,G88,I88)</f>
        <v>0.47021034618906149</v>
      </c>
      <c r="O84" s="74"/>
      <c r="P84" s="75"/>
      <c r="Q84" s="75"/>
      <c r="R84" s="76"/>
      <c r="S84" s="79"/>
    </row>
    <row r="85" spans="1:19" x14ac:dyDescent="0.25">
      <c r="A85" s="51" t="s">
        <v>93</v>
      </c>
      <c r="B85" s="52" t="s">
        <v>316</v>
      </c>
      <c r="C85" s="13" t="s">
        <v>282</v>
      </c>
      <c r="D85" s="42">
        <v>31.797894011152554</v>
      </c>
      <c r="E85" s="44">
        <v>0.26283488502589591</v>
      </c>
      <c r="F85" s="42">
        <v>30.378309551038242</v>
      </c>
      <c r="G85" s="44">
        <v>0.9949017138788353</v>
      </c>
      <c r="H85" s="42">
        <v>8.7125356573807569</v>
      </c>
      <c r="I85" s="44">
        <v>0.94968820261210207</v>
      </c>
      <c r="L85" s="78" t="s">
        <v>283</v>
      </c>
      <c r="M85" s="36" t="s">
        <v>316</v>
      </c>
      <c r="N85" s="53">
        <f>AVERAGE(E89,G89,I89)</f>
        <v>0.32204403144916921</v>
      </c>
      <c r="O85" s="74"/>
      <c r="P85" s="75"/>
      <c r="Q85" s="75"/>
      <c r="R85" s="76"/>
      <c r="S85" s="78"/>
    </row>
    <row r="86" spans="1:19" x14ac:dyDescent="0.25">
      <c r="A86" s="40" t="s">
        <v>95</v>
      </c>
      <c r="B86" s="41" t="s">
        <v>318</v>
      </c>
      <c r="C86" s="13" t="s">
        <v>282</v>
      </c>
      <c r="D86" s="42">
        <v>13.696263698821372</v>
      </c>
      <c r="E86" s="44">
        <v>0.86754417830574715</v>
      </c>
      <c r="F86" s="42">
        <v>16.719719736199632</v>
      </c>
      <c r="G86" s="44">
        <v>0.95947082091007752</v>
      </c>
      <c r="H86" s="42">
        <v>16.820243032355059</v>
      </c>
      <c r="I86" s="44">
        <v>1.1316065862198599</v>
      </c>
      <c r="L86" s="78" t="s">
        <v>283</v>
      </c>
      <c r="M86" s="54" t="s">
        <v>318</v>
      </c>
      <c r="N86" s="53">
        <f>AVERAGE(E90,G90,I90)</f>
        <v>0.56701021015120856</v>
      </c>
      <c r="O86" s="74"/>
      <c r="P86" s="75"/>
      <c r="Q86" s="75"/>
      <c r="R86" s="76"/>
      <c r="S86" s="78"/>
    </row>
    <row r="87" spans="1:19" x14ac:dyDescent="0.25">
      <c r="A87" s="40" t="s">
        <v>94</v>
      </c>
      <c r="B87" s="41" t="s">
        <v>205</v>
      </c>
      <c r="C87" s="13" t="s">
        <v>282</v>
      </c>
      <c r="D87" s="42">
        <v>44.693788569024271</v>
      </c>
      <c r="E87" s="44">
        <v>0.71174049301709097</v>
      </c>
      <c r="F87" s="42">
        <v>78.29146535773026</v>
      </c>
      <c r="G87" s="44">
        <v>1.6772269477829536</v>
      </c>
      <c r="H87" s="42">
        <v>34.95810659308183</v>
      </c>
      <c r="I87" s="44">
        <v>1.3270634915795765</v>
      </c>
      <c r="L87" s="78" t="s">
        <v>283</v>
      </c>
      <c r="M87" s="54" t="s">
        <v>205</v>
      </c>
      <c r="N87" s="53">
        <f>AVERAGE(E91,G91,I91)</f>
        <v>0.18235253053272138</v>
      </c>
      <c r="O87" s="74"/>
      <c r="P87" s="75"/>
      <c r="Q87" s="75"/>
      <c r="R87" s="76"/>
      <c r="S87" s="78"/>
    </row>
    <row r="88" spans="1:19" x14ac:dyDescent="0.25">
      <c r="A88" s="40" t="s">
        <v>91</v>
      </c>
      <c r="B88" s="41" t="s">
        <v>277</v>
      </c>
      <c r="C88" s="13" t="s">
        <v>282</v>
      </c>
      <c r="D88" s="42">
        <v>23.962566700387509</v>
      </c>
      <c r="E88" s="44">
        <v>0.4473927333926232</v>
      </c>
      <c r="F88" s="42">
        <v>25.729771664268092</v>
      </c>
      <c r="G88" s="44">
        <v>0.49768260841279849</v>
      </c>
      <c r="H88" s="42">
        <v>41.034935399105677</v>
      </c>
      <c r="I88" s="44">
        <v>0.465555696761763</v>
      </c>
      <c r="L88" s="78" t="s">
        <v>283</v>
      </c>
      <c r="M88" s="46" t="s">
        <v>277</v>
      </c>
      <c r="N88" s="53">
        <f>AVERAGE(E92,G92,I92)</f>
        <v>0.36544192505629924</v>
      </c>
      <c r="O88" s="74"/>
      <c r="P88" s="75"/>
      <c r="Q88" s="75"/>
      <c r="R88" s="76"/>
      <c r="S88" s="78"/>
    </row>
    <row r="89" spans="1:19" x14ac:dyDescent="0.25">
      <c r="A89" s="35" t="s">
        <v>93</v>
      </c>
      <c r="B89" s="36" t="s">
        <v>316</v>
      </c>
      <c r="C89" s="9" t="s">
        <v>283</v>
      </c>
      <c r="D89" s="38">
        <v>17.947368421052634</v>
      </c>
      <c r="E89" s="39">
        <v>0.14834927476046969</v>
      </c>
      <c r="F89" s="38">
        <v>3.7578216351960836</v>
      </c>
      <c r="G89" s="39">
        <v>0.12307015237389253</v>
      </c>
      <c r="H89" s="38">
        <v>6.3733642979672087</v>
      </c>
      <c r="I89" s="39">
        <v>0.69471266721314529</v>
      </c>
      <c r="L89" s="79" t="s">
        <v>284</v>
      </c>
      <c r="M89" s="36" t="s">
        <v>316</v>
      </c>
      <c r="N89" s="53">
        <f>AVERAGE(E93,G93,I93)</f>
        <v>5.7934232735934343E-2</v>
      </c>
      <c r="O89" s="74"/>
      <c r="P89" s="75"/>
      <c r="Q89" s="75"/>
      <c r="R89" s="76"/>
      <c r="S89" s="79"/>
    </row>
    <row r="90" spans="1:19" x14ac:dyDescent="0.25">
      <c r="A90" s="40" t="s">
        <v>95</v>
      </c>
      <c r="B90" s="41" t="s">
        <v>318</v>
      </c>
      <c r="C90" s="10" t="s">
        <v>283</v>
      </c>
      <c r="D90" s="42">
        <v>11.631578947368421</v>
      </c>
      <c r="E90" s="44">
        <v>0.7367636037236589</v>
      </c>
      <c r="F90" s="42">
        <v>9.0010181226228418</v>
      </c>
      <c r="G90" s="44">
        <v>0.5165286490084684</v>
      </c>
      <c r="H90" s="42">
        <v>6.6552001551577922</v>
      </c>
      <c r="I90" s="44">
        <v>0.44773837772149838</v>
      </c>
      <c r="L90" s="79" t="s">
        <v>284</v>
      </c>
      <c r="M90" s="54" t="s">
        <v>318</v>
      </c>
      <c r="N90" s="53">
        <f>AVERAGE(E94,G94,I94)</f>
        <v>0.47487710607804168</v>
      </c>
      <c r="O90" s="74"/>
      <c r="P90" s="75"/>
      <c r="Q90" s="75"/>
      <c r="R90" s="76"/>
      <c r="S90" s="79"/>
    </row>
    <row r="91" spans="1:19" x14ac:dyDescent="0.25">
      <c r="A91" s="40" t="s">
        <v>94</v>
      </c>
      <c r="B91" s="41" t="s">
        <v>205</v>
      </c>
      <c r="C91" s="10" t="s">
        <v>283</v>
      </c>
      <c r="D91" s="42">
        <v>4.0526315789473681</v>
      </c>
      <c r="E91" s="44">
        <v>6.4537424334971796E-2</v>
      </c>
      <c r="F91" s="42">
        <v>11.196004967940482</v>
      </c>
      <c r="G91" s="44">
        <v>0.23985042499766537</v>
      </c>
      <c r="H91" s="42">
        <v>6.392516085976049</v>
      </c>
      <c r="I91" s="44">
        <v>0.2426697422655269</v>
      </c>
      <c r="L91" s="79" t="s">
        <v>284</v>
      </c>
      <c r="M91" s="54" t="s">
        <v>205</v>
      </c>
      <c r="N91" s="53">
        <f>AVERAGE(E95,G95,I95)</f>
        <v>8.5187873951943868E-2</v>
      </c>
      <c r="O91" s="74"/>
      <c r="P91" s="75"/>
      <c r="Q91" s="75"/>
      <c r="R91" s="76"/>
      <c r="S91" s="79"/>
    </row>
    <row r="92" spans="1:19" x14ac:dyDescent="0.25">
      <c r="A92" s="45" t="s">
        <v>91</v>
      </c>
      <c r="B92" s="46" t="s">
        <v>277</v>
      </c>
      <c r="C92" s="11" t="s">
        <v>283</v>
      </c>
      <c r="D92" s="48">
        <v>29.210526315789473</v>
      </c>
      <c r="E92" s="50">
        <v>0.54537468275662082</v>
      </c>
      <c r="F92" s="48">
        <v>7.4221766622442953</v>
      </c>
      <c r="G92" s="50">
        <v>0.14356475018766612</v>
      </c>
      <c r="H92" s="48">
        <v>35.907781500565378</v>
      </c>
      <c r="I92" s="50">
        <v>0.40738634222461073</v>
      </c>
      <c r="L92" s="79" t="s">
        <v>284</v>
      </c>
      <c r="M92" s="46" t="s">
        <v>277</v>
      </c>
      <c r="N92" s="53">
        <f>AVERAGE(E96,G96,I96)</f>
        <v>0.32901213926298778</v>
      </c>
      <c r="O92" s="74"/>
      <c r="P92" s="75"/>
      <c r="Q92" s="75"/>
      <c r="R92" s="76"/>
      <c r="S92" s="79"/>
    </row>
    <row r="93" spans="1:19" x14ac:dyDescent="0.25">
      <c r="A93" s="35" t="s">
        <v>93</v>
      </c>
      <c r="B93" s="36" t="s">
        <v>316</v>
      </c>
      <c r="C93" s="12" t="s">
        <v>284</v>
      </c>
      <c r="D93" s="38">
        <v>7.6953578502573867</v>
      </c>
      <c r="E93" s="39">
        <v>6.3608253272878112E-2</v>
      </c>
      <c r="F93" s="38">
        <v>0.737290570610448</v>
      </c>
      <c r="G93" s="39">
        <v>2.4146559277587229E-2</v>
      </c>
      <c r="H93" s="38">
        <v>0.78941200908861664</v>
      </c>
      <c r="I93" s="39">
        <v>8.6047885657337675E-2</v>
      </c>
      <c r="L93" s="79" t="s">
        <v>285</v>
      </c>
      <c r="M93" s="36" t="s">
        <v>316</v>
      </c>
      <c r="N93" s="53">
        <f>AVERAGE(E97,G97,I97)</f>
        <v>0.29499288077814634</v>
      </c>
      <c r="O93" s="74"/>
      <c r="P93" s="75"/>
      <c r="Q93" s="75"/>
      <c r="R93" s="76"/>
      <c r="S93" s="79"/>
    </row>
    <row r="94" spans="1:19" x14ac:dyDescent="0.25">
      <c r="A94" s="40" t="s">
        <v>95</v>
      </c>
      <c r="B94" s="41" t="s">
        <v>318</v>
      </c>
      <c r="C94" s="13" t="s">
        <v>284</v>
      </c>
      <c r="D94" s="42">
        <v>6.4272520389962704</v>
      </c>
      <c r="E94" s="44">
        <v>0.40711286023317378</v>
      </c>
      <c r="F94" s="42">
        <v>8.6247062683105469</v>
      </c>
      <c r="G94" s="44">
        <v>0.4949337748435933</v>
      </c>
      <c r="H94" s="42">
        <v>7.7677184657046672</v>
      </c>
      <c r="I94" s="44">
        <v>0.52258468315735795</v>
      </c>
      <c r="L94" s="79" t="s">
        <v>285</v>
      </c>
      <c r="M94" s="54" t="s">
        <v>318</v>
      </c>
      <c r="N94" s="53">
        <f>AVERAGE(E98,G98,I98)</f>
        <v>0.99361526762431895</v>
      </c>
      <c r="O94" s="74"/>
      <c r="P94" s="75"/>
      <c r="Q94" s="75"/>
      <c r="R94" s="76"/>
      <c r="S94" s="79"/>
    </row>
    <row r="95" spans="1:19" x14ac:dyDescent="0.25">
      <c r="A95" s="40" t="s">
        <v>94</v>
      </c>
      <c r="B95" s="41" t="s">
        <v>205</v>
      </c>
      <c r="C95" s="13" t="s">
        <v>284</v>
      </c>
      <c r="D95" s="42">
        <v>2.5114165975692426</v>
      </c>
      <c r="E95" s="44">
        <v>3.9993854729157528E-2</v>
      </c>
      <c r="F95" s="42">
        <v>1.5876795116223787</v>
      </c>
      <c r="G95" s="44">
        <v>3.4012632784028045E-2</v>
      </c>
      <c r="H95" s="42">
        <v>4.7826601329602694</v>
      </c>
      <c r="I95" s="44">
        <v>0.18155713434264603</v>
      </c>
      <c r="L95" s="79" t="s">
        <v>285</v>
      </c>
      <c r="M95" s="54" t="s">
        <v>205</v>
      </c>
      <c r="N95" s="53">
        <f>AVERAGE(E99,G99,I99)</f>
        <v>0.39654304657548206</v>
      </c>
      <c r="O95" s="74"/>
      <c r="P95" s="75"/>
      <c r="Q95" s="75"/>
      <c r="R95" s="76"/>
      <c r="S95" s="79"/>
    </row>
    <row r="96" spans="1:19" x14ac:dyDescent="0.25">
      <c r="A96" s="45" t="s">
        <v>91</v>
      </c>
      <c r="B96" s="46" t="s">
        <v>277</v>
      </c>
      <c r="C96" s="14" t="s">
        <v>284</v>
      </c>
      <c r="D96" s="48">
        <v>17.775612689079125</v>
      </c>
      <c r="E96" s="50">
        <v>0.33187930358758694</v>
      </c>
      <c r="F96" s="48">
        <v>21.870595028525905</v>
      </c>
      <c r="G96" s="50">
        <v>0.42303580938701574</v>
      </c>
      <c r="H96" s="48">
        <v>20.459598742033307</v>
      </c>
      <c r="I96" s="50">
        <v>0.23212130481436066</v>
      </c>
      <c r="L96" s="79" t="s">
        <v>285</v>
      </c>
      <c r="M96" s="54" t="s">
        <v>277</v>
      </c>
      <c r="N96" s="53">
        <f>AVERAGE(E100,G100,I100)</f>
        <v>0.91113388675620166</v>
      </c>
      <c r="O96" s="74"/>
      <c r="P96" s="75"/>
      <c r="Q96" s="75"/>
      <c r="R96" s="76"/>
      <c r="S96" s="79"/>
    </row>
    <row r="97" spans="1:15" x14ac:dyDescent="0.25">
      <c r="A97" s="51" t="s">
        <v>93</v>
      </c>
      <c r="B97" s="52" t="s">
        <v>316</v>
      </c>
      <c r="C97" s="13" t="s">
        <v>285</v>
      </c>
      <c r="D97" s="42">
        <v>24.054322344191533</v>
      </c>
      <c r="E97" s="44">
        <v>0.19882810621024086</v>
      </c>
      <c r="F97" s="42">
        <v>15.289218300267271</v>
      </c>
      <c r="G97" s="44">
        <v>0.50072797715249051</v>
      </c>
      <c r="H97" s="42">
        <v>1.70108531650744</v>
      </c>
      <c r="I97" s="44">
        <v>0.18542255897170767</v>
      </c>
      <c r="M97" s="74"/>
      <c r="N97" s="74"/>
      <c r="O97" s="74"/>
    </row>
    <row r="98" spans="1:15" x14ac:dyDescent="0.25">
      <c r="A98" s="40" t="s">
        <v>95</v>
      </c>
      <c r="B98" s="41" t="s">
        <v>318</v>
      </c>
      <c r="C98" s="13" t="s">
        <v>285</v>
      </c>
      <c r="D98" s="42">
        <v>13.027152609317861</v>
      </c>
      <c r="E98" s="44">
        <v>0.82516156629539716</v>
      </c>
      <c r="F98" s="42">
        <v>18.727007414165296</v>
      </c>
      <c r="G98" s="44">
        <v>1.0746601893066414</v>
      </c>
      <c r="H98" s="42">
        <v>16.068382263183594</v>
      </c>
      <c r="I98" s="44">
        <v>1.0810240472709187</v>
      </c>
    </row>
    <row r="99" spans="1:15" x14ac:dyDescent="0.25">
      <c r="A99" s="40" t="s">
        <v>94</v>
      </c>
      <c r="B99" s="41" t="s">
        <v>205</v>
      </c>
      <c r="C99" s="13" t="s">
        <v>285</v>
      </c>
      <c r="D99" s="42">
        <v>4.7500706733541289</v>
      </c>
      <c r="E99" s="44">
        <v>7.5644015671166923E-2</v>
      </c>
      <c r="F99" s="42">
        <v>25.933372096011514</v>
      </c>
      <c r="G99" s="44">
        <v>0.55556694880559321</v>
      </c>
      <c r="H99" s="42">
        <v>14.710104089034232</v>
      </c>
      <c r="I99" s="44">
        <v>0.55841817524968607</v>
      </c>
    </row>
    <row r="100" spans="1:15" x14ac:dyDescent="0.25">
      <c r="A100" s="45" t="s">
        <v>91</v>
      </c>
      <c r="B100" s="46" t="s">
        <v>277</v>
      </c>
      <c r="C100" s="14" t="s">
        <v>285</v>
      </c>
      <c r="D100" s="48">
        <v>58.191441475076878</v>
      </c>
      <c r="E100" s="50">
        <v>1.0864624139437655</v>
      </c>
      <c r="F100" s="48">
        <v>47.838504188939147</v>
      </c>
      <c r="G100" s="50">
        <v>0.92532463396795062</v>
      </c>
      <c r="H100" s="48">
        <v>63.604439183285365</v>
      </c>
      <c r="I100" s="50">
        <v>0.7216146123568884</v>
      </c>
    </row>
  </sheetData>
  <sortState xmlns:xlrd2="http://schemas.microsoft.com/office/spreadsheetml/2017/richdata2" ref="A3:V10">
    <sortCondition descending="1" ref="V3:V10"/>
  </sortState>
  <mergeCells count="10">
    <mergeCell ref="AA12:AD12"/>
    <mergeCell ref="AF12:AI12"/>
    <mergeCell ref="AK12:AN12"/>
    <mergeCell ref="AP12:AR12"/>
    <mergeCell ref="AP37:AS37"/>
    <mergeCell ref="BE37:BH37"/>
    <mergeCell ref="BJ37:BM37"/>
    <mergeCell ref="BO37:BQ37"/>
    <mergeCell ref="B1:T1"/>
    <mergeCell ref="AA1:AR1"/>
  </mergeCells>
  <conditionalFormatting sqref="B4:E4">
    <cfRule type="colorScale" priority="153">
      <colorScale>
        <cfvo type="min"/>
        <cfvo type="percentile" val="50"/>
        <cfvo type="max"/>
        <color rgb="FF63BE7B"/>
        <color rgb="FFFFEB84"/>
        <color rgb="FFF8696B"/>
      </colorScale>
    </cfRule>
  </conditionalFormatting>
  <conditionalFormatting sqref="B6:E6">
    <cfRule type="colorScale" priority="156">
      <colorScale>
        <cfvo type="min"/>
        <cfvo type="percentile" val="50"/>
        <cfvo type="max"/>
        <color rgb="FF63BE7B"/>
        <color rgb="FFFFEB84"/>
        <color rgb="FFF8696B"/>
      </colorScale>
    </cfRule>
  </conditionalFormatting>
  <conditionalFormatting sqref="B3:E3">
    <cfRule type="colorScale" priority="159">
      <colorScale>
        <cfvo type="min"/>
        <cfvo type="percentile" val="50"/>
        <cfvo type="max"/>
        <color rgb="FF63BE7B"/>
        <color rgb="FFFFEB84"/>
        <color rgb="FFF8696B"/>
      </colorScale>
    </cfRule>
  </conditionalFormatting>
  <conditionalFormatting sqref="B7:E7">
    <cfRule type="colorScale" priority="162">
      <colorScale>
        <cfvo type="min"/>
        <cfvo type="percentile" val="50"/>
        <cfvo type="max"/>
        <color rgb="FF63BE7B"/>
        <color rgb="FFFFEB84"/>
        <color rgb="FFF8696B"/>
      </colorScale>
    </cfRule>
  </conditionalFormatting>
  <conditionalFormatting sqref="B10:E10">
    <cfRule type="colorScale" priority="165">
      <colorScale>
        <cfvo type="min"/>
        <cfvo type="percentile" val="50"/>
        <cfvo type="max"/>
        <color rgb="FF63BE7B"/>
        <color rgb="FFFFEB84"/>
        <color rgb="FFF8696B"/>
      </colorScale>
    </cfRule>
  </conditionalFormatting>
  <conditionalFormatting sqref="B9:E9">
    <cfRule type="colorScale" priority="168">
      <colorScale>
        <cfvo type="min"/>
        <cfvo type="percentile" val="50"/>
        <cfvo type="max"/>
        <color rgb="FF63BE7B"/>
        <color rgb="FFFFEB84"/>
        <color rgb="FFF8696B"/>
      </colorScale>
    </cfRule>
  </conditionalFormatting>
  <conditionalFormatting sqref="B5:E5">
    <cfRule type="colorScale" priority="171">
      <colorScale>
        <cfvo type="min"/>
        <cfvo type="percentile" val="50"/>
        <cfvo type="max"/>
        <color rgb="FF63BE7B"/>
        <color rgb="FFFFEB84"/>
        <color rgb="FFF8696B"/>
      </colorScale>
    </cfRule>
  </conditionalFormatting>
  <conditionalFormatting sqref="B8:E8">
    <cfRule type="colorScale" priority="174">
      <colorScale>
        <cfvo type="min"/>
        <cfvo type="percentile" val="50"/>
        <cfvo type="max"/>
        <color rgb="FF63BE7B"/>
        <color rgb="FFFFEB84"/>
        <color rgb="FFF8696B"/>
      </colorScale>
    </cfRule>
  </conditionalFormatting>
  <conditionalFormatting sqref="G4:J4">
    <cfRule type="colorScale" priority="175">
      <colorScale>
        <cfvo type="min"/>
        <cfvo type="percentile" val="50"/>
        <cfvo type="max"/>
        <color rgb="FF63BE7B"/>
        <color rgb="FFFFEB84"/>
        <color rgb="FFF8696B"/>
      </colorScale>
    </cfRule>
  </conditionalFormatting>
  <conditionalFormatting sqref="G6:J6">
    <cfRule type="colorScale" priority="178">
      <colorScale>
        <cfvo type="min"/>
        <cfvo type="percentile" val="50"/>
        <cfvo type="max"/>
        <color rgb="FF63BE7B"/>
        <color rgb="FFFFEB84"/>
        <color rgb="FFF8696B"/>
      </colorScale>
    </cfRule>
  </conditionalFormatting>
  <conditionalFormatting sqref="G3:J3">
    <cfRule type="colorScale" priority="181">
      <colorScale>
        <cfvo type="min"/>
        <cfvo type="percentile" val="50"/>
        <cfvo type="max"/>
        <color rgb="FF63BE7B"/>
        <color rgb="FFFFEB84"/>
        <color rgb="FFF8696B"/>
      </colorScale>
    </cfRule>
  </conditionalFormatting>
  <conditionalFormatting sqref="G7:J7">
    <cfRule type="colorScale" priority="184">
      <colorScale>
        <cfvo type="min"/>
        <cfvo type="percentile" val="50"/>
        <cfvo type="max"/>
        <color rgb="FF63BE7B"/>
        <color rgb="FFFFEB84"/>
        <color rgb="FFF8696B"/>
      </colorScale>
    </cfRule>
  </conditionalFormatting>
  <conditionalFormatting sqref="G10:J10">
    <cfRule type="colorScale" priority="187">
      <colorScale>
        <cfvo type="min"/>
        <cfvo type="percentile" val="50"/>
        <cfvo type="max"/>
        <color rgb="FF63BE7B"/>
        <color rgb="FFFFEB84"/>
        <color rgb="FFF8696B"/>
      </colorScale>
    </cfRule>
  </conditionalFormatting>
  <conditionalFormatting sqref="G9:J9">
    <cfRule type="colorScale" priority="190">
      <colorScale>
        <cfvo type="min"/>
        <cfvo type="percentile" val="50"/>
        <cfvo type="max"/>
        <color rgb="FF63BE7B"/>
        <color rgb="FFFFEB84"/>
        <color rgb="FFF8696B"/>
      </colorScale>
    </cfRule>
  </conditionalFormatting>
  <conditionalFormatting sqref="G5:J5">
    <cfRule type="colorScale" priority="193">
      <colorScale>
        <cfvo type="min"/>
        <cfvo type="percentile" val="50"/>
        <cfvo type="max"/>
        <color rgb="FF63BE7B"/>
        <color rgb="FFFFEB84"/>
        <color rgb="FFF8696B"/>
      </colorScale>
    </cfRule>
  </conditionalFormatting>
  <conditionalFormatting sqref="G8:J8">
    <cfRule type="colorScale" priority="196">
      <colorScale>
        <cfvo type="min"/>
        <cfvo type="percentile" val="50"/>
        <cfvo type="max"/>
        <color rgb="FF63BE7B"/>
        <color rgb="FFFFEB84"/>
        <color rgb="FFF8696B"/>
      </colorScale>
    </cfRule>
  </conditionalFormatting>
  <conditionalFormatting sqref="L10:O10">
    <cfRule type="colorScale" priority="234">
      <colorScale>
        <cfvo type="min"/>
        <cfvo type="percentile" val="50"/>
        <cfvo type="max"/>
        <color rgb="FF63BE7B"/>
        <color rgb="FFFFEB84"/>
        <color rgb="FFF8696B"/>
      </colorScale>
    </cfRule>
  </conditionalFormatting>
  <conditionalFormatting sqref="L9:O9">
    <cfRule type="colorScale" priority="237">
      <colorScale>
        <cfvo type="min"/>
        <cfvo type="percentile" val="50"/>
        <cfvo type="max"/>
        <color rgb="FF63BE7B"/>
        <color rgb="FFFFEB84"/>
        <color rgb="FFF8696B"/>
      </colorScale>
    </cfRule>
  </conditionalFormatting>
  <conditionalFormatting sqref="L5:O5">
    <cfRule type="colorScale" priority="240">
      <colorScale>
        <cfvo type="min"/>
        <cfvo type="percentile" val="50"/>
        <cfvo type="max"/>
        <color rgb="FF63BE7B"/>
        <color rgb="FFFFEB84"/>
        <color rgb="FFF8696B"/>
      </colorScale>
    </cfRule>
  </conditionalFormatting>
  <conditionalFormatting sqref="L8:O8">
    <cfRule type="colorScale" priority="243">
      <colorScale>
        <cfvo type="min"/>
        <cfvo type="percentile" val="50"/>
        <cfvo type="max"/>
        <color rgb="FF63BE7B"/>
        <color rgb="FFFFEB84"/>
        <color rgb="FFF8696B"/>
      </colorScale>
    </cfRule>
  </conditionalFormatting>
  <conditionalFormatting sqref="L4:O4">
    <cfRule type="colorScale" priority="246">
      <colorScale>
        <cfvo type="min"/>
        <cfvo type="percentile" val="50"/>
        <cfvo type="max"/>
        <color rgb="FF63BE7B"/>
        <color rgb="FFFFEB84"/>
        <color rgb="FFF8696B"/>
      </colorScale>
    </cfRule>
  </conditionalFormatting>
  <conditionalFormatting sqref="L6:O6">
    <cfRule type="colorScale" priority="249">
      <colorScale>
        <cfvo type="min"/>
        <cfvo type="percentile" val="50"/>
        <cfvo type="max"/>
        <color rgb="FF63BE7B"/>
        <color rgb="FFFFEB84"/>
        <color rgb="FFF8696B"/>
      </colorScale>
    </cfRule>
  </conditionalFormatting>
  <conditionalFormatting sqref="L3:O3">
    <cfRule type="colorScale" priority="252">
      <colorScale>
        <cfvo type="min"/>
        <cfvo type="percentile" val="50"/>
        <cfvo type="max"/>
        <color rgb="FF63BE7B"/>
        <color rgb="FFFFEB84"/>
        <color rgb="FFF8696B"/>
      </colorScale>
    </cfRule>
  </conditionalFormatting>
  <conditionalFormatting sqref="L7:O7">
    <cfRule type="colorScale" priority="255">
      <colorScale>
        <cfvo type="min"/>
        <cfvo type="percentile" val="50"/>
        <cfvo type="max"/>
        <color rgb="FF63BE7B"/>
        <color rgb="FFFFEB84"/>
        <color rgb="FFF8696B"/>
      </colorScale>
    </cfRule>
  </conditionalFormatting>
  <conditionalFormatting sqref="Q3:S10">
    <cfRule type="colorScale" priority="258">
      <colorScale>
        <cfvo type="min"/>
        <cfvo type="percentile" val="50"/>
        <cfvo type="max"/>
        <color rgb="FF63BE7B"/>
        <color rgb="FFFFEB84"/>
        <color rgb="FFF8696B"/>
      </colorScale>
    </cfRule>
  </conditionalFormatting>
  <conditionalFormatting sqref="AA4:AD4">
    <cfRule type="colorScale" priority="46">
      <colorScale>
        <cfvo type="min"/>
        <cfvo type="percentile" val="50"/>
        <cfvo type="max"/>
        <color rgb="FF63BE7B"/>
        <color rgb="FFFFEB84"/>
        <color rgb="FFF8696B"/>
      </colorScale>
    </cfRule>
  </conditionalFormatting>
  <conditionalFormatting sqref="AA6:AD6">
    <cfRule type="colorScale" priority="47">
      <colorScale>
        <cfvo type="min"/>
        <cfvo type="percentile" val="50"/>
        <cfvo type="max"/>
        <color rgb="FF63BE7B"/>
        <color rgb="FFFFEB84"/>
        <color rgb="FFF8696B"/>
      </colorScale>
    </cfRule>
  </conditionalFormatting>
  <conditionalFormatting sqref="AA3:AD3">
    <cfRule type="colorScale" priority="48">
      <colorScale>
        <cfvo type="min"/>
        <cfvo type="percentile" val="50"/>
        <cfvo type="max"/>
        <color rgb="FF63BE7B"/>
        <color rgb="FFFFEB84"/>
        <color rgb="FFF8696B"/>
      </colorScale>
    </cfRule>
  </conditionalFormatting>
  <conditionalFormatting sqref="AA7:AD7">
    <cfRule type="colorScale" priority="49">
      <colorScale>
        <cfvo type="min"/>
        <cfvo type="percentile" val="50"/>
        <cfvo type="max"/>
        <color rgb="FF63BE7B"/>
        <color rgb="FFFFEB84"/>
        <color rgb="FFF8696B"/>
      </colorScale>
    </cfRule>
  </conditionalFormatting>
  <conditionalFormatting sqref="AA10:AD10">
    <cfRule type="colorScale" priority="50">
      <colorScale>
        <cfvo type="min"/>
        <cfvo type="percentile" val="50"/>
        <cfvo type="max"/>
        <color rgb="FF63BE7B"/>
        <color rgb="FFFFEB84"/>
        <color rgb="FFF8696B"/>
      </colorScale>
    </cfRule>
  </conditionalFormatting>
  <conditionalFormatting sqref="AA9:AD9">
    <cfRule type="colorScale" priority="51">
      <colorScale>
        <cfvo type="min"/>
        <cfvo type="percentile" val="50"/>
        <cfvo type="max"/>
        <color rgb="FF63BE7B"/>
        <color rgb="FFFFEB84"/>
        <color rgb="FFF8696B"/>
      </colorScale>
    </cfRule>
  </conditionalFormatting>
  <conditionalFormatting sqref="AA5:AD5">
    <cfRule type="colorScale" priority="52">
      <colorScale>
        <cfvo type="min"/>
        <cfvo type="percentile" val="50"/>
        <cfvo type="max"/>
        <color rgb="FF63BE7B"/>
        <color rgb="FFFFEB84"/>
        <color rgb="FFF8696B"/>
      </colorScale>
    </cfRule>
  </conditionalFormatting>
  <conditionalFormatting sqref="AA8:AD8">
    <cfRule type="colorScale" priority="53">
      <colorScale>
        <cfvo type="min"/>
        <cfvo type="percentile" val="50"/>
        <cfvo type="max"/>
        <color rgb="FF63BE7B"/>
        <color rgb="FFFFEB84"/>
        <color rgb="FFF8696B"/>
      </colorScale>
    </cfRule>
  </conditionalFormatting>
  <conditionalFormatting sqref="AF4:AI4">
    <cfRule type="colorScale" priority="54">
      <colorScale>
        <cfvo type="min"/>
        <cfvo type="percentile" val="50"/>
        <cfvo type="max"/>
        <color rgb="FF63BE7B"/>
        <color rgb="FFFFEB84"/>
        <color rgb="FFF8696B"/>
      </colorScale>
    </cfRule>
  </conditionalFormatting>
  <conditionalFormatting sqref="AF6:AI6">
    <cfRule type="colorScale" priority="55">
      <colorScale>
        <cfvo type="min"/>
        <cfvo type="percentile" val="50"/>
        <cfvo type="max"/>
        <color rgb="FF63BE7B"/>
        <color rgb="FFFFEB84"/>
        <color rgb="FFF8696B"/>
      </colorScale>
    </cfRule>
  </conditionalFormatting>
  <conditionalFormatting sqref="AF3:AI3">
    <cfRule type="colorScale" priority="56">
      <colorScale>
        <cfvo type="min"/>
        <cfvo type="percentile" val="50"/>
        <cfvo type="max"/>
        <color rgb="FF63BE7B"/>
        <color rgb="FFFFEB84"/>
        <color rgb="FFF8696B"/>
      </colorScale>
    </cfRule>
  </conditionalFormatting>
  <conditionalFormatting sqref="AF7:AI7">
    <cfRule type="colorScale" priority="57">
      <colorScale>
        <cfvo type="min"/>
        <cfvo type="percentile" val="50"/>
        <cfvo type="max"/>
        <color rgb="FF63BE7B"/>
        <color rgb="FFFFEB84"/>
        <color rgb="FFF8696B"/>
      </colorScale>
    </cfRule>
  </conditionalFormatting>
  <conditionalFormatting sqref="AF10:AI10">
    <cfRule type="colorScale" priority="58">
      <colorScale>
        <cfvo type="min"/>
        <cfvo type="percentile" val="50"/>
        <cfvo type="max"/>
        <color rgb="FF63BE7B"/>
        <color rgb="FFFFEB84"/>
        <color rgb="FFF8696B"/>
      </colorScale>
    </cfRule>
  </conditionalFormatting>
  <conditionalFormatting sqref="AF9:AI9">
    <cfRule type="colorScale" priority="59">
      <colorScale>
        <cfvo type="min"/>
        <cfvo type="percentile" val="50"/>
        <cfvo type="max"/>
        <color rgb="FF63BE7B"/>
        <color rgb="FFFFEB84"/>
        <color rgb="FFF8696B"/>
      </colorScale>
    </cfRule>
  </conditionalFormatting>
  <conditionalFormatting sqref="AF5:AI5">
    <cfRule type="colorScale" priority="60">
      <colorScale>
        <cfvo type="min"/>
        <cfvo type="percentile" val="50"/>
        <cfvo type="max"/>
        <color rgb="FF63BE7B"/>
        <color rgb="FFFFEB84"/>
        <color rgb="FFF8696B"/>
      </colorScale>
    </cfRule>
  </conditionalFormatting>
  <conditionalFormatting sqref="AF8:AI8">
    <cfRule type="colorScale" priority="61">
      <colorScale>
        <cfvo type="min"/>
        <cfvo type="percentile" val="50"/>
        <cfvo type="max"/>
        <color rgb="FF63BE7B"/>
        <color rgb="FFFFEB84"/>
        <color rgb="FFF8696B"/>
      </colorScale>
    </cfRule>
  </conditionalFormatting>
  <conditionalFormatting sqref="AK5:AN5">
    <cfRule type="colorScale" priority="64">
      <colorScale>
        <cfvo type="min"/>
        <cfvo type="percentile" val="50"/>
        <cfvo type="max"/>
        <color rgb="FF63BE7B"/>
        <color rgb="FFFFEB84"/>
        <color rgb="FFF8696B"/>
      </colorScale>
    </cfRule>
  </conditionalFormatting>
  <conditionalFormatting sqref="AK4:AN4">
    <cfRule type="colorScale" priority="66">
      <colorScale>
        <cfvo type="min"/>
        <cfvo type="percentile" val="50"/>
        <cfvo type="max"/>
        <color rgb="FF63BE7B"/>
        <color rgb="FFFFEB84"/>
        <color rgb="FFF8696B"/>
      </colorScale>
    </cfRule>
  </conditionalFormatting>
  <conditionalFormatting sqref="AK6:AN6">
    <cfRule type="colorScale" priority="67">
      <colorScale>
        <cfvo type="min"/>
        <cfvo type="percentile" val="50"/>
        <cfvo type="max"/>
        <color rgb="FF63BE7B"/>
        <color rgb="FFFFEB84"/>
        <color rgb="FFF8696B"/>
      </colorScale>
    </cfRule>
  </conditionalFormatting>
  <conditionalFormatting sqref="AK3:AN3">
    <cfRule type="colorScale" priority="68">
      <colorScale>
        <cfvo type="min"/>
        <cfvo type="percentile" val="50"/>
        <cfvo type="max"/>
        <color rgb="FF63BE7B"/>
        <color rgb="FFFFEB84"/>
        <color rgb="FFF8696B"/>
      </colorScale>
    </cfRule>
  </conditionalFormatting>
  <conditionalFormatting sqref="AK7:AN7">
    <cfRule type="colorScale" priority="69">
      <colorScale>
        <cfvo type="min"/>
        <cfvo type="percentile" val="50"/>
        <cfvo type="max"/>
        <color rgb="FF63BE7B"/>
        <color rgb="FFFFEB84"/>
        <color rgb="FFF8696B"/>
      </colorScale>
    </cfRule>
  </conditionalFormatting>
  <conditionalFormatting sqref="AP3:AR10">
    <cfRule type="colorScale" priority="70">
      <colorScale>
        <cfvo type="min"/>
        <cfvo type="percentile" val="50"/>
        <cfvo type="max"/>
        <color rgb="FF63BE7B"/>
        <color rgb="FFFFEB84"/>
        <color rgb="FFF8696B"/>
      </colorScale>
    </cfRule>
  </conditionalFormatting>
  <conditionalFormatting sqref="AK8:AN8">
    <cfRule type="colorScale" priority="44">
      <colorScale>
        <cfvo type="min"/>
        <cfvo type="percentile" val="50"/>
        <cfvo type="max"/>
        <color rgb="FF63BE7B"/>
        <color rgb="FFFFEB84"/>
        <color rgb="FFF8696B"/>
      </colorScale>
    </cfRule>
  </conditionalFormatting>
  <conditionalFormatting sqref="AK9:AN9">
    <cfRule type="colorScale" priority="43">
      <colorScale>
        <cfvo type="min"/>
        <cfvo type="percentile" val="50"/>
        <cfvo type="max"/>
        <color rgb="FF63BE7B"/>
        <color rgb="FFFFEB84"/>
        <color rgb="FFF8696B"/>
      </colorScale>
    </cfRule>
  </conditionalFormatting>
  <conditionalFormatting sqref="AK10:AN10">
    <cfRule type="colorScale" priority="42">
      <colorScale>
        <cfvo type="min"/>
        <cfvo type="percentile" val="50"/>
        <cfvo type="max"/>
        <color rgb="FF63BE7B"/>
        <color rgb="FFFFEB84"/>
        <color rgb="FFF8696B"/>
      </colorScale>
    </cfRule>
  </conditionalFormatting>
  <conditionalFormatting sqref="BE29:BH29">
    <cfRule type="colorScale" priority="28">
      <colorScale>
        <cfvo type="min"/>
        <cfvo type="percentile" val="50"/>
        <cfvo type="max"/>
        <color rgb="FF63BE7B"/>
        <color rgb="FFFFEB84"/>
        <color rgb="FFF8696B"/>
      </colorScale>
    </cfRule>
  </conditionalFormatting>
  <conditionalFormatting sqref="BE31:BH31">
    <cfRule type="colorScale" priority="29">
      <colorScale>
        <cfvo type="min"/>
        <cfvo type="percentile" val="50"/>
        <cfvo type="max"/>
        <color rgb="FF63BE7B"/>
        <color rgb="FFFFEB84"/>
        <color rgb="FFF8696B"/>
      </colorScale>
    </cfRule>
  </conditionalFormatting>
  <conditionalFormatting sqref="BE28:BH28">
    <cfRule type="colorScale" priority="30">
      <colorScale>
        <cfvo type="min"/>
        <cfvo type="percentile" val="50"/>
        <cfvo type="max"/>
        <color rgb="FF63BE7B"/>
        <color rgb="FFFFEB84"/>
        <color rgb="FFF8696B"/>
      </colorScale>
    </cfRule>
  </conditionalFormatting>
  <conditionalFormatting sqref="BE32:BH32">
    <cfRule type="colorScale" priority="31">
      <colorScale>
        <cfvo type="min"/>
        <cfvo type="percentile" val="50"/>
        <cfvo type="max"/>
        <color rgb="FF63BE7B"/>
        <color rgb="FFFFEB84"/>
        <color rgb="FFF8696B"/>
      </colorScale>
    </cfRule>
  </conditionalFormatting>
  <conditionalFormatting sqref="BE35:BH35">
    <cfRule type="colorScale" priority="32">
      <colorScale>
        <cfvo type="min"/>
        <cfvo type="percentile" val="50"/>
        <cfvo type="max"/>
        <color rgb="FF63BE7B"/>
        <color rgb="FFFFEB84"/>
        <color rgb="FFF8696B"/>
      </colorScale>
    </cfRule>
  </conditionalFormatting>
  <conditionalFormatting sqref="BE34:BH34">
    <cfRule type="colorScale" priority="33">
      <colorScale>
        <cfvo type="min"/>
        <cfvo type="percentile" val="50"/>
        <cfvo type="max"/>
        <color rgb="FF63BE7B"/>
        <color rgb="FFFFEB84"/>
        <color rgb="FFF8696B"/>
      </colorScale>
    </cfRule>
  </conditionalFormatting>
  <conditionalFormatting sqref="BE30:BH30">
    <cfRule type="colorScale" priority="34">
      <colorScale>
        <cfvo type="min"/>
        <cfvo type="percentile" val="50"/>
        <cfvo type="max"/>
        <color rgb="FF63BE7B"/>
        <color rgb="FFFFEB84"/>
        <color rgb="FFF8696B"/>
      </colorScale>
    </cfRule>
  </conditionalFormatting>
  <conditionalFormatting sqref="BE33:BH33">
    <cfRule type="colorScale" priority="35">
      <colorScale>
        <cfvo type="min"/>
        <cfvo type="percentile" val="50"/>
        <cfvo type="max"/>
        <color rgb="FF63BE7B"/>
        <color rgb="FFFFEB84"/>
        <color rgb="FFF8696B"/>
      </colorScale>
    </cfRule>
  </conditionalFormatting>
  <conditionalFormatting sqref="BJ30:BM30">
    <cfRule type="colorScale" priority="36">
      <colorScale>
        <cfvo type="min"/>
        <cfvo type="percentile" val="50"/>
        <cfvo type="max"/>
        <color rgb="FF63BE7B"/>
        <color rgb="FFFFEB84"/>
        <color rgb="FFF8696B"/>
      </colorScale>
    </cfRule>
  </conditionalFormatting>
  <conditionalFormatting sqref="BJ29:BM29">
    <cfRule type="colorScale" priority="37">
      <colorScale>
        <cfvo type="min"/>
        <cfvo type="percentile" val="50"/>
        <cfvo type="max"/>
        <color rgb="FF63BE7B"/>
        <color rgb="FFFFEB84"/>
        <color rgb="FFF8696B"/>
      </colorScale>
    </cfRule>
  </conditionalFormatting>
  <conditionalFormatting sqref="BJ31:BM31">
    <cfRule type="colorScale" priority="38">
      <colorScale>
        <cfvo type="min"/>
        <cfvo type="percentile" val="50"/>
        <cfvo type="max"/>
        <color rgb="FF63BE7B"/>
        <color rgb="FFFFEB84"/>
        <color rgb="FFF8696B"/>
      </colorScale>
    </cfRule>
  </conditionalFormatting>
  <conditionalFormatting sqref="BJ28:BM28">
    <cfRule type="colorScale" priority="39">
      <colorScale>
        <cfvo type="min"/>
        <cfvo type="percentile" val="50"/>
        <cfvo type="max"/>
        <color rgb="FF63BE7B"/>
        <color rgb="FFFFEB84"/>
        <color rgb="FFF8696B"/>
      </colorScale>
    </cfRule>
  </conditionalFormatting>
  <conditionalFormatting sqref="BJ32:BM32">
    <cfRule type="colorScale" priority="40">
      <colorScale>
        <cfvo type="min"/>
        <cfvo type="percentile" val="50"/>
        <cfvo type="max"/>
        <color rgb="FF63BE7B"/>
        <color rgb="FFFFEB84"/>
        <color rgb="FFF8696B"/>
      </colorScale>
    </cfRule>
  </conditionalFormatting>
  <conditionalFormatting sqref="BO28:BQ35">
    <cfRule type="colorScale" priority="41">
      <colorScale>
        <cfvo type="min"/>
        <cfvo type="percentile" val="50"/>
        <cfvo type="max"/>
        <color rgb="FF63BE7B"/>
        <color rgb="FFFFEB84"/>
        <color rgb="FFF8696B"/>
      </colorScale>
    </cfRule>
  </conditionalFormatting>
  <conditionalFormatting sqref="BJ33:BM33">
    <cfRule type="colorScale" priority="19">
      <colorScale>
        <cfvo type="min"/>
        <cfvo type="percentile" val="50"/>
        <cfvo type="max"/>
        <color rgb="FF63BE7B"/>
        <color rgb="FFFFEB84"/>
        <color rgb="FFF8696B"/>
      </colorScale>
    </cfRule>
  </conditionalFormatting>
  <conditionalFormatting sqref="BJ34:BM34">
    <cfRule type="colorScale" priority="18">
      <colorScale>
        <cfvo type="min"/>
        <cfvo type="percentile" val="50"/>
        <cfvo type="max"/>
        <color rgb="FF63BE7B"/>
        <color rgb="FFFFEB84"/>
        <color rgb="FFF8696B"/>
      </colorScale>
    </cfRule>
  </conditionalFormatting>
  <conditionalFormatting sqref="BJ35:BM35">
    <cfRule type="colorScale" priority="17">
      <colorScale>
        <cfvo type="min"/>
        <cfvo type="percentile" val="50"/>
        <cfvo type="max"/>
        <color rgb="FF63BE7B"/>
        <color rgb="FFFFEB84"/>
        <color rgb="FFF8696B"/>
      </colorScale>
    </cfRule>
  </conditionalFormatting>
  <conditionalFormatting sqref="AP44:AS44">
    <cfRule type="colorScale" priority="262">
      <colorScale>
        <cfvo type="min"/>
        <cfvo type="percentile" val="50"/>
        <cfvo type="max"/>
        <color rgb="FF63BE7B"/>
        <color rgb="FFFFEB84"/>
        <color rgb="FFF8696B"/>
      </colorScale>
    </cfRule>
  </conditionalFormatting>
  <conditionalFormatting sqref="AP46:AS46">
    <cfRule type="colorScale" priority="265">
      <colorScale>
        <cfvo type="min"/>
        <cfvo type="percentile" val="50"/>
        <cfvo type="max"/>
        <color rgb="FF63BE7B"/>
        <color rgb="FFFFEB84"/>
        <color rgb="FFF8696B"/>
      </colorScale>
    </cfRule>
  </conditionalFormatting>
  <conditionalFormatting sqref="AP43:AS43">
    <cfRule type="colorScale" priority="268">
      <colorScale>
        <cfvo type="min"/>
        <cfvo type="percentile" val="50"/>
        <cfvo type="max"/>
        <color rgb="FF63BE7B"/>
        <color rgb="FFFFEB84"/>
        <color rgb="FFF8696B"/>
      </colorScale>
    </cfRule>
  </conditionalFormatting>
  <conditionalFormatting sqref="AP47:AS47">
    <cfRule type="colorScale" priority="271">
      <colorScale>
        <cfvo type="min"/>
        <cfvo type="percentile" val="50"/>
        <cfvo type="max"/>
        <color rgb="FF63BE7B"/>
        <color rgb="FFFFEB84"/>
        <color rgb="FFF8696B"/>
      </colorScale>
    </cfRule>
  </conditionalFormatting>
  <conditionalFormatting sqref="AP50:AS50">
    <cfRule type="colorScale" priority="274">
      <colorScale>
        <cfvo type="min"/>
        <cfvo type="percentile" val="50"/>
        <cfvo type="max"/>
        <color rgb="FF63BE7B"/>
        <color rgb="FFFFEB84"/>
        <color rgb="FFF8696B"/>
      </colorScale>
    </cfRule>
  </conditionalFormatting>
  <conditionalFormatting sqref="AP49:AS49">
    <cfRule type="colorScale" priority="277">
      <colorScale>
        <cfvo type="min"/>
        <cfvo type="percentile" val="50"/>
        <cfvo type="max"/>
        <color rgb="FF63BE7B"/>
        <color rgb="FFFFEB84"/>
        <color rgb="FFF8696B"/>
      </colorScale>
    </cfRule>
  </conditionalFormatting>
  <conditionalFormatting sqref="AP45:AS45">
    <cfRule type="colorScale" priority="280">
      <colorScale>
        <cfvo type="min"/>
        <cfvo type="percentile" val="50"/>
        <cfvo type="max"/>
        <color rgb="FF63BE7B"/>
        <color rgb="FFFFEB84"/>
        <color rgb="FFF8696B"/>
      </colorScale>
    </cfRule>
  </conditionalFormatting>
  <conditionalFormatting sqref="AP48:AS48">
    <cfRule type="colorScale" priority="283">
      <colorScale>
        <cfvo type="min"/>
        <cfvo type="percentile" val="50"/>
        <cfvo type="max"/>
        <color rgb="FF63BE7B"/>
        <color rgb="FFFFEB84"/>
        <color rgb="FFF8696B"/>
      </colorScale>
    </cfRule>
  </conditionalFormatting>
  <conditionalFormatting sqref="AP29:AS29">
    <cfRule type="colorScale" priority="1">
      <colorScale>
        <cfvo type="min"/>
        <cfvo type="percentile" val="50"/>
        <cfvo type="max"/>
        <color rgb="FF63BE7B"/>
        <color rgb="FFFFEB84"/>
        <color rgb="FFF8696B"/>
      </colorScale>
    </cfRule>
  </conditionalFormatting>
  <conditionalFormatting sqref="AP31:AS31">
    <cfRule type="colorScale" priority="2">
      <colorScale>
        <cfvo type="min"/>
        <cfvo type="percentile" val="50"/>
        <cfvo type="max"/>
        <color rgb="FF63BE7B"/>
        <color rgb="FFFFEB84"/>
        <color rgb="FFF8696B"/>
      </colorScale>
    </cfRule>
  </conditionalFormatting>
  <conditionalFormatting sqref="AP28:AS28">
    <cfRule type="colorScale" priority="3">
      <colorScale>
        <cfvo type="min"/>
        <cfvo type="percentile" val="50"/>
        <cfvo type="max"/>
        <color rgb="FF63BE7B"/>
        <color rgb="FFFFEB84"/>
        <color rgb="FFF8696B"/>
      </colorScale>
    </cfRule>
  </conditionalFormatting>
  <conditionalFormatting sqref="AP32:AS32">
    <cfRule type="colorScale" priority="4">
      <colorScale>
        <cfvo type="min"/>
        <cfvo type="percentile" val="50"/>
        <cfvo type="max"/>
        <color rgb="FF63BE7B"/>
        <color rgb="FFFFEB84"/>
        <color rgb="FFF8696B"/>
      </colorScale>
    </cfRule>
  </conditionalFormatting>
  <conditionalFormatting sqref="AP35:AS35">
    <cfRule type="colorScale" priority="5">
      <colorScale>
        <cfvo type="min"/>
        <cfvo type="percentile" val="50"/>
        <cfvo type="max"/>
        <color rgb="FF63BE7B"/>
        <color rgb="FFFFEB84"/>
        <color rgb="FFF8696B"/>
      </colorScale>
    </cfRule>
  </conditionalFormatting>
  <conditionalFormatting sqref="AP34:AS34">
    <cfRule type="colorScale" priority="6">
      <colorScale>
        <cfvo type="min"/>
        <cfvo type="percentile" val="50"/>
        <cfvo type="max"/>
        <color rgb="FF63BE7B"/>
        <color rgb="FFFFEB84"/>
        <color rgb="FFF8696B"/>
      </colorScale>
    </cfRule>
  </conditionalFormatting>
  <conditionalFormatting sqref="AP30:AS30">
    <cfRule type="colorScale" priority="7">
      <colorScale>
        <cfvo type="min"/>
        <cfvo type="percentile" val="50"/>
        <cfvo type="max"/>
        <color rgb="FF63BE7B"/>
        <color rgb="FFFFEB84"/>
        <color rgb="FFF8696B"/>
      </colorScale>
    </cfRule>
  </conditionalFormatting>
  <conditionalFormatting sqref="AP33:AS33">
    <cfRule type="colorScale" priority="8">
      <colorScale>
        <cfvo type="min"/>
        <cfvo type="percentile" val="50"/>
        <cfvo type="max"/>
        <color rgb="FF63BE7B"/>
        <color rgb="FFFFEB84"/>
        <color rgb="FFF8696B"/>
      </colorScale>
    </cfRule>
  </conditionalFormatting>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BDFB93D83E1A514086653C8A9B1C4376" ma:contentTypeVersion="34" ma:contentTypeDescription="Create a new document." ma:contentTypeScope="" ma:versionID="d4b9ee4c6d3d29b5e4754a7b278d4ee6">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20ac88f0-eb75-465d-b21b-4609a84f280e" xmlns:ns7="5a227329-8570-48f8-a936-bec1526d1cbc" targetNamespace="http://schemas.microsoft.com/office/2006/metadata/properties" ma:root="true" ma:fieldsID="4cd70f3cb8d4f333d58567bc20f03919" ns1:_="" ns3:_="" ns4:_="" ns5:_="" ns6:_="" ns7:_="">
    <xsd:import namespace="http://schemas.microsoft.com/sharepoint/v3"/>
    <xsd:import namespace="4ffa91fb-a0ff-4ac5-b2db-65c790d184a4"/>
    <xsd:import namespace="http://schemas.microsoft.com/sharepoint.v3"/>
    <xsd:import namespace="http://schemas.microsoft.com/sharepoint/v3/fields"/>
    <xsd:import namespace="20ac88f0-eb75-465d-b21b-4609a84f280e"/>
    <xsd:import namespace="5a227329-8570-48f8-a936-bec1526d1cbc"/>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1:IMAddress" minOccurs="0"/>
                <xsd:element ref="ns6:SharingHintHash" minOccurs="0"/>
                <xsd:element ref="ns6:SharedWithDetails" minOccurs="0"/>
                <xsd:element ref="ns7:MediaServiceMetadata" minOccurs="0"/>
                <xsd:element ref="ns7:MediaServiceFastMetadata" minOccurs="0"/>
                <xsd:element ref="ns6:Records_x0020_Status" minOccurs="0"/>
                <xsd:element ref="ns6:Records_x0020_Date" minOccurs="0"/>
                <xsd:element ref="ns7:MediaServiceAutoTags" minOccurs="0"/>
                <xsd:element ref="ns7:MediaServiceOCR" minOccurs="0"/>
                <xsd:element ref="ns7:MediaServiceDateTaken" minOccurs="0"/>
                <xsd:element ref="ns7:MediaServiceLocation" minOccurs="0"/>
                <xsd:element ref="ns7:MediaServiceGenerationTime" minOccurs="0"/>
                <xsd:element ref="ns7:MediaServiceEventHashCod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IMAddress" ma:index="2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ec49d3a3-8056-40cc-bcfa-251e6b0f8011}" ma:internalName="TaxCatchAllLabel" ma:readOnly="true" ma:showField="CatchAllDataLabel" ma:web="20ac88f0-eb75-465d-b21b-4609a84f280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ec49d3a3-8056-40cc-bcfa-251e6b0f8011}" ma:internalName="TaxCatchAll" ma:showField="CatchAllData" ma:web="20ac88f0-eb75-465d-b21b-4609a84f28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c88f0-eb75-465d-b21b-4609a84f280e"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0" nillable="true" ma:displayName="Sharing Hint Hash" ma:internalName="SharingHintHash" ma:readOnly="true">
      <xsd:simpleType>
        <xsd:restriction base="dms:Text"/>
      </xsd:simple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Records_x0020_Status" ma:index="34" nillable="true" ma:displayName="Records Status" ma:default="Pending" ma:internalName="Records_x0020_Status">
      <xsd:simpleType>
        <xsd:restriction base="dms:Text"/>
      </xsd:simpleType>
    </xsd:element>
    <xsd:element name="Records_x0020_Date" ma:index="35"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a227329-8570-48f8-a936-bec1526d1cbc"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AutoTags" ma:index="36" nillable="true" ma:displayName="Tags" ma:internalName="MediaServiceAutoTags"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Date xmlns="20ac88f0-eb75-465d-b21b-4609a84f280e"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IMAddress xmlns="http://schemas.microsoft.com/sharepoint/v3" xsi:nil="true"/>
    <Rights xmlns="4ffa91fb-a0ff-4ac5-b2db-65c790d184a4" xsi:nil="true"/>
    <Records_x0020_Status xmlns="20ac88f0-eb75-465d-b21b-4609a84f280e">Pending</Records_x0020_Status>
    <Document_x0020_Creation_x0020_Date xmlns="4ffa91fb-a0ff-4ac5-b2db-65c790d184a4">2020-06-19T16:12:45+00:00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F7C027-D5EB-4EFF-8069-7E7F723D3E74}">
  <ds:schemaRefs>
    <ds:schemaRef ds:uri="Microsoft.SharePoint.Taxonomy.ContentTypeSync"/>
  </ds:schemaRefs>
</ds:datastoreItem>
</file>

<file path=customXml/itemProps2.xml><?xml version="1.0" encoding="utf-8"?>
<ds:datastoreItem xmlns:ds="http://schemas.openxmlformats.org/officeDocument/2006/customXml" ds:itemID="{8519D163-FD5F-42CB-A2B7-E9B8C6E625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c88f0-eb75-465d-b21b-4609a84f280e"/>
    <ds:schemaRef ds:uri="5a227329-8570-48f8-a936-bec1526d1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67AE56-2630-4990-BD37-9994CAC8DBE5}">
  <ds:schemaRefs>
    <ds:schemaRef ds:uri="http://purl.org/dc/elements/1.1/"/>
    <ds:schemaRef ds:uri="http://schemas.microsoft.com/office/2006/metadata/properties"/>
    <ds:schemaRef ds:uri="5a227329-8570-48f8-a936-bec1526d1cbc"/>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ac88f0-eb75-465d-b21b-4609a84f280e"/>
    <ds:schemaRef ds:uri="http://schemas.microsoft.com/sharepoint/v3/fields"/>
    <ds:schemaRef ds:uri="http://schemas.microsoft.com/sharepoint.v3"/>
    <ds:schemaRef ds:uri="4ffa91fb-a0ff-4ac5-b2db-65c790d184a4"/>
    <ds:schemaRef ds:uri="http://www.w3.org/XML/1998/namespace"/>
  </ds:schemaRefs>
</ds:datastoreItem>
</file>

<file path=customXml/itemProps4.xml><?xml version="1.0" encoding="utf-8"?>
<ds:datastoreItem xmlns:ds="http://schemas.openxmlformats.org/officeDocument/2006/customXml" ds:itemID="{D0E3DF68-141D-4F8A-9B78-28D9D9E09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description</vt:lpstr>
      <vt:lpstr>Seq count data</vt:lpstr>
      <vt:lpstr>FP vs seq correl</vt:lpstr>
      <vt:lpstr>Fig 8 data</vt:lpstr>
      <vt:lpstr>Fig 9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Chorley, Brian</dc:creator>
  <cp:lastModifiedBy>Chorley, Brian</cp:lastModifiedBy>
  <dcterms:created xsi:type="dcterms:W3CDTF">2020-01-21T22:43:45Z</dcterms:created>
  <dcterms:modified xsi:type="dcterms:W3CDTF">2020-06-23T20:18:36Z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0x010100BDFB93D83E1A514086653C8A9B1C4376</vt:lpwstr>
  </property>
</Properties>
</file>