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muhlen_christy_epa_gov/Documents/Profile/Desktop/Telework 2017/Grandview/"/>
    </mc:Choice>
  </mc:AlternateContent>
  <xr:revisionPtr revIDLastSave="0" documentId="8_{86DA5905-CC87-473B-AED4-9675328900D0}" xr6:coauthVersionLast="44" xr6:coauthVersionMax="44" xr10:uidLastSave="{00000000-0000-0000-0000-000000000000}"/>
  <bookViews>
    <workbookView xWindow="28680" yWindow="-120" windowWidth="20730" windowHeight="11160" firstSheet="4" activeTab="12" xr2:uid="{A3EAEC7A-B155-411F-AC18-7D66F222FAEF}"/>
  </bookViews>
  <sheets>
    <sheet name="Fig 2" sheetId="15" r:id="rId1"/>
    <sheet name="Fig 3" sheetId="16" r:id="rId2"/>
    <sheet name="Fig 4" sheetId="18" r:id="rId3"/>
    <sheet name="Fig 5" sheetId="19" r:id="rId4"/>
    <sheet name="Fig 6" sheetId="13" r:id="rId5"/>
    <sheet name="Fig 7" sheetId="20" r:id="rId6"/>
    <sheet name="Fig 8" sheetId="21" r:id="rId7"/>
    <sheet name="Fig S1" sheetId="22" r:id="rId8"/>
    <sheet name="Fig S2" sheetId="14" r:id="rId9"/>
    <sheet name="Fig s3" sheetId="23" r:id="rId10"/>
    <sheet name="Table 2" sheetId="25" r:id="rId11"/>
    <sheet name="Tab S3" sheetId="2" r:id="rId12"/>
    <sheet name="Tab S2" sheetId="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27" i="13" l="1"/>
  <c r="AV27" i="13"/>
  <c r="AT27" i="13"/>
  <c r="AS27" i="13"/>
  <c r="AQ27" i="13"/>
  <c r="AP27" i="13"/>
  <c r="AN27" i="13"/>
  <c r="AM27" i="13"/>
  <c r="AK27" i="13"/>
  <c r="AJ27" i="13"/>
  <c r="AH27" i="13"/>
  <c r="AG27" i="13"/>
  <c r="AE27" i="13"/>
  <c r="AD27" i="13"/>
  <c r="AB27" i="13"/>
  <c r="AA27" i="13"/>
  <c r="Y27" i="13"/>
  <c r="X27" i="13"/>
  <c r="V27" i="13"/>
  <c r="U27" i="13"/>
  <c r="S27" i="13"/>
  <c r="R27" i="13"/>
  <c r="P27" i="13"/>
  <c r="O27" i="13"/>
  <c r="M27" i="13"/>
  <c r="L27" i="13"/>
  <c r="J27" i="13"/>
  <c r="I27" i="13"/>
  <c r="G27" i="13"/>
  <c r="F27" i="13"/>
  <c r="D27" i="13"/>
  <c r="C27" i="13"/>
  <c r="AW12" i="13"/>
  <c r="AV12" i="13"/>
  <c r="AT12" i="13"/>
  <c r="AS12" i="13"/>
  <c r="AN12" i="13"/>
  <c r="AM12" i="13"/>
  <c r="AK12" i="13"/>
  <c r="AJ12" i="13"/>
  <c r="AH12" i="13"/>
  <c r="AG12" i="13"/>
  <c r="AE12" i="13"/>
  <c r="AD12" i="13"/>
  <c r="AB12" i="13"/>
  <c r="AA12" i="13"/>
  <c r="Y12" i="13"/>
  <c r="X12" i="13"/>
  <c r="V12" i="13"/>
  <c r="U12" i="13"/>
  <c r="S12" i="13"/>
  <c r="R12" i="13"/>
  <c r="O12" i="13"/>
  <c r="L12" i="13"/>
  <c r="I12" i="13"/>
  <c r="G12" i="13"/>
  <c r="F12" i="13"/>
  <c r="D12" i="13"/>
  <c r="C12" i="13"/>
  <c r="AP12" i="13" l="1"/>
</calcChain>
</file>

<file path=xl/sharedStrings.xml><?xml version="1.0" encoding="utf-8"?>
<sst xmlns="http://schemas.openxmlformats.org/spreadsheetml/2006/main" count="1935" uniqueCount="326">
  <si>
    <t>SE</t>
  </si>
  <si>
    <t>Site 1</t>
  </si>
  <si>
    <t>Site 2</t>
  </si>
  <si>
    <t>Site 3</t>
  </si>
  <si>
    <t>Site 4</t>
  </si>
  <si>
    <t>Site 5</t>
  </si>
  <si>
    <t>Site 6</t>
  </si>
  <si>
    <t>Site 7</t>
  </si>
  <si>
    <t>Site 8A</t>
  </si>
  <si>
    <t>Site 8B</t>
  </si>
  <si>
    <t>Site 9</t>
  </si>
  <si>
    <t>Site 10</t>
  </si>
  <si>
    <t>Site 11A</t>
  </si>
  <si>
    <t>Site 11B</t>
  </si>
  <si>
    <t>Site 13</t>
  </si>
  <si>
    <t>Site 14</t>
  </si>
  <si>
    <t>16S leg</t>
  </si>
  <si>
    <t>Mip</t>
  </si>
  <si>
    <t>SG-1</t>
  </si>
  <si>
    <t>Myco</t>
  </si>
  <si>
    <t>Vv</t>
  </si>
  <si>
    <t>ecfx</t>
  </si>
  <si>
    <t>Legionella, CFU/mL</t>
  </si>
  <si>
    <t>HPC R2A</t>
  </si>
  <si>
    <t>HPC Simplate</t>
  </si>
  <si>
    <t>Pseudomonas</t>
  </si>
  <si>
    <t>NO2</t>
  </si>
  <si>
    <t>TN</t>
  </si>
  <si>
    <t>CE</t>
  </si>
  <si>
    <t>CFU/mL*</t>
  </si>
  <si>
    <t>CFU/mL</t>
  </si>
  <si>
    <t>MPN/mL</t>
  </si>
  <si>
    <t>MPN/100mL</t>
  </si>
  <si>
    <t>nd</t>
  </si>
  <si>
    <t>2:13 2ml</t>
  </si>
  <si>
    <t>10 2ml</t>
  </si>
  <si>
    <t>6000 liter</t>
  </si>
  <si>
    <t>&gt;738</t>
  </si>
  <si>
    <t>&lt;1</t>
  </si>
  <si>
    <t>31500 liter</t>
  </si>
  <si>
    <t>&lt;2</t>
  </si>
  <si>
    <t>68500 liter</t>
  </si>
  <si>
    <t>Site 1 before</t>
  </si>
  <si>
    <t>ave</t>
  </si>
  <si>
    <t>stddev</t>
  </si>
  <si>
    <t>se</t>
  </si>
  <si>
    <t>&lt;500 liter</t>
  </si>
  <si>
    <t>&lt;250 liter</t>
  </si>
  <si>
    <t>&lt;125 liter</t>
  </si>
  <si>
    <t>&lt;50 liter</t>
  </si>
  <si>
    <t>Site 1 after</t>
  </si>
  <si>
    <t>nt</t>
  </si>
  <si>
    <t>14 2mL</t>
  </si>
  <si>
    <t>7000 liter</t>
  </si>
  <si>
    <t>1500 liter</t>
  </si>
  <si>
    <t>93500 liter</t>
  </si>
  <si>
    <t>Site 2 before</t>
  </si>
  <si>
    <t>N/A</t>
  </si>
  <si>
    <t>50 liter</t>
  </si>
  <si>
    <t>Site 2 after</t>
  </si>
  <si>
    <t>2,3,3:75,75,20</t>
  </si>
  <si>
    <t>4200 2500</t>
  </si>
  <si>
    <t>2:08 2mL</t>
  </si>
  <si>
    <t>7:13 2mL</t>
  </si>
  <si>
    <t>13 2mL</t>
  </si>
  <si>
    <t>30000 liter</t>
  </si>
  <si>
    <t>27000 liter</t>
  </si>
  <si>
    <t>50000 liter</t>
  </si>
  <si>
    <t>Site 3 before</t>
  </si>
  <si>
    <t>Site 3 after</t>
  </si>
  <si>
    <t>2(18):&gt;50 2mL</t>
  </si>
  <si>
    <t>3:38 2mL</t>
  </si>
  <si>
    <t>68 2mL</t>
  </si>
  <si>
    <t>36500 liter</t>
  </si>
  <si>
    <t>8500 liter</t>
  </si>
  <si>
    <t>150000 liter</t>
  </si>
  <si>
    <t>Site 4 before</t>
  </si>
  <si>
    <t>&gt;300</t>
  </si>
  <si>
    <t>&gt;3000</t>
  </si>
  <si>
    <t>200 liter</t>
  </si>
  <si>
    <t>Site 4 after</t>
  </si>
  <si>
    <t>1,1,1:&gt;70,&gt;70,&gt;70</t>
  </si>
  <si>
    <t>5300 4700</t>
  </si>
  <si>
    <t>no growth 2mL</t>
  </si>
  <si>
    <t>2:02 2mL</t>
  </si>
  <si>
    <t>tntc @10-3 dil</t>
  </si>
  <si>
    <t>&gt;2419.6</t>
  </si>
  <si>
    <t>2 2mL</t>
  </si>
  <si>
    <t>46000 liter</t>
  </si>
  <si>
    <t>10500 liter</t>
  </si>
  <si>
    <t>34000 liter</t>
  </si>
  <si>
    <t>Site 5 before</t>
  </si>
  <si>
    <t>std dev</t>
  </si>
  <si>
    <t>contaminated</t>
  </si>
  <si>
    <t>Site 5 after</t>
  </si>
  <si>
    <t>0,0,0</t>
  </si>
  <si>
    <t>170 180</t>
  </si>
  <si>
    <t>2:07 2mL</t>
  </si>
  <si>
    <t>nd 2mL</t>
  </si>
  <si>
    <t>500 liter</t>
  </si>
  <si>
    <t>Site 6 before</t>
  </si>
  <si>
    <t>NA</t>
  </si>
  <si>
    <t>Site 6 after</t>
  </si>
  <si>
    <t>Site 7 before</t>
  </si>
  <si>
    <t>Site 7 after</t>
  </si>
  <si>
    <t>Site 8a</t>
  </si>
  <si>
    <t>1,2,2:1,2,2</t>
  </si>
  <si>
    <t>80 70</t>
  </si>
  <si>
    <t>3000 liter</t>
  </si>
  <si>
    <t>Site 8a before</t>
  </si>
  <si>
    <t>Site 8a after</t>
  </si>
  <si>
    <t>3,0,0:3,0,0</t>
  </si>
  <si>
    <t>13300, 16100</t>
  </si>
  <si>
    <t>2(9):40 2mL</t>
  </si>
  <si>
    <t>1 2mL</t>
  </si>
  <si>
    <t>Site 8b before</t>
  </si>
  <si>
    <t>Site 8b after</t>
  </si>
  <si>
    <t>2:11 2mL</t>
  </si>
  <si>
    <t>overgrown 2mL</t>
  </si>
  <si>
    <t>nd liter</t>
  </si>
  <si>
    <t>Site 9 before</t>
  </si>
  <si>
    <t>Site 9 after</t>
  </si>
  <si>
    <t>4,2,3:4,2,3</t>
  </si>
  <si>
    <t>60, 20</t>
  </si>
  <si>
    <t>1:05 2mL</t>
  </si>
  <si>
    <t>5 2mL</t>
  </si>
  <si>
    <t>Site 10 before</t>
  </si>
  <si>
    <t>Site 10 after</t>
  </si>
  <si>
    <t>Site 11a</t>
  </si>
  <si>
    <t>2:05 2mL</t>
  </si>
  <si>
    <t>Site 11a before</t>
  </si>
  <si>
    <t>Site 11a after</t>
  </si>
  <si>
    <t>Site 11b</t>
  </si>
  <si>
    <t>3:20 2mL</t>
  </si>
  <si>
    <t>1:01 2mL</t>
  </si>
  <si>
    <t>tntc 2mL</t>
  </si>
  <si>
    <t>23000 liter</t>
  </si>
  <si>
    <t>34500 liter</t>
  </si>
  <si>
    <t>22500 liter</t>
  </si>
  <si>
    <t>Site 11b before</t>
  </si>
  <si>
    <t>250 liter</t>
  </si>
  <si>
    <t>750 liter</t>
  </si>
  <si>
    <t>Site 11b after</t>
  </si>
  <si>
    <t>Site 12</t>
  </si>
  <si>
    <t>0 liter</t>
  </si>
  <si>
    <t>1,1,3:1,1,3</t>
  </si>
  <si>
    <t>0, 11</t>
  </si>
  <si>
    <t>1 liter</t>
  </si>
  <si>
    <t>Site 13 before</t>
  </si>
  <si>
    <t>Site 13 after</t>
  </si>
  <si>
    <t>2,0,0:2,0,0</t>
  </si>
  <si>
    <t>0, 1</t>
  </si>
  <si>
    <t>3 2mL</t>
  </si>
  <si>
    <t>4500 liter</t>
  </si>
  <si>
    <t>Site 14 before</t>
  </si>
  <si>
    <t>Site 14 after</t>
  </si>
  <si>
    <t>labid</t>
  </si>
  <si>
    <t>studyid</t>
  </si>
  <si>
    <t>sampid</t>
  </si>
  <si>
    <t>colldate</t>
  </si>
  <si>
    <t>AS_MS</t>
  </si>
  <si>
    <t>BA_AES</t>
  </si>
  <si>
    <t>CA_AES</t>
  </si>
  <si>
    <t>CU_MS</t>
  </si>
  <si>
    <t>FE_AES</t>
  </si>
  <si>
    <t>K_AES</t>
  </si>
  <si>
    <t>MG_AES</t>
  </si>
  <si>
    <t>MN_AES</t>
  </si>
  <si>
    <t>NA_AES</t>
  </si>
  <si>
    <t>NI_AES</t>
  </si>
  <si>
    <t>PB_AES</t>
  </si>
  <si>
    <t>PB_MS</t>
  </si>
  <si>
    <t>SI_AES</t>
  </si>
  <si>
    <t>SR_AES</t>
  </si>
  <si>
    <t>S_AES</t>
  </si>
  <si>
    <t>U_MS</t>
  </si>
  <si>
    <t>ZN_AES</t>
  </si>
  <si>
    <t>CL</t>
  </si>
  <si>
    <t>NH3_AS_N</t>
  </si>
  <si>
    <t>NO2N</t>
  </si>
  <si>
    <t>NO3N</t>
  </si>
  <si>
    <t>PO4</t>
  </si>
  <si>
    <t>TALK</t>
  </si>
  <si>
    <t>TOC_COMB</t>
  </si>
  <si>
    <t>1 ave befor</t>
  </si>
  <si>
    <t>GRAND</t>
  </si>
  <si>
    <t>SITE 1</t>
  </si>
  <si>
    <t>1 ave after</t>
  </si>
  <si>
    <t>std</t>
  </si>
  <si>
    <t>2 ave befor</t>
  </si>
  <si>
    <t>SITE 2</t>
  </si>
  <si>
    <t>2 ave after</t>
  </si>
  <si>
    <t>3 ave befor</t>
  </si>
  <si>
    <t>SITE 3</t>
  </si>
  <si>
    <t>3 ave after</t>
  </si>
  <si>
    <t>4 ave befor</t>
  </si>
  <si>
    <t>SITE 4</t>
  </si>
  <si>
    <t>4 ave after</t>
  </si>
  <si>
    <t>5 aver before</t>
  </si>
  <si>
    <t>SITE 5</t>
  </si>
  <si>
    <t xml:space="preserve">5 ave after </t>
  </si>
  <si>
    <t>6 aver before</t>
  </si>
  <si>
    <t>SITE 6</t>
  </si>
  <si>
    <t xml:space="preserve">6 ave after </t>
  </si>
  <si>
    <t>7 ave before</t>
  </si>
  <si>
    <t>SITE 7</t>
  </si>
  <si>
    <t xml:space="preserve">7 ave after </t>
  </si>
  <si>
    <t>8a ave before</t>
  </si>
  <si>
    <t>SITE 8 A</t>
  </si>
  <si>
    <t>8a ave after</t>
  </si>
  <si>
    <t>8b ave before</t>
  </si>
  <si>
    <t>SITE 8 B</t>
  </si>
  <si>
    <t>8b aver after</t>
  </si>
  <si>
    <t>9 ave before</t>
  </si>
  <si>
    <t>SITE 9</t>
  </si>
  <si>
    <t>9 ave after</t>
  </si>
  <si>
    <t>10 ave before</t>
  </si>
  <si>
    <t>SITE 10</t>
  </si>
  <si>
    <t>10 ave after</t>
  </si>
  <si>
    <t>11a ave before</t>
  </si>
  <si>
    <t>SITE 11A</t>
  </si>
  <si>
    <t>11a ave after</t>
  </si>
  <si>
    <t>11b ave before</t>
  </si>
  <si>
    <t>SITE 11B</t>
  </si>
  <si>
    <t>11b ave after</t>
  </si>
  <si>
    <t>12 ave all study</t>
  </si>
  <si>
    <t>12 ave before</t>
  </si>
  <si>
    <t>SITE 12</t>
  </si>
  <si>
    <t>12 ave after</t>
  </si>
  <si>
    <t>13 ave before</t>
  </si>
  <si>
    <t>SITE 13</t>
  </si>
  <si>
    <t xml:space="preserve">13 ave after </t>
  </si>
  <si>
    <t>14 ave before</t>
  </si>
  <si>
    <t>SITE 14</t>
  </si>
  <si>
    <t xml:space="preserve">14 ave after </t>
  </si>
  <si>
    <t>Immed after</t>
  </si>
  <si>
    <t>Average Pre, NO3</t>
  </si>
  <si>
    <t>Average Post, NO3</t>
  </si>
  <si>
    <t>8A</t>
  </si>
  <si>
    <t>8B</t>
  </si>
  <si>
    <t>11A</t>
  </si>
  <si>
    <t>11B</t>
  </si>
  <si>
    <t>Average all site befor HPC</t>
  </si>
  <si>
    <t>Average all site after HPC</t>
  </si>
  <si>
    <t>Site 1 (2nd floor)</t>
  </si>
  <si>
    <t xml:space="preserve">Site 2 (2nd floor) </t>
  </si>
  <si>
    <t>Site 3 (1st floor)</t>
  </si>
  <si>
    <t>Site 4 (6th floor)</t>
  </si>
  <si>
    <t>Site 5 (6th floor)</t>
  </si>
  <si>
    <t>Site 6 (3rd floor)</t>
  </si>
  <si>
    <t>Site 7 (3rd floor)</t>
  </si>
  <si>
    <t>Site 8A (6th floor)</t>
  </si>
  <si>
    <t>Site 8B (6th floor)</t>
  </si>
  <si>
    <t>Site 9 (5th floor)</t>
  </si>
  <si>
    <t>Site 10 (4th floor)</t>
  </si>
  <si>
    <t>Site 11A (4th floor)</t>
  </si>
  <si>
    <t>Site 11B (4th floor)</t>
  </si>
  <si>
    <t>spigot - Hot water loop return versus hot water loop (return cup 2nd)</t>
  </si>
  <si>
    <r>
      <rPr>
        <b/>
        <i/>
        <sz val="11"/>
        <color theme="1"/>
        <rFont val="Calibri"/>
        <family val="2"/>
        <scheme val="minor"/>
      </rPr>
      <t>Mycobacterium</t>
    </r>
    <r>
      <rPr>
        <b/>
        <sz val="11"/>
        <color theme="1"/>
        <rFont val="Calibri"/>
        <family val="2"/>
        <scheme val="minor"/>
      </rPr>
      <t xml:space="preserve"> culture</t>
    </r>
  </si>
  <si>
    <t>Before Treatment Myco</t>
  </si>
  <si>
    <t>After Treatment Myco</t>
  </si>
  <si>
    <t>avg CFU/200ml</t>
  </si>
  <si>
    <t>Before all sites</t>
  </si>
  <si>
    <t>1st</t>
  </si>
  <si>
    <t>positives</t>
  </si>
  <si>
    <t>2nd</t>
  </si>
  <si>
    <t>below 5</t>
  </si>
  <si>
    <t>3rd</t>
  </si>
  <si>
    <t>total test</t>
  </si>
  <si>
    <t>micro only</t>
  </si>
  <si>
    <t>percentage</t>
  </si>
  <si>
    <t>March 2015</t>
  </si>
  <si>
    <t>April 2015</t>
  </si>
  <si>
    <t>May 2015</t>
  </si>
  <si>
    <t>BEFORE AVG</t>
  </si>
  <si>
    <t>n = 4</t>
  </si>
  <si>
    <t>n = 3</t>
  </si>
  <si>
    <t>June 2015</t>
  </si>
  <si>
    <t>August 2015</t>
  </si>
  <si>
    <t>Sept 2015</t>
  </si>
  <si>
    <t>Oct 2015</t>
  </si>
  <si>
    <t>Dec 2015</t>
  </si>
  <si>
    <t>Jan 2016</t>
  </si>
  <si>
    <t>Feb 2016</t>
  </si>
  <si>
    <t>Apr 2016</t>
  </si>
  <si>
    <t>AFTER AVG</t>
  </si>
  <si>
    <t>n = 8</t>
  </si>
  <si>
    <t>n = 6</t>
  </si>
  <si>
    <t>n = 7</t>
  </si>
  <si>
    <t>n = 5</t>
  </si>
  <si>
    <t>Average Pre</t>
  </si>
  <si>
    <t>Average Post</t>
  </si>
  <si>
    <t>8a</t>
  </si>
  <si>
    <t>8b</t>
  </si>
  <si>
    <t>11a</t>
  </si>
  <si>
    <t>11b</t>
  </si>
  <si>
    <t>12*</t>
  </si>
  <si>
    <t>13**</t>
  </si>
  <si>
    <t>14***</t>
  </si>
  <si>
    <t xml:space="preserve">Total Ammonia </t>
  </si>
  <si>
    <t>Free Ammonia</t>
  </si>
  <si>
    <t>Lead MS, ug</t>
  </si>
  <si>
    <t>Copper AES</t>
  </si>
  <si>
    <t>Total THM</t>
  </si>
  <si>
    <t xml:space="preserve">Iron </t>
  </si>
  <si>
    <t>Monochloramine</t>
  </si>
  <si>
    <t>--</t>
  </si>
  <si>
    <t>Chloroform</t>
  </si>
  <si>
    <t>Bromodichloromethane</t>
  </si>
  <si>
    <t>Dibromochlormethane</t>
  </si>
  <si>
    <t>Bromoform</t>
  </si>
  <si>
    <t>TTHM</t>
  </si>
  <si>
    <t>Chloral Hydrate</t>
  </si>
  <si>
    <t>NO3</t>
  </si>
  <si>
    <t>Total Chlorine, Onsite</t>
  </si>
  <si>
    <t>MIP</t>
  </si>
  <si>
    <t>16S</t>
  </si>
  <si>
    <t>SG1</t>
  </si>
  <si>
    <t>VV</t>
  </si>
  <si>
    <t>Before ave</t>
  </si>
  <si>
    <t>After ave</t>
  </si>
  <si>
    <t>PS</t>
  </si>
  <si>
    <t>*</t>
  </si>
  <si>
    <t>Site 12 (water entering hospital)</t>
  </si>
  <si>
    <t>not sampled</t>
  </si>
  <si>
    <t>Aerug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</si>
</sst>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/>
    <xf numFmtId="0" fontId="2" fillId="0" borderId="0" xfId="0" applyFont="1"/>
    <xf numFmtId="14" fontId="0" fillId="0" borderId="0" xfId="0" applyNumberFormat="1"/>
    <xf numFmtId="21" fontId="0" fillId="0" borderId="0" xfId="0" applyNumberFormat="1"/>
    <xf numFmtId="14" fontId="1" fillId="0" borderId="0" xfId="0" applyNumberFormat="1" applyFont="1"/>
    <xf numFmtId="0" fontId="0" fillId="4" borderId="0" xfId="0" applyFill="1"/>
    <xf numFmtId="14" fontId="0" fillId="4" borderId="0" xfId="0" applyNumberFormat="1" applyFill="1"/>
    <xf numFmtId="0" fontId="1" fillId="4" borderId="0" xfId="0" applyFont="1" applyFill="1"/>
    <xf numFmtId="14" fontId="1" fillId="4" borderId="0" xfId="0" applyNumberFormat="1" applyFont="1" applyFill="1"/>
    <xf numFmtId="0" fontId="1" fillId="0" borderId="0" xfId="0" applyFont="1" applyFill="1"/>
    <xf numFmtId="0" fontId="0" fillId="0" borderId="0" xfId="0" applyFill="1"/>
    <xf numFmtId="14" fontId="0" fillId="0" borderId="0" xfId="0" applyNumberFormat="1" applyFill="1"/>
    <xf numFmtId="14" fontId="0" fillId="5" borderId="0" xfId="0" applyNumberFormat="1" applyFill="1"/>
    <xf numFmtId="0" fontId="0" fillId="5" borderId="0" xfId="0" applyFill="1"/>
    <xf numFmtId="14" fontId="1" fillId="0" borderId="0" xfId="0" applyNumberFormat="1" applyFont="1" applyFill="1"/>
    <xf numFmtId="0" fontId="1" fillId="7" borderId="0" xfId="0" applyFont="1" applyFill="1"/>
    <xf numFmtId="14" fontId="1" fillId="7" borderId="0" xfId="0" applyNumberFormat="1" applyFont="1" applyFill="1"/>
    <xf numFmtId="0" fontId="0" fillId="7" borderId="0" xfId="0" applyFill="1"/>
    <xf numFmtId="0" fontId="0" fillId="0" borderId="0" xfId="0"/>
    <xf numFmtId="0" fontId="0" fillId="0" borderId="1" xfId="0" applyBorder="1"/>
    <xf numFmtId="0" fontId="1" fillId="0" borderId="0" xfId="0" applyFont="1" applyFill="1"/>
    <xf numFmtId="0" fontId="0" fillId="0" borderId="0" xfId="0" applyFill="1"/>
    <xf numFmtId="1" fontId="0" fillId="5" borderId="0" xfId="0" applyNumberFormat="1" applyFill="1"/>
    <xf numFmtId="14" fontId="0" fillId="5" borderId="0" xfId="0" applyNumberFormat="1" applyFill="1"/>
    <xf numFmtId="1" fontId="1" fillId="0" borderId="0" xfId="0" applyNumberFormat="1" applyFont="1" applyFill="1"/>
    <xf numFmtId="14" fontId="1" fillId="0" borderId="0" xfId="0" applyNumberFormat="1" applyFont="1" applyFill="1"/>
    <xf numFmtId="167" fontId="1" fillId="0" borderId="0" xfId="0" applyNumberFormat="1" applyFont="1" applyFill="1"/>
    <xf numFmtId="0" fontId="5" fillId="0" borderId="0" xfId="0" applyFont="1"/>
    <xf numFmtId="0" fontId="0" fillId="6" borderId="0" xfId="0" applyFill="1"/>
    <xf numFmtId="0" fontId="0" fillId="6" borderId="1" xfId="0" applyFill="1" applyBorder="1"/>
    <xf numFmtId="0" fontId="3" fillId="2" borderId="0" xfId="0" applyFont="1" applyFill="1"/>
    <xf numFmtId="0" fontId="3" fillId="2" borderId="1" xfId="0" applyFont="1" applyFill="1" applyBorder="1"/>
    <xf numFmtId="167" fontId="0" fillId="5" borderId="1" xfId="0" applyNumberFormat="1" applyFill="1" applyBorder="1"/>
    <xf numFmtId="166" fontId="0" fillId="5" borderId="1" xfId="0" applyNumberFormat="1" applyFill="1" applyBorder="1"/>
    <xf numFmtId="165" fontId="0" fillId="5" borderId="1" xfId="0" applyNumberFormat="1" applyFill="1" applyBorder="1"/>
    <xf numFmtId="0" fontId="3" fillId="2" borderId="0" xfId="0" applyFont="1" applyFill="1" applyBorder="1"/>
    <xf numFmtId="0" fontId="5" fillId="0" borderId="0" xfId="0" applyFont="1" applyFill="1"/>
    <xf numFmtId="0" fontId="3" fillId="0" borderId="0" xfId="0" applyFont="1" applyFill="1"/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165" fontId="0" fillId="0" borderId="0" xfId="0" applyNumberFormat="1"/>
    <xf numFmtId="2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164" fontId="6" fillId="2" borderId="7" xfId="0" applyNumberFormat="1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right"/>
    </xf>
    <xf numFmtId="164" fontId="6" fillId="0" borderId="0" xfId="0" applyNumberFormat="1" applyFont="1" applyAlignment="1">
      <alignment horizontal="right"/>
    </xf>
    <xf numFmtId="165" fontId="0" fillId="3" borderId="0" xfId="0" applyNumberFormat="1" applyFill="1"/>
    <xf numFmtId="11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1" fillId="0" borderId="0" xfId="0" applyFont="1" applyFill="1" applyAlignment="1">
      <alignment horizontal="center" wrapText="1"/>
    </xf>
    <xf numFmtId="1" fontId="1" fillId="0" borderId="0" xfId="0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9" borderId="0" xfId="0" applyFill="1"/>
    <xf numFmtId="0" fontId="1" fillId="9" borderId="0" xfId="0" applyFont="1" applyFill="1"/>
    <xf numFmtId="0" fontId="2" fillId="0" borderId="0" xfId="0" applyFont="1" applyFill="1"/>
    <xf numFmtId="0" fontId="0" fillId="0" borderId="0" xfId="0" applyFill="1"/>
    <xf numFmtId="14" fontId="0" fillId="0" borderId="0" xfId="0" applyNumberFormat="1" applyFill="1"/>
    <xf numFmtId="14" fontId="1" fillId="0" borderId="0" xfId="0" applyNumberFormat="1" applyFont="1" applyFill="1"/>
    <xf numFmtId="0" fontId="0" fillId="0" borderId="0" xfId="0" applyFill="1" applyAlignment="1">
      <alignment horizontal="center" wrapText="1"/>
    </xf>
    <xf numFmtId="0" fontId="0" fillId="11" borderId="0" xfId="0" applyFill="1"/>
    <xf numFmtId="1" fontId="0" fillId="0" borderId="0" xfId="0" applyNumberFormat="1" applyFill="1"/>
    <xf numFmtId="1" fontId="0" fillId="11" borderId="0" xfId="0" applyNumberFormat="1" applyFill="1"/>
    <xf numFmtId="1" fontId="1" fillId="0" borderId="0" xfId="0" applyNumberFormat="1" applyFont="1" applyFill="1"/>
    <xf numFmtId="0" fontId="1" fillId="0" borderId="0" xfId="0" applyFont="1" applyFill="1"/>
    <xf numFmtId="0" fontId="0" fillId="0" borderId="4" xfId="0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6" fontId="0" fillId="0" borderId="7" xfId="0" quotePrefix="1" applyNumberForma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16" fontId="7" fillId="12" borderId="7" xfId="0" quotePrefix="1" applyNumberFormat="1" applyFont="1" applyFill="1" applyBorder="1" applyAlignment="1">
      <alignment horizontal="left"/>
    </xf>
    <xf numFmtId="0" fontId="0" fillId="12" borderId="0" xfId="0" applyFill="1"/>
    <xf numFmtId="0" fontId="0" fillId="12" borderId="4" xfId="0" applyFill="1" applyBorder="1"/>
    <xf numFmtId="16" fontId="0" fillId="11" borderId="1" xfId="0" quotePrefix="1" applyNumberFormat="1" applyFill="1" applyBorder="1" applyAlignment="1">
      <alignment horizontal="left"/>
    </xf>
    <xf numFmtId="0" fontId="0" fillId="11" borderId="9" xfId="0" applyFill="1" applyBorder="1"/>
    <xf numFmtId="0" fontId="0" fillId="11" borderId="10" xfId="0" applyFill="1" applyBorder="1"/>
    <xf numFmtId="16" fontId="0" fillId="0" borderId="5" xfId="0" quotePrefix="1" applyNumberFormat="1" applyBorder="1" applyAlignment="1">
      <alignment horizontal="left"/>
    </xf>
    <xf numFmtId="1" fontId="0" fillId="0" borderId="7" xfId="0" applyNumberFormat="1" applyBorder="1" applyAlignment="1">
      <alignment horizontal="center"/>
    </xf>
    <xf numFmtId="16" fontId="0" fillId="0" borderId="0" xfId="0" quotePrefix="1" applyNumberFormat="1" applyAlignment="1">
      <alignment horizontal="left"/>
    </xf>
    <xf numFmtId="16" fontId="7" fillId="12" borderId="0" xfId="0" applyNumberFormat="1" applyFont="1" applyFill="1" applyAlignment="1">
      <alignment horizontal="left"/>
    </xf>
    <xf numFmtId="0" fontId="2" fillId="12" borderId="4" xfId="0" applyFont="1" applyFill="1" applyBorder="1"/>
    <xf numFmtId="0" fontId="0" fillId="10" borderId="0" xfId="0" applyFill="1"/>
    <xf numFmtId="0" fontId="0" fillId="8" borderId="10" xfId="0" applyFill="1" applyBorder="1"/>
    <xf numFmtId="0" fontId="5" fillId="8" borderId="10" xfId="0" applyFont="1" applyFill="1" applyBorder="1"/>
    <xf numFmtId="0" fontId="0" fillId="8" borderId="10" xfId="0" applyFill="1" applyBorder="1" applyAlignment="1">
      <alignment horizontal="center"/>
    </xf>
    <xf numFmtId="164" fontId="0" fillId="8" borderId="10" xfId="0" applyNumberFormat="1" applyFill="1" applyBorder="1" applyAlignment="1">
      <alignment horizontal="center"/>
    </xf>
    <xf numFmtId="0" fontId="1" fillId="13" borderId="10" xfId="0" applyFont="1" applyFill="1" applyBorder="1"/>
    <xf numFmtId="0" fontId="0" fillId="6" borderId="1" xfId="0" applyFill="1" applyBorder="1"/>
    <xf numFmtId="0" fontId="5" fillId="6" borderId="1" xfId="0" applyFont="1" applyFill="1" applyBorder="1"/>
    <xf numFmtId="0" fontId="0" fillId="6" borderId="1" xfId="0" applyFill="1" applyBorder="1" applyAlignment="1">
      <alignment horizontal="center"/>
    </xf>
    <xf numFmtId="0" fontId="0" fillId="13" borderId="1" xfId="0" applyFill="1" applyBorder="1"/>
    <xf numFmtId="0" fontId="0" fillId="6" borderId="8" xfId="0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9" borderId="0" xfId="0" applyFill="1" applyAlignment="1">
      <alignment horizontal="center"/>
    </xf>
    <xf numFmtId="164" fontId="6" fillId="0" borderId="5" xfId="0" applyNumberFormat="1" applyFont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2" fontId="0" fillId="3" borderId="0" xfId="0" applyNumberFormat="1" applyFill="1"/>
    <xf numFmtId="2" fontId="0" fillId="0" borderId="11" xfId="0" applyNumberFormat="1" applyBorder="1" applyAlignment="1">
      <alignment horizontal="center" vertical="center" wrapText="1"/>
    </xf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9E55D-0ED7-4D04-B3E8-7C38FD9DC144}">
  <dimension ref="A1:H42"/>
  <sheetViews>
    <sheetView topLeftCell="A7" workbookViewId="0">
      <selection activeCell="A23" sqref="A23"/>
    </sheetView>
  </sheetViews>
  <sheetFormatPr defaultRowHeight="15" x14ac:dyDescent="0.25"/>
  <sheetData>
    <row r="1" spans="1:8" x14ac:dyDescent="0.25">
      <c r="A1" s="54" t="s">
        <v>305</v>
      </c>
      <c r="B1" s="50"/>
      <c r="C1" s="50"/>
      <c r="D1" s="50"/>
      <c r="E1" s="50"/>
      <c r="F1" s="50"/>
      <c r="G1" s="54"/>
      <c r="H1" s="54"/>
    </row>
    <row r="2" spans="1:8" x14ac:dyDescent="0.25">
      <c r="A2" s="54"/>
      <c r="B2" s="50"/>
      <c r="C2" s="50"/>
      <c r="D2" s="50"/>
      <c r="E2" s="50"/>
      <c r="F2" s="50"/>
      <c r="G2" s="54"/>
      <c r="H2" s="54"/>
    </row>
    <row r="3" spans="1:8" x14ac:dyDescent="0.25">
      <c r="A3" s="54"/>
      <c r="B3" s="50"/>
      <c r="C3" s="50"/>
      <c r="D3" s="50"/>
      <c r="E3" s="50"/>
      <c r="F3" s="50"/>
      <c r="G3" s="50"/>
      <c r="H3" s="54"/>
    </row>
    <row r="4" spans="1:8" x14ac:dyDescent="0.25">
      <c r="A4" s="54"/>
      <c r="B4" s="55" t="s">
        <v>290</v>
      </c>
      <c r="C4" s="55" t="s">
        <v>0</v>
      </c>
      <c r="D4" s="55"/>
      <c r="E4" s="55" t="s">
        <v>235</v>
      </c>
      <c r="F4" s="55"/>
      <c r="G4" s="55" t="s">
        <v>291</v>
      </c>
      <c r="H4" s="55" t="s">
        <v>0</v>
      </c>
    </row>
    <row r="5" spans="1:8" x14ac:dyDescent="0.25">
      <c r="A5" s="76">
        <v>1</v>
      </c>
      <c r="B5" s="41">
        <v>1.0833333333333334E-2</v>
      </c>
      <c r="C5" s="41">
        <v>8.3333333333333317E-4</v>
      </c>
      <c r="D5" s="41"/>
      <c r="E5" s="48">
        <v>2.36</v>
      </c>
      <c r="F5" s="41"/>
      <c r="G5" s="41">
        <v>1.208</v>
      </c>
      <c r="H5" s="41">
        <v>0.20100000000000001</v>
      </c>
    </row>
    <row r="6" spans="1:8" x14ac:dyDescent="0.25">
      <c r="A6" s="76">
        <v>2</v>
      </c>
      <c r="B6" s="41">
        <v>1.0833333333333334E-2</v>
      </c>
      <c r="C6" s="41">
        <v>8.3333333333333317E-4</v>
      </c>
      <c r="D6" s="41"/>
      <c r="E6" s="48">
        <v>3.18</v>
      </c>
      <c r="F6" s="41"/>
      <c r="G6" s="41">
        <v>1.3720000000000001</v>
      </c>
      <c r="H6" s="41">
        <v>0.27100000000000002</v>
      </c>
    </row>
    <row r="7" spans="1:8" x14ac:dyDescent="0.25">
      <c r="A7" s="76">
        <v>3</v>
      </c>
      <c r="B7" s="41">
        <v>1.0833333333333334E-2</v>
      </c>
      <c r="C7" s="41">
        <v>8.3333333333333317E-4</v>
      </c>
      <c r="D7" s="41"/>
      <c r="E7" s="48">
        <v>2.99</v>
      </c>
      <c r="F7" s="41"/>
      <c r="G7" s="41">
        <v>1.3740000000000001</v>
      </c>
      <c r="H7" s="41">
        <v>0.35</v>
      </c>
    </row>
    <row r="8" spans="1:8" x14ac:dyDescent="0.25">
      <c r="A8" s="76">
        <v>4</v>
      </c>
      <c r="B8" s="41">
        <v>1.0833333333333334E-2</v>
      </c>
      <c r="C8" s="41">
        <v>8.3333333333333317E-4</v>
      </c>
      <c r="D8" s="41"/>
      <c r="E8" s="48">
        <v>0.5</v>
      </c>
      <c r="F8" s="41"/>
      <c r="G8" s="41">
        <v>0.38</v>
      </c>
      <c r="H8" s="41">
        <v>0.13800000000000001</v>
      </c>
    </row>
    <row r="9" spans="1:8" x14ac:dyDescent="0.25">
      <c r="A9" s="76">
        <v>5</v>
      </c>
      <c r="B9" s="41">
        <v>1.0833333333333334E-2</v>
      </c>
      <c r="C9" s="41">
        <v>8.3333333333333317E-4</v>
      </c>
      <c r="D9" s="41"/>
      <c r="E9" s="48">
        <v>2.29</v>
      </c>
      <c r="F9" s="41"/>
      <c r="G9" s="41">
        <v>1.23</v>
      </c>
      <c r="H9" s="41">
        <v>0.16300000000000001</v>
      </c>
    </row>
    <row r="10" spans="1:8" x14ac:dyDescent="0.25">
      <c r="A10" s="76">
        <v>6</v>
      </c>
      <c r="B10" s="41">
        <v>1.0833333333333334E-2</v>
      </c>
      <c r="C10" s="41">
        <v>8.3333333333333317E-4</v>
      </c>
      <c r="D10" s="41"/>
      <c r="E10" s="48">
        <v>3.69</v>
      </c>
      <c r="F10" s="41"/>
      <c r="G10" s="41">
        <v>1.8560000000000001</v>
      </c>
      <c r="H10" s="41">
        <v>0.32900000000000001</v>
      </c>
    </row>
    <row r="11" spans="1:8" x14ac:dyDescent="0.25">
      <c r="A11" s="76">
        <v>7</v>
      </c>
      <c r="B11" s="41">
        <v>1.0833333333333334E-2</v>
      </c>
      <c r="C11" s="41">
        <v>8.3333333333333317E-4</v>
      </c>
      <c r="D11" s="41"/>
      <c r="E11" s="48">
        <v>0.05</v>
      </c>
      <c r="F11" s="41"/>
      <c r="G11" s="41">
        <v>1.0900000000000001</v>
      </c>
      <c r="H11" s="41">
        <v>0.24</v>
      </c>
    </row>
    <row r="12" spans="1:8" x14ac:dyDescent="0.25">
      <c r="A12" s="76" t="s">
        <v>292</v>
      </c>
      <c r="B12" s="41">
        <v>1.0833333333333334E-2</v>
      </c>
      <c r="C12" s="41">
        <v>8.3333333333333317E-4</v>
      </c>
      <c r="D12" s="41"/>
      <c r="E12" s="48">
        <v>2.97</v>
      </c>
      <c r="F12" s="41"/>
      <c r="G12" s="41">
        <v>1.458</v>
      </c>
      <c r="H12" s="41">
        <v>0.24199999999999999</v>
      </c>
    </row>
    <row r="13" spans="1:8" x14ac:dyDescent="0.25">
      <c r="A13" s="76" t="s">
        <v>293</v>
      </c>
      <c r="B13" s="41">
        <v>1.0833333333333334E-2</v>
      </c>
      <c r="C13" s="41">
        <v>8.3333333333333317E-4</v>
      </c>
      <c r="D13" s="41"/>
      <c r="E13" s="48">
        <v>3.05</v>
      </c>
      <c r="F13" s="41"/>
      <c r="G13" s="41">
        <v>0.82599999999999996</v>
      </c>
      <c r="H13" s="41">
        <v>0.159</v>
      </c>
    </row>
    <row r="14" spans="1:8" x14ac:dyDescent="0.25">
      <c r="A14" s="76">
        <v>9</v>
      </c>
      <c r="B14" s="41">
        <v>1.0833333333333334E-2</v>
      </c>
      <c r="C14" s="41">
        <v>8.3333333333333317E-4</v>
      </c>
      <c r="D14" s="41"/>
      <c r="E14" s="48">
        <v>0.97</v>
      </c>
      <c r="F14" s="41"/>
      <c r="G14" s="41">
        <v>0.88600000000000001</v>
      </c>
      <c r="H14" s="41">
        <v>0.30499999999999999</v>
      </c>
    </row>
    <row r="15" spans="1:8" x14ac:dyDescent="0.25">
      <c r="A15" s="76">
        <v>10</v>
      </c>
      <c r="B15" s="41">
        <v>1.0833333333333334E-2</v>
      </c>
      <c r="C15" s="41">
        <v>8.3333333333333317E-4</v>
      </c>
      <c r="D15" s="41"/>
      <c r="E15" s="48">
        <v>3.3</v>
      </c>
      <c r="F15" s="41"/>
      <c r="G15" s="41">
        <v>1.94</v>
      </c>
      <c r="H15" s="41">
        <v>0.26</v>
      </c>
    </row>
    <row r="16" spans="1:8" x14ac:dyDescent="0.25">
      <c r="A16" s="76" t="s">
        <v>294</v>
      </c>
      <c r="B16" s="41">
        <v>1.0833333333333334E-2</v>
      </c>
      <c r="C16" s="41">
        <v>8.3333333333333317E-4</v>
      </c>
      <c r="D16" s="41"/>
      <c r="E16" s="48">
        <v>3.86</v>
      </c>
      <c r="F16" s="41"/>
      <c r="G16" s="41">
        <v>1.655</v>
      </c>
      <c r="H16" s="41">
        <v>2.65</v>
      </c>
    </row>
    <row r="17" spans="1:8" x14ac:dyDescent="0.25">
      <c r="A17" s="76" t="s">
        <v>295</v>
      </c>
      <c r="B17" s="41">
        <v>1.0833333333333334E-2</v>
      </c>
      <c r="C17" s="41">
        <v>8.3333333333333317E-4</v>
      </c>
      <c r="D17" s="41"/>
      <c r="E17" s="48">
        <v>1.26</v>
      </c>
      <c r="F17" s="41"/>
      <c r="G17" s="41">
        <v>0.69</v>
      </c>
      <c r="H17" s="41">
        <v>0.106</v>
      </c>
    </row>
    <row r="18" spans="1:8" x14ac:dyDescent="0.25">
      <c r="A18" s="76" t="s">
        <v>296</v>
      </c>
      <c r="B18" s="41">
        <v>1.0833333333333334E-2</v>
      </c>
      <c r="C18" s="41">
        <v>8.3333333333333317E-4</v>
      </c>
      <c r="D18" s="41"/>
      <c r="E18" s="48">
        <v>0.06</v>
      </c>
      <c r="F18" s="41"/>
      <c r="G18" s="41">
        <v>0.01</v>
      </c>
      <c r="H18" s="41">
        <v>0</v>
      </c>
    </row>
    <row r="19" spans="1:8" x14ac:dyDescent="0.25">
      <c r="A19" s="76" t="s">
        <v>297</v>
      </c>
      <c r="B19" s="41">
        <v>1.0833333333333334E-2</v>
      </c>
      <c r="C19" s="41">
        <v>8.3333333333333317E-4</v>
      </c>
      <c r="D19" s="41"/>
      <c r="E19" s="48">
        <v>4.01</v>
      </c>
      <c r="F19" s="41"/>
      <c r="G19" s="41">
        <v>2.0880000000000001</v>
      </c>
      <c r="H19" s="41">
        <v>0.33200000000000002</v>
      </c>
    </row>
    <row r="20" spans="1:8" x14ac:dyDescent="0.25">
      <c r="A20" s="76" t="s">
        <v>298</v>
      </c>
      <c r="B20" s="41">
        <v>1.0833333333333334E-2</v>
      </c>
      <c r="C20" s="41">
        <v>8.3333333333333317E-4</v>
      </c>
      <c r="D20" s="41"/>
      <c r="E20" s="48">
        <v>3.5</v>
      </c>
      <c r="F20" s="41"/>
      <c r="G20" s="41">
        <v>1.96</v>
      </c>
      <c r="H20" s="41">
        <v>0.29799999999999999</v>
      </c>
    </row>
    <row r="23" spans="1:8" x14ac:dyDescent="0.25">
      <c r="A23" s="54" t="s">
        <v>314</v>
      </c>
      <c r="B23" s="50"/>
      <c r="C23" s="50"/>
      <c r="D23" s="50"/>
      <c r="E23" s="50"/>
      <c r="F23" s="50"/>
      <c r="G23" s="54"/>
      <c r="H23" s="54"/>
    </row>
    <row r="24" spans="1:8" x14ac:dyDescent="0.25">
      <c r="A24" s="54"/>
      <c r="B24" s="50"/>
      <c r="C24" s="50"/>
      <c r="D24" s="50"/>
      <c r="E24" s="50"/>
      <c r="F24" s="50"/>
      <c r="G24" s="54"/>
      <c r="H24" s="54"/>
    </row>
    <row r="25" spans="1:8" x14ac:dyDescent="0.25">
      <c r="A25" s="54"/>
      <c r="B25" s="50"/>
      <c r="C25" s="50"/>
      <c r="D25" s="50"/>
      <c r="E25" s="50"/>
      <c r="F25" s="50"/>
      <c r="G25" s="50"/>
      <c r="H25" s="54"/>
    </row>
    <row r="26" spans="1:8" x14ac:dyDescent="0.25">
      <c r="A26" s="54"/>
      <c r="B26" s="55" t="s">
        <v>290</v>
      </c>
      <c r="C26" s="55" t="s">
        <v>0</v>
      </c>
      <c r="D26" s="55"/>
      <c r="E26" s="55" t="s">
        <v>235</v>
      </c>
      <c r="F26" s="55"/>
      <c r="G26" s="55" t="s">
        <v>291</v>
      </c>
      <c r="H26" s="55" t="s">
        <v>0</v>
      </c>
    </row>
    <row r="27" spans="1:8" x14ac:dyDescent="0.25">
      <c r="A27" s="76">
        <v>1</v>
      </c>
      <c r="B27" s="41">
        <v>0.01</v>
      </c>
      <c r="C27" s="41"/>
      <c r="D27" s="41"/>
      <c r="E27" s="48">
        <v>2.88</v>
      </c>
      <c r="F27" s="41"/>
      <c r="G27" s="41">
        <v>1.208</v>
      </c>
      <c r="H27" s="41">
        <v>0.20100000000000001</v>
      </c>
    </row>
    <row r="28" spans="1:8" x14ac:dyDescent="0.25">
      <c r="A28" s="76">
        <v>2</v>
      </c>
      <c r="B28" s="41">
        <v>0.56999999999999995</v>
      </c>
      <c r="C28" s="41"/>
      <c r="D28" s="41"/>
      <c r="E28" s="48">
        <v>3.31</v>
      </c>
      <c r="F28" s="41"/>
      <c r="G28" s="41">
        <v>1.373</v>
      </c>
      <c r="H28" s="41">
        <v>0.27</v>
      </c>
    </row>
    <row r="29" spans="1:8" x14ac:dyDescent="0.25">
      <c r="A29" s="76">
        <v>3</v>
      </c>
      <c r="B29" s="41">
        <v>0.01</v>
      </c>
      <c r="C29" s="41"/>
      <c r="D29" s="41"/>
      <c r="E29" s="48">
        <v>3.08</v>
      </c>
      <c r="F29" s="41"/>
      <c r="G29" s="41">
        <v>1.3740000000000001</v>
      </c>
      <c r="H29" s="41">
        <v>0.35</v>
      </c>
    </row>
    <row r="30" spans="1:8" x14ac:dyDescent="0.25">
      <c r="A30" s="76">
        <v>4</v>
      </c>
      <c r="B30" s="41">
        <v>0.01</v>
      </c>
      <c r="C30" s="41"/>
      <c r="D30" s="41"/>
      <c r="E30" s="48">
        <v>0.57999999999999996</v>
      </c>
      <c r="F30" s="41"/>
      <c r="G30" s="41">
        <v>0.38</v>
      </c>
      <c r="H30" s="41">
        <v>0.13800000000000001</v>
      </c>
    </row>
    <row r="31" spans="1:8" x14ac:dyDescent="0.25">
      <c r="A31" s="76">
        <v>5</v>
      </c>
      <c r="B31" s="41">
        <v>0.01</v>
      </c>
      <c r="C31" s="41"/>
      <c r="D31" s="41"/>
      <c r="E31" s="48">
        <v>2.31</v>
      </c>
      <c r="F31" s="41"/>
      <c r="G31" s="41">
        <v>1.23</v>
      </c>
      <c r="H31" s="41">
        <v>0.16300000000000001</v>
      </c>
    </row>
    <row r="32" spans="1:8" x14ac:dyDescent="0.25">
      <c r="A32" s="76">
        <v>6</v>
      </c>
      <c r="B32" s="41">
        <v>0.01</v>
      </c>
      <c r="C32" s="41"/>
      <c r="D32" s="41"/>
      <c r="E32" s="48">
        <v>3.91</v>
      </c>
      <c r="F32" s="41"/>
      <c r="G32" s="41">
        <v>1.8560000000000001</v>
      </c>
      <c r="H32" s="41">
        <v>0.32900000000000001</v>
      </c>
    </row>
    <row r="33" spans="1:8" x14ac:dyDescent="0.25">
      <c r="A33" s="76">
        <v>7</v>
      </c>
      <c r="B33" s="41">
        <v>0.01</v>
      </c>
      <c r="C33" s="41"/>
      <c r="D33" s="41"/>
      <c r="E33" s="48">
        <v>1.2E-2</v>
      </c>
      <c r="F33" s="41"/>
      <c r="G33" s="41">
        <v>1.0900000000000001</v>
      </c>
      <c r="H33" s="41">
        <v>0.24</v>
      </c>
    </row>
    <row r="34" spans="1:8" x14ac:dyDescent="0.25">
      <c r="A34" s="76" t="s">
        <v>292</v>
      </c>
      <c r="B34" s="41">
        <v>0.14000000000000001</v>
      </c>
      <c r="C34" s="41"/>
      <c r="D34" s="41"/>
      <c r="E34" s="48">
        <v>3.08</v>
      </c>
      <c r="F34" s="41"/>
      <c r="G34" s="41">
        <v>1.2170000000000001</v>
      </c>
      <c r="H34" s="41">
        <v>0.109</v>
      </c>
    </row>
    <row r="35" spans="1:8" x14ac:dyDescent="0.25">
      <c r="A35" s="76" t="s">
        <v>293</v>
      </c>
      <c r="B35" s="41">
        <v>0.18</v>
      </c>
      <c r="C35" s="41"/>
      <c r="D35" s="41"/>
      <c r="E35" s="48">
        <v>3.14</v>
      </c>
      <c r="F35" s="41"/>
      <c r="G35" s="41">
        <v>0.874</v>
      </c>
      <c r="H35" s="41">
        <v>0.17699999999999999</v>
      </c>
    </row>
    <row r="36" spans="1:8" x14ac:dyDescent="0.25">
      <c r="A36" s="76">
        <v>9</v>
      </c>
      <c r="B36" s="41">
        <v>0.22</v>
      </c>
      <c r="C36" s="41"/>
      <c r="D36" s="41"/>
      <c r="E36" s="48">
        <v>1.26</v>
      </c>
      <c r="F36" s="41"/>
      <c r="G36" s="41">
        <v>0.91749999999999998</v>
      </c>
      <c r="H36" s="41">
        <v>0.18099999999999999</v>
      </c>
    </row>
    <row r="37" spans="1:8" x14ac:dyDescent="0.25">
      <c r="A37" s="76">
        <v>10</v>
      </c>
      <c r="B37" s="41">
        <v>0.01</v>
      </c>
      <c r="C37" s="41"/>
      <c r="D37" s="41"/>
      <c r="E37" s="48">
        <v>3.44</v>
      </c>
      <c r="F37" s="41"/>
      <c r="G37" s="41">
        <v>1.0489999999999999</v>
      </c>
      <c r="H37" s="41">
        <v>0.3755</v>
      </c>
    </row>
    <row r="38" spans="1:8" x14ac:dyDescent="0.25">
      <c r="A38" s="76" t="s">
        <v>294</v>
      </c>
      <c r="B38" s="41">
        <v>0.01</v>
      </c>
      <c r="C38" s="41"/>
      <c r="D38" s="41"/>
      <c r="E38" s="48">
        <v>3.78</v>
      </c>
      <c r="F38" s="41"/>
      <c r="G38" s="41">
        <v>1.875</v>
      </c>
      <c r="H38" s="41">
        <v>2.23</v>
      </c>
    </row>
    <row r="39" spans="1:8" x14ac:dyDescent="0.25">
      <c r="A39" s="76" t="s">
        <v>295</v>
      </c>
      <c r="B39" s="41">
        <v>0.01</v>
      </c>
      <c r="C39" s="41"/>
      <c r="D39" s="41"/>
      <c r="E39" s="48">
        <v>1.33</v>
      </c>
      <c r="F39" s="41"/>
      <c r="G39" s="41">
        <v>0.64</v>
      </c>
      <c r="H39" s="41">
        <v>0.11700000000000001</v>
      </c>
    </row>
    <row r="40" spans="1:8" x14ac:dyDescent="0.25">
      <c r="A40" s="76" t="s">
        <v>296</v>
      </c>
      <c r="B40" s="41">
        <v>0.72599999999999998</v>
      </c>
      <c r="C40" s="41">
        <v>6.5000000000000002E-2</v>
      </c>
      <c r="D40" s="41"/>
      <c r="E40" s="48">
        <v>0.68</v>
      </c>
      <c r="F40" s="41"/>
      <c r="G40" s="41">
        <v>0.78400000000000003</v>
      </c>
      <c r="H40" s="41">
        <v>6.93E-2</v>
      </c>
    </row>
    <row r="41" spans="1:8" x14ac:dyDescent="0.25">
      <c r="A41" s="76" t="s">
        <v>297</v>
      </c>
      <c r="B41" s="41">
        <v>0.01</v>
      </c>
      <c r="C41" s="41"/>
      <c r="D41" s="41"/>
      <c r="E41" s="48">
        <v>3.91</v>
      </c>
      <c r="F41" s="41"/>
      <c r="G41" s="41">
        <v>2.1800000000000002</v>
      </c>
      <c r="H41" s="41">
        <v>0.41</v>
      </c>
    </row>
    <row r="42" spans="1:8" x14ac:dyDescent="0.25">
      <c r="A42" s="76" t="s">
        <v>298</v>
      </c>
      <c r="B42" s="41">
        <v>0.01</v>
      </c>
      <c r="C42" s="41"/>
      <c r="D42" s="41"/>
      <c r="E42" s="48">
        <v>3.76</v>
      </c>
      <c r="F42" s="41"/>
      <c r="G42" s="41">
        <v>2.15</v>
      </c>
      <c r="H42" s="41">
        <v>0.38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736AF-AB6E-4D3A-8C32-10A7BFA9DDA7}">
  <dimension ref="A1:H20"/>
  <sheetViews>
    <sheetView workbookViewId="0">
      <selection activeCell="K9" sqref="K9"/>
    </sheetView>
  </sheetViews>
  <sheetFormatPr defaultRowHeight="15" x14ac:dyDescent="0.25"/>
  <sheetData>
    <row r="1" spans="1:8" x14ac:dyDescent="0.25">
      <c r="A1" s="54" t="s">
        <v>304</v>
      </c>
      <c r="B1" s="50"/>
      <c r="C1" s="50"/>
      <c r="D1" s="50"/>
      <c r="E1" s="50"/>
      <c r="F1" s="50"/>
      <c r="G1" s="54"/>
      <c r="H1" s="54"/>
    </row>
    <row r="2" spans="1:8" x14ac:dyDescent="0.25">
      <c r="A2" s="54"/>
      <c r="B2" s="50"/>
      <c r="C2" s="50"/>
      <c r="D2" s="50"/>
      <c r="E2" s="50"/>
      <c r="F2" s="50"/>
      <c r="G2" s="54"/>
      <c r="H2" s="54"/>
    </row>
    <row r="3" spans="1:8" x14ac:dyDescent="0.25">
      <c r="A3" s="54"/>
      <c r="B3" s="50"/>
      <c r="C3" s="50"/>
      <c r="D3" s="50"/>
      <c r="E3" s="50"/>
      <c r="F3" s="50"/>
      <c r="G3" s="50"/>
      <c r="H3" s="54"/>
    </row>
    <row r="4" spans="1:8" x14ac:dyDescent="0.25">
      <c r="A4" s="54"/>
      <c r="B4" s="55" t="s">
        <v>290</v>
      </c>
      <c r="C4" s="55" t="s">
        <v>0</v>
      </c>
      <c r="D4" s="55"/>
      <c r="E4" s="55" t="s">
        <v>235</v>
      </c>
      <c r="F4" s="55"/>
      <c r="G4" s="55" t="s">
        <v>291</v>
      </c>
      <c r="H4" s="55" t="s">
        <v>0</v>
      </c>
    </row>
    <row r="5" spans="1:8" x14ac:dyDescent="0.25">
      <c r="A5" s="76">
        <v>1</v>
      </c>
      <c r="B5" s="41">
        <v>3.5000000000000003E-2</v>
      </c>
      <c r="C5" s="41">
        <v>1.7500000000000002E-2</v>
      </c>
      <c r="D5" s="41"/>
      <c r="E5" s="48">
        <v>4.8500000000000001E-2</v>
      </c>
      <c r="F5" s="41"/>
      <c r="G5" s="41">
        <v>1.6799999999999999E-2</v>
      </c>
      <c r="H5" s="41">
        <v>3.0000000000000001E-3</v>
      </c>
    </row>
    <row r="6" spans="1:8" x14ac:dyDescent="0.25">
      <c r="A6" s="76">
        <v>2</v>
      </c>
      <c r="B6" s="41">
        <v>0.04</v>
      </c>
      <c r="C6" s="41">
        <v>1.7999999999999999E-2</v>
      </c>
      <c r="D6" s="41"/>
      <c r="E6" s="48">
        <v>2.3E-2</v>
      </c>
      <c r="F6" s="41"/>
      <c r="G6" s="41">
        <v>1.4E-2</v>
      </c>
      <c r="H6" s="41">
        <v>2.2000000000000001E-3</v>
      </c>
    </row>
    <row r="7" spans="1:8" x14ac:dyDescent="0.25">
      <c r="A7" s="76">
        <v>3</v>
      </c>
      <c r="B7" s="41">
        <v>5.3999999999999999E-2</v>
      </c>
      <c r="C7" s="41">
        <v>1.4E-2</v>
      </c>
      <c r="D7" s="41"/>
      <c r="E7" s="48">
        <v>3.2099999999999997E-2</v>
      </c>
      <c r="F7" s="41"/>
      <c r="G7" s="41">
        <v>0.76900000000000002</v>
      </c>
      <c r="H7" s="41">
        <v>0.43</v>
      </c>
    </row>
    <row r="8" spans="1:8" x14ac:dyDescent="0.25">
      <c r="A8" s="76">
        <v>4</v>
      </c>
      <c r="B8" s="41">
        <v>0.28599999999999998</v>
      </c>
      <c r="C8" s="41">
        <v>3.9E-2</v>
      </c>
      <c r="D8" s="41"/>
      <c r="E8" s="48">
        <v>0.87429999999999997</v>
      </c>
      <c r="F8" s="41"/>
      <c r="G8" s="41">
        <v>0.246</v>
      </c>
      <c r="H8" s="41">
        <v>0.16300000000000001</v>
      </c>
    </row>
    <row r="9" spans="1:8" x14ac:dyDescent="0.25">
      <c r="A9" s="76">
        <v>5</v>
      </c>
      <c r="B9" s="41">
        <v>0.92</v>
      </c>
      <c r="C9" s="41">
        <v>0.26</v>
      </c>
      <c r="D9" s="41"/>
      <c r="E9" s="48">
        <v>0.47</v>
      </c>
      <c r="F9" s="41"/>
      <c r="G9" s="41">
        <v>0.41699999999999998</v>
      </c>
      <c r="H9" s="41">
        <v>0.15</v>
      </c>
    </row>
    <row r="10" spans="1:8" x14ac:dyDescent="0.25">
      <c r="A10" s="76">
        <v>6</v>
      </c>
      <c r="B10" s="41">
        <v>4.0000000000000001E-3</v>
      </c>
      <c r="C10" s="41">
        <v>1E-3</v>
      </c>
      <c r="D10" s="41"/>
      <c r="E10" s="48">
        <v>8.0000000000000002E-3</v>
      </c>
      <c r="F10" s="41"/>
      <c r="G10" s="41">
        <v>6.0000000000000001E-3</v>
      </c>
      <c r="H10" s="41">
        <v>1E-3</v>
      </c>
    </row>
    <row r="11" spans="1:8" x14ac:dyDescent="0.25">
      <c r="A11" s="76">
        <v>7</v>
      </c>
      <c r="B11" s="41">
        <v>8.6E-3</v>
      </c>
      <c r="C11" s="41">
        <v>2E-3</v>
      </c>
      <c r="D11" s="41"/>
      <c r="E11" s="48">
        <v>5.7000000000000002E-3</v>
      </c>
      <c r="F11" s="41"/>
      <c r="G11" s="41">
        <v>5.0000000000000001E-3</v>
      </c>
      <c r="H11" s="41">
        <v>1E-3</v>
      </c>
    </row>
    <row r="12" spans="1:8" x14ac:dyDescent="0.25">
      <c r="A12" s="76" t="s">
        <v>292</v>
      </c>
      <c r="B12" s="41">
        <v>7.3299999999999997E-3</v>
      </c>
      <c r="C12" s="41">
        <v>1.6999999999999999E-3</v>
      </c>
      <c r="D12" s="41"/>
      <c r="E12" s="48">
        <v>7.0000000000000001E-3</v>
      </c>
      <c r="F12" s="41"/>
      <c r="G12" s="41">
        <v>4.0000000000000001E-3</v>
      </c>
      <c r="H12" s="41">
        <v>1E-3</v>
      </c>
    </row>
    <row r="13" spans="1:8" x14ac:dyDescent="0.25">
      <c r="A13" s="76" t="s">
        <v>293</v>
      </c>
      <c r="B13" s="41">
        <v>6.9800000000000001E-2</v>
      </c>
      <c r="C13" s="41">
        <v>3.9E-2</v>
      </c>
      <c r="D13" s="41"/>
      <c r="E13" s="48">
        <v>2.5000000000000001E-2</v>
      </c>
      <c r="F13" s="41"/>
      <c r="G13" s="41">
        <v>0.29099999999999998</v>
      </c>
      <c r="H13" s="41">
        <v>0.121</v>
      </c>
    </row>
    <row r="14" spans="1:8" x14ac:dyDescent="0.25">
      <c r="A14" s="76">
        <v>9</v>
      </c>
      <c r="B14" s="41">
        <v>4.0000000000000001E-3</v>
      </c>
      <c r="C14" s="41">
        <v>1E-3</v>
      </c>
      <c r="D14" s="41"/>
      <c r="E14" s="48">
        <v>4.0000000000000001E-3</v>
      </c>
      <c r="F14" s="41"/>
      <c r="G14" s="41">
        <v>5.0000000000000001E-3</v>
      </c>
      <c r="H14" s="41">
        <v>1E-3</v>
      </c>
    </row>
    <row r="15" spans="1:8" x14ac:dyDescent="0.25">
      <c r="A15" s="76">
        <v>10</v>
      </c>
      <c r="B15" s="41">
        <v>8.9999999999999993E-3</v>
      </c>
      <c r="C15" s="41">
        <v>1E-3</v>
      </c>
      <c r="D15" s="41"/>
      <c r="E15" s="48">
        <v>0.01</v>
      </c>
      <c r="F15" s="41"/>
      <c r="G15" s="41">
        <v>5.0000000000000001E-3</v>
      </c>
      <c r="H15" s="41">
        <v>1E-3</v>
      </c>
    </row>
    <row r="16" spans="1:8" x14ac:dyDescent="0.25">
      <c r="A16" s="76" t="s">
        <v>294</v>
      </c>
      <c r="B16" s="41">
        <v>5.3999999999999999E-2</v>
      </c>
      <c r="C16" s="41">
        <v>2.1999999999999999E-2</v>
      </c>
      <c r="D16" s="41"/>
      <c r="E16" s="48">
        <v>8.0000000000000002E-3</v>
      </c>
      <c r="F16" s="41"/>
      <c r="G16" s="41">
        <v>6.0000000000000001E-3</v>
      </c>
      <c r="H16" s="41">
        <v>1E-3</v>
      </c>
    </row>
    <row r="17" spans="1:8" x14ac:dyDescent="0.25">
      <c r="A17" s="76" t="s">
        <v>295</v>
      </c>
      <c r="B17" s="41">
        <v>0.105</v>
      </c>
      <c r="C17" s="41">
        <v>4.5999999999999999E-2</v>
      </c>
      <c r="D17" s="41"/>
      <c r="E17" s="48">
        <v>0.13370000000000001</v>
      </c>
      <c r="F17" s="41"/>
      <c r="G17" s="41">
        <v>0.23355000000000001</v>
      </c>
      <c r="H17" s="41">
        <v>1.2345E-2</v>
      </c>
    </row>
    <row r="18" spans="1:8" x14ac:dyDescent="0.25">
      <c r="A18" s="76" t="s">
        <v>296</v>
      </c>
      <c r="B18" s="41">
        <v>2.8000000000000001E-2</v>
      </c>
      <c r="C18" s="41">
        <v>6.0000000000000001E-3</v>
      </c>
      <c r="D18" s="41"/>
      <c r="E18" s="48">
        <v>1.2699999999999999E-2</v>
      </c>
      <c r="F18" s="41"/>
      <c r="G18" s="41">
        <v>6.7000000000000002E-3</v>
      </c>
      <c r="H18" s="41">
        <v>1E-3</v>
      </c>
    </row>
    <row r="19" spans="1:8" x14ac:dyDescent="0.25">
      <c r="A19" s="76" t="s">
        <v>297</v>
      </c>
      <c r="B19" s="41">
        <v>0.1676</v>
      </c>
      <c r="C19" s="41">
        <v>0.113</v>
      </c>
      <c r="D19" s="41"/>
      <c r="E19" s="48">
        <v>0.01</v>
      </c>
      <c r="F19" s="41"/>
      <c r="G19" s="41">
        <v>5.5999999999999999E-3</v>
      </c>
      <c r="H19" s="41">
        <v>1E-3</v>
      </c>
    </row>
    <row r="20" spans="1:8" x14ac:dyDescent="0.25">
      <c r="A20" s="76" t="s">
        <v>298</v>
      </c>
      <c r="B20" s="41">
        <v>0.67100000000000004</v>
      </c>
      <c r="C20" s="41">
        <v>0.45</v>
      </c>
      <c r="D20" s="41"/>
      <c r="E20" s="48">
        <v>0.1003</v>
      </c>
      <c r="F20" s="41"/>
      <c r="G20" s="41">
        <v>0.13600000000000001</v>
      </c>
      <c r="H20" s="41">
        <v>2.5999999999999999E-2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DE55A-557D-4329-94B1-05F821145C9B}">
  <dimension ref="A1:AZ684"/>
  <sheetViews>
    <sheetView workbookViewId="0">
      <selection activeCell="A13" sqref="A1:XFD1048576"/>
    </sheetView>
  </sheetViews>
  <sheetFormatPr defaultRowHeight="15" x14ac:dyDescent="0.25"/>
  <sheetData>
    <row r="1" spans="1:52" x14ac:dyDescent="0.25">
      <c r="A1" s="54"/>
      <c r="B1" s="54"/>
      <c r="C1" s="55" t="s">
        <v>244</v>
      </c>
      <c r="D1" s="54"/>
      <c r="E1" s="54"/>
      <c r="F1" s="55" t="s">
        <v>245</v>
      </c>
      <c r="G1" s="54"/>
      <c r="H1" s="68"/>
      <c r="I1" s="55" t="s">
        <v>246</v>
      </c>
      <c r="J1" s="54"/>
      <c r="K1" s="68"/>
      <c r="L1" s="69" t="s">
        <v>247</v>
      </c>
      <c r="M1" s="54"/>
      <c r="N1" s="68"/>
      <c r="O1" s="55" t="s">
        <v>248</v>
      </c>
      <c r="P1" s="54"/>
      <c r="Q1" s="68"/>
      <c r="R1" s="69" t="s">
        <v>249</v>
      </c>
      <c r="S1" s="54"/>
      <c r="T1" s="68"/>
      <c r="U1" s="69" t="s">
        <v>250</v>
      </c>
      <c r="V1" s="54"/>
      <c r="W1" s="68"/>
      <c r="X1" s="70" t="s">
        <v>251</v>
      </c>
      <c r="Y1" s="54"/>
      <c r="Z1" s="68"/>
      <c r="AA1" s="69" t="s">
        <v>252</v>
      </c>
      <c r="AB1" s="54"/>
      <c r="AC1" s="68"/>
      <c r="AD1" s="69" t="s">
        <v>253</v>
      </c>
      <c r="AE1" s="54"/>
      <c r="AF1" s="68"/>
      <c r="AG1" s="69" t="s">
        <v>254</v>
      </c>
      <c r="AH1" s="54"/>
      <c r="AI1" s="68"/>
      <c r="AJ1" s="69" t="s">
        <v>255</v>
      </c>
      <c r="AK1" s="54"/>
      <c r="AL1" s="68"/>
      <c r="AM1" s="69" t="s">
        <v>256</v>
      </c>
      <c r="AN1" s="54"/>
      <c r="AO1" s="68"/>
      <c r="AP1" s="69" t="s">
        <v>14</v>
      </c>
      <c r="AQ1" s="54"/>
      <c r="AR1" s="68"/>
      <c r="AS1" s="69" t="s">
        <v>15</v>
      </c>
      <c r="AT1" s="54" t="s">
        <v>257</v>
      </c>
      <c r="AU1" s="54"/>
      <c r="AV1" s="54"/>
      <c r="AW1" s="54"/>
      <c r="AX1" s="54"/>
      <c r="AY1" s="54"/>
      <c r="AZ1" s="54"/>
    </row>
    <row r="2" spans="1:52" x14ac:dyDescent="0.25">
      <c r="A2" s="71"/>
      <c r="B2" s="54"/>
      <c r="C2" s="69" t="s">
        <v>258</v>
      </c>
      <c r="D2" s="54"/>
      <c r="E2" s="68"/>
      <c r="F2" s="69" t="s">
        <v>258</v>
      </c>
      <c r="G2" s="54"/>
      <c r="H2" s="72"/>
      <c r="I2" s="69" t="s">
        <v>258</v>
      </c>
      <c r="J2" s="54"/>
      <c r="K2" s="68"/>
      <c r="L2" s="69" t="s">
        <v>258</v>
      </c>
      <c r="M2" s="54"/>
      <c r="N2" s="68"/>
      <c r="O2" s="69" t="s">
        <v>258</v>
      </c>
      <c r="P2" s="54"/>
      <c r="Q2" s="68"/>
      <c r="R2" s="69" t="s">
        <v>258</v>
      </c>
      <c r="S2" s="54"/>
      <c r="T2" s="68"/>
      <c r="U2" s="69" t="s">
        <v>258</v>
      </c>
      <c r="V2" s="54"/>
      <c r="W2" s="68"/>
      <c r="X2" s="69" t="s">
        <v>258</v>
      </c>
      <c r="Y2" s="54"/>
      <c r="Z2" s="68"/>
      <c r="AA2" s="69" t="s">
        <v>258</v>
      </c>
      <c r="AB2" s="54"/>
      <c r="AC2" s="68"/>
      <c r="AD2" s="69" t="s">
        <v>258</v>
      </c>
      <c r="AE2" s="54"/>
      <c r="AF2" s="68"/>
      <c r="AG2" s="69" t="s">
        <v>258</v>
      </c>
      <c r="AH2" s="54"/>
      <c r="AI2" s="68"/>
      <c r="AJ2" s="69" t="s">
        <v>258</v>
      </c>
      <c r="AK2" s="54"/>
      <c r="AL2" s="68"/>
      <c r="AM2" s="69" t="s">
        <v>258</v>
      </c>
      <c r="AN2" s="54"/>
      <c r="AO2" s="68"/>
      <c r="AP2" s="69" t="s">
        <v>258</v>
      </c>
      <c r="AQ2" s="54"/>
      <c r="AR2" s="68"/>
      <c r="AS2" s="69" t="s">
        <v>258</v>
      </c>
      <c r="AT2" s="54"/>
      <c r="AU2" s="54"/>
      <c r="AV2" s="54"/>
      <c r="AW2" s="54"/>
      <c r="AX2" s="54"/>
      <c r="AY2" s="94" t="s">
        <v>259</v>
      </c>
      <c r="AZ2" s="99" t="s">
        <v>260</v>
      </c>
    </row>
    <row r="3" spans="1:52" x14ac:dyDescent="0.25">
      <c r="A3" s="73"/>
      <c r="B3" s="54"/>
      <c r="C3" s="69" t="s">
        <v>261</v>
      </c>
      <c r="D3" s="69" t="s">
        <v>92</v>
      </c>
      <c r="E3" s="68"/>
      <c r="F3" s="69" t="s">
        <v>261</v>
      </c>
      <c r="G3" s="69" t="s">
        <v>92</v>
      </c>
      <c r="H3" s="72"/>
      <c r="I3" s="69" t="s">
        <v>261</v>
      </c>
      <c r="J3" s="69" t="s">
        <v>92</v>
      </c>
      <c r="K3" s="68"/>
      <c r="L3" s="69" t="s">
        <v>261</v>
      </c>
      <c r="M3" s="69" t="s">
        <v>92</v>
      </c>
      <c r="N3" s="68"/>
      <c r="O3" s="69" t="s">
        <v>261</v>
      </c>
      <c r="P3" s="69" t="s">
        <v>92</v>
      </c>
      <c r="Q3" s="68"/>
      <c r="R3" s="69" t="s">
        <v>261</v>
      </c>
      <c r="S3" s="69" t="s">
        <v>92</v>
      </c>
      <c r="T3" s="68"/>
      <c r="U3" s="69" t="s">
        <v>261</v>
      </c>
      <c r="V3" s="69" t="s">
        <v>92</v>
      </c>
      <c r="W3" s="68"/>
      <c r="X3" s="69" t="s">
        <v>261</v>
      </c>
      <c r="Y3" s="69" t="s">
        <v>92</v>
      </c>
      <c r="Z3" s="68"/>
      <c r="AA3" s="69" t="s">
        <v>261</v>
      </c>
      <c r="AB3" s="69" t="s">
        <v>92</v>
      </c>
      <c r="AC3" s="68"/>
      <c r="AD3" s="69" t="s">
        <v>261</v>
      </c>
      <c r="AE3" s="69" t="s">
        <v>92</v>
      </c>
      <c r="AF3" s="68"/>
      <c r="AG3" s="69" t="s">
        <v>261</v>
      </c>
      <c r="AH3" s="69" t="s">
        <v>92</v>
      </c>
      <c r="AI3" s="68"/>
      <c r="AJ3" s="69" t="s">
        <v>261</v>
      </c>
      <c r="AK3" s="69" t="s">
        <v>92</v>
      </c>
      <c r="AL3" s="68"/>
      <c r="AM3" s="69" t="s">
        <v>261</v>
      </c>
      <c r="AN3" s="69" t="s">
        <v>92</v>
      </c>
      <c r="AO3" s="68"/>
      <c r="AP3" s="69" t="s">
        <v>261</v>
      </c>
      <c r="AQ3" s="69" t="s">
        <v>92</v>
      </c>
      <c r="AR3" s="68"/>
      <c r="AS3" s="69" t="s">
        <v>261</v>
      </c>
      <c r="AT3" s="69" t="s">
        <v>92</v>
      </c>
      <c r="AU3" s="54"/>
      <c r="AV3" s="106" t="s">
        <v>262</v>
      </c>
      <c r="AW3" s="106"/>
      <c r="AX3" s="54"/>
      <c r="AY3" s="93">
        <v>400</v>
      </c>
      <c r="AZ3" s="98">
        <v>3</v>
      </c>
    </row>
    <row r="4" spans="1:52" x14ac:dyDescent="0.25">
      <c r="A4" s="74" t="s">
        <v>263</v>
      </c>
      <c r="B4" s="54"/>
      <c r="C4" s="69"/>
      <c r="D4" s="54"/>
      <c r="E4" s="68"/>
      <c r="F4" s="54"/>
      <c r="G4" s="69"/>
      <c r="H4" s="68"/>
      <c r="I4" s="54"/>
      <c r="J4" s="69"/>
      <c r="K4" s="68"/>
      <c r="L4" s="54"/>
      <c r="M4" s="69"/>
      <c r="N4" s="68"/>
      <c r="O4" s="54"/>
      <c r="P4" s="69"/>
      <c r="Q4" s="68"/>
      <c r="R4" s="54"/>
      <c r="S4" s="54"/>
      <c r="T4" s="68"/>
      <c r="U4" s="54"/>
      <c r="V4" s="69"/>
      <c r="W4" s="68"/>
      <c r="X4" s="54"/>
      <c r="Y4" s="69"/>
      <c r="Z4" s="68"/>
      <c r="AA4" s="54"/>
      <c r="AB4" s="69"/>
      <c r="AC4" s="68"/>
      <c r="AD4" s="54"/>
      <c r="AE4" s="69"/>
      <c r="AF4" s="68"/>
      <c r="AG4" s="54"/>
      <c r="AH4" s="69"/>
      <c r="AI4" s="68"/>
      <c r="AJ4" s="54"/>
      <c r="AK4" s="69"/>
      <c r="AL4" s="68"/>
      <c r="AM4" s="54"/>
      <c r="AN4" s="69"/>
      <c r="AO4" s="68"/>
      <c r="AP4" s="54"/>
      <c r="AQ4" s="69"/>
      <c r="AR4" s="68"/>
      <c r="AS4" s="54"/>
      <c r="AT4" s="69"/>
      <c r="AU4" s="54"/>
      <c r="AV4" s="92">
        <v>33</v>
      </c>
      <c r="AW4" s="56" t="s">
        <v>264</v>
      </c>
      <c r="AX4" s="54"/>
      <c r="AY4" s="93">
        <v>400</v>
      </c>
      <c r="AZ4" s="98">
        <v>27.5</v>
      </c>
    </row>
    <row r="5" spans="1:52" x14ac:dyDescent="0.25">
      <c r="A5" s="74" t="s">
        <v>265</v>
      </c>
      <c r="B5" s="54"/>
      <c r="C5" s="63">
        <v>400</v>
      </c>
      <c r="D5" s="54">
        <v>0</v>
      </c>
      <c r="E5" s="68"/>
      <c r="F5" s="63">
        <v>400</v>
      </c>
      <c r="G5" s="54">
        <v>0</v>
      </c>
      <c r="H5" s="68"/>
      <c r="I5" s="63">
        <v>400</v>
      </c>
      <c r="J5" s="54">
        <v>0</v>
      </c>
      <c r="K5" s="68"/>
      <c r="L5" s="63">
        <v>400</v>
      </c>
      <c r="M5" s="54">
        <v>0</v>
      </c>
      <c r="N5" s="68"/>
      <c r="O5" s="63">
        <v>400</v>
      </c>
      <c r="P5" s="54">
        <v>0</v>
      </c>
      <c r="Q5" s="68"/>
      <c r="R5" s="54">
        <v>3</v>
      </c>
      <c r="S5" s="54">
        <v>2.8</v>
      </c>
      <c r="T5" s="68"/>
      <c r="U5" s="54">
        <v>3</v>
      </c>
      <c r="V5" s="54">
        <v>1.4</v>
      </c>
      <c r="W5" s="68"/>
      <c r="X5" s="54">
        <v>0</v>
      </c>
      <c r="Y5" s="54">
        <v>0</v>
      </c>
      <c r="Z5" s="68"/>
      <c r="AA5" s="63">
        <v>400</v>
      </c>
      <c r="AB5" s="54">
        <v>0</v>
      </c>
      <c r="AC5" s="68"/>
      <c r="AD5" s="54">
        <v>0</v>
      </c>
      <c r="AE5" s="54">
        <v>0</v>
      </c>
      <c r="AF5" s="68"/>
      <c r="AG5" s="54">
        <v>1</v>
      </c>
      <c r="AH5" s="54">
        <v>0</v>
      </c>
      <c r="AI5" s="68"/>
      <c r="AJ5" s="54">
        <v>1.5</v>
      </c>
      <c r="AK5" s="54">
        <v>2.1</v>
      </c>
      <c r="AL5" s="68"/>
      <c r="AM5" s="63">
        <v>109</v>
      </c>
      <c r="AN5" s="54">
        <v>0</v>
      </c>
      <c r="AO5" s="68"/>
      <c r="AP5" s="54">
        <v>0</v>
      </c>
      <c r="AQ5" s="54">
        <v>0</v>
      </c>
      <c r="AR5" s="68"/>
      <c r="AS5" s="63">
        <v>66</v>
      </c>
      <c r="AT5" s="54">
        <v>12.7</v>
      </c>
      <c r="AU5" s="54"/>
      <c r="AV5" s="56">
        <v>21</v>
      </c>
      <c r="AW5" s="56" t="s">
        <v>266</v>
      </c>
      <c r="AX5" s="54"/>
      <c r="AY5" s="95"/>
      <c r="AZ5" s="98">
        <v>1</v>
      </c>
    </row>
    <row r="6" spans="1:52" x14ac:dyDescent="0.25">
      <c r="A6" s="74" t="s">
        <v>267</v>
      </c>
      <c r="B6" s="54"/>
      <c r="C6" s="63">
        <v>400</v>
      </c>
      <c r="D6" s="54">
        <v>0</v>
      </c>
      <c r="E6" s="68"/>
      <c r="F6" s="75"/>
      <c r="G6" s="69"/>
      <c r="H6" s="75"/>
      <c r="I6" s="75"/>
      <c r="J6" s="69"/>
      <c r="K6" s="68"/>
      <c r="L6" s="75"/>
      <c r="M6" s="69"/>
      <c r="N6" s="68"/>
      <c r="O6" s="75"/>
      <c r="P6" s="69"/>
      <c r="Q6" s="68"/>
      <c r="R6" s="76"/>
      <c r="S6" s="69"/>
      <c r="T6" s="68"/>
      <c r="U6" s="75"/>
      <c r="V6" s="69"/>
      <c r="W6" s="68"/>
      <c r="X6" s="54">
        <v>1.3</v>
      </c>
      <c r="Y6" s="54">
        <v>1.4</v>
      </c>
      <c r="Z6" s="68"/>
      <c r="AA6" s="63">
        <v>177</v>
      </c>
      <c r="AB6" s="54">
        <v>11.3</v>
      </c>
      <c r="AC6" s="68"/>
      <c r="AD6" s="54">
        <v>1</v>
      </c>
      <c r="AE6" s="54">
        <v>0.69999999999999896</v>
      </c>
      <c r="AF6" s="68"/>
      <c r="AG6" s="54">
        <v>2</v>
      </c>
      <c r="AH6" s="54">
        <v>1.4</v>
      </c>
      <c r="AI6" s="68"/>
      <c r="AJ6" s="63">
        <v>12.5</v>
      </c>
      <c r="AK6" s="54">
        <v>17.7</v>
      </c>
      <c r="AL6" s="68"/>
      <c r="AM6" s="63">
        <v>400</v>
      </c>
      <c r="AN6" s="54">
        <v>0</v>
      </c>
      <c r="AO6" s="68"/>
      <c r="AP6" s="63">
        <v>54</v>
      </c>
      <c r="AQ6" s="54">
        <v>67.900000000000006</v>
      </c>
      <c r="AR6" s="68"/>
      <c r="AS6" s="54">
        <v>1</v>
      </c>
      <c r="AT6" s="54">
        <v>0.69999999999999896</v>
      </c>
      <c r="AU6" s="54"/>
      <c r="AV6" s="56">
        <v>54</v>
      </c>
      <c r="AW6" s="56" t="s">
        <v>268</v>
      </c>
      <c r="AX6" s="54"/>
      <c r="AY6" s="96"/>
      <c r="AZ6" s="54"/>
    </row>
    <row r="7" spans="1:52" x14ac:dyDescent="0.25">
      <c r="A7" s="74" t="s">
        <v>269</v>
      </c>
      <c r="B7" s="54"/>
      <c r="C7" s="76"/>
      <c r="D7" s="54"/>
      <c r="E7" s="68"/>
      <c r="F7" s="75"/>
      <c r="G7" s="69"/>
      <c r="H7" s="77"/>
      <c r="I7" s="76"/>
      <c r="J7" s="69"/>
      <c r="K7" s="68"/>
      <c r="L7" s="76"/>
      <c r="M7" s="69"/>
      <c r="N7" s="68"/>
      <c r="O7" s="76"/>
      <c r="P7" s="69"/>
      <c r="Q7" s="68"/>
      <c r="R7" s="76"/>
      <c r="S7" s="69"/>
      <c r="T7" s="68"/>
      <c r="U7" s="76"/>
      <c r="V7" s="69"/>
      <c r="W7" s="68"/>
      <c r="X7" s="76"/>
      <c r="Y7" s="69"/>
      <c r="Z7" s="68"/>
      <c r="AA7" s="75"/>
      <c r="AB7" s="69"/>
      <c r="AC7" s="68"/>
      <c r="AD7" s="75"/>
      <c r="AE7" s="69"/>
      <c r="AF7" s="68"/>
      <c r="AG7" s="75"/>
      <c r="AH7" s="69"/>
      <c r="AI7" s="68"/>
      <c r="AJ7" s="75"/>
      <c r="AK7" s="69"/>
      <c r="AL7" s="68"/>
      <c r="AM7" s="75"/>
      <c r="AN7" s="69"/>
      <c r="AO7" s="68"/>
      <c r="AP7" s="75"/>
      <c r="AQ7" s="69"/>
      <c r="AR7" s="68"/>
      <c r="AS7" s="75"/>
      <c r="AT7" s="69"/>
      <c r="AU7" s="54"/>
      <c r="AV7" s="57">
        <v>61.111111111111114</v>
      </c>
      <c r="AW7" s="56" t="s">
        <v>270</v>
      </c>
      <c r="AX7" s="54"/>
      <c r="AY7" s="93">
        <v>400</v>
      </c>
      <c r="AZ7" s="98">
        <v>10</v>
      </c>
    </row>
    <row r="8" spans="1:52" x14ac:dyDescent="0.25">
      <c r="A8" s="78" t="s">
        <v>271</v>
      </c>
      <c r="B8" s="54"/>
      <c r="C8" s="79"/>
      <c r="D8" s="54"/>
      <c r="E8" s="68"/>
      <c r="F8" s="76"/>
      <c r="G8" s="79"/>
      <c r="H8" s="77"/>
      <c r="I8" s="76"/>
      <c r="J8" s="79"/>
      <c r="K8" s="68"/>
      <c r="L8" s="76"/>
      <c r="M8" s="79"/>
      <c r="N8" s="68"/>
      <c r="O8" s="80"/>
      <c r="P8" s="79"/>
      <c r="Q8" s="68"/>
      <c r="R8" s="76"/>
      <c r="S8" s="69"/>
      <c r="T8" s="68"/>
      <c r="U8" s="76"/>
      <c r="V8" s="79"/>
      <c r="W8" s="68"/>
      <c r="X8" s="76"/>
      <c r="Y8" s="54"/>
      <c r="Z8" s="68"/>
      <c r="AA8" s="76"/>
      <c r="AB8" s="79"/>
      <c r="AC8" s="68"/>
      <c r="AD8" s="76"/>
      <c r="AE8" s="79"/>
      <c r="AF8" s="68"/>
      <c r="AG8" s="75"/>
      <c r="AH8" s="79"/>
      <c r="AI8" s="68"/>
      <c r="AJ8" s="76"/>
      <c r="AK8" s="79"/>
      <c r="AL8" s="68"/>
      <c r="AM8" s="76"/>
      <c r="AN8" s="79"/>
      <c r="AO8" s="68"/>
      <c r="AP8" s="80"/>
      <c r="AQ8" s="79"/>
      <c r="AR8" s="68"/>
      <c r="AS8" s="76"/>
      <c r="AT8" s="79"/>
      <c r="AU8" s="54"/>
      <c r="AV8" s="54"/>
      <c r="AW8" s="54"/>
      <c r="AX8" s="54"/>
      <c r="AY8" s="93">
        <v>400</v>
      </c>
      <c r="AZ8" s="54"/>
    </row>
    <row r="9" spans="1:52" x14ac:dyDescent="0.25">
      <c r="A9" s="78" t="s">
        <v>272</v>
      </c>
      <c r="B9" s="54"/>
      <c r="C9" s="63">
        <v>400</v>
      </c>
      <c r="D9" s="54">
        <v>0</v>
      </c>
      <c r="E9" s="68"/>
      <c r="F9" s="63">
        <v>6</v>
      </c>
      <c r="G9" s="59">
        <v>7.1</v>
      </c>
      <c r="H9" s="68"/>
      <c r="I9" s="63">
        <v>400</v>
      </c>
      <c r="J9" s="54">
        <v>0</v>
      </c>
      <c r="K9" s="68"/>
      <c r="L9" s="63">
        <v>400</v>
      </c>
      <c r="M9" s="54">
        <v>0</v>
      </c>
      <c r="N9" s="68"/>
      <c r="O9" s="63">
        <v>400</v>
      </c>
      <c r="P9" s="54">
        <v>0</v>
      </c>
      <c r="Q9" s="68"/>
      <c r="R9" s="54">
        <v>1.5</v>
      </c>
      <c r="S9" s="54">
        <v>0.69999999999999896</v>
      </c>
      <c r="T9" s="68"/>
      <c r="U9" s="54">
        <v>1</v>
      </c>
      <c r="V9" s="54">
        <v>0.5</v>
      </c>
      <c r="W9" s="68"/>
      <c r="X9" s="63">
        <v>207.5</v>
      </c>
      <c r="Y9" s="54">
        <v>272</v>
      </c>
      <c r="Z9" s="68"/>
      <c r="AA9" s="63">
        <v>200.5</v>
      </c>
      <c r="AB9" s="54">
        <v>282</v>
      </c>
      <c r="AC9" s="68"/>
      <c r="AD9" s="63">
        <v>109.5</v>
      </c>
      <c r="AE9" s="54">
        <v>2</v>
      </c>
      <c r="AF9" s="68"/>
      <c r="AG9" s="54">
        <v>1.5</v>
      </c>
      <c r="AH9" s="54">
        <v>0.69999999999999896</v>
      </c>
      <c r="AI9" s="68"/>
      <c r="AJ9" s="54">
        <v>4</v>
      </c>
      <c r="AK9" s="54">
        <v>5.7</v>
      </c>
      <c r="AL9" s="68"/>
      <c r="AM9" s="63">
        <v>400</v>
      </c>
      <c r="AN9" s="54">
        <v>0</v>
      </c>
      <c r="AO9" s="68"/>
      <c r="AP9" s="63">
        <v>206</v>
      </c>
      <c r="AQ9" s="54">
        <v>274</v>
      </c>
      <c r="AR9" s="68"/>
      <c r="AS9" s="63">
        <v>8</v>
      </c>
      <c r="AT9" s="54">
        <v>2.8</v>
      </c>
      <c r="AU9" s="54"/>
      <c r="AV9" s="54"/>
      <c r="AW9" s="54"/>
      <c r="AX9" s="54"/>
      <c r="AY9" s="93">
        <v>400</v>
      </c>
      <c r="AZ9" s="98">
        <v>0</v>
      </c>
    </row>
    <row r="10" spans="1:52" x14ac:dyDescent="0.25">
      <c r="A10" s="78" t="s">
        <v>273</v>
      </c>
      <c r="B10" s="54"/>
      <c r="C10" s="63">
        <v>400</v>
      </c>
      <c r="D10" s="54">
        <v>0</v>
      </c>
      <c r="E10" s="68"/>
      <c r="F10" s="63">
        <v>400</v>
      </c>
      <c r="G10" s="54">
        <v>0</v>
      </c>
      <c r="H10" s="68"/>
      <c r="I10" s="63">
        <v>400</v>
      </c>
      <c r="J10" s="54">
        <v>0</v>
      </c>
      <c r="K10" s="68"/>
      <c r="L10" s="63">
        <v>400</v>
      </c>
      <c r="M10" s="54">
        <v>0</v>
      </c>
      <c r="N10" s="68"/>
      <c r="O10" s="63">
        <v>400</v>
      </c>
      <c r="P10" s="54">
        <v>0</v>
      </c>
      <c r="Q10" s="68"/>
      <c r="R10" s="54">
        <v>4.5</v>
      </c>
      <c r="S10" s="54">
        <v>3.5</v>
      </c>
      <c r="T10" s="68"/>
      <c r="U10" s="54">
        <v>1</v>
      </c>
      <c r="V10" s="54">
        <v>1.4</v>
      </c>
      <c r="W10" s="68"/>
      <c r="X10" s="54">
        <v>0</v>
      </c>
      <c r="Y10" s="54">
        <v>0</v>
      </c>
      <c r="Z10" s="68"/>
      <c r="AA10" s="63">
        <v>253.5</v>
      </c>
      <c r="AB10" s="54">
        <v>207</v>
      </c>
      <c r="AC10" s="68"/>
      <c r="AD10" s="63">
        <v>73</v>
      </c>
      <c r="AE10" s="54">
        <v>52</v>
      </c>
      <c r="AF10" s="68"/>
      <c r="AG10" s="54">
        <v>2.5</v>
      </c>
      <c r="AH10" s="54">
        <v>3.5</v>
      </c>
      <c r="AI10" s="68"/>
      <c r="AJ10" s="54">
        <v>1.5</v>
      </c>
      <c r="AK10" s="54">
        <v>0.69999999999999896</v>
      </c>
      <c r="AL10" s="68"/>
      <c r="AM10" s="63">
        <v>30</v>
      </c>
      <c r="AN10" s="54">
        <v>0</v>
      </c>
      <c r="AO10" s="68"/>
      <c r="AP10" s="54">
        <v>0</v>
      </c>
      <c r="AQ10" s="54">
        <v>0</v>
      </c>
      <c r="AR10" s="68"/>
      <c r="AS10" s="63">
        <v>400</v>
      </c>
      <c r="AT10" s="54">
        <v>0</v>
      </c>
      <c r="AU10" s="54"/>
      <c r="AV10" s="54"/>
      <c r="AW10" s="54"/>
      <c r="AX10" s="54"/>
      <c r="AY10" s="95"/>
      <c r="AZ10" s="98">
        <v>0</v>
      </c>
    </row>
    <row r="11" spans="1:52" x14ac:dyDescent="0.25">
      <c r="A11" s="78"/>
      <c r="B11" s="54"/>
      <c r="C11" s="69" t="s">
        <v>261</v>
      </c>
      <c r="D11" s="69" t="s">
        <v>92</v>
      </c>
      <c r="E11" s="54"/>
      <c r="F11" s="69" t="s">
        <v>261</v>
      </c>
      <c r="G11" s="69" t="s">
        <v>92</v>
      </c>
      <c r="H11" s="68"/>
      <c r="I11" s="69" t="s">
        <v>261</v>
      </c>
      <c r="J11" s="69" t="s">
        <v>92</v>
      </c>
      <c r="K11" s="68"/>
      <c r="L11" s="69" t="s">
        <v>261</v>
      </c>
      <c r="M11" s="69" t="s">
        <v>92</v>
      </c>
      <c r="N11" s="68"/>
      <c r="O11" s="69" t="s">
        <v>261</v>
      </c>
      <c r="P11" s="69" t="s">
        <v>92</v>
      </c>
      <c r="Q11" s="68"/>
      <c r="R11" s="69" t="s">
        <v>261</v>
      </c>
      <c r="S11" s="69" t="s">
        <v>92</v>
      </c>
      <c r="T11" s="68"/>
      <c r="U11" s="69" t="s">
        <v>261</v>
      </c>
      <c r="V11" s="69" t="s">
        <v>92</v>
      </c>
      <c r="W11" s="68"/>
      <c r="X11" s="69" t="s">
        <v>261</v>
      </c>
      <c r="Y11" s="69" t="s">
        <v>92</v>
      </c>
      <c r="Z11" s="68"/>
      <c r="AA11" s="69" t="s">
        <v>261</v>
      </c>
      <c r="AB11" s="69" t="s">
        <v>92</v>
      </c>
      <c r="AC11" s="68"/>
      <c r="AD11" s="69" t="s">
        <v>261</v>
      </c>
      <c r="AE11" s="69" t="s">
        <v>92</v>
      </c>
      <c r="AF11" s="68"/>
      <c r="AG11" s="69" t="s">
        <v>261</v>
      </c>
      <c r="AH11" s="69" t="s">
        <v>92</v>
      </c>
      <c r="AI11" s="68"/>
      <c r="AJ11" s="69" t="s">
        <v>261</v>
      </c>
      <c r="AK11" s="69" t="s">
        <v>92</v>
      </c>
      <c r="AL11" s="68"/>
      <c r="AM11" s="69" t="s">
        <v>261</v>
      </c>
      <c r="AN11" s="69" t="s">
        <v>92</v>
      </c>
      <c r="AO11" s="68"/>
      <c r="AP11" s="69" t="s">
        <v>261</v>
      </c>
      <c r="AQ11" s="69" t="s">
        <v>92</v>
      </c>
      <c r="AR11" s="68"/>
      <c r="AS11" s="69" t="s">
        <v>261</v>
      </c>
      <c r="AT11" s="69" t="s">
        <v>92</v>
      </c>
      <c r="AU11" s="54"/>
      <c r="AV11" s="54"/>
      <c r="AW11" s="54"/>
      <c r="AX11" s="54"/>
      <c r="AY11" s="95"/>
      <c r="AZ11" s="98">
        <v>0</v>
      </c>
    </row>
    <row r="12" spans="1:52" ht="15.75" x14ac:dyDescent="0.25">
      <c r="A12" s="81" t="s">
        <v>274</v>
      </c>
      <c r="B12" s="82" t="s">
        <v>275</v>
      </c>
      <c r="C12" s="82">
        <v>400</v>
      </c>
      <c r="D12" s="82">
        <v>0</v>
      </c>
      <c r="E12" s="83" t="s">
        <v>276</v>
      </c>
      <c r="F12" s="82">
        <v>268.66666666666669</v>
      </c>
      <c r="G12" s="82">
        <v>227.47600606071254</v>
      </c>
      <c r="H12" s="83" t="s">
        <v>276</v>
      </c>
      <c r="I12" s="82">
        <v>400</v>
      </c>
      <c r="J12" s="82">
        <v>0</v>
      </c>
      <c r="K12" s="83" t="s">
        <v>276</v>
      </c>
      <c r="L12" s="82">
        <v>400</v>
      </c>
      <c r="M12" s="82">
        <v>0</v>
      </c>
      <c r="N12" s="83" t="s">
        <v>276</v>
      </c>
      <c r="O12" s="82">
        <v>400</v>
      </c>
      <c r="P12" s="82">
        <v>0</v>
      </c>
      <c r="Q12" s="83" t="s">
        <v>276</v>
      </c>
      <c r="R12" s="82">
        <v>3</v>
      </c>
      <c r="S12" s="82">
        <v>1.5</v>
      </c>
      <c r="T12" s="83" t="s">
        <v>276</v>
      </c>
      <c r="U12" s="82">
        <v>1.6666666666666667</v>
      </c>
      <c r="V12" s="82">
        <v>1.1547005383792515</v>
      </c>
      <c r="W12" s="83" t="s">
        <v>275</v>
      </c>
      <c r="X12" s="82">
        <v>52.2</v>
      </c>
      <c r="Y12" s="82">
        <v>103.53514701137323</v>
      </c>
      <c r="Z12" s="83" t="s">
        <v>275</v>
      </c>
      <c r="AA12" s="82">
        <v>257.75</v>
      </c>
      <c r="AB12" s="82">
        <v>100.08538021775875</v>
      </c>
      <c r="AC12" s="83" t="s">
        <v>275</v>
      </c>
      <c r="AD12" s="82">
        <v>45.875</v>
      </c>
      <c r="AE12" s="82">
        <v>54.473808691272296</v>
      </c>
      <c r="AF12" s="83" t="s">
        <v>275</v>
      </c>
      <c r="AG12" s="82">
        <v>1.75</v>
      </c>
      <c r="AH12" s="82">
        <v>0.6454972243679028</v>
      </c>
      <c r="AI12" s="83" t="s">
        <v>275</v>
      </c>
      <c r="AJ12" s="82">
        <v>4.875</v>
      </c>
      <c r="AK12" s="82">
        <v>5.2181574014844232</v>
      </c>
      <c r="AL12" s="83" t="s">
        <v>275</v>
      </c>
      <c r="AM12" s="82">
        <v>234.75</v>
      </c>
      <c r="AN12" s="82">
        <v>193.52067073054496</v>
      </c>
      <c r="AO12" s="83" t="s">
        <v>275</v>
      </c>
      <c r="AP12" s="82">
        <v>65</v>
      </c>
      <c r="AQ12" s="82">
        <v>97.385830591518811</v>
      </c>
      <c r="AR12" s="83" t="s">
        <v>275</v>
      </c>
      <c r="AS12" s="82">
        <v>118.75</v>
      </c>
      <c r="AT12" s="82">
        <v>189.74961572205268</v>
      </c>
      <c r="AU12" s="82"/>
      <c r="AV12" s="82"/>
      <c r="AW12" s="82"/>
      <c r="AX12" s="82"/>
      <c r="AY12" s="95"/>
      <c r="AZ12" s="98">
        <v>359.5</v>
      </c>
    </row>
    <row r="13" spans="1:52" x14ac:dyDescent="0.25">
      <c r="A13" s="78"/>
      <c r="B13" s="54"/>
      <c r="C13" s="54"/>
      <c r="D13" s="54"/>
      <c r="E13" s="68"/>
      <c r="F13" s="54"/>
      <c r="G13" s="54"/>
      <c r="H13" s="68"/>
      <c r="I13" s="54"/>
      <c r="J13" s="54"/>
      <c r="K13" s="68"/>
      <c r="L13" s="54"/>
      <c r="M13" s="54"/>
      <c r="N13" s="68"/>
      <c r="O13" s="54"/>
      <c r="P13" s="54"/>
      <c r="Q13" s="68"/>
      <c r="R13" s="54"/>
      <c r="S13" s="54"/>
      <c r="T13" s="68"/>
      <c r="U13" s="54"/>
      <c r="V13" s="54"/>
      <c r="W13" s="68"/>
      <c r="X13" s="54"/>
      <c r="Y13" s="54"/>
      <c r="Z13" s="68"/>
      <c r="AA13" s="54"/>
      <c r="AB13" s="54"/>
      <c r="AC13" s="68"/>
      <c r="AD13" s="54"/>
      <c r="AE13" s="54"/>
      <c r="AF13" s="68"/>
      <c r="AG13" s="54"/>
      <c r="AH13" s="54"/>
      <c r="AI13" s="68"/>
      <c r="AJ13" s="54"/>
      <c r="AK13" s="54"/>
      <c r="AL13" s="68"/>
      <c r="AM13" s="54"/>
      <c r="AN13" s="54"/>
      <c r="AO13" s="68"/>
      <c r="AP13" s="54"/>
      <c r="AQ13" s="54"/>
      <c r="AR13" s="68"/>
      <c r="AS13" s="54"/>
      <c r="AT13" s="54"/>
      <c r="AU13" s="54"/>
      <c r="AV13" s="54"/>
      <c r="AW13" s="54"/>
      <c r="AX13" s="54"/>
      <c r="AY13" s="93">
        <v>6</v>
      </c>
      <c r="AZ13" s="100"/>
    </row>
    <row r="14" spans="1:52" x14ac:dyDescent="0.25">
      <c r="A14" s="84" t="s">
        <v>277</v>
      </c>
      <c r="B14" s="85"/>
      <c r="C14" s="85">
        <v>0</v>
      </c>
      <c r="D14" s="85">
        <v>0</v>
      </c>
      <c r="E14" s="86"/>
      <c r="F14" s="85">
        <v>26</v>
      </c>
      <c r="G14" s="85">
        <v>36.799999999999898</v>
      </c>
      <c r="H14" s="86"/>
      <c r="I14" s="85">
        <v>0.5</v>
      </c>
      <c r="J14" s="85">
        <v>0.69999999999999896</v>
      </c>
      <c r="K14" s="86"/>
      <c r="L14" s="85">
        <v>0.5</v>
      </c>
      <c r="M14" s="85">
        <v>0.69999999999999896</v>
      </c>
      <c r="N14" s="86"/>
      <c r="O14" s="85">
        <v>1</v>
      </c>
      <c r="P14" s="85">
        <v>0</v>
      </c>
      <c r="Q14" s="86"/>
      <c r="R14" s="85">
        <v>0.5</v>
      </c>
      <c r="S14" s="85">
        <v>0.69999999999999896</v>
      </c>
      <c r="T14" s="86"/>
      <c r="U14" s="85">
        <v>1</v>
      </c>
      <c r="V14" s="85">
        <v>1.4</v>
      </c>
      <c r="W14" s="86"/>
      <c r="X14" s="85">
        <v>0</v>
      </c>
      <c r="Y14" s="85">
        <v>0</v>
      </c>
      <c r="Z14" s="86"/>
      <c r="AA14" s="85">
        <v>0</v>
      </c>
      <c r="AB14" s="85">
        <v>0</v>
      </c>
      <c r="AC14" s="86"/>
      <c r="AD14" s="85">
        <v>0.5</v>
      </c>
      <c r="AE14" s="85">
        <v>0.69999999999999896</v>
      </c>
      <c r="AF14" s="86"/>
      <c r="AG14" s="85">
        <v>0</v>
      </c>
      <c r="AH14" s="85">
        <v>0</v>
      </c>
      <c r="AI14" s="86"/>
      <c r="AJ14" s="85">
        <v>1</v>
      </c>
      <c r="AK14" s="85">
        <v>1.4</v>
      </c>
      <c r="AL14" s="86"/>
      <c r="AM14" s="85">
        <v>1</v>
      </c>
      <c r="AN14" s="85">
        <v>0</v>
      </c>
      <c r="AO14" s="86"/>
      <c r="AP14" s="85">
        <v>0</v>
      </c>
      <c r="AQ14" s="85">
        <v>0</v>
      </c>
      <c r="AR14" s="86"/>
      <c r="AS14" s="85">
        <v>0.5</v>
      </c>
      <c r="AT14" s="85">
        <v>0.69999999999999896</v>
      </c>
      <c r="AU14" s="85"/>
      <c r="AV14" s="85"/>
      <c r="AW14" s="85"/>
      <c r="AX14" s="85"/>
      <c r="AY14" s="93">
        <v>400</v>
      </c>
      <c r="AZ14" s="98">
        <v>400</v>
      </c>
    </row>
    <row r="15" spans="1:52" x14ac:dyDescent="0.25">
      <c r="A15" s="87"/>
      <c r="B15" s="54"/>
      <c r="C15" s="54"/>
      <c r="D15" s="54"/>
      <c r="E15" s="68"/>
      <c r="F15" s="54"/>
      <c r="G15" s="54"/>
      <c r="H15" s="68"/>
      <c r="I15" s="54"/>
      <c r="J15" s="54"/>
      <c r="K15" s="68"/>
      <c r="L15" s="54"/>
      <c r="M15" s="54"/>
      <c r="N15" s="68"/>
      <c r="O15" s="54"/>
      <c r="P15" s="54"/>
      <c r="Q15" s="68"/>
      <c r="R15" s="54"/>
      <c r="S15" s="54"/>
      <c r="T15" s="68"/>
      <c r="U15" s="54"/>
      <c r="V15" s="54"/>
      <c r="W15" s="68"/>
      <c r="X15" s="54"/>
      <c r="Y15" s="54"/>
      <c r="Z15" s="68"/>
      <c r="AA15" s="54"/>
      <c r="AB15" s="54"/>
      <c r="AC15" s="68"/>
      <c r="AD15" s="54"/>
      <c r="AE15" s="54"/>
      <c r="AF15" s="68"/>
      <c r="AG15" s="54"/>
      <c r="AH15" s="54"/>
      <c r="AI15" s="68"/>
      <c r="AJ15" s="54"/>
      <c r="AK15" s="54"/>
      <c r="AL15" s="68"/>
      <c r="AM15" s="54"/>
      <c r="AN15" s="54"/>
      <c r="AO15" s="68"/>
      <c r="AP15" s="54"/>
      <c r="AQ15" s="54"/>
      <c r="AR15" s="68"/>
      <c r="AS15" s="54"/>
      <c r="AT15" s="54"/>
      <c r="AU15" s="54"/>
      <c r="AV15" s="54"/>
      <c r="AW15" s="54"/>
      <c r="AX15" s="54"/>
      <c r="AY15" s="93">
        <v>400</v>
      </c>
      <c r="AZ15" s="54"/>
    </row>
    <row r="16" spans="1:52" x14ac:dyDescent="0.25">
      <c r="A16" s="87"/>
      <c r="B16" s="54"/>
      <c r="C16" s="54"/>
      <c r="D16" s="54"/>
      <c r="E16" s="68"/>
      <c r="F16" s="54"/>
      <c r="G16" s="54"/>
      <c r="H16" s="68"/>
      <c r="I16" s="54"/>
      <c r="J16" s="54"/>
      <c r="K16" s="68"/>
      <c r="L16" s="54"/>
      <c r="M16" s="54"/>
      <c r="N16" s="68"/>
      <c r="O16" s="54"/>
      <c r="P16" s="54"/>
      <c r="Q16" s="68"/>
      <c r="R16" s="54"/>
      <c r="S16" s="54"/>
      <c r="T16" s="68"/>
      <c r="U16" s="54"/>
      <c r="V16" s="54"/>
      <c r="W16" s="68"/>
      <c r="X16" s="54"/>
      <c r="Y16" s="54"/>
      <c r="Z16" s="68"/>
      <c r="AA16" s="54"/>
      <c r="AB16" s="54"/>
      <c r="AC16" s="68"/>
      <c r="AD16" s="54"/>
      <c r="AE16" s="54"/>
      <c r="AF16" s="68"/>
      <c r="AG16" s="54"/>
      <c r="AH16" s="54"/>
      <c r="AI16" s="68"/>
      <c r="AJ16" s="54"/>
      <c r="AK16" s="54"/>
      <c r="AL16" s="68"/>
      <c r="AM16" s="54"/>
      <c r="AN16" s="54"/>
      <c r="AO16" s="68"/>
      <c r="AP16" s="54"/>
      <c r="AQ16" s="54"/>
      <c r="AR16" s="68"/>
      <c r="AS16" s="54"/>
      <c r="AT16" s="54"/>
      <c r="AU16" s="54"/>
      <c r="AV16" s="54"/>
      <c r="AW16" s="54"/>
      <c r="AX16" s="54"/>
      <c r="AY16" s="95"/>
      <c r="AZ16" s="98">
        <v>400</v>
      </c>
    </row>
    <row r="17" spans="1:52" x14ac:dyDescent="0.25">
      <c r="A17" s="74" t="s">
        <v>269</v>
      </c>
      <c r="B17" s="54"/>
      <c r="C17" s="79"/>
      <c r="D17" s="54"/>
      <c r="E17" s="68"/>
      <c r="F17" s="76"/>
      <c r="G17" s="79"/>
      <c r="H17" s="80"/>
      <c r="I17" s="80"/>
      <c r="J17" s="79"/>
      <c r="K17" s="68"/>
      <c r="L17" s="88"/>
      <c r="M17" s="79"/>
      <c r="N17" s="53"/>
      <c r="O17" s="104"/>
      <c r="P17" s="105"/>
      <c r="Q17" s="68"/>
      <c r="R17" s="76"/>
      <c r="S17" s="79"/>
      <c r="T17" s="68"/>
      <c r="U17" s="80"/>
      <c r="V17" s="79"/>
      <c r="W17" s="68"/>
      <c r="X17" s="80"/>
      <c r="Y17" s="79"/>
      <c r="Z17" s="68"/>
      <c r="AA17" s="80"/>
      <c r="AB17" s="79"/>
      <c r="AC17" s="68"/>
      <c r="AD17" s="76"/>
      <c r="AE17" s="79"/>
      <c r="AF17" s="68"/>
      <c r="AG17" s="80"/>
      <c r="AH17" s="79"/>
      <c r="AI17" s="68"/>
      <c r="AJ17" s="80"/>
      <c r="AK17" s="79"/>
      <c r="AL17" s="68"/>
      <c r="AM17" s="76"/>
      <c r="AN17" s="79"/>
      <c r="AO17" s="68"/>
      <c r="AP17" s="80"/>
      <c r="AQ17" s="79"/>
      <c r="AR17" s="68"/>
      <c r="AS17" s="80"/>
      <c r="AT17" s="79"/>
      <c r="AU17" s="54"/>
      <c r="AV17" s="54"/>
      <c r="AW17" s="54"/>
      <c r="AX17" s="54"/>
      <c r="AY17" s="95"/>
      <c r="AZ17" s="100"/>
    </row>
    <row r="18" spans="1:52" x14ac:dyDescent="0.25">
      <c r="A18" s="78" t="s">
        <v>278</v>
      </c>
      <c r="B18" s="54"/>
      <c r="C18" s="54">
        <v>3</v>
      </c>
      <c r="D18" s="54">
        <v>4.2</v>
      </c>
      <c r="E18" s="68"/>
      <c r="F18" s="92">
        <v>359.5</v>
      </c>
      <c r="G18" s="54">
        <v>12</v>
      </c>
      <c r="H18" s="68"/>
      <c r="I18" s="54">
        <v>0.5</v>
      </c>
      <c r="J18" s="54">
        <v>0.69999999999999896</v>
      </c>
      <c r="K18" s="68"/>
      <c r="L18" s="54">
        <v>3</v>
      </c>
      <c r="M18" s="54">
        <v>4.2</v>
      </c>
      <c r="N18" s="68"/>
      <c r="O18" s="54">
        <v>2.5</v>
      </c>
      <c r="P18" s="54">
        <v>3.5</v>
      </c>
      <c r="Q18" s="68"/>
      <c r="R18" s="54">
        <v>2</v>
      </c>
      <c r="S18" s="54">
        <v>1.4</v>
      </c>
      <c r="T18" s="68"/>
      <c r="U18" s="54">
        <v>5</v>
      </c>
      <c r="V18" s="54">
        <v>7.1</v>
      </c>
      <c r="W18" s="68"/>
      <c r="X18" s="54">
        <v>5</v>
      </c>
      <c r="Y18" s="54">
        <v>1.4</v>
      </c>
      <c r="Z18" s="68"/>
      <c r="AA18" s="92">
        <v>6.5</v>
      </c>
      <c r="AB18" s="54">
        <v>2.1</v>
      </c>
      <c r="AC18" s="68"/>
      <c r="AD18" s="92">
        <v>25.5</v>
      </c>
      <c r="AE18" s="54">
        <v>3.5</v>
      </c>
      <c r="AF18" s="68"/>
      <c r="AG18" s="54">
        <v>0</v>
      </c>
      <c r="AH18" s="54">
        <v>0</v>
      </c>
      <c r="AI18" s="68"/>
      <c r="AJ18" s="54">
        <v>0.5</v>
      </c>
      <c r="AK18" s="54">
        <v>0.69999999999999896</v>
      </c>
      <c r="AL18" s="68"/>
      <c r="AM18" s="92">
        <v>400</v>
      </c>
      <c r="AN18" s="54">
        <v>0</v>
      </c>
      <c r="AO18" s="68"/>
      <c r="AP18" s="54">
        <v>0.5</v>
      </c>
      <c r="AQ18" s="54">
        <v>0.69999999999999896</v>
      </c>
      <c r="AR18" s="68"/>
      <c r="AS18" s="54">
        <v>4</v>
      </c>
      <c r="AT18" s="59">
        <v>5.7</v>
      </c>
      <c r="AU18" s="54"/>
      <c r="AV18" s="106" t="s">
        <v>262</v>
      </c>
      <c r="AW18" s="106"/>
      <c r="AX18" s="54"/>
      <c r="AY18" s="95"/>
      <c r="AZ18" s="98">
        <v>400</v>
      </c>
    </row>
    <row r="19" spans="1:52" x14ac:dyDescent="0.25">
      <c r="A19" s="78" t="s">
        <v>279</v>
      </c>
      <c r="B19" s="54"/>
      <c r="C19" s="92">
        <v>27.5</v>
      </c>
      <c r="D19" s="54">
        <v>27.5</v>
      </c>
      <c r="E19" s="68"/>
      <c r="F19" s="76"/>
      <c r="G19" s="76"/>
      <c r="H19" s="68"/>
      <c r="I19" s="92">
        <v>20</v>
      </c>
      <c r="J19" s="54">
        <v>18.399999999999999</v>
      </c>
      <c r="K19" s="68"/>
      <c r="L19" s="54">
        <v>0</v>
      </c>
      <c r="M19" s="54">
        <v>0</v>
      </c>
      <c r="N19" s="68"/>
      <c r="O19" s="92">
        <v>38</v>
      </c>
      <c r="P19" s="54">
        <v>8.5</v>
      </c>
      <c r="Q19" s="68"/>
      <c r="R19" s="54">
        <v>0.5</v>
      </c>
      <c r="S19" s="54">
        <v>0.69999999999999896</v>
      </c>
      <c r="T19" s="68"/>
      <c r="U19" s="54">
        <v>0</v>
      </c>
      <c r="V19" s="54">
        <v>0</v>
      </c>
      <c r="W19" s="68"/>
      <c r="X19" s="54">
        <v>0</v>
      </c>
      <c r="Y19" s="54">
        <v>0</v>
      </c>
      <c r="Z19" s="68"/>
      <c r="AA19" s="54">
        <v>0</v>
      </c>
      <c r="AB19" s="54">
        <v>0</v>
      </c>
      <c r="AC19" s="68"/>
      <c r="AD19" s="54">
        <v>0.5</v>
      </c>
      <c r="AE19" s="54">
        <v>0.69999999999999896</v>
      </c>
      <c r="AF19" s="68"/>
      <c r="AG19" s="54">
        <v>0</v>
      </c>
      <c r="AH19" s="54">
        <v>0</v>
      </c>
      <c r="AI19" s="68"/>
      <c r="AJ19" s="54">
        <v>0</v>
      </c>
      <c r="AK19" s="54">
        <v>0</v>
      </c>
      <c r="AL19" s="68"/>
      <c r="AM19" s="54">
        <v>0</v>
      </c>
      <c r="AN19" s="54">
        <v>0</v>
      </c>
      <c r="AO19" s="68"/>
      <c r="AP19" s="54">
        <v>0</v>
      </c>
      <c r="AQ19" s="54">
        <v>0</v>
      </c>
      <c r="AR19" s="68"/>
      <c r="AS19" s="54">
        <v>0.5</v>
      </c>
      <c r="AT19" s="54">
        <v>0.69999999999999896</v>
      </c>
      <c r="AU19" s="54"/>
      <c r="AV19" s="92">
        <v>14</v>
      </c>
      <c r="AW19" s="56" t="s">
        <v>264</v>
      </c>
      <c r="AX19" s="54"/>
      <c r="AY19" s="93">
        <v>400</v>
      </c>
      <c r="AZ19" s="98">
        <v>400</v>
      </c>
    </row>
    <row r="20" spans="1:52" x14ac:dyDescent="0.25">
      <c r="A20" s="78" t="s">
        <v>280</v>
      </c>
      <c r="B20" s="54"/>
      <c r="C20" s="54">
        <v>1</v>
      </c>
      <c r="D20" s="54">
        <v>0</v>
      </c>
      <c r="E20" s="68"/>
      <c r="F20" s="92">
        <v>400</v>
      </c>
      <c r="G20" s="54">
        <v>0</v>
      </c>
      <c r="H20" s="68"/>
      <c r="I20" s="54">
        <v>2</v>
      </c>
      <c r="J20" s="54">
        <v>2.8</v>
      </c>
      <c r="K20" s="68"/>
      <c r="L20" s="54">
        <v>0</v>
      </c>
      <c r="M20" s="54">
        <v>0</v>
      </c>
      <c r="N20" s="68"/>
      <c r="O20" s="54">
        <v>2</v>
      </c>
      <c r="P20" s="54">
        <v>2.8</v>
      </c>
      <c r="Q20" s="68"/>
      <c r="R20" s="76"/>
      <c r="S20" s="79"/>
      <c r="T20" s="68"/>
      <c r="U20" s="54">
        <v>0</v>
      </c>
      <c r="V20" s="54">
        <v>0</v>
      </c>
      <c r="W20" s="68"/>
      <c r="X20" s="54">
        <v>0</v>
      </c>
      <c r="Y20" s="54">
        <v>0</v>
      </c>
      <c r="Z20" s="68"/>
      <c r="AA20" s="54">
        <v>0</v>
      </c>
      <c r="AB20" s="54">
        <v>0</v>
      </c>
      <c r="AC20" s="68"/>
      <c r="AD20" s="54">
        <v>0</v>
      </c>
      <c r="AE20" s="54">
        <v>0</v>
      </c>
      <c r="AF20" s="68"/>
      <c r="AG20" s="76"/>
      <c r="AH20" s="54"/>
      <c r="AI20" s="68"/>
      <c r="AJ20" s="54">
        <v>1</v>
      </c>
      <c r="AK20" s="54">
        <v>1.4</v>
      </c>
      <c r="AL20" s="68"/>
      <c r="AM20" s="54">
        <v>0</v>
      </c>
      <c r="AN20" s="54">
        <v>0</v>
      </c>
      <c r="AO20" s="68"/>
      <c r="AP20" s="54">
        <v>0</v>
      </c>
      <c r="AQ20" s="54">
        <v>0</v>
      </c>
      <c r="AR20" s="68"/>
      <c r="AS20" s="54">
        <v>0</v>
      </c>
      <c r="AT20" s="54">
        <v>0</v>
      </c>
      <c r="AU20" s="54"/>
      <c r="AV20" s="56">
        <v>87</v>
      </c>
      <c r="AW20" s="56" t="s">
        <v>266</v>
      </c>
      <c r="AX20" s="54"/>
      <c r="AY20" s="93">
        <v>400</v>
      </c>
      <c r="AZ20" s="54"/>
    </row>
    <row r="21" spans="1:52" x14ac:dyDescent="0.25">
      <c r="A21" s="74"/>
      <c r="B21" s="54"/>
      <c r="C21" s="54"/>
      <c r="D21" s="54"/>
      <c r="E21" s="68"/>
      <c r="F21" s="54"/>
      <c r="G21" s="54"/>
      <c r="H21" s="68"/>
      <c r="I21" s="54"/>
      <c r="J21" s="54"/>
      <c r="K21" s="68"/>
      <c r="L21" s="54"/>
      <c r="M21" s="54"/>
      <c r="N21" s="68"/>
      <c r="O21" s="54"/>
      <c r="P21" s="54"/>
      <c r="Q21" s="68"/>
      <c r="R21" s="54"/>
      <c r="S21" s="54"/>
      <c r="T21" s="68"/>
      <c r="U21" s="54"/>
      <c r="V21" s="54"/>
      <c r="W21" s="68"/>
      <c r="X21" s="54"/>
      <c r="Y21" s="54"/>
      <c r="Z21" s="68"/>
      <c r="AA21" s="54"/>
      <c r="AB21" s="54"/>
      <c r="AC21" s="68"/>
      <c r="AD21" s="54"/>
      <c r="AE21" s="54"/>
      <c r="AF21" s="68"/>
      <c r="AG21" s="75"/>
      <c r="AH21" s="54"/>
      <c r="AI21" s="68"/>
      <c r="AJ21" s="54"/>
      <c r="AK21" s="54"/>
      <c r="AL21" s="68"/>
      <c r="AM21" s="54"/>
      <c r="AN21" s="54"/>
      <c r="AO21" s="68"/>
      <c r="AP21" s="54"/>
      <c r="AQ21" s="54"/>
      <c r="AR21" s="68"/>
      <c r="AS21" s="54"/>
      <c r="AT21" s="54"/>
      <c r="AU21" s="54"/>
      <c r="AV21" s="56">
        <v>101</v>
      </c>
      <c r="AW21" s="56" t="s">
        <v>268</v>
      </c>
      <c r="AX21" s="54"/>
      <c r="AY21" s="93">
        <v>400</v>
      </c>
      <c r="AZ21" s="98">
        <v>0.5</v>
      </c>
    </row>
    <row r="22" spans="1:52" x14ac:dyDescent="0.25">
      <c r="A22" s="78" t="s">
        <v>281</v>
      </c>
      <c r="B22" s="54"/>
      <c r="C22" s="92">
        <v>10</v>
      </c>
      <c r="D22" s="54">
        <v>1</v>
      </c>
      <c r="E22" s="68"/>
      <c r="F22" s="92">
        <v>400</v>
      </c>
      <c r="G22" s="54">
        <v>0</v>
      </c>
      <c r="H22" s="68"/>
      <c r="I22" s="92">
        <v>39.5</v>
      </c>
      <c r="J22" s="54">
        <v>10.5</v>
      </c>
      <c r="K22" s="68"/>
      <c r="L22" s="54">
        <v>6</v>
      </c>
      <c r="M22" s="54">
        <v>2</v>
      </c>
      <c r="N22" s="68"/>
      <c r="O22" s="54">
        <v>0</v>
      </c>
      <c r="P22" s="54">
        <v>0</v>
      </c>
      <c r="Q22" s="68"/>
      <c r="R22" s="54">
        <v>0</v>
      </c>
      <c r="S22" s="54">
        <v>0</v>
      </c>
      <c r="T22" s="68"/>
      <c r="U22" s="54">
        <v>0</v>
      </c>
      <c r="V22" s="54">
        <v>0</v>
      </c>
      <c r="W22" s="68"/>
      <c r="X22" s="54">
        <v>0</v>
      </c>
      <c r="Y22" s="54">
        <v>0</v>
      </c>
      <c r="Z22" s="68"/>
      <c r="AA22" s="54">
        <v>0</v>
      </c>
      <c r="AB22" s="54">
        <v>0</v>
      </c>
      <c r="AC22" s="68"/>
      <c r="AD22" s="54">
        <v>0</v>
      </c>
      <c r="AE22" s="54">
        <v>0</v>
      </c>
      <c r="AF22" s="68"/>
      <c r="AG22" s="54">
        <v>0.5</v>
      </c>
      <c r="AH22" s="54">
        <v>0.5</v>
      </c>
      <c r="AI22" s="68"/>
      <c r="AJ22" s="54">
        <v>0</v>
      </c>
      <c r="AK22" s="54">
        <v>0</v>
      </c>
      <c r="AL22" s="68"/>
      <c r="AM22" s="54">
        <v>0</v>
      </c>
      <c r="AN22" s="54">
        <v>0</v>
      </c>
      <c r="AO22" s="68"/>
      <c r="AP22" s="54">
        <v>0.5</v>
      </c>
      <c r="AQ22" s="54">
        <v>0.5</v>
      </c>
      <c r="AR22" s="68"/>
      <c r="AS22" s="54">
        <v>0</v>
      </c>
      <c r="AT22" s="54">
        <v>0</v>
      </c>
      <c r="AU22" s="54"/>
      <c r="AV22" s="57">
        <v>16.470588235294116</v>
      </c>
      <c r="AW22" s="56" t="s">
        <v>270</v>
      </c>
      <c r="AX22" s="54"/>
      <c r="AY22" s="95"/>
      <c r="AZ22" s="98">
        <v>20</v>
      </c>
    </row>
    <row r="23" spans="1:52" x14ac:dyDescent="0.25">
      <c r="A23" s="78" t="s">
        <v>282</v>
      </c>
      <c r="B23" s="54"/>
      <c r="C23" s="54"/>
      <c r="D23" s="54"/>
      <c r="E23" s="68"/>
      <c r="F23" s="76"/>
      <c r="G23" s="54"/>
      <c r="H23" s="77"/>
      <c r="I23" s="76"/>
      <c r="J23" s="54"/>
      <c r="K23" s="68"/>
      <c r="L23" s="76"/>
      <c r="M23" s="54"/>
      <c r="N23" s="68"/>
      <c r="O23" s="54"/>
      <c r="P23" s="54"/>
      <c r="Q23" s="68"/>
      <c r="R23" s="76"/>
      <c r="S23" s="54"/>
      <c r="T23" s="68"/>
      <c r="U23" s="76"/>
      <c r="V23" s="54"/>
      <c r="W23" s="68"/>
      <c r="X23" s="76"/>
      <c r="Y23" s="54"/>
      <c r="Z23" s="68"/>
      <c r="AA23" s="76"/>
      <c r="AB23" s="54"/>
      <c r="AC23" s="68"/>
      <c r="AD23" s="76"/>
      <c r="AE23" s="54"/>
      <c r="AF23" s="68"/>
      <c r="AG23" s="76"/>
      <c r="AH23" s="54"/>
      <c r="AI23" s="68"/>
      <c r="AJ23" s="76"/>
      <c r="AK23" s="54"/>
      <c r="AL23" s="68"/>
      <c r="AM23" s="76"/>
      <c r="AN23" s="54"/>
      <c r="AO23" s="68"/>
      <c r="AP23" s="76"/>
      <c r="AQ23" s="54"/>
      <c r="AR23" s="68"/>
      <c r="AS23" s="76"/>
      <c r="AT23" s="54"/>
      <c r="AU23" s="54"/>
      <c r="AV23" s="54"/>
      <c r="AW23" s="54"/>
      <c r="AX23" s="54"/>
      <c r="AY23" s="95"/>
      <c r="AZ23" s="98">
        <v>2</v>
      </c>
    </row>
    <row r="24" spans="1:52" x14ac:dyDescent="0.25">
      <c r="A24" s="78" t="s">
        <v>283</v>
      </c>
      <c r="B24" s="54"/>
      <c r="C24" s="54">
        <v>0</v>
      </c>
      <c r="D24" s="54">
        <v>0</v>
      </c>
      <c r="E24" s="68"/>
      <c r="F24" s="92">
        <v>400</v>
      </c>
      <c r="G24" s="54">
        <v>0</v>
      </c>
      <c r="H24" s="68"/>
      <c r="I24" s="54">
        <v>0</v>
      </c>
      <c r="J24" s="54">
        <v>0</v>
      </c>
      <c r="K24" s="68"/>
      <c r="L24" s="54">
        <v>0</v>
      </c>
      <c r="M24" s="54">
        <v>0</v>
      </c>
      <c r="N24" s="68"/>
      <c r="O24" s="54">
        <v>0.5</v>
      </c>
      <c r="P24" s="54">
        <v>0.5</v>
      </c>
      <c r="Q24" s="68"/>
      <c r="R24" s="54">
        <v>0</v>
      </c>
      <c r="S24" s="54">
        <v>0</v>
      </c>
      <c r="T24" s="68"/>
      <c r="U24" s="54">
        <v>0</v>
      </c>
      <c r="V24" s="54">
        <v>0</v>
      </c>
      <c r="W24" s="68"/>
      <c r="X24" s="54">
        <v>0</v>
      </c>
      <c r="Y24" s="54">
        <v>0</v>
      </c>
      <c r="Z24" s="68"/>
      <c r="AA24" s="54">
        <v>0</v>
      </c>
      <c r="AB24" s="54">
        <v>0</v>
      </c>
      <c r="AC24" s="68"/>
      <c r="AD24" s="54">
        <v>0</v>
      </c>
      <c r="AE24" s="54">
        <v>0</v>
      </c>
      <c r="AF24" s="68"/>
      <c r="AG24" s="54">
        <v>0</v>
      </c>
      <c r="AH24" s="54">
        <v>0</v>
      </c>
      <c r="AI24" s="68"/>
      <c r="AJ24" s="54">
        <v>0</v>
      </c>
      <c r="AK24" s="54">
        <v>0</v>
      </c>
      <c r="AL24" s="68"/>
      <c r="AM24" s="54">
        <v>0</v>
      </c>
      <c r="AN24" s="54">
        <v>0</v>
      </c>
      <c r="AO24" s="68"/>
      <c r="AP24" s="54">
        <v>0</v>
      </c>
      <c r="AQ24" s="54">
        <v>0</v>
      </c>
      <c r="AR24" s="68"/>
      <c r="AS24" s="54">
        <v>0.5</v>
      </c>
      <c r="AT24" s="54">
        <v>0.5</v>
      </c>
      <c r="AU24" s="54"/>
      <c r="AV24" s="54"/>
      <c r="AW24" s="54"/>
      <c r="AX24" s="54"/>
      <c r="AY24" s="95"/>
      <c r="AZ24" s="54"/>
    </row>
    <row r="25" spans="1:52" x14ac:dyDescent="0.25">
      <c r="A25" s="78" t="s">
        <v>284</v>
      </c>
      <c r="B25" s="54"/>
      <c r="C25" s="54">
        <v>0</v>
      </c>
      <c r="D25" s="54">
        <v>0</v>
      </c>
      <c r="E25" s="68"/>
      <c r="F25" s="92">
        <v>400</v>
      </c>
      <c r="G25" s="54">
        <v>0</v>
      </c>
      <c r="H25" s="68"/>
      <c r="I25" s="54">
        <v>0.5</v>
      </c>
      <c r="J25" s="54">
        <v>0.5</v>
      </c>
      <c r="K25" s="68"/>
      <c r="L25" s="54">
        <v>0</v>
      </c>
      <c r="M25" s="54">
        <v>0</v>
      </c>
      <c r="N25" s="68"/>
      <c r="O25" s="54">
        <v>1.5</v>
      </c>
      <c r="P25" s="54">
        <v>0.5</v>
      </c>
      <c r="Q25" s="68"/>
      <c r="R25" s="54">
        <v>0</v>
      </c>
      <c r="S25" s="54">
        <v>0</v>
      </c>
      <c r="T25" s="68"/>
      <c r="U25" s="54">
        <v>0</v>
      </c>
      <c r="V25" s="54">
        <v>0</v>
      </c>
      <c r="W25" s="68"/>
      <c r="X25" s="54">
        <v>0</v>
      </c>
      <c r="Y25" s="54">
        <v>0</v>
      </c>
      <c r="Z25" s="68"/>
      <c r="AA25" s="54">
        <v>0</v>
      </c>
      <c r="AB25" s="54">
        <v>0</v>
      </c>
      <c r="AC25" s="68"/>
      <c r="AD25" s="54">
        <v>0</v>
      </c>
      <c r="AE25" s="54">
        <v>0</v>
      </c>
      <c r="AF25" s="68"/>
      <c r="AG25" s="54">
        <v>0.5</v>
      </c>
      <c r="AH25" s="54">
        <v>0.5</v>
      </c>
      <c r="AI25" s="68"/>
      <c r="AJ25" s="54">
        <v>0.5</v>
      </c>
      <c r="AK25" s="54">
        <v>0.5</v>
      </c>
      <c r="AL25" s="68"/>
      <c r="AM25" s="54">
        <v>0</v>
      </c>
      <c r="AN25" s="54">
        <v>0</v>
      </c>
      <c r="AO25" s="68"/>
      <c r="AP25" s="54">
        <v>0</v>
      </c>
      <c r="AQ25" s="54">
        <v>0</v>
      </c>
      <c r="AR25" s="68"/>
      <c r="AS25" s="54">
        <v>0</v>
      </c>
      <c r="AT25" s="54">
        <v>0</v>
      </c>
      <c r="AU25" s="54"/>
      <c r="AV25" s="54"/>
      <c r="AW25" s="54"/>
      <c r="AX25" s="54"/>
      <c r="AY25" s="93">
        <v>400</v>
      </c>
      <c r="AZ25" s="98">
        <v>39.5</v>
      </c>
    </row>
    <row r="26" spans="1:52" x14ac:dyDescent="0.25">
      <c r="A26" s="89">
        <v>42552</v>
      </c>
      <c r="B26" s="68"/>
      <c r="C26" s="54">
        <v>0</v>
      </c>
      <c r="D26" s="54">
        <v>0</v>
      </c>
      <c r="E26" s="68"/>
      <c r="F26" s="54"/>
      <c r="G26" s="54"/>
      <c r="H26" s="68"/>
      <c r="I26" s="54">
        <v>0.5</v>
      </c>
      <c r="J26" s="54">
        <v>0.5</v>
      </c>
      <c r="K26" s="68"/>
      <c r="L26" s="54">
        <v>0</v>
      </c>
      <c r="M26" s="54">
        <v>0</v>
      </c>
      <c r="N26" s="68"/>
      <c r="O26" s="54">
        <v>1.5</v>
      </c>
      <c r="P26" s="54">
        <v>0.7</v>
      </c>
      <c r="Q26" s="68"/>
      <c r="R26" s="54">
        <v>0</v>
      </c>
      <c r="S26" s="54">
        <v>0</v>
      </c>
      <c r="T26" s="68"/>
      <c r="U26" s="54">
        <v>0</v>
      </c>
      <c r="V26" s="54">
        <v>0</v>
      </c>
      <c r="W26" s="68"/>
      <c r="X26" s="54">
        <v>0</v>
      </c>
      <c r="Y26" s="54">
        <v>0</v>
      </c>
      <c r="Z26" s="68"/>
      <c r="AA26" s="54">
        <v>0</v>
      </c>
      <c r="AB26" s="54">
        <v>0</v>
      </c>
      <c r="AC26" s="68"/>
      <c r="AD26" s="92">
        <v>85.5</v>
      </c>
      <c r="AE26" s="54">
        <v>3.5</v>
      </c>
      <c r="AF26" s="68"/>
      <c r="AG26" s="54"/>
      <c r="AH26" s="54"/>
      <c r="AI26" s="68"/>
      <c r="AJ26" s="54">
        <v>0</v>
      </c>
      <c r="AK26" s="54">
        <v>0</v>
      </c>
      <c r="AL26" s="68"/>
      <c r="AM26" s="54">
        <v>0</v>
      </c>
      <c r="AN26" s="54">
        <v>0</v>
      </c>
      <c r="AO26" s="68"/>
      <c r="AP26" s="54">
        <v>0</v>
      </c>
      <c r="AQ26" s="54">
        <v>0</v>
      </c>
      <c r="AR26" s="68"/>
      <c r="AS26" s="54">
        <v>0</v>
      </c>
      <c r="AT26" s="54">
        <v>0</v>
      </c>
      <c r="AU26" s="54"/>
      <c r="AV26" s="54"/>
      <c r="AW26" s="54"/>
      <c r="AX26" s="54"/>
      <c r="AY26" s="93">
        <v>400</v>
      </c>
      <c r="AZ26" s="100"/>
    </row>
    <row r="27" spans="1:52" ht="15.75" x14ac:dyDescent="0.25">
      <c r="A27" s="90" t="s">
        <v>285</v>
      </c>
      <c r="B27" s="91" t="s">
        <v>286</v>
      </c>
      <c r="C27" s="82">
        <v>5.9285714285714288</v>
      </c>
      <c r="D27" s="82">
        <v>10.167056979236795</v>
      </c>
      <c r="E27" s="83" t="s">
        <v>287</v>
      </c>
      <c r="F27" s="82">
        <v>391.9</v>
      </c>
      <c r="G27" s="82">
        <v>18.112150617748298</v>
      </c>
      <c r="H27" s="83" t="s">
        <v>286</v>
      </c>
      <c r="I27" s="82">
        <v>9</v>
      </c>
      <c r="J27" s="82">
        <v>15.264337522473747</v>
      </c>
      <c r="K27" s="83" t="s">
        <v>286</v>
      </c>
      <c r="L27" s="82">
        <v>1.2857142857142858</v>
      </c>
      <c r="M27" s="82">
        <v>2.3603873774083297</v>
      </c>
      <c r="N27" s="83" t="s">
        <v>286</v>
      </c>
      <c r="O27" s="82">
        <v>6.5714285714285712</v>
      </c>
      <c r="P27" s="82">
        <v>13.884729535922343</v>
      </c>
      <c r="Q27" s="83" t="s">
        <v>288</v>
      </c>
      <c r="R27" s="82">
        <v>0.41666666666666669</v>
      </c>
      <c r="S27" s="82">
        <v>0.80104098937986101</v>
      </c>
      <c r="T27" s="83" t="s">
        <v>286</v>
      </c>
      <c r="U27" s="82">
        <v>0.7142857142857143</v>
      </c>
      <c r="V27" s="82">
        <v>1.8898223650461361</v>
      </c>
      <c r="W27" s="83" t="s">
        <v>286</v>
      </c>
      <c r="X27" s="82">
        <v>0.7142857142857143</v>
      </c>
      <c r="Y27" s="82">
        <v>1.8898223650461361</v>
      </c>
      <c r="Z27" s="83" t="s">
        <v>286</v>
      </c>
      <c r="AA27" s="82">
        <v>0.9285714285714286</v>
      </c>
      <c r="AB27" s="82">
        <v>2.4567690745599768</v>
      </c>
      <c r="AC27" s="83" t="s">
        <v>286</v>
      </c>
      <c r="AD27" s="82">
        <v>15.928571428571429</v>
      </c>
      <c r="AE27" s="82">
        <v>32.105851714067867</v>
      </c>
      <c r="AF27" s="83" t="s">
        <v>289</v>
      </c>
      <c r="AG27" s="82">
        <v>0.2</v>
      </c>
      <c r="AH27" s="82">
        <v>0.27386127875258304</v>
      </c>
      <c r="AI27" s="83" t="s">
        <v>286</v>
      </c>
      <c r="AJ27" s="82">
        <v>0.2857142857142857</v>
      </c>
      <c r="AK27" s="82">
        <v>0.3933978962347216</v>
      </c>
      <c r="AL27" s="83" t="s">
        <v>286</v>
      </c>
      <c r="AM27" s="82">
        <v>57.142857142857146</v>
      </c>
      <c r="AN27" s="82">
        <v>151.18578920369089</v>
      </c>
      <c r="AO27" s="83" t="s">
        <v>286</v>
      </c>
      <c r="AP27" s="82">
        <v>0.125</v>
      </c>
      <c r="AQ27" s="82">
        <v>0.2439750182371333</v>
      </c>
      <c r="AR27" s="83" t="s">
        <v>286</v>
      </c>
      <c r="AS27" s="82">
        <v>0.7142857142857143</v>
      </c>
      <c r="AT27" s="82">
        <v>1.4679107277903192</v>
      </c>
      <c r="AU27" s="82"/>
      <c r="AV27" s="82"/>
      <c r="AW27" s="82"/>
      <c r="AX27" s="82"/>
      <c r="AY27" s="93">
        <v>400</v>
      </c>
      <c r="AZ27" s="98">
        <v>0</v>
      </c>
    </row>
    <row r="28" spans="1:52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95"/>
      <c r="AZ28" s="98">
        <v>0.5</v>
      </c>
    </row>
    <row r="29" spans="1:52" x14ac:dyDescent="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95"/>
      <c r="AZ29" s="98">
        <v>0.5</v>
      </c>
    </row>
    <row r="30" spans="1:52" x14ac:dyDescent="0.2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96"/>
      <c r="AZ30" s="98">
        <v>3</v>
      </c>
    </row>
    <row r="31" spans="1:52" x14ac:dyDescent="0.25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93">
        <v>400</v>
      </c>
      <c r="AZ31" s="98">
        <v>0</v>
      </c>
    </row>
    <row r="32" spans="1:52" x14ac:dyDescent="0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93">
        <v>400</v>
      </c>
      <c r="AZ32" s="98">
        <v>0</v>
      </c>
    </row>
    <row r="33" spans="51:52" x14ac:dyDescent="0.25">
      <c r="AY33" s="93">
        <v>3</v>
      </c>
      <c r="AZ33" s="54"/>
    </row>
    <row r="34" spans="51:52" x14ac:dyDescent="0.25">
      <c r="AY34" s="95"/>
      <c r="AZ34" s="98">
        <v>6</v>
      </c>
    </row>
    <row r="35" spans="51:52" x14ac:dyDescent="0.25">
      <c r="AY35" s="95"/>
      <c r="AZ35" s="100"/>
    </row>
    <row r="36" spans="51:52" x14ac:dyDescent="0.25">
      <c r="AY36" s="95"/>
      <c r="AZ36" s="98">
        <v>0</v>
      </c>
    </row>
    <row r="37" spans="51:52" x14ac:dyDescent="0.25">
      <c r="AY37" s="93">
        <v>1.5</v>
      </c>
      <c r="AZ37" s="98">
        <v>0</v>
      </c>
    </row>
    <row r="38" spans="51:52" x14ac:dyDescent="0.25">
      <c r="AY38" s="93">
        <v>4.5</v>
      </c>
      <c r="AZ38" s="98">
        <v>0</v>
      </c>
    </row>
    <row r="39" spans="51:52" x14ac:dyDescent="0.25">
      <c r="AY39" s="93">
        <v>3</v>
      </c>
      <c r="AZ39" s="98">
        <v>2.5</v>
      </c>
    </row>
    <row r="40" spans="51:52" x14ac:dyDescent="0.25">
      <c r="AY40" s="95"/>
      <c r="AZ40" s="98">
        <v>38</v>
      </c>
    </row>
    <row r="41" spans="51:52" x14ac:dyDescent="0.25">
      <c r="AY41" s="95"/>
      <c r="AZ41" s="98">
        <v>2</v>
      </c>
    </row>
    <row r="42" spans="51:52" x14ac:dyDescent="0.25">
      <c r="AY42" s="95"/>
      <c r="AZ42" s="54"/>
    </row>
    <row r="43" spans="51:52" x14ac:dyDescent="0.25">
      <c r="AY43" s="93">
        <v>1</v>
      </c>
      <c r="AZ43" s="98">
        <v>0</v>
      </c>
    </row>
    <row r="44" spans="51:52" x14ac:dyDescent="0.25">
      <c r="AY44" s="93">
        <v>1</v>
      </c>
      <c r="AZ44" s="54"/>
    </row>
    <row r="45" spans="51:52" x14ac:dyDescent="0.25">
      <c r="AY45" s="93">
        <v>0</v>
      </c>
      <c r="AZ45" s="98">
        <v>0.5</v>
      </c>
    </row>
    <row r="46" spans="51:52" x14ac:dyDescent="0.25">
      <c r="AY46" s="93">
        <v>1.3</v>
      </c>
      <c r="AZ46" s="98">
        <v>1.5</v>
      </c>
    </row>
    <row r="47" spans="51:52" x14ac:dyDescent="0.25">
      <c r="AY47" s="95"/>
      <c r="AZ47" s="98">
        <v>1.5</v>
      </c>
    </row>
    <row r="48" spans="51:52" x14ac:dyDescent="0.25">
      <c r="AY48" s="95"/>
      <c r="AZ48" s="98">
        <v>2</v>
      </c>
    </row>
    <row r="49" spans="51:52" x14ac:dyDescent="0.25">
      <c r="AY49" s="93">
        <v>207.5</v>
      </c>
      <c r="AZ49" s="98">
        <v>0.5</v>
      </c>
    </row>
    <row r="50" spans="51:52" x14ac:dyDescent="0.25">
      <c r="AY50" s="93">
        <v>0</v>
      </c>
      <c r="AZ50" s="100"/>
    </row>
    <row r="51" spans="51:52" x14ac:dyDescent="0.25">
      <c r="AY51" s="93">
        <v>400</v>
      </c>
      <c r="AZ51" s="54"/>
    </row>
    <row r="52" spans="51:52" x14ac:dyDescent="0.25">
      <c r="AY52" s="93">
        <v>177</v>
      </c>
      <c r="AZ52" s="98">
        <v>0</v>
      </c>
    </row>
    <row r="53" spans="51:52" x14ac:dyDescent="0.25">
      <c r="AY53" s="95"/>
      <c r="AZ53" s="100"/>
    </row>
    <row r="54" spans="51:52" x14ac:dyDescent="0.25">
      <c r="AY54" s="95"/>
      <c r="AZ54" s="98">
        <v>0</v>
      </c>
    </row>
    <row r="55" spans="51:52" x14ac:dyDescent="0.25">
      <c r="AY55" s="93">
        <v>200.5</v>
      </c>
      <c r="AZ55" s="98">
        <v>0</v>
      </c>
    </row>
    <row r="56" spans="51:52" x14ac:dyDescent="0.25">
      <c r="AY56" s="93">
        <v>253.5</v>
      </c>
      <c r="AZ56" s="98">
        <v>0</v>
      </c>
    </row>
    <row r="57" spans="51:52" x14ac:dyDescent="0.25">
      <c r="AY57" s="93">
        <v>0</v>
      </c>
      <c r="AZ57" s="98">
        <v>5</v>
      </c>
    </row>
    <row r="58" spans="51:52" x14ac:dyDescent="0.25">
      <c r="AY58" s="93">
        <v>1</v>
      </c>
      <c r="AZ58" s="98">
        <v>0</v>
      </c>
    </row>
    <row r="59" spans="51:52" x14ac:dyDescent="0.25">
      <c r="AY59" s="95"/>
      <c r="AZ59" s="98">
        <v>0</v>
      </c>
    </row>
    <row r="60" spans="51:52" x14ac:dyDescent="0.25">
      <c r="AY60" s="95"/>
      <c r="AZ60" s="54"/>
    </row>
    <row r="61" spans="51:52" x14ac:dyDescent="0.25">
      <c r="AY61" s="93">
        <v>109.5</v>
      </c>
      <c r="AZ61" s="98">
        <v>0</v>
      </c>
    </row>
    <row r="62" spans="51:52" x14ac:dyDescent="0.25">
      <c r="AY62" s="93">
        <v>73</v>
      </c>
      <c r="AZ62" s="100"/>
    </row>
    <row r="63" spans="51:52" x14ac:dyDescent="0.25">
      <c r="AY63" s="93">
        <v>1</v>
      </c>
      <c r="AZ63" s="98">
        <v>0</v>
      </c>
    </row>
    <row r="64" spans="51:52" x14ac:dyDescent="0.25">
      <c r="AY64" s="93">
        <v>2</v>
      </c>
      <c r="AZ64" s="98">
        <v>0</v>
      </c>
    </row>
    <row r="65" spans="51:52" x14ac:dyDescent="0.25">
      <c r="AY65" s="95"/>
      <c r="AZ65" s="98">
        <v>0</v>
      </c>
    </row>
    <row r="66" spans="51:52" x14ac:dyDescent="0.25">
      <c r="AY66" s="95"/>
      <c r="AZ66" s="98">
        <v>5</v>
      </c>
    </row>
    <row r="67" spans="51:52" x14ac:dyDescent="0.25">
      <c r="AY67" s="93">
        <v>1.5</v>
      </c>
      <c r="AZ67" s="98">
        <v>0</v>
      </c>
    </row>
    <row r="68" spans="51:52" x14ac:dyDescent="0.25">
      <c r="AY68" s="93">
        <v>2.5</v>
      </c>
      <c r="AZ68" s="98">
        <v>0</v>
      </c>
    </row>
    <row r="69" spans="51:52" x14ac:dyDescent="0.25">
      <c r="AY69" s="93">
        <v>1.5</v>
      </c>
      <c r="AZ69" s="54"/>
    </row>
    <row r="70" spans="51:52" x14ac:dyDescent="0.25">
      <c r="AY70" s="93">
        <v>12.5</v>
      </c>
      <c r="AZ70" s="98">
        <v>0</v>
      </c>
    </row>
    <row r="71" spans="51:52" x14ac:dyDescent="0.25">
      <c r="AY71" s="95"/>
      <c r="AZ71" s="100"/>
    </row>
    <row r="72" spans="51:52" x14ac:dyDescent="0.25">
      <c r="AY72" s="95"/>
      <c r="AZ72" s="98">
        <v>0</v>
      </c>
    </row>
    <row r="73" spans="51:52" x14ac:dyDescent="0.25">
      <c r="AY73" s="93">
        <v>4</v>
      </c>
      <c r="AZ73" s="98">
        <v>0</v>
      </c>
    </row>
    <row r="74" spans="51:52" x14ac:dyDescent="0.25">
      <c r="AY74" s="93">
        <v>1.5</v>
      </c>
      <c r="AZ74" s="98">
        <v>0</v>
      </c>
    </row>
    <row r="75" spans="51:52" x14ac:dyDescent="0.25">
      <c r="AY75" s="93">
        <v>109</v>
      </c>
      <c r="AZ75" s="98">
        <v>6.5</v>
      </c>
    </row>
    <row r="76" spans="51:52" x14ac:dyDescent="0.25">
      <c r="AY76" s="93">
        <v>400</v>
      </c>
      <c r="AZ76" s="98">
        <v>0</v>
      </c>
    </row>
    <row r="77" spans="51:52" x14ac:dyDescent="0.25">
      <c r="AY77" s="95"/>
      <c r="AZ77" s="98">
        <v>0</v>
      </c>
    </row>
    <row r="78" spans="51:52" x14ac:dyDescent="0.25">
      <c r="AY78" s="95"/>
      <c r="AZ78" s="54"/>
    </row>
    <row r="79" spans="51:52" x14ac:dyDescent="0.25">
      <c r="AY79" s="93">
        <v>400</v>
      </c>
      <c r="AZ79" s="98">
        <v>0</v>
      </c>
    </row>
    <row r="80" spans="51:52" x14ac:dyDescent="0.25">
      <c r="AY80" s="93">
        <v>30</v>
      </c>
      <c r="AZ80" s="100"/>
    </row>
    <row r="81" spans="51:52" x14ac:dyDescent="0.25">
      <c r="AY81" s="93">
        <v>0</v>
      </c>
      <c r="AZ81" s="98">
        <v>0</v>
      </c>
    </row>
    <row r="82" spans="51:52" x14ac:dyDescent="0.25">
      <c r="AY82" s="93">
        <v>54</v>
      </c>
      <c r="AZ82" s="98">
        <v>0</v>
      </c>
    </row>
    <row r="83" spans="51:52" x14ac:dyDescent="0.25">
      <c r="AY83" s="95"/>
      <c r="AZ83" s="98">
        <v>0</v>
      </c>
    </row>
    <row r="84" spans="51:52" x14ac:dyDescent="0.25">
      <c r="AY84" s="96"/>
      <c r="AZ84" s="98">
        <v>25.5</v>
      </c>
    </row>
    <row r="85" spans="51:52" x14ac:dyDescent="0.25">
      <c r="AY85" s="93">
        <v>206</v>
      </c>
      <c r="AZ85" s="98">
        <v>0.5</v>
      </c>
    </row>
    <row r="86" spans="51:52" x14ac:dyDescent="0.25">
      <c r="AY86" s="93">
        <v>0</v>
      </c>
      <c r="AZ86" s="98">
        <v>0</v>
      </c>
    </row>
    <row r="87" spans="51:52" x14ac:dyDescent="0.25">
      <c r="AY87" s="93">
        <v>66</v>
      </c>
      <c r="AZ87" s="54"/>
    </row>
    <row r="88" spans="51:52" x14ac:dyDescent="0.25">
      <c r="AY88" s="93">
        <v>1</v>
      </c>
      <c r="AZ88" s="98">
        <v>0</v>
      </c>
    </row>
    <row r="89" spans="51:52" x14ac:dyDescent="0.25">
      <c r="AY89" s="95"/>
      <c r="AZ89" s="100"/>
    </row>
    <row r="90" spans="51:52" x14ac:dyDescent="0.25">
      <c r="AY90" s="95"/>
      <c r="AZ90" s="98">
        <v>0</v>
      </c>
    </row>
    <row r="91" spans="51:52" x14ac:dyDescent="0.25">
      <c r="AY91" s="93">
        <v>8</v>
      </c>
      <c r="AZ91" s="98">
        <v>0</v>
      </c>
    </row>
    <row r="92" spans="51:52" x14ac:dyDescent="0.25">
      <c r="AY92" s="93">
        <v>400</v>
      </c>
      <c r="AZ92" s="98">
        <v>85.5</v>
      </c>
    </row>
    <row r="93" spans="51:52" x14ac:dyDescent="0.25">
      <c r="AY93" s="97"/>
      <c r="AZ93" s="98">
        <v>0</v>
      </c>
    </row>
    <row r="94" spans="51:52" x14ac:dyDescent="0.25">
      <c r="AY94" s="54"/>
      <c r="AZ94" s="98">
        <v>0</v>
      </c>
    </row>
    <row r="95" spans="51:52" x14ac:dyDescent="0.25">
      <c r="AY95" s="54"/>
      <c r="AZ95" s="100"/>
    </row>
    <row r="96" spans="51:52" x14ac:dyDescent="0.25">
      <c r="AY96" s="54"/>
      <c r="AZ96" s="100"/>
    </row>
    <row r="97" spans="51:52" x14ac:dyDescent="0.25">
      <c r="AY97" s="54"/>
      <c r="AZ97" s="98">
        <v>0.5</v>
      </c>
    </row>
    <row r="98" spans="51:52" x14ac:dyDescent="0.25">
      <c r="AY98" s="54"/>
      <c r="AZ98" s="100"/>
    </row>
    <row r="99" spans="51:52" x14ac:dyDescent="0.25">
      <c r="AY99" s="54"/>
      <c r="AZ99" s="98">
        <v>0</v>
      </c>
    </row>
    <row r="100" spans="51:52" x14ac:dyDescent="0.25">
      <c r="AY100" s="54"/>
      <c r="AZ100" s="98">
        <v>0.5</v>
      </c>
    </row>
    <row r="101" spans="51:52" x14ac:dyDescent="0.25">
      <c r="AY101" s="54"/>
      <c r="AZ101" s="54"/>
    </row>
    <row r="102" spans="51:52" x14ac:dyDescent="0.25">
      <c r="AY102" s="54"/>
      <c r="AZ102" s="98">
        <v>0.5</v>
      </c>
    </row>
    <row r="103" spans="51:52" x14ac:dyDescent="0.25">
      <c r="AY103" s="54"/>
      <c r="AZ103" s="98">
        <v>0</v>
      </c>
    </row>
    <row r="104" spans="51:52" x14ac:dyDescent="0.25">
      <c r="AY104" s="54"/>
      <c r="AZ104" s="98">
        <v>1</v>
      </c>
    </row>
    <row r="105" spans="51:52" x14ac:dyDescent="0.25">
      <c r="AY105" s="54"/>
      <c r="AZ105" s="54"/>
    </row>
    <row r="106" spans="51:52" x14ac:dyDescent="0.25">
      <c r="AY106" s="54"/>
      <c r="AZ106" s="98">
        <v>0</v>
      </c>
    </row>
    <row r="107" spans="51:52" x14ac:dyDescent="0.25">
      <c r="AY107" s="54"/>
      <c r="AZ107" s="100"/>
    </row>
    <row r="108" spans="51:52" x14ac:dyDescent="0.25">
      <c r="AY108" s="54"/>
      <c r="AZ108" s="98">
        <v>0</v>
      </c>
    </row>
    <row r="109" spans="51:52" x14ac:dyDescent="0.25">
      <c r="AY109" s="54"/>
      <c r="AZ109" s="98">
        <v>0.5</v>
      </c>
    </row>
    <row r="110" spans="51:52" x14ac:dyDescent="0.25">
      <c r="AY110" s="54"/>
      <c r="AZ110" s="98">
        <v>0</v>
      </c>
    </row>
    <row r="111" spans="51:52" x14ac:dyDescent="0.25">
      <c r="AY111" s="54"/>
      <c r="AZ111" s="98">
        <v>400</v>
      </c>
    </row>
    <row r="112" spans="51:52" x14ac:dyDescent="0.25">
      <c r="AY112" s="54"/>
      <c r="AZ112" s="98">
        <v>0</v>
      </c>
    </row>
    <row r="113" spans="51:52" x14ac:dyDescent="0.25">
      <c r="AY113" s="54"/>
      <c r="AZ113" s="98">
        <v>0</v>
      </c>
    </row>
    <row r="114" spans="51:52" x14ac:dyDescent="0.25">
      <c r="AY114" s="54"/>
      <c r="AZ114" s="54"/>
    </row>
    <row r="115" spans="51:52" x14ac:dyDescent="0.25">
      <c r="AY115" s="54"/>
      <c r="AZ115" s="98">
        <v>0</v>
      </c>
    </row>
    <row r="116" spans="51:52" x14ac:dyDescent="0.25">
      <c r="AY116" s="54"/>
      <c r="AZ116" s="100"/>
    </row>
    <row r="117" spans="51:52" x14ac:dyDescent="0.25">
      <c r="AY117" s="54"/>
      <c r="AZ117" s="98">
        <v>0</v>
      </c>
    </row>
    <row r="118" spans="51:52" x14ac:dyDescent="0.25">
      <c r="AY118" s="54"/>
      <c r="AZ118" s="98">
        <v>0</v>
      </c>
    </row>
    <row r="119" spans="51:52" x14ac:dyDescent="0.25">
      <c r="AY119" s="54"/>
      <c r="AZ119" s="98">
        <v>0</v>
      </c>
    </row>
    <row r="120" spans="51:52" x14ac:dyDescent="0.25">
      <c r="AY120" s="54"/>
      <c r="AZ120" s="98">
        <v>0.5</v>
      </c>
    </row>
    <row r="121" spans="51:52" x14ac:dyDescent="0.25">
      <c r="AY121" s="54"/>
      <c r="AZ121" s="98">
        <v>0</v>
      </c>
    </row>
    <row r="122" spans="51:52" x14ac:dyDescent="0.25">
      <c r="AY122" s="54"/>
      <c r="AZ122" s="98">
        <v>0</v>
      </c>
    </row>
    <row r="123" spans="51:52" x14ac:dyDescent="0.25">
      <c r="AY123" s="54"/>
      <c r="AZ123" s="54"/>
    </row>
    <row r="124" spans="51:52" x14ac:dyDescent="0.25">
      <c r="AY124" s="54"/>
      <c r="AZ124" s="98">
        <v>0.5</v>
      </c>
    </row>
    <row r="125" spans="51:52" x14ac:dyDescent="0.25">
      <c r="AY125" s="54"/>
      <c r="AZ125" s="100"/>
    </row>
    <row r="126" spans="51:52" x14ac:dyDescent="0.25">
      <c r="AY126" s="54"/>
      <c r="AZ126" s="98">
        <v>0</v>
      </c>
    </row>
    <row r="127" spans="51:52" x14ac:dyDescent="0.25">
      <c r="AY127" s="54"/>
      <c r="AZ127" s="98">
        <v>0</v>
      </c>
    </row>
    <row r="128" spans="51:52" x14ac:dyDescent="0.25">
      <c r="AY128" s="54"/>
      <c r="AZ128" s="98">
        <v>0</v>
      </c>
    </row>
    <row r="129" spans="51:52" x14ac:dyDescent="0.25">
      <c r="AY129" s="54"/>
      <c r="AZ129" s="98">
        <v>4</v>
      </c>
    </row>
    <row r="130" spans="51:52" x14ac:dyDescent="0.25">
      <c r="AY130" s="54"/>
      <c r="AZ130" s="98">
        <v>0.5</v>
      </c>
    </row>
    <row r="131" spans="51:52" x14ac:dyDescent="0.25">
      <c r="AY131" s="54"/>
      <c r="AZ131" s="98">
        <v>0</v>
      </c>
    </row>
    <row r="132" spans="51:52" x14ac:dyDescent="0.25">
      <c r="AY132" s="54"/>
      <c r="AZ132" s="54"/>
    </row>
    <row r="133" spans="51:52" x14ac:dyDescent="0.25">
      <c r="AY133" s="54"/>
      <c r="AZ133" s="98">
        <v>0</v>
      </c>
    </row>
    <row r="134" spans="51:52" x14ac:dyDescent="0.25">
      <c r="AY134" s="54"/>
      <c r="AZ134" s="100"/>
    </row>
    <row r="135" spans="51:52" x14ac:dyDescent="0.25">
      <c r="AY135" s="54"/>
      <c r="AZ135" s="98">
        <v>0.5</v>
      </c>
    </row>
    <row r="136" spans="51:52" x14ac:dyDescent="0.25">
      <c r="AY136" s="54"/>
      <c r="AZ136" s="98">
        <v>0</v>
      </c>
    </row>
    <row r="137" spans="51:52" x14ac:dyDescent="0.25">
      <c r="AY137" s="54"/>
      <c r="AZ137" s="98">
        <v>0</v>
      </c>
    </row>
    <row r="138" spans="51:52" x14ac:dyDescent="0.25">
      <c r="AY138" s="54"/>
      <c r="AZ138" s="101"/>
    </row>
    <row r="139" spans="51:52" x14ac:dyDescent="0.25">
      <c r="AY139" s="54"/>
      <c r="AZ139" s="103"/>
    </row>
    <row r="140" spans="51:52" x14ac:dyDescent="0.25">
      <c r="AY140" s="54"/>
      <c r="AZ140" s="103"/>
    </row>
    <row r="141" spans="51:52" x14ac:dyDescent="0.25">
      <c r="AY141" s="54"/>
      <c r="AZ141" s="103"/>
    </row>
    <row r="142" spans="51:52" x14ac:dyDescent="0.25">
      <c r="AY142" s="54"/>
      <c r="AZ142" s="103"/>
    </row>
    <row r="143" spans="51:52" x14ac:dyDescent="0.25">
      <c r="AY143" s="54"/>
      <c r="AZ143" s="103"/>
    </row>
    <row r="144" spans="51:52" x14ac:dyDescent="0.25">
      <c r="AY144" s="54"/>
      <c r="AZ144" s="103"/>
    </row>
    <row r="145" spans="51:52" x14ac:dyDescent="0.25">
      <c r="AY145" s="54"/>
      <c r="AZ145" s="103"/>
    </row>
    <row r="146" spans="51:52" x14ac:dyDescent="0.25">
      <c r="AY146" s="54"/>
      <c r="AZ146" s="103"/>
    </row>
    <row r="147" spans="51:52" x14ac:dyDescent="0.25">
      <c r="AY147" s="54"/>
      <c r="AZ147" s="103"/>
    </row>
    <row r="148" spans="51:52" x14ac:dyDescent="0.25">
      <c r="AY148" s="54"/>
      <c r="AZ148" s="103"/>
    </row>
    <row r="149" spans="51:52" x14ac:dyDescent="0.25">
      <c r="AY149" s="54"/>
      <c r="AZ149" s="103"/>
    </row>
    <row r="150" spans="51:52" x14ac:dyDescent="0.25">
      <c r="AY150" s="54"/>
      <c r="AZ150" s="103"/>
    </row>
    <row r="151" spans="51:52" x14ac:dyDescent="0.25">
      <c r="AY151" s="54"/>
      <c r="AZ151" s="103"/>
    </row>
    <row r="152" spans="51:52" x14ac:dyDescent="0.25">
      <c r="AY152" s="54"/>
      <c r="AZ152" s="103"/>
    </row>
    <row r="153" spans="51:52" x14ac:dyDescent="0.25">
      <c r="AY153" s="54"/>
      <c r="AZ153" s="103"/>
    </row>
    <row r="154" spans="51:52" x14ac:dyDescent="0.25">
      <c r="AY154" s="54"/>
      <c r="AZ154" s="103"/>
    </row>
    <row r="155" spans="51:52" x14ac:dyDescent="0.25">
      <c r="AY155" s="54"/>
      <c r="AZ155" s="103"/>
    </row>
    <row r="156" spans="51:52" x14ac:dyDescent="0.25">
      <c r="AY156" s="54"/>
      <c r="AZ156" s="103"/>
    </row>
    <row r="157" spans="51:52" x14ac:dyDescent="0.25">
      <c r="AY157" s="54"/>
      <c r="AZ157" s="103"/>
    </row>
    <row r="158" spans="51:52" x14ac:dyDescent="0.25">
      <c r="AY158" s="54"/>
      <c r="AZ158" s="103"/>
    </row>
    <row r="159" spans="51:52" x14ac:dyDescent="0.25">
      <c r="AY159" s="54"/>
      <c r="AZ159" s="103"/>
    </row>
    <row r="160" spans="51:52" x14ac:dyDescent="0.25">
      <c r="AY160" s="54"/>
      <c r="AZ160" s="103"/>
    </row>
    <row r="161" spans="51:52" x14ac:dyDescent="0.25">
      <c r="AY161" s="54"/>
      <c r="AZ161" s="103"/>
    </row>
    <row r="162" spans="51:52" x14ac:dyDescent="0.25">
      <c r="AY162" s="54"/>
      <c r="AZ162" s="103"/>
    </row>
    <row r="163" spans="51:52" x14ac:dyDescent="0.25">
      <c r="AY163" s="54"/>
      <c r="AZ163" s="103"/>
    </row>
    <row r="164" spans="51:52" x14ac:dyDescent="0.25">
      <c r="AY164" s="54"/>
      <c r="AZ164" s="103"/>
    </row>
    <row r="165" spans="51:52" x14ac:dyDescent="0.25">
      <c r="AY165" s="54"/>
      <c r="AZ165" s="103"/>
    </row>
    <row r="166" spans="51:52" x14ac:dyDescent="0.25">
      <c r="AY166" s="54"/>
      <c r="AZ166" s="103"/>
    </row>
    <row r="167" spans="51:52" x14ac:dyDescent="0.25">
      <c r="AY167" s="54"/>
      <c r="AZ167" s="103"/>
    </row>
    <row r="168" spans="51:52" x14ac:dyDescent="0.25">
      <c r="AY168" s="54"/>
      <c r="AZ168" s="103"/>
    </row>
    <row r="169" spans="51:52" x14ac:dyDescent="0.25">
      <c r="AY169" s="54"/>
      <c r="AZ169" s="103"/>
    </row>
    <row r="170" spans="51:52" x14ac:dyDescent="0.25">
      <c r="AY170" s="54"/>
      <c r="AZ170" s="103"/>
    </row>
    <row r="171" spans="51:52" x14ac:dyDescent="0.25">
      <c r="AY171" s="54"/>
      <c r="AZ171" s="103"/>
    </row>
    <row r="172" spans="51:52" x14ac:dyDescent="0.25">
      <c r="AY172" s="54"/>
      <c r="AZ172" s="103"/>
    </row>
    <row r="173" spans="51:52" x14ac:dyDescent="0.25">
      <c r="AY173" s="54"/>
      <c r="AZ173" s="103"/>
    </row>
    <row r="174" spans="51:52" x14ac:dyDescent="0.25">
      <c r="AY174" s="54"/>
      <c r="AZ174" s="103"/>
    </row>
    <row r="175" spans="51:52" x14ac:dyDescent="0.25">
      <c r="AY175" s="54"/>
      <c r="AZ175" s="103"/>
    </row>
    <row r="176" spans="51:52" x14ac:dyDescent="0.25">
      <c r="AY176" s="54"/>
      <c r="AZ176" s="103"/>
    </row>
    <row r="177" spans="51:52" x14ac:dyDescent="0.25">
      <c r="AY177" s="54"/>
      <c r="AZ177" s="103"/>
    </row>
    <row r="178" spans="51:52" x14ac:dyDescent="0.25">
      <c r="AY178" s="54"/>
      <c r="AZ178" s="103"/>
    </row>
    <row r="179" spans="51:52" x14ac:dyDescent="0.25">
      <c r="AY179" s="54"/>
      <c r="AZ179" s="103"/>
    </row>
    <row r="180" spans="51:52" x14ac:dyDescent="0.25">
      <c r="AY180" s="54"/>
      <c r="AZ180" s="103"/>
    </row>
    <row r="181" spans="51:52" x14ac:dyDescent="0.25">
      <c r="AY181" s="54"/>
      <c r="AZ181" s="103"/>
    </row>
    <row r="182" spans="51:52" x14ac:dyDescent="0.25">
      <c r="AY182" s="54"/>
      <c r="AZ182" s="103"/>
    </row>
    <row r="183" spans="51:52" x14ac:dyDescent="0.25">
      <c r="AY183" s="54"/>
      <c r="AZ183" s="103"/>
    </row>
    <row r="184" spans="51:52" x14ac:dyDescent="0.25">
      <c r="AY184" s="54"/>
      <c r="AZ184" s="103"/>
    </row>
    <row r="185" spans="51:52" x14ac:dyDescent="0.25">
      <c r="AY185" s="54"/>
      <c r="AZ185" s="103"/>
    </row>
    <row r="186" spans="51:52" x14ac:dyDescent="0.25">
      <c r="AY186" s="54"/>
      <c r="AZ186" s="103"/>
    </row>
    <row r="187" spans="51:52" x14ac:dyDescent="0.25">
      <c r="AY187" s="54"/>
      <c r="AZ187" s="103"/>
    </row>
    <row r="188" spans="51:52" x14ac:dyDescent="0.25">
      <c r="AY188" s="54"/>
      <c r="AZ188" s="103"/>
    </row>
    <row r="189" spans="51:52" x14ac:dyDescent="0.25">
      <c r="AY189" s="54"/>
      <c r="AZ189" s="103"/>
    </row>
    <row r="190" spans="51:52" x14ac:dyDescent="0.25">
      <c r="AY190" s="54"/>
      <c r="AZ190" s="103"/>
    </row>
    <row r="191" spans="51:52" x14ac:dyDescent="0.25">
      <c r="AY191" s="54"/>
      <c r="AZ191" s="103"/>
    </row>
    <row r="192" spans="51:52" x14ac:dyDescent="0.25">
      <c r="AY192" s="54"/>
      <c r="AZ192" s="103"/>
    </row>
    <row r="193" spans="51:52" x14ac:dyDescent="0.25">
      <c r="AY193" s="54"/>
      <c r="AZ193" s="103"/>
    </row>
    <row r="194" spans="51:52" x14ac:dyDescent="0.25">
      <c r="AY194" s="54"/>
      <c r="AZ194" s="103"/>
    </row>
    <row r="195" spans="51:52" x14ac:dyDescent="0.25">
      <c r="AY195" s="54"/>
      <c r="AZ195" s="103"/>
    </row>
    <row r="196" spans="51:52" x14ac:dyDescent="0.25">
      <c r="AY196" s="54"/>
      <c r="AZ196" s="103"/>
    </row>
    <row r="197" spans="51:52" x14ac:dyDescent="0.25">
      <c r="AY197" s="54"/>
      <c r="AZ197" s="103"/>
    </row>
    <row r="198" spans="51:52" x14ac:dyDescent="0.25">
      <c r="AY198" s="54"/>
      <c r="AZ198" s="103"/>
    </row>
    <row r="199" spans="51:52" x14ac:dyDescent="0.25">
      <c r="AY199" s="54"/>
      <c r="AZ199" s="103"/>
    </row>
    <row r="200" spans="51:52" x14ac:dyDescent="0.25">
      <c r="AY200" s="54"/>
      <c r="AZ200" s="103"/>
    </row>
    <row r="201" spans="51:52" x14ac:dyDescent="0.25">
      <c r="AY201" s="54"/>
      <c r="AZ201" s="103"/>
    </row>
    <row r="202" spans="51:52" x14ac:dyDescent="0.25">
      <c r="AY202" s="54"/>
      <c r="AZ202" s="103"/>
    </row>
    <row r="203" spans="51:52" x14ac:dyDescent="0.25">
      <c r="AY203" s="54"/>
      <c r="AZ203" s="103"/>
    </row>
    <row r="204" spans="51:52" x14ac:dyDescent="0.25">
      <c r="AY204" s="54"/>
      <c r="AZ204" s="103"/>
    </row>
    <row r="205" spans="51:52" x14ac:dyDescent="0.25">
      <c r="AY205" s="54"/>
      <c r="AZ205" s="103"/>
    </row>
    <row r="206" spans="51:52" x14ac:dyDescent="0.25">
      <c r="AY206" s="54"/>
      <c r="AZ206" s="103"/>
    </row>
    <row r="207" spans="51:52" x14ac:dyDescent="0.25">
      <c r="AY207" s="54"/>
      <c r="AZ207" s="103"/>
    </row>
    <row r="208" spans="51:52" x14ac:dyDescent="0.25">
      <c r="AY208" s="54"/>
      <c r="AZ208" s="103"/>
    </row>
    <row r="209" spans="51:52" x14ac:dyDescent="0.25">
      <c r="AY209" s="54"/>
      <c r="AZ209" s="103"/>
    </row>
    <row r="210" spans="51:52" x14ac:dyDescent="0.25">
      <c r="AY210" s="54"/>
      <c r="AZ210" s="103"/>
    </row>
    <row r="211" spans="51:52" x14ac:dyDescent="0.25">
      <c r="AY211" s="54"/>
      <c r="AZ211" s="103"/>
    </row>
    <row r="212" spans="51:52" x14ac:dyDescent="0.25">
      <c r="AY212" s="54"/>
      <c r="AZ212" s="103"/>
    </row>
    <row r="213" spans="51:52" x14ac:dyDescent="0.25">
      <c r="AY213" s="54"/>
      <c r="AZ213" s="103"/>
    </row>
    <row r="214" spans="51:52" x14ac:dyDescent="0.25">
      <c r="AY214" s="54"/>
      <c r="AZ214" s="103"/>
    </row>
    <row r="215" spans="51:52" x14ac:dyDescent="0.25">
      <c r="AY215" s="54"/>
      <c r="AZ215" s="103"/>
    </row>
    <row r="216" spans="51:52" x14ac:dyDescent="0.25">
      <c r="AY216" s="54"/>
      <c r="AZ216" s="103"/>
    </row>
    <row r="217" spans="51:52" x14ac:dyDescent="0.25">
      <c r="AY217" s="54"/>
      <c r="AZ217" s="103"/>
    </row>
    <row r="218" spans="51:52" x14ac:dyDescent="0.25">
      <c r="AY218" s="54"/>
      <c r="AZ218" s="103"/>
    </row>
    <row r="219" spans="51:52" x14ac:dyDescent="0.25">
      <c r="AY219" s="54"/>
      <c r="AZ219" s="103"/>
    </row>
    <row r="220" spans="51:52" x14ac:dyDescent="0.25">
      <c r="AY220" s="54"/>
      <c r="AZ220" s="103"/>
    </row>
    <row r="221" spans="51:52" x14ac:dyDescent="0.25">
      <c r="AY221" s="54"/>
      <c r="AZ221" s="103"/>
    </row>
    <row r="222" spans="51:52" x14ac:dyDescent="0.25">
      <c r="AY222" s="54"/>
      <c r="AZ222" s="103"/>
    </row>
    <row r="223" spans="51:52" x14ac:dyDescent="0.25">
      <c r="AY223" s="54"/>
      <c r="AZ223" s="103"/>
    </row>
    <row r="224" spans="51:52" x14ac:dyDescent="0.25">
      <c r="AY224" s="54"/>
      <c r="AZ224" s="103"/>
    </row>
    <row r="225" spans="51:52" x14ac:dyDescent="0.25">
      <c r="AY225" s="54"/>
      <c r="AZ225" s="103"/>
    </row>
    <row r="226" spans="51:52" x14ac:dyDescent="0.25">
      <c r="AY226" s="54"/>
      <c r="AZ226" s="103"/>
    </row>
    <row r="227" spans="51:52" x14ac:dyDescent="0.25">
      <c r="AY227" s="54"/>
      <c r="AZ227" s="103"/>
    </row>
    <row r="228" spans="51:52" x14ac:dyDescent="0.25">
      <c r="AY228" s="54"/>
      <c r="AZ228" s="103"/>
    </row>
    <row r="229" spans="51:52" x14ac:dyDescent="0.25">
      <c r="AY229" s="54"/>
      <c r="AZ229" s="103"/>
    </row>
    <row r="230" spans="51:52" x14ac:dyDescent="0.25">
      <c r="AY230" s="54"/>
      <c r="AZ230" s="103"/>
    </row>
    <row r="231" spans="51:52" x14ac:dyDescent="0.25">
      <c r="AY231" s="54"/>
      <c r="AZ231" s="103"/>
    </row>
    <row r="232" spans="51:52" x14ac:dyDescent="0.25">
      <c r="AY232" s="54"/>
      <c r="AZ232" s="103"/>
    </row>
    <row r="233" spans="51:52" x14ac:dyDescent="0.25">
      <c r="AY233" s="54"/>
      <c r="AZ233" s="103"/>
    </row>
    <row r="234" spans="51:52" x14ac:dyDescent="0.25">
      <c r="AY234" s="54"/>
      <c r="AZ234" s="103"/>
    </row>
    <row r="235" spans="51:52" x14ac:dyDescent="0.25">
      <c r="AY235" s="54"/>
      <c r="AZ235" s="103"/>
    </row>
    <row r="236" spans="51:52" x14ac:dyDescent="0.25">
      <c r="AY236" s="54"/>
      <c r="AZ236" s="103"/>
    </row>
    <row r="237" spans="51:52" x14ac:dyDescent="0.25">
      <c r="AY237" s="54"/>
      <c r="AZ237" s="103"/>
    </row>
    <row r="238" spans="51:52" x14ac:dyDescent="0.25">
      <c r="AY238" s="54"/>
      <c r="AZ238" s="103"/>
    </row>
    <row r="239" spans="51:52" x14ac:dyDescent="0.25">
      <c r="AY239" s="54"/>
      <c r="AZ239" s="103"/>
    </row>
    <row r="240" spans="51:52" x14ac:dyDescent="0.25">
      <c r="AY240" s="54"/>
      <c r="AZ240" s="103"/>
    </row>
    <row r="241" spans="51:52" x14ac:dyDescent="0.25">
      <c r="AY241" s="54"/>
      <c r="AZ241" s="103"/>
    </row>
    <row r="242" spans="51:52" x14ac:dyDescent="0.25">
      <c r="AY242" s="54"/>
      <c r="AZ242" s="103"/>
    </row>
    <row r="243" spans="51:52" x14ac:dyDescent="0.25">
      <c r="AY243" s="54"/>
      <c r="AZ243" s="103"/>
    </row>
    <row r="244" spans="51:52" x14ac:dyDescent="0.25">
      <c r="AY244" s="54"/>
      <c r="AZ244" s="103"/>
    </row>
    <row r="245" spans="51:52" x14ac:dyDescent="0.25">
      <c r="AY245" s="54"/>
      <c r="AZ245" s="103"/>
    </row>
    <row r="246" spans="51:52" x14ac:dyDescent="0.25">
      <c r="AY246" s="54"/>
      <c r="AZ246" s="103"/>
    </row>
    <row r="247" spans="51:52" x14ac:dyDescent="0.25">
      <c r="AY247" s="54"/>
      <c r="AZ247" s="103"/>
    </row>
    <row r="248" spans="51:52" x14ac:dyDescent="0.25">
      <c r="AY248" s="54"/>
      <c r="AZ248" s="103"/>
    </row>
    <row r="249" spans="51:52" x14ac:dyDescent="0.25">
      <c r="AY249" s="54"/>
      <c r="AZ249" s="103"/>
    </row>
    <row r="250" spans="51:52" x14ac:dyDescent="0.25">
      <c r="AY250" s="54"/>
      <c r="AZ250" s="103"/>
    </row>
    <row r="251" spans="51:52" x14ac:dyDescent="0.25">
      <c r="AY251" s="54"/>
      <c r="AZ251" s="103"/>
    </row>
    <row r="252" spans="51:52" x14ac:dyDescent="0.25">
      <c r="AY252" s="54"/>
      <c r="AZ252" s="103"/>
    </row>
    <row r="253" spans="51:52" x14ac:dyDescent="0.25">
      <c r="AY253" s="54"/>
      <c r="AZ253" s="103"/>
    </row>
    <row r="254" spans="51:52" x14ac:dyDescent="0.25">
      <c r="AY254" s="54"/>
      <c r="AZ254" s="103"/>
    </row>
    <row r="255" spans="51:52" x14ac:dyDescent="0.25">
      <c r="AY255" s="54"/>
      <c r="AZ255" s="103"/>
    </row>
    <row r="256" spans="51:52" x14ac:dyDescent="0.25">
      <c r="AY256" s="54"/>
      <c r="AZ256" s="103"/>
    </row>
    <row r="257" spans="51:52" x14ac:dyDescent="0.25">
      <c r="AY257" s="54"/>
      <c r="AZ257" s="103"/>
    </row>
    <row r="258" spans="51:52" x14ac:dyDescent="0.25">
      <c r="AY258" s="54"/>
      <c r="AZ258" s="103"/>
    </row>
    <row r="259" spans="51:52" x14ac:dyDescent="0.25">
      <c r="AY259" s="54"/>
      <c r="AZ259" s="103"/>
    </row>
    <row r="260" spans="51:52" x14ac:dyDescent="0.25">
      <c r="AY260" s="54"/>
      <c r="AZ260" s="103"/>
    </row>
    <row r="261" spans="51:52" x14ac:dyDescent="0.25">
      <c r="AY261" s="54"/>
      <c r="AZ261" s="103"/>
    </row>
    <row r="262" spans="51:52" x14ac:dyDescent="0.25">
      <c r="AY262" s="54"/>
      <c r="AZ262" s="103"/>
    </row>
    <row r="263" spans="51:52" x14ac:dyDescent="0.25">
      <c r="AY263" s="54"/>
      <c r="AZ263" s="103"/>
    </row>
    <row r="264" spans="51:52" x14ac:dyDescent="0.25">
      <c r="AY264" s="54"/>
      <c r="AZ264" s="103"/>
    </row>
    <row r="265" spans="51:52" x14ac:dyDescent="0.25">
      <c r="AY265" s="54"/>
      <c r="AZ265" s="103"/>
    </row>
    <row r="266" spans="51:52" x14ac:dyDescent="0.25">
      <c r="AY266" s="54"/>
      <c r="AZ266" s="103"/>
    </row>
    <row r="267" spans="51:52" x14ac:dyDescent="0.25">
      <c r="AY267" s="54"/>
      <c r="AZ267" s="103"/>
    </row>
    <row r="268" spans="51:52" x14ac:dyDescent="0.25">
      <c r="AY268" s="54"/>
      <c r="AZ268" s="103"/>
    </row>
    <row r="269" spans="51:52" x14ac:dyDescent="0.25">
      <c r="AY269" s="54"/>
      <c r="AZ269" s="103"/>
    </row>
    <row r="270" spans="51:52" x14ac:dyDescent="0.25">
      <c r="AY270" s="54"/>
      <c r="AZ270" s="103"/>
    </row>
    <row r="271" spans="51:52" x14ac:dyDescent="0.25">
      <c r="AY271" s="54"/>
      <c r="AZ271" s="103"/>
    </row>
    <row r="272" spans="51:52" x14ac:dyDescent="0.25">
      <c r="AY272" s="54"/>
      <c r="AZ272" s="103"/>
    </row>
    <row r="273" spans="51:52" x14ac:dyDescent="0.25">
      <c r="AY273" s="54"/>
      <c r="AZ273" s="103"/>
    </row>
    <row r="274" spans="51:52" x14ac:dyDescent="0.25">
      <c r="AY274" s="54"/>
      <c r="AZ274" s="103"/>
    </row>
    <row r="275" spans="51:52" x14ac:dyDescent="0.25">
      <c r="AY275" s="54"/>
      <c r="AZ275" s="103"/>
    </row>
    <row r="276" spans="51:52" x14ac:dyDescent="0.25">
      <c r="AY276" s="54"/>
      <c r="AZ276" s="103"/>
    </row>
    <row r="277" spans="51:52" x14ac:dyDescent="0.25">
      <c r="AY277" s="54"/>
      <c r="AZ277" s="103"/>
    </row>
    <row r="278" spans="51:52" x14ac:dyDescent="0.25">
      <c r="AY278" s="54"/>
      <c r="AZ278" s="103"/>
    </row>
    <row r="279" spans="51:52" x14ac:dyDescent="0.25">
      <c r="AY279" s="54"/>
      <c r="AZ279" s="103"/>
    </row>
    <row r="280" spans="51:52" x14ac:dyDescent="0.25">
      <c r="AY280" s="54"/>
      <c r="AZ280" s="103"/>
    </row>
    <row r="281" spans="51:52" x14ac:dyDescent="0.25">
      <c r="AY281" s="54"/>
      <c r="AZ281" s="103"/>
    </row>
    <row r="282" spans="51:52" x14ac:dyDescent="0.25">
      <c r="AY282" s="54"/>
      <c r="AZ282" s="103"/>
    </row>
    <row r="283" spans="51:52" x14ac:dyDescent="0.25">
      <c r="AY283" s="54"/>
      <c r="AZ283" s="103"/>
    </row>
    <row r="284" spans="51:52" x14ac:dyDescent="0.25">
      <c r="AY284" s="54"/>
      <c r="AZ284" s="103"/>
    </row>
    <row r="285" spans="51:52" x14ac:dyDescent="0.25">
      <c r="AY285" s="54"/>
      <c r="AZ285" s="103"/>
    </row>
    <row r="286" spans="51:52" x14ac:dyDescent="0.25">
      <c r="AY286" s="54"/>
      <c r="AZ286" s="103"/>
    </row>
    <row r="287" spans="51:52" x14ac:dyDescent="0.25">
      <c r="AY287" s="54"/>
      <c r="AZ287" s="103"/>
    </row>
    <row r="288" spans="51:52" x14ac:dyDescent="0.25">
      <c r="AY288" s="54"/>
      <c r="AZ288" s="103"/>
    </row>
    <row r="289" spans="51:52" x14ac:dyDescent="0.25">
      <c r="AY289" s="54"/>
      <c r="AZ289" s="103"/>
    </row>
    <row r="290" spans="51:52" x14ac:dyDescent="0.25">
      <c r="AY290" s="54"/>
      <c r="AZ290" s="103"/>
    </row>
    <row r="291" spans="51:52" x14ac:dyDescent="0.25">
      <c r="AY291" s="54"/>
      <c r="AZ291" s="103"/>
    </row>
    <row r="292" spans="51:52" x14ac:dyDescent="0.25">
      <c r="AY292" s="54"/>
      <c r="AZ292" s="103"/>
    </row>
    <row r="293" spans="51:52" x14ac:dyDescent="0.25">
      <c r="AY293" s="54"/>
      <c r="AZ293" s="103"/>
    </row>
    <row r="294" spans="51:52" x14ac:dyDescent="0.25">
      <c r="AY294" s="54"/>
      <c r="AZ294" s="103"/>
    </row>
    <row r="295" spans="51:52" x14ac:dyDescent="0.25">
      <c r="AY295" s="54"/>
      <c r="AZ295" s="103"/>
    </row>
    <row r="296" spans="51:52" x14ac:dyDescent="0.25">
      <c r="AY296" s="54"/>
      <c r="AZ296" s="103"/>
    </row>
    <row r="297" spans="51:52" x14ac:dyDescent="0.25">
      <c r="AY297" s="54"/>
      <c r="AZ297" s="103"/>
    </row>
    <row r="298" spans="51:52" x14ac:dyDescent="0.25">
      <c r="AY298" s="54"/>
      <c r="AZ298" s="103"/>
    </row>
    <row r="299" spans="51:52" x14ac:dyDescent="0.25">
      <c r="AY299" s="54"/>
      <c r="AZ299" s="103"/>
    </row>
    <row r="300" spans="51:52" x14ac:dyDescent="0.25">
      <c r="AY300" s="54"/>
      <c r="AZ300" s="103"/>
    </row>
    <row r="301" spans="51:52" x14ac:dyDescent="0.25">
      <c r="AY301" s="54"/>
      <c r="AZ301" s="103"/>
    </row>
    <row r="302" spans="51:52" x14ac:dyDescent="0.25">
      <c r="AY302" s="54"/>
      <c r="AZ302" s="103"/>
    </row>
    <row r="303" spans="51:52" x14ac:dyDescent="0.25">
      <c r="AY303" s="54"/>
      <c r="AZ303" s="103"/>
    </row>
    <row r="304" spans="51:52" x14ac:dyDescent="0.25">
      <c r="AY304" s="54"/>
      <c r="AZ304" s="103"/>
    </row>
    <row r="305" spans="51:52" x14ac:dyDescent="0.25">
      <c r="AY305" s="54"/>
      <c r="AZ305" s="103"/>
    </row>
    <row r="306" spans="51:52" x14ac:dyDescent="0.25">
      <c r="AY306" s="54"/>
      <c r="AZ306" s="103"/>
    </row>
    <row r="307" spans="51:52" x14ac:dyDescent="0.25">
      <c r="AY307" s="54"/>
      <c r="AZ307" s="103"/>
    </row>
    <row r="308" spans="51:52" x14ac:dyDescent="0.25">
      <c r="AY308" s="54"/>
      <c r="AZ308" s="103"/>
    </row>
    <row r="309" spans="51:52" x14ac:dyDescent="0.25">
      <c r="AY309" s="54"/>
      <c r="AZ309" s="103"/>
    </row>
    <row r="310" spans="51:52" x14ac:dyDescent="0.25">
      <c r="AY310" s="54"/>
      <c r="AZ310" s="103"/>
    </row>
    <row r="311" spans="51:52" x14ac:dyDescent="0.25">
      <c r="AY311" s="54"/>
      <c r="AZ311" s="103"/>
    </row>
    <row r="312" spans="51:52" x14ac:dyDescent="0.25">
      <c r="AY312" s="54"/>
      <c r="AZ312" s="103"/>
    </row>
    <row r="313" spans="51:52" x14ac:dyDescent="0.25">
      <c r="AY313" s="54"/>
      <c r="AZ313" s="103"/>
    </row>
    <row r="314" spans="51:52" x14ac:dyDescent="0.25">
      <c r="AY314" s="54"/>
      <c r="AZ314" s="103"/>
    </row>
    <row r="315" spans="51:52" x14ac:dyDescent="0.25">
      <c r="AY315" s="54"/>
      <c r="AZ315" s="103"/>
    </row>
    <row r="316" spans="51:52" x14ac:dyDescent="0.25">
      <c r="AY316" s="54"/>
      <c r="AZ316" s="103"/>
    </row>
    <row r="317" spans="51:52" x14ac:dyDescent="0.25">
      <c r="AY317" s="54"/>
      <c r="AZ317" s="103"/>
    </row>
    <row r="318" spans="51:52" x14ac:dyDescent="0.25">
      <c r="AY318" s="54"/>
      <c r="AZ318" s="103"/>
    </row>
    <row r="319" spans="51:52" x14ac:dyDescent="0.25">
      <c r="AY319" s="54"/>
      <c r="AZ319" s="103"/>
    </row>
    <row r="320" spans="51:52" x14ac:dyDescent="0.25">
      <c r="AY320" s="54"/>
      <c r="AZ320" s="103"/>
    </row>
    <row r="321" spans="51:52" x14ac:dyDescent="0.25">
      <c r="AY321" s="54"/>
      <c r="AZ321" s="103"/>
    </row>
    <row r="322" spans="51:52" x14ac:dyDescent="0.25">
      <c r="AY322" s="54"/>
      <c r="AZ322" s="103"/>
    </row>
    <row r="323" spans="51:52" x14ac:dyDescent="0.25">
      <c r="AY323" s="54"/>
      <c r="AZ323" s="103"/>
    </row>
    <row r="324" spans="51:52" x14ac:dyDescent="0.25">
      <c r="AY324" s="54"/>
      <c r="AZ324" s="103"/>
    </row>
    <row r="325" spans="51:52" x14ac:dyDescent="0.25">
      <c r="AY325" s="54"/>
      <c r="AZ325" s="103"/>
    </row>
    <row r="326" spans="51:52" x14ac:dyDescent="0.25">
      <c r="AY326" s="54"/>
      <c r="AZ326" s="103"/>
    </row>
    <row r="327" spans="51:52" x14ac:dyDescent="0.25">
      <c r="AY327" s="54"/>
      <c r="AZ327" s="103"/>
    </row>
    <row r="328" spans="51:52" x14ac:dyDescent="0.25">
      <c r="AY328" s="54"/>
      <c r="AZ328" s="103"/>
    </row>
    <row r="329" spans="51:52" x14ac:dyDescent="0.25">
      <c r="AY329" s="54"/>
      <c r="AZ329" s="103"/>
    </row>
    <row r="330" spans="51:52" x14ac:dyDescent="0.25">
      <c r="AY330" s="54"/>
      <c r="AZ330" s="103"/>
    </row>
    <row r="331" spans="51:52" x14ac:dyDescent="0.25">
      <c r="AY331" s="54"/>
      <c r="AZ331" s="103"/>
    </row>
    <row r="332" spans="51:52" x14ac:dyDescent="0.25">
      <c r="AY332" s="54"/>
      <c r="AZ332" s="103"/>
    </row>
    <row r="333" spans="51:52" x14ac:dyDescent="0.25">
      <c r="AY333" s="54"/>
      <c r="AZ333" s="103"/>
    </row>
    <row r="334" spans="51:52" x14ac:dyDescent="0.25">
      <c r="AY334" s="54"/>
      <c r="AZ334" s="103"/>
    </row>
    <row r="335" spans="51:52" x14ac:dyDescent="0.25">
      <c r="AY335" s="54"/>
      <c r="AZ335" s="103"/>
    </row>
    <row r="336" spans="51:52" x14ac:dyDescent="0.25">
      <c r="AY336" s="54"/>
      <c r="AZ336" s="103"/>
    </row>
    <row r="337" spans="51:52" x14ac:dyDescent="0.25">
      <c r="AY337" s="54"/>
      <c r="AZ337" s="103"/>
    </row>
    <row r="338" spans="51:52" x14ac:dyDescent="0.25">
      <c r="AY338" s="54"/>
      <c r="AZ338" s="103"/>
    </row>
    <row r="339" spans="51:52" x14ac:dyDescent="0.25">
      <c r="AY339" s="54"/>
      <c r="AZ339" s="103"/>
    </row>
    <row r="340" spans="51:52" x14ac:dyDescent="0.25">
      <c r="AY340" s="54"/>
      <c r="AZ340" s="103"/>
    </row>
    <row r="341" spans="51:52" x14ac:dyDescent="0.25">
      <c r="AY341" s="54"/>
      <c r="AZ341" s="103"/>
    </row>
    <row r="342" spans="51:52" x14ac:dyDescent="0.25">
      <c r="AY342" s="54"/>
      <c r="AZ342" s="103"/>
    </row>
    <row r="343" spans="51:52" x14ac:dyDescent="0.25">
      <c r="AY343" s="54"/>
      <c r="AZ343" s="103"/>
    </row>
    <row r="344" spans="51:52" x14ac:dyDescent="0.25">
      <c r="AY344" s="54"/>
      <c r="AZ344" s="103"/>
    </row>
    <row r="345" spans="51:52" x14ac:dyDescent="0.25">
      <c r="AY345" s="54"/>
      <c r="AZ345" s="103"/>
    </row>
    <row r="346" spans="51:52" x14ac:dyDescent="0.25">
      <c r="AY346" s="54"/>
      <c r="AZ346" s="103"/>
    </row>
    <row r="347" spans="51:52" x14ac:dyDescent="0.25">
      <c r="AY347" s="54"/>
      <c r="AZ347" s="103"/>
    </row>
    <row r="348" spans="51:52" x14ac:dyDescent="0.25">
      <c r="AY348" s="54"/>
      <c r="AZ348" s="103"/>
    </row>
    <row r="349" spans="51:52" x14ac:dyDescent="0.25">
      <c r="AY349" s="54"/>
      <c r="AZ349" s="103"/>
    </row>
    <row r="350" spans="51:52" x14ac:dyDescent="0.25">
      <c r="AY350" s="54"/>
      <c r="AZ350" s="103"/>
    </row>
    <row r="351" spans="51:52" x14ac:dyDescent="0.25">
      <c r="AY351" s="54"/>
      <c r="AZ351" s="103"/>
    </row>
    <row r="352" spans="51:52" x14ac:dyDescent="0.25">
      <c r="AY352" s="54"/>
      <c r="AZ352" s="103"/>
    </row>
    <row r="353" spans="51:52" x14ac:dyDescent="0.25">
      <c r="AY353" s="54"/>
      <c r="AZ353" s="103"/>
    </row>
    <row r="354" spans="51:52" x14ac:dyDescent="0.25">
      <c r="AY354" s="54"/>
      <c r="AZ354" s="103"/>
    </row>
    <row r="355" spans="51:52" x14ac:dyDescent="0.25">
      <c r="AY355" s="54"/>
      <c r="AZ355" s="103"/>
    </row>
    <row r="356" spans="51:52" x14ac:dyDescent="0.25">
      <c r="AY356" s="54"/>
      <c r="AZ356" s="103"/>
    </row>
    <row r="357" spans="51:52" x14ac:dyDescent="0.25">
      <c r="AY357" s="54"/>
      <c r="AZ357" s="103"/>
    </row>
    <row r="358" spans="51:52" x14ac:dyDescent="0.25">
      <c r="AY358" s="54"/>
      <c r="AZ358" s="103"/>
    </row>
    <row r="359" spans="51:52" x14ac:dyDescent="0.25">
      <c r="AY359" s="54"/>
      <c r="AZ359" s="103"/>
    </row>
    <row r="360" spans="51:52" x14ac:dyDescent="0.25">
      <c r="AY360" s="54"/>
      <c r="AZ360" s="103"/>
    </row>
    <row r="361" spans="51:52" x14ac:dyDescent="0.25">
      <c r="AY361" s="54"/>
      <c r="AZ361" s="103"/>
    </row>
    <row r="362" spans="51:52" x14ac:dyDescent="0.25">
      <c r="AY362" s="54"/>
      <c r="AZ362" s="103"/>
    </row>
    <row r="363" spans="51:52" x14ac:dyDescent="0.25">
      <c r="AY363" s="54"/>
      <c r="AZ363" s="103"/>
    </row>
    <row r="364" spans="51:52" x14ac:dyDescent="0.25">
      <c r="AY364" s="54"/>
      <c r="AZ364" s="103"/>
    </row>
    <row r="365" spans="51:52" x14ac:dyDescent="0.25">
      <c r="AY365" s="54"/>
      <c r="AZ365" s="103"/>
    </row>
    <row r="366" spans="51:52" x14ac:dyDescent="0.25">
      <c r="AY366" s="54"/>
      <c r="AZ366" s="103"/>
    </row>
    <row r="367" spans="51:52" x14ac:dyDescent="0.25">
      <c r="AY367" s="54"/>
      <c r="AZ367" s="103"/>
    </row>
    <row r="368" spans="51:52" x14ac:dyDescent="0.25">
      <c r="AY368" s="54"/>
      <c r="AZ368" s="103"/>
    </row>
    <row r="369" spans="51:52" x14ac:dyDescent="0.25">
      <c r="AY369" s="54"/>
      <c r="AZ369" s="103"/>
    </row>
    <row r="370" spans="51:52" x14ac:dyDescent="0.25">
      <c r="AY370" s="54"/>
      <c r="AZ370" s="103"/>
    </row>
    <row r="371" spans="51:52" x14ac:dyDescent="0.25">
      <c r="AY371" s="54"/>
      <c r="AZ371" s="103"/>
    </row>
    <row r="372" spans="51:52" x14ac:dyDescent="0.25">
      <c r="AY372" s="54"/>
      <c r="AZ372" s="103"/>
    </row>
    <row r="373" spans="51:52" x14ac:dyDescent="0.25">
      <c r="AY373" s="54"/>
      <c r="AZ373" s="103"/>
    </row>
    <row r="374" spans="51:52" x14ac:dyDescent="0.25">
      <c r="AY374" s="54"/>
      <c r="AZ374" s="103"/>
    </row>
    <row r="375" spans="51:52" x14ac:dyDescent="0.25">
      <c r="AY375" s="54"/>
      <c r="AZ375" s="103"/>
    </row>
    <row r="376" spans="51:52" x14ac:dyDescent="0.25">
      <c r="AY376" s="54"/>
      <c r="AZ376" s="103"/>
    </row>
    <row r="377" spans="51:52" x14ac:dyDescent="0.25">
      <c r="AY377" s="54"/>
      <c r="AZ377" s="103"/>
    </row>
    <row r="378" spans="51:52" x14ac:dyDescent="0.25">
      <c r="AY378" s="54"/>
      <c r="AZ378" s="103"/>
    </row>
    <row r="379" spans="51:52" x14ac:dyDescent="0.25">
      <c r="AY379" s="54"/>
      <c r="AZ379" s="103"/>
    </row>
    <row r="380" spans="51:52" x14ac:dyDescent="0.25">
      <c r="AY380" s="54"/>
      <c r="AZ380" s="103"/>
    </row>
    <row r="381" spans="51:52" x14ac:dyDescent="0.25">
      <c r="AY381" s="54"/>
      <c r="AZ381" s="103"/>
    </row>
    <row r="382" spans="51:52" x14ac:dyDescent="0.25">
      <c r="AY382" s="54"/>
      <c r="AZ382" s="103"/>
    </row>
    <row r="383" spans="51:52" x14ac:dyDescent="0.25">
      <c r="AY383" s="54"/>
      <c r="AZ383" s="103"/>
    </row>
    <row r="384" spans="51:52" x14ac:dyDescent="0.25">
      <c r="AY384" s="54"/>
      <c r="AZ384" s="103"/>
    </row>
    <row r="385" spans="51:52" x14ac:dyDescent="0.25">
      <c r="AY385" s="54"/>
      <c r="AZ385" s="103"/>
    </row>
    <row r="386" spans="51:52" x14ac:dyDescent="0.25">
      <c r="AY386" s="54"/>
      <c r="AZ386" s="103"/>
    </row>
    <row r="387" spans="51:52" x14ac:dyDescent="0.25">
      <c r="AY387" s="54"/>
      <c r="AZ387" s="103"/>
    </row>
    <row r="388" spans="51:52" x14ac:dyDescent="0.25">
      <c r="AY388" s="54"/>
      <c r="AZ388" s="103"/>
    </row>
    <row r="389" spans="51:52" x14ac:dyDescent="0.25">
      <c r="AY389" s="54"/>
      <c r="AZ389" s="103"/>
    </row>
    <row r="390" spans="51:52" x14ac:dyDescent="0.25">
      <c r="AY390" s="54"/>
      <c r="AZ390" s="103"/>
    </row>
    <row r="391" spans="51:52" x14ac:dyDescent="0.25">
      <c r="AY391" s="54"/>
      <c r="AZ391" s="103"/>
    </row>
    <row r="392" spans="51:52" x14ac:dyDescent="0.25">
      <c r="AY392" s="54"/>
      <c r="AZ392" s="103"/>
    </row>
    <row r="393" spans="51:52" x14ac:dyDescent="0.25">
      <c r="AY393" s="54"/>
      <c r="AZ393" s="103"/>
    </row>
    <row r="394" spans="51:52" x14ac:dyDescent="0.25">
      <c r="AY394" s="54"/>
      <c r="AZ394" s="103"/>
    </row>
    <row r="395" spans="51:52" x14ac:dyDescent="0.25">
      <c r="AY395" s="54"/>
      <c r="AZ395" s="103"/>
    </row>
    <row r="396" spans="51:52" x14ac:dyDescent="0.25">
      <c r="AY396" s="54"/>
      <c r="AZ396" s="103"/>
    </row>
    <row r="397" spans="51:52" x14ac:dyDescent="0.25">
      <c r="AY397" s="54"/>
      <c r="AZ397" s="103"/>
    </row>
    <row r="398" spans="51:52" x14ac:dyDescent="0.25">
      <c r="AY398" s="54"/>
      <c r="AZ398" s="103"/>
    </row>
    <row r="399" spans="51:52" x14ac:dyDescent="0.25">
      <c r="AY399" s="54"/>
      <c r="AZ399" s="103"/>
    </row>
    <row r="400" spans="51:52" x14ac:dyDescent="0.25">
      <c r="AY400" s="54"/>
      <c r="AZ400" s="103"/>
    </row>
    <row r="401" spans="51:52" x14ac:dyDescent="0.25">
      <c r="AY401" s="54"/>
      <c r="AZ401" s="103"/>
    </row>
    <row r="402" spans="51:52" x14ac:dyDescent="0.25">
      <c r="AY402" s="54"/>
      <c r="AZ402" s="103"/>
    </row>
    <row r="403" spans="51:52" x14ac:dyDescent="0.25">
      <c r="AY403" s="54"/>
      <c r="AZ403" s="103"/>
    </row>
    <row r="404" spans="51:52" x14ac:dyDescent="0.25">
      <c r="AY404" s="54"/>
      <c r="AZ404" s="103"/>
    </row>
    <row r="405" spans="51:52" x14ac:dyDescent="0.25">
      <c r="AY405" s="54"/>
      <c r="AZ405" s="103"/>
    </row>
    <row r="406" spans="51:52" x14ac:dyDescent="0.25">
      <c r="AY406" s="54"/>
      <c r="AZ406" s="103"/>
    </row>
    <row r="407" spans="51:52" x14ac:dyDescent="0.25">
      <c r="AY407" s="54"/>
      <c r="AZ407" s="103"/>
    </row>
    <row r="408" spans="51:52" x14ac:dyDescent="0.25">
      <c r="AY408" s="54"/>
      <c r="AZ408" s="103"/>
    </row>
    <row r="409" spans="51:52" x14ac:dyDescent="0.25">
      <c r="AY409" s="54"/>
      <c r="AZ409" s="103"/>
    </row>
    <row r="410" spans="51:52" x14ac:dyDescent="0.25">
      <c r="AY410" s="54"/>
      <c r="AZ410" s="103"/>
    </row>
    <row r="411" spans="51:52" x14ac:dyDescent="0.25">
      <c r="AY411" s="54"/>
      <c r="AZ411" s="103"/>
    </row>
    <row r="412" spans="51:52" x14ac:dyDescent="0.25">
      <c r="AY412" s="54"/>
      <c r="AZ412" s="103"/>
    </row>
    <row r="413" spans="51:52" x14ac:dyDescent="0.25">
      <c r="AY413" s="54"/>
      <c r="AZ413" s="103"/>
    </row>
    <row r="414" spans="51:52" x14ac:dyDescent="0.25">
      <c r="AY414" s="54"/>
      <c r="AZ414" s="103"/>
    </row>
    <row r="415" spans="51:52" x14ac:dyDescent="0.25">
      <c r="AY415" s="54"/>
      <c r="AZ415" s="103"/>
    </row>
    <row r="416" spans="51:52" x14ac:dyDescent="0.25">
      <c r="AY416" s="54"/>
      <c r="AZ416" s="103"/>
    </row>
    <row r="417" spans="51:52" x14ac:dyDescent="0.25">
      <c r="AY417" s="54"/>
      <c r="AZ417" s="103"/>
    </row>
    <row r="418" spans="51:52" x14ac:dyDescent="0.25">
      <c r="AY418" s="54"/>
      <c r="AZ418" s="103"/>
    </row>
    <row r="419" spans="51:52" x14ac:dyDescent="0.25">
      <c r="AY419" s="54"/>
      <c r="AZ419" s="103"/>
    </row>
    <row r="420" spans="51:52" x14ac:dyDescent="0.25">
      <c r="AY420" s="54"/>
      <c r="AZ420" s="103"/>
    </row>
    <row r="421" spans="51:52" x14ac:dyDescent="0.25">
      <c r="AY421" s="54"/>
      <c r="AZ421" s="103"/>
    </row>
    <row r="422" spans="51:52" x14ac:dyDescent="0.25">
      <c r="AY422" s="54"/>
      <c r="AZ422" s="103"/>
    </row>
    <row r="423" spans="51:52" x14ac:dyDescent="0.25">
      <c r="AY423" s="54"/>
      <c r="AZ423" s="103"/>
    </row>
    <row r="424" spans="51:52" x14ac:dyDescent="0.25">
      <c r="AY424" s="54"/>
      <c r="AZ424" s="103"/>
    </row>
    <row r="425" spans="51:52" x14ac:dyDescent="0.25">
      <c r="AY425" s="54"/>
      <c r="AZ425" s="103"/>
    </row>
    <row r="426" spans="51:52" x14ac:dyDescent="0.25">
      <c r="AY426" s="54"/>
      <c r="AZ426" s="103"/>
    </row>
    <row r="427" spans="51:52" x14ac:dyDescent="0.25">
      <c r="AY427" s="54"/>
      <c r="AZ427" s="103"/>
    </row>
    <row r="428" spans="51:52" x14ac:dyDescent="0.25">
      <c r="AY428" s="54"/>
      <c r="AZ428" s="103"/>
    </row>
    <row r="429" spans="51:52" x14ac:dyDescent="0.25">
      <c r="AY429" s="54"/>
      <c r="AZ429" s="103"/>
    </row>
    <row r="430" spans="51:52" x14ac:dyDescent="0.25">
      <c r="AY430" s="54"/>
      <c r="AZ430" s="103"/>
    </row>
    <row r="431" spans="51:52" x14ac:dyDescent="0.25">
      <c r="AY431" s="54"/>
      <c r="AZ431" s="103"/>
    </row>
    <row r="432" spans="51:52" x14ac:dyDescent="0.25">
      <c r="AY432" s="54"/>
      <c r="AZ432" s="103"/>
    </row>
    <row r="433" spans="51:52" x14ac:dyDescent="0.25">
      <c r="AY433" s="54"/>
      <c r="AZ433" s="103"/>
    </row>
    <row r="434" spans="51:52" x14ac:dyDescent="0.25">
      <c r="AY434" s="54"/>
      <c r="AZ434" s="103"/>
    </row>
    <row r="435" spans="51:52" x14ac:dyDescent="0.25">
      <c r="AY435" s="54"/>
      <c r="AZ435" s="103"/>
    </row>
    <row r="436" spans="51:52" x14ac:dyDescent="0.25">
      <c r="AY436" s="54"/>
      <c r="AZ436" s="103"/>
    </row>
    <row r="437" spans="51:52" x14ac:dyDescent="0.25">
      <c r="AY437" s="54"/>
      <c r="AZ437" s="103"/>
    </row>
    <row r="438" spans="51:52" x14ac:dyDescent="0.25">
      <c r="AY438" s="54"/>
      <c r="AZ438" s="103"/>
    </row>
    <row r="439" spans="51:52" x14ac:dyDescent="0.25">
      <c r="AY439" s="54"/>
      <c r="AZ439" s="103"/>
    </row>
    <row r="440" spans="51:52" x14ac:dyDescent="0.25">
      <c r="AY440" s="54"/>
      <c r="AZ440" s="103"/>
    </row>
    <row r="441" spans="51:52" x14ac:dyDescent="0.25">
      <c r="AY441" s="54"/>
      <c r="AZ441" s="103"/>
    </row>
    <row r="442" spans="51:52" x14ac:dyDescent="0.25">
      <c r="AY442" s="54"/>
      <c r="AZ442" s="103"/>
    </row>
    <row r="443" spans="51:52" x14ac:dyDescent="0.25">
      <c r="AY443" s="54"/>
      <c r="AZ443" s="103"/>
    </row>
    <row r="444" spans="51:52" x14ac:dyDescent="0.25">
      <c r="AY444" s="54"/>
      <c r="AZ444" s="103"/>
    </row>
    <row r="445" spans="51:52" x14ac:dyDescent="0.25">
      <c r="AY445" s="54"/>
      <c r="AZ445" s="103"/>
    </row>
    <row r="446" spans="51:52" x14ac:dyDescent="0.25">
      <c r="AY446" s="54"/>
      <c r="AZ446" s="103"/>
    </row>
    <row r="447" spans="51:52" x14ac:dyDescent="0.25">
      <c r="AY447" s="54"/>
      <c r="AZ447" s="103"/>
    </row>
    <row r="448" spans="51:52" x14ac:dyDescent="0.25">
      <c r="AY448" s="54"/>
      <c r="AZ448" s="103"/>
    </row>
    <row r="449" spans="51:52" x14ac:dyDescent="0.25">
      <c r="AY449" s="54"/>
      <c r="AZ449" s="103"/>
    </row>
    <row r="450" spans="51:52" x14ac:dyDescent="0.25">
      <c r="AY450" s="54"/>
      <c r="AZ450" s="103"/>
    </row>
    <row r="451" spans="51:52" x14ac:dyDescent="0.25">
      <c r="AY451" s="54"/>
      <c r="AZ451" s="103"/>
    </row>
    <row r="452" spans="51:52" x14ac:dyDescent="0.25">
      <c r="AY452" s="54"/>
      <c r="AZ452" s="103"/>
    </row>
    <row r="453" spans="51:52" x14ac:dyDescent="0.25">
      <c r="AY453" s="54"/>
      <c r="AZ453" s="103"/>
    </row>
    <row r="454" spans="51:52" x14ac:dyDescent="0.25">
      <c r="AY454" s="54"/>
      <c r="AZ454" s="103"/>
    </row>
    <row r="455" spans="51:52" x14ac:dyDescent="0.25">
      <c r="AY455" s="54"/>
      <c r="AZ455" s="103"/>
    </row>
    <row r="456" spans="51:52" x14ac:dyDescent="0.25">
      <c r="AY456" s="54"/>
      <c r="AZ456" s="103"/>
    </row>
    <row r="457" spans="51:52" x14ac:dyDescent="0.25">
      <c r="AY457" s="54"/>
      <c r="AZ457" s="103"/>
    </row>
    <row r="458" spans="51:52" x14ac:dyDescent="0.25">
      <c r="AY458" s="54"/>
      <c r="AZ458" s="103"/>
    </row>
    <row r="459" spans="51:52" x14ac:dyDescent="0.25">
      <c r="AY459" s="54"/>
      <c r="AZ459" s="103"/>
    </row>
    <row r="460" spans="51:52" x14ac:dyDescent="0.25">
      <c r="AY460" s="54"/>
      <c r="AZ460" s="103"/>
    </row>
    <row r="461" spans="51:52" x14ac:dyDescent="0.25">
      <c r="AY461" s="54"/>
      <c r="AZ461" s="103"/>
    </row>
    <row r="462" spans="51:52" x14ac:dyDescent="0.25">
      <c r="AY462" s="54"/>
      <c r="AZ462" s="103"/>
    </row>
    <row r="463" spans="51:52" x14ac:dyDescent="0.25">
      <c r="AY463" s="54"/>
      <c r="AZ463" s="103"/>
    </row>
    <row r="464" spans="51:52" x14ac:dyDescent="0.25">
      <c r="AY464" s="54"/>
      <c r="AZ464" s="103"/>
    </row>
    <row r="465" spans="51:52" x14ac:dyDescent="0.25">
      <c r="AY465" s="54"/>
      <c r="AZ465" s="103"/>
    </row>
    <row r="466" spans="51:52" x14ac:dyDescent="0.25">
      <c r="AY466" s="54"/>
      <c r="AZ466" s="103"/>
    </row>
    <row r="467" spans="51:52" x14ac:dyDescent="0.25">
      <c r="AY467" s="54"/>
      <c r="AZ467" s="103"/>
    </row>
    <row r="468" spans="51:52" x14ac:dyDescent="0.25">
      <c r="AY468" s="54"/>
      <c r="AZ468" s="103"/>
    </row>
    <row r="469" spans="51:52" x14ac:dyDescent="0.25">
      <c r="AY469" s="54"/>
      <c r="AZ469" s="103"/>
    </row>
    <row r="470" spans="51:52" x14ac:dyDescent="0.25">
      <c r="AY470" s="54"/>
      <c r="AZ470" s="103"/>
    </row>
    <row r="471" spans="51:52" x14ac:dyDescent="0.25">
      <c r="AY471" s="54"/>
      <c r="AZ471" s="103"/>
    </row>
    <row r="472" spans="51:52" x14ac:dyDescent="0.25">
      <c r="AY472" s="54"/>
      <c r="AZ472" s="103"/>
    </row>
    <row r="473" spans="51:52" x14ac:dyDescent="0.25">
      <c r="AY473" s="54"/>
      <c r="AZ473" s="103"/>
    </row>
    <row r="474" spans="51:52" x14ac:dyDescent="0.25">
      <c r="AY474" s="54"/>
      <c r="AZ474" s="103"/>
    </row>
    <row r="475" spans="51:52" x14ac:dyDescent="0.25">
      <c r="AY475" s="54"/>
      <c r="AZ475" s="103"/>
    </row>
    <row r="476" spans="51:52" x14ac:dyDescent="0.25">
      <c r="AY476" s="54"/>
      <c r="AZ476" s="103"/>
    </row>
    <row r="477" spans="51:52" x14ac:dyDescent="0.25">
      <c r="AY477" s="54"/>
      <c r="AZ477" s="103"/>
    </row>
    <row r="478" spans="51:52" x14ac:dyDescent="0.25">
      <c r="AY478" s="54"/>
      <c r="AZ478" s="103"/>
    </row>
    <row r="479" spans="51:52" x14ac:dyDescent="0.25">
      <c r="AY479" s="54"/>
      <c r="AZ479" s="103"/>
    </row>
    <row r="480" spans="51:52" x14ac:dyDescent="0.25">
      <c r="AY480" s="54"/>
      <c r="AZ480" s="103"/>
    </row>
    <row r="481" spans="51:52" x14ac:dyDescent="0.25">
      <c r="AY481" s="54"/>
      <c r="AZ481" s="103"/>
    </row>
    <row r="482" spans="51:52" x14ac:dyDescent="0.25">
      <c r="AY482" s="54"/>
      <c r="AZ482" s="103"/>
    </row>
    <row r="483" spans="51:52" x14ac:dyDescent="0.25">
      <c r="AY483" s="54"/>
      <c r="AZ483" s="103"/>
    </row>
    <row r="484" spans="51:52" x14ac:dyDescent="0.25">
      <c r="AY484" s="54"/>
      <c r="AZ484" s="103"/>
    </row>
    <row r="485" spans="51:52" x14ac:dyDescent="0.25">
      <c r="AY485" s="54"/>
      <c r="AZ485" s="103"/>
    </row>
    <row r="486" spans="51:52" x14ac:dyDescent="0.25">
      <c r="AY486" s="54"/>
      <c r="AZ486" s="103"/>
    </row>
    <row r="487" spans="51:52" x14ac:dyDescent="0.25">
      <c r="AY487" s="54"/>
      <c r="AZ487" s="103"/>
    </row>
    <row r="488" spans="51:52" x14ac:dyDescent="0.25">
      <c r="AY488" s="54"/>
      <c r="AZ488" s="103"/>
    </row>
    <row r="489" spans="51:52" x14ac:dyDescent="0.25">
      <c r="AY489" s="54"/>
      <c r="AZ489" s="103"/>
    </row>
    <row r="490" spans="51:52" x14ac:dyDescent="0.25">
      <c r="AY490" s="54"/>
      <c r="AZ490" s="103"/>
    </row>
    <row r="491" spans="51:52" x14ac:dyDescent="0.25">
      <c r="AY491" s="54"/>
      <c r="AZ491" s="103"/>
    </row>
    <row r="492" spans="51:52" x14ac:dyDescent="0.25">
      <c r="AY492" s="54"/>
      <c r="AZ492" s="103"/>
    </row>
    <row r="493" spans="51:52" x14ac:dyDescent="0.25">
      <c r="AY493" s="54"/>
      <c r="AZ493" s="103"/>
    </row>
    <row r="494" spans="51:52" x14ac:dyDescent="0.25">
      <c r="AY494" s="54"/>
      <c r="AZ494" s="103"/>
    </row>
    <row r="495" spans="51:52" x14ac:dyDescent="0.25">
      <c r="AY495" s="54"/>
      <c r="AZ495" s="103"/>
    </row>
    <row r="496" spans="51:52" x14ac:dyDescent="0.25">
      <c r="AY496" s="54"/>
      <c r="AZ496" s="103"/>
    </row>
    <row r="497" spans="51:52" x14ac:dyDescent="0.25">
      <c r="AY497" s="54"/>
      <c r="AZ497" s="103"/>
    </row>
    <row r="498" spans="51:52" x14ac:dyDescent="0.25">
      <c r="AY498" s="54"/>
      <c r="AZ498" s="103"/>
    </row>
    <row r="499" spans="51:52" x14ac:dyDescent="0.25">
      <c r="AY499" s="54"/>
      <c r="AZ499" s="103"/>
    </row>
    <row r="500" spans="51:52" x14ac:dyDescent="0.25">
      <c r="AY500" s="54"/>
      <c r="AZ500" s="103"/>
    </row>
    <row r="501" spans="51:52" x14ac:dyDescent="0.25">
      <c r="AY501" s="54"/>
      <c r="AZ501" s="103"/>
    </row>
    <row r="502" spans="51:52" x14ac:dyDescent="0.25">
      <c r="AY502" s="54"/>
      <c r="AZ502" s="103"/>
    </row>
    <row r="503" spans="51:52" x14ac:dyDescent="0.25">
      <c r="AY503" s="54"/>
      <c r="AZ503" s="103"/>
    </row>
    <row r="504" spans="51:52" x14ac:dyDescent="0.25">
      <c r="AY504" s="54"/>
      <c r="AZ504" s="103"/>
    </row>
    <row r="505" spans="51:52" x14ac:dyDescent="0.25">
      <c r="AY505" s="54"/>
      <c r="AZ505" s="103"/>
    </row>
    <row r="506" spans="51:52" x14ac:dyDescent="0.25">
      <c r="AY506" s="54"/>
      <c r="AZ506" s="103"/>
    </row>
    <row r="507" spans="51:52" x14ac:dyDescent="0.25">
      <c r="AY507" s="54"/>
      <c r="AZ507" s="103"/>
    </row>
    <row r="508" spans="51:52" x14ac:dyDescent="0.25">
      <c r="AY508" s="54"/>
      <c r="AZ508" s="103"/>
    </row>
    <row r="509" spans="51:52" x14ac:dyDescent="0.25">
      <c r="AY509" s="54"/>
      <c r="AZ509" s="103"/>
    </row>
    <row r="510" spans="51:52" x14ac:dyDescent="0.25">
      <c r="AY510" s="54"/>
      <c r="AZ510" s="103"/>
    </row>
    <row r="511" spans="51:52" x14ac:dyDescent="0.25">
      <c r="AY511" s="54"/>
      <c r="AZ511" s="103"/>
    </row>
    <row r="512" spans="51:52" x14ac:dyDescent="0.25">
      <c r="AY512" s="54"/>
      <c r="AZ512" s="103"/>
    </row>
    <row r="513" spans="51:52" x14ac:dyDescent="0.25">
      <c r="AY513" s="54"/>
      <c r="AZ513" s="103"/>
    </row>
    <row r="514" spans="51:52" x14ac:dyDescent="0.25">
      <c r="AY514" s="54"/>
      <c r="AZ514" s="103"/>
    </row>
    <row r="515" spans="51:52" x14ac:dyDescent="0.25">
      <c r="AY515" s="54"/>
      <c r="AZ515" s="103"/>
    </row>
    <row r="516" spans="51:52" x14ac:dyDescent="0.25">
      <c r="AY516" s="54"/>
      <c r="AZ516" s="103"/>
    </row>
    <row r="517" spans="51:52" x14ac:dyDescent="0.25">
      <c r="AY517" s="54"/>
      <c r="AZ517" s="103"/>
    </row>
    <row r="518" spans="51:52" x14ac:dyDescent="0.25">
      <c r="AY518" s="54"/>
      <c r="AZ518" s="103"/>
    </row>
    <row r="519" spans="51:52" x14ac:dyDescent="0.25">
      <c r="AY519" s="54"/>
      <c r="AZ519" s="103"/>
    </row>
    <row r="520" spans="51:52" x14ac:dyDescent="0.25">
      <c r="AY520" s="54"/>
      <c r="AZ520" s="103"/>
    </row>
    <row r="521" spans="51:52" x14ac:dyDescent="0.25">
      <c r="AY521" s="54"/>
      <c r="AZ521" s="103"/>
    </row>
    <row r="522" spans="51:52" x14ac:dyDescent="0.25">
      <c r="AY522" s="54"/>
      <c r="AZ522" s="103"/>
    </row>
    <row r="523" spans="51:52" x14ac:dyDescent="0.25">
      <c r="AY523" s="54"/>
      <c r="AZ523" s="103"/>
    </row>
    <row r="524" spans="51:52" x14ac:dyDescent="0.25">
      <c r="AY524" s="54"/>
      <c r="AZ524" s="103"/>
    </row>
    <row r="525" spans="51:52" x14ac:dyDescent="0.25">
      <c r="AY525" s="54"/>
      <c r="AZ525" s="103"/>
    </row>
    <row r="526" spans="51:52" x14ac:dyDescent="0.25">
      <c r="AY526" s="54"/>
      <c r="AZ526" s="103"/>
    </row>
    <row r="527" spans="51:52" x14ac:dyDescent="0.25">
      <c r="AY527" s="54"/>
      <c r="AZ527" s="103"/>
    </row>
    <row r="528" spans="51:52" x14ac:dyDescent="0.25">
      <c r="AY528" s="54"/>
      <c r="AZ528" s="103"/>
    </row>
    <row r="529" spans="51:52" x14ac:dyDescent="0.25">
      <c r="AY529" s="54"/>
      <c r="AZ529" s="103"/>
    </row>
    <row r="530" spans="51:52" x14ac:dyDescent="0.25">
      <c r="AY530" s="54"/>
      <c r="AZ530" s="103"/>
    </row>
    <row r="531" spans="51:52" x14ac:dyDescent="0.25">
      <c r="AY531" s="54"/>
      <c r="AZ531" s="103"/>
    </row>
    <row r="532" spans="51:52" x14ac:dyDescent="0.25">
      <c r="AY532" s="54"/>
      <c r="AZ532" s="103"/>
    </row>
    <row r="533" spans="51:52" x14ac:dyDescent="0.25">
      <c r="AY533" s="54"/>
      <c r="AZ533" s="103"/>
    </row>
    <row r="534" spans="51:52" x14ac:dyDescent="0.25">
      <c r="AY534" s="54"/>
      <c r="AZ534" s="103"/>
    </row>
    <row r="535" spans="51:52" x14ac:dyDescent="0.25">
      <c r="AY535" s="54"/>
      <c r="AZ535" s="103"/>
    </row>
    <row r="536" spans="51:52" x14ac:dyDescent="0.25">
      <c r="AY536" s="54"/>
      <c r="AZ536" s="103"/>
    </row>
    <row r="537" spans="51:52" x14ac:dyDescent="0.25">
      <c r="AY537" s="54"/>
      <c r="AZ537" s="103"/>
    </row>
    <row r="538" spans="51:52" x14ac:dyDescent="0.25">
      <c r="AY538" s="54"/>
      <c r="AZ538" s="103"/>
    </row>
    <row r="539" spans="51:52" x14ac:dyDescent="0.25">
      <c r="AY539" s="54"/>
      <c r="AZ539" s="103"/>
    </row>
    <row r="540" spans="51:52" x14ac:dyDescent="0.25">
      <c r="AY540" s="54"/>
      <c r="AZ540" s="103"/>
    </row>
    <row r="541" spans="51:52" x14ac:dyDescent="0.25">
      <c r="AY541" s="54"/>
      <c r="AZ541" s="103"/>
    </row>
    <row r="542" spans="51:52" x14ac:dyDescent="0.25">
      <c r="AY542" s="54"/>
      <c r="AZ542" s="103"/>
    </row>
    <row r="543" spans="51:52" x14ac:dyDescent="0.25">
      <c r="AY543" s="54"/>
      <c r="AZ543" s="103"/>
    </row>
    <row r="544" spans="51:52" x14ac:dyDescent="0.25">
      <c r="AY544" s="54"/>
      <c r="AZ544" s="103"/>
    </row>
    <row r="545" spans="51:52" x14ac:dyDescent="0.25">
      <c r="AY545" s="54"/>
      <c r="AZ545" s="103"/>
    </row>
    <row r="546" spans="51:52" x14ac:dyDescent="0.25">
      <c r="AY546" s="54"/>
      <c r="AZ546" s="103"/>
    </row>
    <row r="547" spans="51:52" x14ac:dyDescent="0.25">
      <c r="AY547" s="54"/>
      <c r="AZ547" s="103"/>
    </row>
    <row r="548" spans="51:52" x14ac:dyDescent="0.25">
      <c r="AY548" s="54"/>
      <c r="AZ548" s="103"/>
    </row>
    <row r="549" spans="51:52" x14ac:dyDescent="0.25">
      <c r="AY549" s="54"/>
      <c r="AZ549" s="103"/>
    </row>
    <row r="550" spans="51:52" x14ac:dyDescent="0.25">
      <c r="AY550" s="54"/>
      <c r="AZ550" s="103"/>
    </row>
    <row r="551" spans="51:52" x14ac:dyDescent="0.25">
      <c r="AY551" s="54"/>
      <c r="AZ551" s="103"/>
    </row>
    <row r="552" spans="51:52" x14ac:dyDescent="0.25">
      <c r="AY552" s="54"/>
      <c r="AZ552" s="103"/>
    </row>
    <row r="553" spans="51:52" x14ac:dyDescent="0.25">
      <c r="AY553" s="54"/>
      <c r="AZ553" s="103"/>
    </row>
    <row r="554" spans="51:52" x14ac:dyDescent="0.25">
      <c r="AY554" s="54"/>
      <c r="AZ554" s="103"/>
    </row>
    <row r="555" spans="51:52" x14ac:dyDescent="0.25">
      <c r="AY555" s="54"/>
      <c r="AZ555" s="103"/>
    </row>
    <row r="556" spans="51:52" x14ac:dyDescent="0.25">
      <c r="AY556" s="54"/>
      <c r="AZ556" s="103"/>
    </row>
    <row r="557" spans="51:52" x14ac:dyDescent="0.25">
      <c r="AY557" s="54"/>
      <c r="AZ557" s="103"/>
    </row>
    <row r="558" spans="51:52" x14ac:dyDescent="0.25">
      <c r="AY558" s="54"/>
      <c r="AZ558" s="103"/>
    </row>
    <row r="559" spans="51:52" x14ac:dyDescent="0.25">
      <c r="AY559" s="54"/>
      <c r="AZ559" s="103"/>
    </row>
    <row r="560" spans="51:52" x14ac:dyDescent="0.25">
      <c r="AY560" s="54"/>
      <c r="AZ560" s="103"/>
    </row>
    <row r="561" spans="51:52" x14ac:dyDescent="0.25">
      <c r="AY561" s="54"/>
      <c r="AZ561" s="103"/>
    </row>
    <row r="562" spans="51:52" x14ac:dyDescent="0.25">
      <c r="AY562" s="54"/>
      <c r="AZ562" s="103"/>
    </row>
    <row r="563" spans="51:52" x14ac:dyDescent="0.25">
      <c r="AY563" s="54"/>
      <c r="AZ563" s="103"/>
    </row>
    <row r="564" spans="51:52" x14ac:dyDescent="0.25">
      <c r="AY564" s="54"/>
      <c r="AZ564" s="103"/>
    </row>
    <row r="565" spans="51:52" x14ac:dyDescent="0.25">
      <c r="AY565" s="54"/>
      <c r="AZ565" s="103"/>
    </row>
    <row r="566" spans="51:52" x14ac:dyDescent="0.25">
      <c r="AY566" s="54"/>
      <c r="AZ566" s="103"/>
    </row>
    <row r="567" spans="51:52" x14ac:dyDescent="0.25">
      <c r="AY567" s="54"/>
      <c r="AZ567" s="103"/>
    </row>
    <row r="568" spans="51:52" x14ac:dyDescent="0.25">
      <c r="AY568" s="54"/>
      <c r="AZ568" s="103"/>
    </row>
    <row r="569" spans="51:52" x14ac:dyDescent="0.25">
      <c r="AY569" s="54"/>
      <c r="AZ569" s="103"/>
    </row>
    <row r="570" spans="51:52" x14ac:dyDescent="0.25">
      <c r="AY570" s="54"/>
      <c r="AZ570" s="103"/>
    </row>
    <row r="571" spans="51:52" x14ac:dyDescent="0.25">
      <c r="AY571" s="54"/>
      <c r="AZ571" s="103"/>
    </row>
    <row r="572" spans="51:52" x14ac:dyDescent="0.25">
      <c r="AY572" s="54"/>
      <c r="AZ572" s="103"/>
    </row>
    <row r="573" spans="51:52" x14ac:dyDescent="0.25">
      <c r="AY573" s="54"/>
      <c r="AZ573" s="103"/>
    </row>
    <row r="574" spans="51:52" x14ac:dyDescent="0.25">
      <c r="AY574" s="54"/>
      <c r="AZ574" s="103"/>
    </row>
    <row r="575" spans="51:52" x14ac:dyDescent="0.25">
      <c r="AY575" s="54"/>
      <c r="AZ575" s="103"/>
    </row>
    <row r="576" spans="51:52" x14ac:dyDescent="0.25">
      <c r="AY576" s="54"/>
      <c r="AZ576" s="103"/>
    </row>
    <row r="577" spans="51:52" x14ac:dyDescent="0.25">
      <c r="AY577" s="54"/>
      <c r="AZ577" s="103"/>
    </row>
    <row r="578" spans="51:52" x14ac:dyDescent="0.25">
      <c r="AY578" s="54"/>
      <c r="AZ578" s="103"/>
    </row>
    <row r="579" spans="51:52" x14ac:dyDescent="0.25">
      <c r="AY579" s="54"/>
      <c r="AZ579" s="103"/>
    </row>
    <row r="580" spans="51:52" x14ac:dyDescent="0.25">
      <c r="AY580" s="54"/>
      <c r="AZ580" s="103"/>
    </row>
    <row r="581" spans="51:52" x14ac:dyDescent="0.25">
      <c r="AY581" s="54"/>
      <c r="AZ581" s="103"/>
    </row>
    <row r="582" spans="51:52" x14ac:dyDescent="0.25">
      <c r="AY582" s="54"/>
      <c r="AZ582" s="103"/>
    </row>
    <row r="583" spans="51:52" x14ac:dyDescent="0.25">
      <c r="AY583" s="54"/>
      <c r="AZ583" s="103"/>
    </row>
    <row r="584" spans="51:52" x14ac:dyDescent="0.25">
      <c r="AY584" s="54"/>
      <c r="AZ584" s="103"/>
    </row>
    <row r="585" spans="51:52" x14ac:dyDescent="0.25">
      <c r="AY585" s="54"/>
      <c r="AZ585" s="103"/>
    </row>
    <row r="586" spans="51:52" x14ac:dyDescent="0.25">
      <c r="AY586" s="54"/>
      <c r="AZ586" s="103"/>
    </row>
    <row r="587" spans="51:52" x14ac:dyDescent="0.25">
      <c r="AY587" s="54"/>
      <c r="AZ587" s="103"/>
    </row>
    <row r="588" spans="51:52" x14ac:dyDescent="0.25">
      <c r="AY588" s="54"/>
      <c r="AZ588" s="103"/>
    </row>
    <row r="589" spans="51:52" x14ac:dyDescent="0.25">
      <c r="AY589" s="54"/>
      <c r="AZ589" s="103"/>
    </row>
    <row r="590" spans="51:52" x14ac:dyDescent="0.25">
      <c r="AY590" s="54"/>
      <c r="AZ590" s="103"/>
    </row>
    <row r="591" spans="51:52" x14ac:dyDescent="0.25">
      <c r="AY591" s="54"/>
      <c r="AZ591" s="103"/>
    </row>
    <row r="592" spans="51:52" x14ac:dyDescent="0.25">
      <c r="AY592" s="54"/>
      <c r="AZ592" s="103"/>
    </row>
    <row r="593" spans="51:52" x14ac:dyDescent="0.25">
      <c r="AY593" s="54"/>
      <c r="AZ593" s="103"/>
    </row>
    <row r="594" spans="51:52" x14ac:dyDescent="0.25">
      <c r="AY594" s="54"/>
      <c r="AZ594" s="103"/>
    </row>
    <row r="595" spans="51:52" x14ac:dyDescent="0.25">
      <c r="AY595" s="54"/>
      <c r="AZ595" s="103"/>
    </row>
    <row r="596" spans="51:52" x14ac:dyDescent="0.25">
      <c r="AY596" s="54"/>
      <c r="AZ596" s="103"/>
    </row>
    <row r="597" spans="51:52" x14ac:dyDescent="0.25">
      <c r="AY597" s="54"/>
      <c r="AZ597" s="103"/>
    </row>
    <row r="598" spans="51:52" x14ac:dyDescent="0.25">
      <c r="AY598" s="54"/>
      <c r="AZ598" s="103"/>
    </row>
    <row r="599" spans="51:52" x14ac:dyDescent="0.25">
      <c r="AY599" s="54"/>
      <c r="AZ599" s="103"/>
    </row>
    <row r="600" spans="51:52" x14ac:dyDescent="0.25">
      <c r="AY600" s="54"/>
      <c r="AZ600" s="103"/>
    </row>
    <row r="601" spans="51:52" x14ac:dyDescent="0.25">
      <c r="AY601" s="54"/>
      <c r="AZ601" s="103"/>
    </row>
    <row r="602" spans="51:52" x14ac:dyDescent="0.25">
      <c r="AY602" s="54"/>
      <c r="AZ602" s="103"/>
    </row>
    <row r="603" spans="51:52" x14ac:dyDescent="0.25">
      <c r="AY603" s="54"/>
      <c r="AZ603" s="103"/>
    </row>
    <row r="604" spans="51:52" x14ac:dyDescent="0.25">
      <c r="AY604" s="54"/>
      <c r="AZ604" s="103"/>
    </row>
    <row r="605" spans="51:52" x14ac:dyDescent="0.25">
      <c r="AY605" s="54"/>
      <c r="AZ605" s="103"/>
    </row>
    <row r="606" spans="51:52" x14ac:dyDescent="0.25">
      <c r="AY606" s="54"/>
      <c r="AZ606" s="103"/>
    </row>
    <row r="607" spans="51:52" x14ac:dyDescent="0.25">
      <c r="AY607" s="54"/>
      <c r="AZ607" s="103"/>
    </row>
    <row r="608" spans="51:52" x14ac:dyDescent="0.25">
      <c r="AY608" s="54"/>
      <c r="AZ608" s="103"/>
    </row>
    <row r="609" spans="51:52" x14ac:dyDescent="0.25">
      <c r="AY609" s="54"/>
      <c r="AZ609" s="103"/>
    </row>
    <row r="610" spans="51:52" x14ac:dyDescent="0.25">
      <c r="AY610" s="54"/>
      <c r="AZ610" s="103"/>
    </row>
    <row r="611" spans="51:52" x14ac:dyDescent="0.25">
      <c r="AY611" s="54"/>
      <c r="AZ611" s="103"/>
    </row>
    <row r="612" spans="51:52" x14ac:dyDescent="0.25">
      <c r="AY612" s="54"/>
      <c r="AZ612" s="103"/>
    </row>
    <row r="613" spans="51:52" x14ac:dyDescent="0.25">
      <c r="AY613" s="54"/>
      <c r="AZ613" s="103"/>
    </row>
    <row r="614" spans="51:52" x14ac:dyDescent="0.25">
      <c r="AY614" s="54"/>
      <c r="AZ614" s="103"/>
    </row>
    <row r="615" spans="51:52" x14ac:dyDescent="0.25">
      <c r="AY615" s="54"/>
      <c r="AZ615" s="103"/>
    </row>
    <row r="616" spans="51:52" x14ac:dyDescent="0.25">
      <c r="AY616" s="54"/>
      <c r="AZ616" s="103"/>
    </row>
    <row r="617" spans="51:52" x14ac:dyDescent="0.25">
      <c r="AY617" s="54"/>
      <c r="AZ617" s="103"/>
    </row>
    <row r="618" spans="51:52" x14ac:dyDescent="0.25">
      <c r="AY618" s="54"/>
      <c r="AZ618" s="103"/>
    </row>
    <row r="619" spans="51:52" x14ac:dyDescent="0.25">
      <c r="AY619" s="54"/>
      <c r="AZ619" s="103"/>
    </row>
    <row r="620" spans="51:52" x14ac:dyDescent="0.25">
      <c r="AY620" s="54"/>
      <c r="AZ620" s="103"/>
    </row>
    <row r="621" spans="51:52" x14ac:dyDescent="0.25">
      <c r="AY621" s="54"/>
      <c r="AZ621" s="103"/>
    </row>
    <row r="622" spans="51:52" x14ac:dyDescent="0.25">
      <c r="AY622" s="54"/>
      <c r="AZ622" s="103"/>
    </row>
    <row r="623" spans="51:52" x14ac:dyDescent="0.25">
      <c r="AY623" s="54"/>
      <c r="AZ623" s="103"/>
    </row>
    <row r="624" spans="51:52" x14ac:dyDescent="0.25">
      <c r="AY624" s="54"/>
      <c r="AZ624" s="103"/>
    </row>
    <row r="625" spans="51:52" x14ac:dyDescent="0.25">
      <c r="AY625" s="54"/>
      <c r="AZ625" s="103"/>
    </row>
    <row r="626" spans="51:52" x14ac:dyDescent="0.25">
      <c r="AY626" s="54"/>
      <c r="AZ626" s="103"/>
    </row>
    <row r="627" spans="51:52" x14ac:dyDescent="0.25">
      <c r="AY627" s="54"/>
      <c r="AZ627" s="103"/>
    </row>
    <row r="628" spans="51:52" x14ac:dyDescent="0.25">
      <c r="AY628" s="54"/>
      <c r="AZ628" s="103"/>
    </row>
    <row r="629" spans="51:52" x14ac:dyDescent="0.25">
      <c r="AY629" s="54"/>
      <c r="AZ629" s="103"/>
    </row>
    <row r="630" spans="51:52" x14ac:dyDescent="0.25">
      <c r="AY630" s="54"/>
      <c r="AZ630" s="103"/>
    </row>
    <row r="631" spans="51:52" x14ac:dyDescent="0.25">
      <c r="AY631" s="54"/>
      <c r="AZ631" s="103"/>
    </row>
    <row r="632" spans="51:52" x14ac:dyDescent="0.25">
      <c r="AY632" s="54"/>
      <c r="AZ632" s="103"/>
    </row>
    <row r="633" spans="51:52" x14ac:dyDescent="0.25">
      <c r="AY633" s="54"/>
      <c r="AZ633" s="103"/>
    </row>
    <row r="634" spans="51:52" x14ac:dyDescent="0.25">
      <c r="AY634" s="54"/>
      <c r="AZ634" s="103"/>
    </row>
    <row r="635" spans="51:52" x14ac:dyDescent="0.25">
      <c r="AY635" s="54"/>
      <c r="AZ635" s="103"/>
    </row>
    <row r="636" spans="51:52" x14ac:dyDescent="0.25">
      <c r="AY636" s="54"/>
      <c r="AZ636" s="103"/>
    </row>
    <row r="637" spans="51:52" x14ac:dyDescent="0.25">
      <c r="AY637" s="54"/>
      <c r="AZ637" s="103"/>
    </row>
    <row r="638" spans="51:52" x14ac:dyDescent="0.25">
      <c r="AY638" s="54"/>
      <c r="AZ638" s="103"/>
    </row>
    <row r="639" spans="51:52" x14ac:dyDescent="0.25">
      <c r="AY639" s="54"/>
      <c r="AZ639" s="103"/>
    </row>
    <row r="640" spans="51:52" x14ac:dyDescent="0.25">
      <c r="AY640" s="54"/>
      <c r="AZ640" s="103"/>
    </row>
    <row r="641" spans="51:52" x14ac:dyDescent="0.25">
      <c r="AY641" s="54"/>
      <c r="AZ641" s="103"/>
    </row>
    <row r="642" spans="51:52" x14ac:dyDescent="0.25">
      <c r="AY642" s="54"/>
      <c r="AZ642" s="103"/>
    </row>
    <row r="643" spans="51:52" x14ac:dyDescent="0.25">
      <c r="AY643" s="54"/>
      <c r="AZ643" s="103"/>
    </row>
    <row r="644" spans="51:52" x14ac:dyDescent="0.25">
      <c r="AY644" s="54"/>
      <c r="AZ644" s="103"/>
    </row>
    <row r="645" spans="51:52" x14ac:dyDescent="0.25">
      <c r="AY645" s="54"/>
      <c r="AZ645" s="103"/>
    </row>
    <row r="646" spans="51:52" x14ac:dyDescent="0.25">
      <c r="AY646" s="54"/>
      <c r="AZ646" s="103"/>
    </row>
    <row r="647" spans="51:52" x14ac:dyDescent="0.25">
      <c r="AY647" s="54"/>
      <c r="AZ647" s="103"/>
    </row>
    <row r="648" spans="51:52" x14ac:dyDescent="0.25">
      <c r="AY648" s="54"/>
      <c r="AZ648" s="103"/>
    </row>
    <row r="649" spans="51:52" x14ac:dyDescent="0.25">
      <c r="AY649" s="54"/>
      <c r="AZ649" s="103"/>
    </row>
    <row r="650" spans="51:52" x14ac:dyDescent="0.25">
      <c r="AY650" s="54"/>
      <c r="AZ650" s="103"/>
    </row>
    <row r="651" spans="51:52" x14ac:dyDescent="0.25">
      <c r="AY651" s="54"/>
      <c r="AZ651" s="103"/>
    </row>
    <row r="652" spans="51:52" x14ac:dyDescent="0.25">
      <c r="AY652" s="54"/>
      <c r="AZ652" s="103"/>
    </row>
    <row r="653" spans="51:52" x14ac:dyDescent="0.25">
      <c r="AY653" s="54"/>
      <c r="AZ653" s="103"/>
    </row>
    <row r="654" spans="51:52" x14ac:dyDescent="0.25">
      <c r="AY654" s="54"/>
      <c r="AZ654" s="103"/>
    </row>
    <row r="655" spans="51:52" x14ac:dyDescent="0.25">
      <c r="AY655" s="54"/>
      <c r="AZ655" s="103"/>
    </row>
    <row r="656" spans="51:52" x14ac:dyDescent="0.25">
      <c r="AY656" s="54"/>
      <c r="AZ656" s="103"/>
    </row>
    <row r="657" spans="51:52" x14ac:dyDescent="0.25">
      <c r="AY657" s="54"/>
      <c r="AZ657" s="103"/>
    </row>
    <row r="658" spans="51:52" x14ac:dyDescent="0.25">
      <c r="AY658" s="54"/>
      <c r="AZ658" s="103"/>
    </row>
    <row r="659" spans="51:52" x14ac:dyDescent="0.25">
      <c r="AY659" s="54"/>
      <c r="AZ659" s="103"/>
    </row>
    <row r="660" spans="51:52" x14ac:dyDescent="0.25">
      <c r="AY660" s="54"/>
      <c r="AZ660" s="103"/>
    </row>
    <row r="661" spans="51:52" x14ac:dyDescent="0.25">
      <c r="AY661" s="54"/>
      <c r="AZ661" s="103"/>
    </row>
    <row r="662" spans="51:52" x14ac:dyDescent="0.25">
      <c r="AY662" s="54"/>
      <c r="AZ662" s="103"/>
    </row>
    <row r="663" spans="51:52" x14ac:dyDescent="0.25">
      <c r="AY663" s="54"/>
      <c r="AZ663" s="103"/>
    </row>
    <row r="664" spans="51:52" x14ac:dyDescent="0.25">
      <c r="AY664" s="54"/>
      <c r="AZ664" s="103"/>
    </row>
    <row r="665" spans="51:52" x14ac:dyDescent="0.25">
      <c r="AY665" s="54"/>
      <c r="AZ665" s="103"/>
    </row>
    <row r="666" spans="51:52" x14ac:dyDescent="0.25">
      <c r="AY666" s="54"/>
      <c r="AZ666" s="103"/>
    </row>
    <row r="667" spans="51:52" x14ac:dyDescent="0.25">
      <c r="AY667" s="54"/>
      <c r="AZ667" s="103"/>
    </row>
    <row r="668" spans="51:52" x14ac:dyDescent="0.25">
      <c r="AY668" s="54"/>
      <c r="AZ668" s="103"/>
    </row>
    <row r="669" spans="51:52" x14ac:dyDescent="0.25">
      <c r="AY669" s="54"/>
      <c r="AZ669" s="103"/>
    </row>
    <row r="670" spans="51:52" x14ac:dyDescent="0.25">
      <c r="AY670" s="54"/>
      <c r="AZ670" s="103"/>
    </row>
    <row r="671" spans="51:52" x14ac:dyDescent="0.25">
      <c r="AY671" s="54"/>
      <c r="AZ671" s="103"/>
    </row>
    <row r="672" spans="51:52" x14ac:dyDescent="0.25">
      <c r="AY672" s="54"/>
      <c r="AZ672" s="103"/>
    </row>
    <row r="673" spans="51:52" x14ac:dyDescent="0.25">
      <c r="AY673" s="54"/>
      <c r="AZ673" s="103"/>
    </row>
    <row r="674" spans="51:52" x14ac:dyDescent="0.25">
      <c r="AY674" s="54"/>
      <c r="AZ674" s="103"/>
    </row>
    <row r="675" spans="51:52" x14ac:dyDescent="0.25">
      <c r="AY675" s="54"/>
      <c r="AZ675" s="102"/>
    </row>
    <row r="676" spans="51:52" x14ac:dyDescent="0.25">
      <c r="AY676" s="54"/>
      <c r="AZ676" s="54"/>
    </row>
    <row r="677" spans="51:52" x14ac:dyDescent="0.25">
      <c r="AY677" s="54"/>
      <c r="AZ677" s="54"/>
    </row>
    <row r="678" spans="51:52" x14ac:dyDescent="0.25">
      <c r="AY678" s="54"/>
      <c r="AZ678" s="54"/>
    </row>
    <row r="679" spans="51:52" x14ac:dyDescent="0.25">
      <c r="AY679" s="54"/>
      <c r="AZ679" s="54"/>
    </row>
    <row r="680" spans="51:52" x14ac:dyDescent="0.25">
      <c r="AY680" s="54"/>
      <c r="AZ680" s="54"/>
    </row>
    <row r="681" spans="51:52" x14ac:dyDescent="0.25">
      <c r="AY681" s="54"/>
      <c r="AZ681" s="54"/>
    </row>
    <row r="682" spans="51:52" x14ac:dyDescent="0.25">
      <c r="AY682" s="54"/>
      <c r="AZ682" s="54"/>
    </row>
    <row r="683" spans="51:52" x14ac:dyDescent="0.25">
      <c r="AY683" s="54"/>
      <c r="AZ683" s="54"/>
    </row>
    <row r="684" spans="51:52" x14ac:dyDescent="0.25">
      <c r="AY684" s="54"/>
      <c r="AZ684" s="54"/>
    </row>
  </sheetData>
  <mergeCells count="3">
    <mergeCell ref="N17:P17"/>
    <mergeCell ref="AV3:AW3"/>
    <mergeCell ref="AV18:AW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85BF5-05AA-4699-AF6F-3FD6F46D4C81}">
  <dimension ref="A1:L385"/>
  <sheetViews>
    <sheetView topLeftCell="A172" workbookViewId="0">
      <selection activeCell="M1" sqref="M1:AB1048576"/>
    </sheetView>
  </sheetViews>
  <sheetFormatPr defaultRowHeight="15" x14ac:dyDescent="0.25"/>
  <sheetData>
    <row r="1" spans="1:12" x14ac:dyDescent="0.25">
      <c r="A1" s="2"/>
      <c r="B1" s="2"/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</row>
    <row r="2" spans="1:12" x14ac:dyDescent="0.25">
      <c r="A2" s="2"/>
      <c r="B2" s="2"/>
      <c r="C2" s="2" t="s">
        <v>28</v>
      </c>
      <c r="D2" s="2" t="s">
        <v>28</v>
      </c>
      <c r="E2" s="2" t="s">
        <v>28</v>
      </c>
      <c r="F2" s="2" t="s">
        <v>28</v>
      </c>
      <c r="G2" s="2" t="s">
        <v>28</v>
      </c>
      <c r="H2" s="2" t="s">
        <v>28</v>
      </c>
      <c r="I2" s="2" t="s">
        <v>29</v>
      </c>
      <c r="J2" s="2" t="s">
        <v>30</v>
      </c>
      <c r="K2" s="2" t="s">
        <v>31</v>
      </c>
      <c r="L2" s="2" t="s">
        <v>32</v>
      </c>
    </row>
    <row r="3" spans="1:12" x14ac:dyDescent="0.25">
      <c r="A3" s="1" t="s">
        <v>1</v>
      </c>
      <c r="B3" s="3">
        <v>41976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1" t="s">
        <v>1</v>
      </c>
      <c r="B4" s="3">
        <v>42011</v>
      </c>
      <c r="C4" s="1"/>
      <c r="D4" s="1"/>
      <c r="E4" s="1"/>
      <c r="F4" s="1"/>
      <c r="G4" s="1"/>
      <c r="H4" s="1"/>
      <c r="I4" s="4">
        <v>9.5138888888888884E-2</v>
      </c>
      <c r="J4" s="1">
        <v>12950</v>
      </c>
      <c r="K4" s="1">
        <v>860</v>
      </c>
      <c r="L4" s="1" t="s">
        <v>33</v>
      </c>
    </row>
    <row r="5" spans="1:12" x14ac:dyDescent="0.25">
      <c r="A5" s="1" t="s">
        <v>1</v>
      </c>
      <c r="B5" s="3">
        <v>42039</v>
      </c>
      <c r="C5" s="1"/>
      <c r="D5" s="1"/>
      <c r="E5" s="1"/>
      <c r="F5" s="1"/>
      <c r="G5" s="1"/>
      <c r="H5" s="1"/>
      <c r="I5" s="1" t="s">
        <v>34</v>
      </c>
      <c r="J5" s="1">
        <v>42657.9518801593</v>
      </c>
      <c r="K5" s="1" t="s">
        <v>33</v>
      </c>
      <c r="L5" s="1" t="s">
        <v>33</v>
      </c>
    </row>
    <row r="6" spans="1:12" x14ac:dyDescent="0.25">
      <c r="A6" s="1" t="s">
        <v>1</v>
      </c>
      <c r="B6" s="3">
        <v>42053</v>
      </c>
      <c r="C6" s="1"/>
      <c r="D6" s="1"/>
      <c r="E6" s="1"/>
      <c r="F6" s="1"/>
      <c r="G6" s="1"/>
      <c r="H6" s="1"/>
      <c r="I6" s="1" t="s">
        <v>35</v>
      </c>
      <c r="J6" s="1">
        <v>309.02954325135897</v>
      </c>
      <c r="K6" s="1">
        <v>23</v>
      </c>
      <c r="L6" s="1" t="s">
        <v>33</v>
      </c>
    </row>
    <row r="7" spans="1:12" x14ac:dyDescent="0.25">
      <c r="A7" s="1" t="s">
        <v>1</v>
      </c>
      <c r="B7" s="3">
        <v>42074</v>
      </c>
      <c r="C7" s="1">
        <v>4743.0583496093705</v>
      </c>
      <c r="D7" s="1">
        <v>3426.05444335937</v>
      </c>
      <c r="E7" s="1">
        <v>3906.36059570312</v>
      </c>
      <c r="F7" s="1">
        <v>235112.30000001</v>
      </c>
      <c r="G7" s="1">
        <v>1117.36572265625</v>
      </c>
      <c r="H7" s="1">
        <v>34496.984375</v>
      </c>
      <c r="I7" s="1" t="s">
        <v>36</v>
      </c>
      <c r="J7" s="1">
        <v>3000</v>
      </c>
      <c r="K7" s="1" t="s">
        <v>37</v>
      </c>
      <c r="L7" s="1" t="s">
        <v>38</v>
      </c>
    </row>
    <row r="8" spans="1:12" x14ac:dyDescent="0.25">
      <c r="A8" s="1" t="s">
        <v>1</v>
      </c>
      <c r="B8" s="3">
        <v>42102</v>
      </c>
      <c r="C8" s="1">
        <v>65405.707031259997</v>
      </c>
      <c r="D8" s="1">
        <v>64112.6953125</v>
      </c>
      <c r="E8" s="1">
        <v>40481.958984375</v>
      </c>
      <c r="F8" s="1">
        <v>69739</v>
      </c>
      <c r="G8" s="1">
        <v>340.59878540039</v>
      </c>
      <c r="H8" s="1">
        <v>0</v>
      </c>
      <c r="I8" s="1" t="s">
        <v>39</v>
      </c>
      <c r="J8" s="1">
        <v>3000</v>
      </c>
      <c r="K8" s="1" t="s">
        <v>40</v>
      </c>
      <c r="L8" s="1" t="s">
        <v>38</v>
      </c>
    </row>
    <row r="9" spans="1:12" x14ac:dyDescent="0.25">
      <c r="A9" s="11" t="s">
        <v>1</v>
      </c>
      <c r="B9" s="12">
        <v>42144</v>
      </c>
      <c r="C9" s="11">
        <v>38969.474609375</v>
      </c>
      <c r="D9" s="11">
        <v>36542.076171875</v>
      </c>
      <c r="E9" s="11">
        <v>31636.3798828125</v>
      </c>
      <c r="F9" s="11">
        <v>1103185.3</v>
      </c>
      <c r="G9" s="11">
        <v>1815.15808105468</v>
      </c>
      <c r="H9" s="11">
        <v>19093.81640625</v>
      </c>
      <c r="I9" s="11" t="s">
        <v>41</v>
      </c>
      <c r="J9" s="11">
        <v>800</v>
      </c>
      <c r="K9" s="11" t="s">
        <v>37</v>
      </c>
      <c r="L9" s="11" t="s">
        <v>38</v>
      </c>
    </row>
    <row r="10" spans="1:12" x14ac:dyDescent="0.25">
      <c r="A10" s="11" t="s">
        <v>42</v>
      </c>
      <c r="B10" s="15" t="s">
        <v>43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x14ac:dyDescent="0.25">
      <c r="A11" s="11"/>
      <c r="B11" s="15" t="s">
        <v>44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x14ac:dyDescent="0.25">
      <c r="A12" s="11"/>
      <c r="B12" s="15" t="s">
        <v>45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x14ac:dyDescent="0.25">
      <c r="A13" s="14" t="s">
        <v>1</v>
      </c>
      <c r="B13" s="13">
        <v>42171</v>
      </c>
      <c r="C13" s="14">
        <v>56118.951171875</v>
      </c>
      <c r="D13" s="14">
        <v>100184.3984375</v>
      </c>
      <c r="E13" s="14">
        <v>49591.179687509997</v>
      </c>
      <c r="F13" s="14">
        <v>44825.700000010002</v>
      </c>
      <c r="G13" s="14">
        <v>0.78631117939949002</v>
      </c>
      <c r="H13" s="14">
        <v>0</v>
      </c>
      <c r="I13" s="14" t="s">
        <v>46</v>
      </c>
      <c r="J13" s="14">
        <v>3</v>
      </c>
      <c r="K13" s="14" t="s">
        <v>40</v>
      </c>
      <c r="L13" s="14" t="s">
        <v>38</v>
      </c>
    </row>
    <row r="14" spans="1:12" x14ac:dyDescent="0.25">
      <c r="A14" s="1" t="s">
        <v>1</v>
      </c>
      <c r="B14" s="3">
        <v>42200</v>
      </c>
      <c r="C14" s="1"/>
      <c r="D14" s="1"/>
      <c r="E14" s="1"/>
      <c r="F14" s="1"/>
      <c r="G14" s="1"/>
      <c r="H14" s="1"/>
      <c r="I14" s="1" t="s">
        <v>47</v>
      </c>
      <c r="J14" s="1">
        <v>0</v>
      </c>
      <c r="K14" s="1" t="s">
        <v>40</v>
      </c>
      <c r="L14" s="1" t="s">
        <v>38</v>
      </c>
    </row>
    <row r="15" spans="1:12" x14ac:dyDescent="0.25">
      <c r="A15" s="1" t="s">
        <v>1</v>
      </c>
      <c r="B15" s="3">
        <v>42235</v>
      </c>
      <c r="C15" s="1">
        <v>80.893108367919794</v>
      </c>
      <c r="D15" s="1">
        <v>520.00018310546704</v>
      </c>
      <c r="E15" s="1">
        <v>37.428234100341697</v>
      </c>
      <c r="F15" s="1">
        <v>10211.700000000001</v>
      </c>
      <c r="G15" s="1">
        <v>8113.51904296875</v>
      </c>
      <c r="H15" s="1">
        <v>0</v>
      </c>
      <c r="I15" s="1" t="s">
        <v>47</v>
      </c>
      <c r="J15" s="1">
        <v>5</v>
      </c>
      <c r="K15" s="1" t="s">
        <v>40</v>
      </c>
      <c r="L15" s="1" t="s">
        <v>38</v>
      </c>
    </row>
    <row r="16" spans="1:12" x14ac:dyDescent="0.25">
      <c r="A16" s="1" t="s">
        <v>1</v>
      </c>
      <c r="B16" s="3">
        <v>42263</v>
      </c>
      <c r="C16" s="1">
        <v>0</v>
      </c>
      <c r="D16" s="1">
        <v>33.063549041747997</v>
      </c>
      <c r="E16" s="1">
        <v>0.89585077762603704</v>
      </c>
      <c r="F16" s="1">
        <v>818.1</v>
      </c>
      <c r="G16" s="1">
        <v>0</v>
      </c>
      <c r="H16" s="1">
        <v>0</v>
      </c>
      <c r="I16" s="1" t="s">
        <v>48</v>
      </c>
      <c r="J16" s="1">
        <v>1</v>
      </c>
      <c r="K16" s="1" t="s">
        <v>40</v>
      </c>
      <c r="L16" s="1" t="s">
        <v>38</v>
      </c>
    </row>
    <row r="17" spans="1:12" x14ac:dyDescent="0.25">
      <c r="A17" s="1" t="s">
        <v>1</v>
      </c>
      <c r="B17" s="3">
        <v>42298</v>
      </c>
      <c r="C17" s="1">
        <v>6.9</v>
      </c>
      <c r="D17" s="1">
        <v>0</v>
      </c>
      <c r="E17" s="1">
        <v>24.6</v>
      </c>
      <c r="F17" s="1">
        <v>4108.2</v>
      </c>
      <c r="G17" s="1">
        <v>0</v>
      </c>
      <c r="H17" s="1">
        <v>0</v>
      </c>
      <c r="I17" s="1" t="s">
        <v>47</v>
      </c>
      <c r="J17" s="1"/>
      <c r="K17" s="1"/>
      <c r="L17" s="1"/>
    </row>
    <row r="18" spans="1:12" x14ac:dyDescent="0.25">
      <c r="A18" s="1" t="s">
        <v>1</v>
      </c>
      <c r="B18" s="3">
        <v>42331</v>
      </c>
      <c r="C18" s="1"/>
      <c r="D18" s="1"/>
      <c r="E18" s="1"/>
      <c r="F18" s="1"/>
      <c r="G18" s="1"/>
      <c r="H18" s="1"/>
      <c r="I18" s="1" t="s">
        <v>49</v>
      </c>
      <c r="J18" s="1">
        <v>2</v>
      </c>
      <c r="K18" s="1">
        <v>2</v>
      </c>
      <c r="L18" s="1" t="s">
        <v>38</v>
      </c>
    </row>
    <row r="19" spans="1:12" x14ac:dyDescent="0.25">
      <c r="A19" s="1" t="s">
        <v>1</v>
      </c>
      <c r="B19" s="3">
        <v>42354</v>
      </c>
      <c r="C19" s="1">
        <v>8.1</v>
      </c>
      <c r="D19" s="1">
        <v>32.700000000000003</v>
      </c>
      <c r="E19" s="1">
        <v>23.1</v>
      </c>
      <c r="F19" s="1">
        <v>8258.4</v>
      </c>
      <c r="G19" s="1">
        <v>0</v>
      </c>
      <c r="H19" s="1">
        <v>0</v>
      </c>
      <c r="I19" s="1"/>
      <c r="J19" s="1"/>
      <c r="K19" s="1"/>
      <c r="L19" s="1"/>
    </row>
    <row r="20" spans="1:12" x14ac:dyDescent="0.25">
      <c r="A20" s="1" t="s">
        <v>1</v>
      </c>
      <c r="B20" s="3">
        <v>42410</v>
      </c>
      <c r="C20" s="1"/>
      <c r="D20" s="1"/>
      <c r="E20" s="1"/>
      <c r="F20" s="1"/>
      <c r="G20" s="1"/>
      <c r="H20" s="1"/>
      <c r="I20" s="1" t="s">
        <v>49</v>
      </c>
      <c r="J20" s="1">
        <v>5</v>
      </c>
      <c r="K20" s="1">
        <v>2</v>
      </c>
      <c r="L20" s="1" t="s">
        <v>38</v>
      </c>
    </row>
    <row r="21" spans="1:12" x14ac:dyDescent="0.25">
      <c r="A21" s="1" t="s">
        <v>1</v>
      </c>
      <c r="B21" s="3">
        <v>42473</v>
      </c>
      <c r="C21" s="1">
        <v>6.5</v>
      </c>
      <c r="D21" s="1">
        <v>21.3</v>
      </c>
      <c r="E21" s="1">
        <v>12.4</v>
      </c>
      <c r="F21" s="1">
        <v>21612.3</v>
      </c>
      <c r="G21" s="1">
        <v>0</v>
      </c>
      <c r="H21" s="1">
        <v>0</v>
      </c>
      <c r="I21" s="1"/>
      <c r="J21" s="1"/>
      <c r="K21" s="1"/>
      <c r="L21" s="1"/>
    </row>
    <row r="22" spans="1:12" x14ac:dyDescent="0.25">
      <c r="A22" s="1" t="s">
        <v>1</v>
      </c>
      <c r="B22" s="3">
        <v>42564</v>
      </c>
      <c r="C22" s="1">
        <v>0</v>
      </c>
      <c r="D22" s="1">
        <v>0</v>
      </c>
      <c r="E22" s="1">
        <v>0</v>
      </c>
      <c r="F22" s="1">
        <v>34399.300000000003</v>
      </c>
      <c r="G22" s="1">
        <v>0</v>
      </c>
      <c r="H22" s="1">
        <v>0</v>
      </c>
      <c r="I22" s="1"/>
      <c r="J22" s="1"/>
      <c r="K22" s="1"/>
      <c r="L22" s="1"/>
    </row>
    <row r="23" spans="1:12" x14ac:dyDescent="0.25">
      <c r="A23" s="1" t="s">
        <v>50</v>
      </c>
      <c r="B23" s="9" t="s">
        <v>43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9" t="s">
        <v>44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9" t="s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7" spans="1:12" x14ac:dyDescent="0.25">
      <c r="A27" s="1" t="s">
        <v>2</v>
      </c>
      <c r="B27" s="3">
        <v>41976</v>
      </c>
      <c r="C27" s="1"/>
      <c r="D27" s="1"/>
      <c r="E27" s="1"/>
      <c r="F27" s="1"/>
      <c r="G27" s="1"/>
      <c r="H27" s="1"/>
      <c r="I27" s="1"/>
      <c r="J27" s="1"/>
      <c r="K27" s="1"/>
      <c r="L27" s="1" t="s">
        <v>33</v>
      </c>
    </row>
    <row r="28" spans="1:12" x14ac:dyDescent="0.25">
      <c r="A28" s="1" t="s">
        <v>2</v>
      </c>
      <c r="B28" s="3">
        <v>42011</v>
      </c>
      <c r="C28" s="1"/>
      <c r="D28" s="1"/>
      <c r="E28" s="1"/>
      <c r="F28" s="1"/>
      <c r="G28" s="1"/>
      <c r="H28" s="1"/>
      <c r="I28" s="4">
        <v>9.0277777777777776E-2</v>
      </c>
      <c r="J28" s="1">
        <v>5350</v>
      </c>
      <c r="K28" s="1">
        <v>40</v>
      </c>
      <c r="L28" s="1" t="s">
        <v>33</v>
      </c>
    </row>
    <row r="29" spans="1:12" x14ac:dyDescent="0.25">
      <c r="A29" s="1" t="s">
        <v>2</v>
      </c>
      <c r="B29" s="3">
        <v>42039</v>
      </c>
      <c r="C29" s="1"/>
      <c r="D29" s="1"/>
      <c r="E29" s="1"/>
      <c r="F29" s="1"/>
      <c r="G29" s="1"/>
      <c r="H29" s="1"/>
      <c r="I29" s="1" t="s">
        <v>51</v>
      </c>
      <c r="J29" s="1"/>
      <c r="K29" s="1"/>
      <c r="L29" s="1"/>
    </row>
    <row r="30" spans="1:12" x14ac:dyDescent="0.25">
      <c r="A30" s="1" t="s">
        <v>2</v>
      </c>
      <c r="B30" s="3">
        <v>42053</v>
      </c>
      <c r="C30" s="1"/>
      <c r="D30" s="1"/>
      <c r="E30" s="1"/>
      <c r="F30" s="1"/>
      <c r="G30" s="1"/>
      <c r="H30" s="1"/>
      <c r="I30" s="1" t="s">
        <v>52</v>
      </c>
      <c r="J30" s="1">
        <v>100</v>
      </c>
      <c r="K30" s="1" t="s">
        <v>40</v>
      </c>
      <c r="L30" s="1" t="s">
        <v>33</v>
      </c>
    </row>
    <row r="31" spans="1:12" x14ac:dyDescent="0.25">
      <c r="A31" s="1" t="s">
        <v>2</v>
      </c>
      <c r="B31" s="3">
        <v>42074</v>
      </c>
      <c r="C31" s="1">
        <v>16822.0263671875</v>
      </c>
      <c r="D31" s="1">
        <v>25218.462890625</v>
      </c>
      <c r="E31" s="1">
        <v>21394.053222656199</v>
      </c>
      <c r="F31" s="1">
        <v>143886.1</v>
      </c>
      <c r="G31" s="1">
        <v>962.22610473632801</v>
      </c>
      <c r="H31" s="1">
        <v>45012.361328125</v>
      </c>
      <c r="I31" s="1" t="s">
        <v>53</v>
      </c>
      <c r="J31" s="1">
        <v>39500</v>
      </c>
      <c r="K31" s="1">
        <v>555</v>
      </c>
      <c r="L31" s="1" t="s">
        <v>38</v>
      </c>
    </row>
    <row r="32" spans="1:12" x14ac:dyDescent="0.25">
      <c r="A32" s="1" t="s">
        <v>2</v>
      </c>
      <c r="B32" s="3">
        <v>42102</v>
      </c>
      <c r="C32" s="1">
        <v>0</v>
      </c>
      <c r="D32" s="1">
        <v>24623.6279296875</v>
      </c>
      <c r="E32" s="1">
        <v>8774.93212890625</v>
      </c>
      <c r="F32" s="1">
        <v>233885.5</v>
      </c>
      <c r="G32" s="1">
        <v>1534.58642578125</v>
      </c>
      <c r="H32" s="1">
        <v>0</v>
      </c>
      <c r="I32" s="1" t="s">
        <v>54</v>
      </c>
      <c r="J32" s="1">
        <v>22000</v>
      </c>
      <c r="K32" s="1">
        <v>555</v>
      </c>
      <c r="L32" s="1" t="s">
        <v>38</v>
      </c>
    </row>
    <row r="33" spans="1:12" x14ac:dyDescent="0.25">
      <c r="A33" s="11" t="s">
        <v>2</v>
      </c>
      <c r="B33" s="12">
        <v>42144</v>
      </c>
      <c r="C33" s="11">
        <v>37540.853515625</v>
      </c>
      <c r="D33" s="11">
        <v>44043.62109375</v>
      </c>
      <c r="E33" s="11">
        <v>20547.1181640625</v>
      </c>
      <c r="F33" s="11">
        <v>330136.2</v>
      </c>
      <c r="G33" s="11">
        <v>5615.0129394531205</v>
      </c>
      <c r="H33" s="11">
        <v>14833.2568359375</v>
      </c>
      <c r="I33" s="11" t="s">
        <v>55</v>
      </c>
      <c r="J33" s="11">
        <v>4600</v>
      </c>
      <c r="K33" s="11">
        <v>189</v>
      </c>
      <c r="L33" s="11" t="s">
        <v>38</v>
      </c>
    </row>
    <row r="34" spans="1:12" x14ac:dyDescent="0.25">
      <c r="A34" s="11" t="s">
        <v>56</v>
      </c>
      <c r="B34" s="15" t="s">
        <v>43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25">
      <c r="A35" s="11"/>
      <c r="B35" s="15" t="s">
        <v>44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x14ac:dyDescent="0.25">
      <c r="A36" s="11"/>
      <c r="B36" s="15" t="s">
        <v>45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x14ac:dyDescent="0.25">
      <c r="A37" s="14" t="s">
        <v>2</v>
      </c>
      <c r="B37" s="13">
        <v>42171</v>
      </c>
      <c r="C37" s="14">
        <v>22118.068359375</v>
      </c>
      <c r="D37" s="14">
        <v>18121.3896484375</v>
      </c>
      <c r="E37" s="14">
        <v>9703.36865234375</v>
      </c>
      <c r="F37" s="14">
        <v>180873.2</v>
      </c>
      <c r="G37" s="14">
        <v>0.70894143730401904</v>
      </c>
      <c r="H37" s="14">
        <v>15.757143020629799</v>
      </c>
      <c r="I37" s="14" t="s">
        <v>46</v>
      </c>
      <c r="J37" s="14">
        <v>65</v>
      </c>
      <c r="K37" s="14">
        <v>65</v>
      </c>
      <c r="L37" s="14" t="s">
        <v>38</v>
      </c>
    </row>
    <row r="38" spans="1:12" x14ac:dyDescent="0.25">
      <c r="A38" s="1" t="s">
        <v>2</v>
      </c>
      <c r="B38" s="3">
        <v>42200</v>
      </c>
      <c r="C38" s="1"/>
      <c r="D38" s="1"/>
      <c r="E38" s="1"/>
      <c r="F38" s="1"/>
      <c r="G38" s="1"/>
      <c r="H38" s="1"/>
      <c r="I38" s="1" t="s">
        <v>47</v>
      </c>
      <c r="J38" s="1">
        <v>18</v>
      </c>
      <c r="K38" s="1" t="s">
        <v>40</v>
      </c>
      <c r="L38" s="1" t="s">
        <v>38</v>
      </c>
    </row>
    <row r="39" spans="1:12" x14ac:dyDescent="0.25">
      <c r="A39" s="1" t="s">
        <v>2</v>
      </c>
      <c r="B39" s="3">
        <v>42235</v>
      </c>
      <c r="C39" s="1">
        <v>0</v>
      </c>
      <c r="D39" s="1">
        <v>0</v>
      </c>
      <c r="E39" s="1">
        <v>0</v>
      </c>
      <c r="F39" s="1">
        <v>377487.50000001001</v>
      </c>
      <c r="G39" s="1">
        <v>0</v>
      </c>
      <c r="H39" s="1">
        <v>0</v>
      </c>
      <c r="I39" s="1" t="s">
        <v>47</v>
      </c>
      <c r="J39" s="1">
        <v>140</v>
      </c>
      <c r="K39" s="1">
        <v>38</v>
      </c>
      <c r="L39" s="1" t="s">
        <v>38</v>
      </c>
    </row>
    <row r="40" spans="1:12" x14ac:dyDescent="0.25">
      <c r="A40" s="1" t="s">
        <v>2</v>
      </c>
      <c r="B40" s="3">
        <v>42263</v>
      </c>
      <c r="C40" s="1" t="s">
        <v>57</v>
      </c>
      <c r="D40" s="1" t="s">
        <v>57</v>
      </c>
      <c r="E40" s="1" t="s">
        <v>57</v>
      </c>
      <c r="F40" s="1" t="s">
        <v>57</v>
      </c>
      <c r="G40" s="1" t="s">
        <v>57</v>
      </c>
      <c r="H40" s="1">
        <v>0</v>
      </c>
      <c r="I40" s="1"/>
      <c r="J40" s="1"/>
      <c r="K40" s="1"/>
      <c r="L40" s="1"/>
    </row>
    <row r="41" spans="1:12" x14ac:dyDescent="0.25">
      <c r="A41" s="1" t="s">
        <v>2</v>
      </c>
      <c r="B41" s="3">
        <v>42298</v>
      </c>
      <c r="C41" s="1">
        <v>56.7</v>
      </c>
      <c r="D41" s="1">
        <v>9.9</v>
      </c>
      <c r="E41" s="1">
        <v>12.1</v>
      </c>
      <c r="F41" s="1">
        <v>8639152.0000000093</v>
      </c>
      <c r="G41" s="1">
        <v>0.3</v>
      </c>
      <c r="H41" s="1">
        <v>0</v>
      </c>
      <c r="I41" s="1" t="s">
        <v>47</v>
      </c>
      <c r="J41" s="1"/>
      <c r="K41" s="1"/>
      <c r="L41" s="1"/>
    </row>
    <row r="42" spans="1:12" x14ac:dyDescent="0.25">
      <c r="A42" s="1" t="s">
        <v>2</v>
      </c>
      <c r="B42" s="3">
        <v>42331</v>
      </c>
      <c r="C42" s="1"/>
      <c r="D42" s="1"/>
      <c r="E42" s="1"/>
      <c r="F42" s="1"/>
      <c r="G42" s="1"/>
      <c r="H42" s="1"/>
      <c r="I42" s="1" t="s">
        <v>49</v>
      </c>
      <c r="J42" s="1">
        <v>980</v>
      </c>
      <c r="K42" s="1">
        <v>74</v>
      </c>
      <c r="L42" s="1" t="s">
        <v>38</v>
      </c>
    </row>
    <row r="43" spans="1:12" x14ac:dyDescent="0.25">
      <c r="A43" s="1" t="s">
        <v>2</v>
      </c>
      <c r="B43" s="3">
        <v>42354</v>
      </c>
      <c r="C43" s="1">
        <v>147.5</v>
      </c>
      <c r="D43" s="1">
        <v>0</v>
      </c>
      <c r="E43" s="1">
        <v>13.9</v>
      </c>
      <c r="F43" s="1">
        <v>18722668.399999999</v>
      </c>
      <c r="G43" s="1">
        <v>0.69999999999999896</v>
      </c>
      <c r="H43" s="1">
        <v>0</v>
      </c>
      <c r="I43" s="1"/>
      <c r="J43" s="1"/>
      <c r="K43" s="1"/>
      <c r="L43" s="1"/>
    </row>
    <row r="44" spans="1:12" x14ac:dyDescent="0.25">
      <c r="A44" s="1" t="s">
        <v>2</v>
      </c>
      <c r="B44" s="3">
        <v>42410</v>
      </c>
      <c r="C44" s="1"/>
      <c r="D44" s="1"/>
      <c r="E44" s="1"/>
      <c r="F44" s="1"/>
      <c r="G44" s="1"/>
      <c r="H44" s="1"/>
      <c r="I44" s="1" t="s">
        <v>58</v>
      </c>
      <c r="J44" s="1">
        <v>206</v>
      </c>
      <c r="K44" s="1">
        <v>65</v>
      </c>
      <c r="L44" s="1" t="s">
        <v>38</v>
      </c>
    </row>
    <row r="45" spans="1:12" x14ac:dyDescent="0.25">
      <c r="A45" s="1" t="s">
        <v>2</v>
      </c>
      <c r="B45" s="3">
        <v>42473</v>
      </c>
      <c r="C45" s="1">
        <v>39</v>
      </c>
      <c r="D45" s="1">
        <v>0</v>
      </c>
      <c r="E45" s="1">
        <v>15.9</v>
      </c>
      <c r="F45" s="1">
        <v>14055534.5</v>
      </c>
      <c r="G45" s="1">
        <v>0.2</v>
      </c>
      <c r="H45" s="1">
        <v>0</v>
      </c>
      <c r="I45" s="1"/>
      <c r="J45" s="1"/>
      <c r="K45" s="1"/>
      <c r="L45" s="1"/>
    </row>
    <row r="46" spans="1:12" x14ac:dyDescent="0.25">
      <c r="A46" s="1" t="s">
        <v>2</v>
      </c>
      <c r="B46" s="3">
        <v>42564</v>
      </c>
      <c r="C46" s="1">
        <v>31.1</v>
      </c>
      <c r="D46" s="1">
        <v>0</v>
      </c>
      <c r="E46" s="1">
        <v>0</v>
      </c>
      <c r="F46" s="1">
        <v>1307584.3999999999</v>
      </c>
      <c r="G46" s="1">
        <v>0</v>
      </c>
      <c r="H46" s="1">
        <v>0</v>
      </c>
      <c r="I46" s="1"/>
      <c r="J46" s="1"/>
      <c r="K46" s="1"/>
      <c r="L46" s="1"/>
    </row>
    <row r="47" spans="1:12" x14ac:dyDescent="0.25">
      <c r="A47" s="8" t="s">
        <v>59</v>
      </c>
      <c r="B47" s="9" t="s">
        <v>43</v>
      </c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25">
      <c r="A48" s="8"/>
      <c r="B48" s="9" t="s">
        <v>44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25">
      <c r="A49" s="8"/>
      <c r="B49" s="9" t="s">
        <v>45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1" spans="1:12" x14ac:dyDescent="0.25">
      <c r="A51" s="1" t="s">
        <v>3</v>
      </c>
      <c r="B51" s="3">
        <v>41976</v>
      </c>
      <c r="C51" s="1"/>
      <c r="D51" s="1"/>
      <c r="E51" s="1"/>
      <c r="F51" s="1"/>
      <c r="G51" s="1"/>
      <c r="H51" s="1"/>
      <c r="I51" s="1" t="s">
        <v>60</v>
      </c>
      <c r="J51" s="1" t="s">
        <v>61</v>
      </c>
      <c r="K51" s="1">
        <v>5070</v>
      </c>
      <c r="L51" s="1" t="s">
        <v>33</v>
      </c>
    </row>
    <row r="52" spans="1:12" x14ac:dyDescent="0.25">
      <c r="A52" s="1" t="s">
        <v>3</v>
      </c>
      <c r="B52" s="3">
        <v>42011</v>
      </c>
      <c r="C52" s="1"/>
      <c r="D52" s="1"/>
      <c r="E52" s="1"/>
      <c r="F52" s="1"/>
      <c r="G52" s="1"/>
      <c r="H52" s="1"/>
      <c r="I52" s="1" t="s">
        <v>62</v>
      </c>
      <c r="J52" s="1">
        <v>5550</v>
      </c>
      <c r="K52" s="1">
        <v>400</v>
      </c>
      <c r="L52" s="1" t="s">
        <v>33</v>
      </c>
    </row>
    <row r="53" spans="1:12" x14ac:dyDescent="0.25">
      <c r="A53" s="1" t="s">
        <v>3</v>
      </c>
      <c r="B53" s="3">
        <v>42039</v>
      </c>
      <c r="C53" s="1"/>
      <c r="D53" s="1"/>
      <c r="E53" s="1"/>
      <c r="F53" s="1"/>
      <c r="G53" s="1"/>
      <c r="H53" s="1"/>
      <c r="I53" s="1" t="s">
        <v>63</v>
      </c>
      <c r="J53" s="1">
        <v>12022.6443461742</v>
      </c>
      <c r="K53" s="1" t="s">
        <v>33</v>
      </c>
      <c r="L53" s="1" t="s">
        <v>33</v>
      </c>
    </row>
    <row r="54" spans="1:12" x14ac:dyDescent="0.25">
      <c r="A54" s="1" t="s">
        <v>3</v>
      </c>
      <c r="B54" s="3">
        <v>42053</v>
      </c>
      <c r="C54" s="1"/>
      <c r="D54" s="1"/>
      <c r="E54" s="1"/>
      <c r="F54" s="1"/>
      <c r="G54" s="1"/>
      <c r="H54" s="1"/>
      <c r="I54" s="1" t="s">
        <v>64</v>
      </c>
      <c r="J54" s="1">
        <v>831.76377110267094</v>
      </c>
      <c r="K54" s="1">
        <v>21</v>
      </c>
      <c r="L54" s="1" t="s">
        <v>33</v>
      </c>
    </row>
    <row r="55" spans="1:12" x14ac:dyDescent="0.25">
      <c r="A55" s="1" t="s">
        <v>3</v>
      </c>
      <c r="B55" s="3">
        <v>42074</v>
      </c>
      <c r="C55" s="1">
        <v>7428.2041015625</v>
      </c>
      <c r="D55" s="1">
        <v>61082.0595703125</v>
      </c>
      <c r="E55" s="1">
        <v>18120.037109375</v>
      </c>
      <c r="F55" s="1">
        <v>94117.1</v>
      </c>
      <c r="G55" s="1">
        <v>1709.6939086914001</v>
      </c>
      <c r="H55" s="1">
        <v>61499.291015625</v>
      </c>
      <c r="I55" s="1" t="s">
        <v>65</v>
      </c>
      <c r="J55" s="1">
        <v>3000</v>
      </c>
      <c r="K55" s="1">
        <v>74</v>
      </c>
      <c r="L55" s="1" t="s">
        <v>38</v>
      </c>
    </row>
    <row r="56" spans="1:12" x14ac:dyDescent="0.25">
      <c r="A56" s="1" t="s">
        <v>3</v>
      </c>
      <c r="B56" s="3">
        <v>42102</v>
      </c>
      <c r="C56" s="1">
        <v>35704.486328125</v>
      </c>
      <c r="D56" s="1">
        <v>41867.048828125</v>
      </c>
      <c r="E56" s="1">
        <v>26943.031250010001</v>
      </c>
      <c r="F56" s="1">
        <v>7543.1</v>
      </c>
      <c r="G56" s="1">
        <v>78.1133003234863</v>
      </c>
      <c r="H56" s="1">
        <v>0</v>
      </c>
      <c r="I56" s="1" t="s">
        <v>66</v>
      </c>
      <c r="J56" s="1">
        <v>1395</v>
      </c>
      <c r="K56" s="1">
        <v>15</v>
      </c>
      <c r="L56" s="1" t="s">
        <v>38</v>
      </c>
    </row>
    <row r="57" spans="1:12" x14ac:dyDescent="0.25">
      <c r="A57" s="11" t="s">
        <v>3</v>
      </c>
      <c r="B57" s="12">
        <v>42144</v>
      </c>
      <c r="C57" s="11">
        <v>46909.291015625</v>
      </c>
      <c r="D57" s="11">
        <v>50602.843750009997</v>
      </c>
      <c r="E57" s="11">
        <v>37152.824218759997</v>
      </c>
      <c r="F57" s="11">
        <v>530364.9</v>
      </c>
      <c r="G57" s="11">
        <v>414.79127502441401</v>
      </c>
      <c r="H57" s="11">
        <v>12115.404296875</v>
      </c>
      <c r="I57" s="11" t="s">
        <v>67</v>
      </c>
      <c r="J57" s="11">
        <v>1250</v>
      </c>
      <c r="K57" s="11" t="s">
        <v>40</v>
      </c>
      <c r="L57" s="11">
        <v>5.2</v>
      </c>
    </row>
    <row r="58" spans="1:12" x14ac:dyDescent="0.25">
      <c r="A58" s="10" t="s">
        <v>68</v>
      </c>
      <c r="B58" s="15" t="s">
        <v>43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x14ac:dyDescent="0.25">
      <c r="A59" s="10"/>
      <c r="B59" s="15" t="s">
        <v>44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x14ac:dyDescent="0.25">
      <c r="A60" s="10"/>
      <c r="B60" s="15" t="s">
        <v>45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x14ac:dyDescent="0.25">
      <c r="A61" s="14" t="s">
        <v>3</v>
      </c>
      <c r="B61" s="13">
        <v>42171</v>
      </c>
      <c r="C61" s="14">
        <v>10048.1064453125</v>
      </c>
      <c r="D61" s="14">
        <v>15567.064941406201</v>
      </c>
      <c r="E61" s="14">
        <v>11303.029296875</v>
      </c>
      <c r="F61" s="14">
        <v>8814.7000000000007</v>
      </c>
      <c r="G61" s="14">
        <v>1.36853468418121</v>
      </c>
      <c r="H61" s="14">
        <v>4.9915428161620996</v>
      </c>
      <c r="I61" s="14" t="s">
        <v>46</v>
      </c>
      <c r="J61" s="14">
        <v>6</v>
      </c>
      <c r="K61" s="14">
        <v>6</v>
      </c>
      <c r="L61" s="14" t="s">
        <v>38</v>
      </c>
    </row>
    <row r="62" spans="1:12" x14ac:dyDescent="0.25">
      <c r="A62" s="1" t="s">
        <v>3</v>
      </c>
      <c r="B62" s="3">
        <v>42200</v>
      </c>
      <c r="C62" s="1"/>
      <c r="D62" s="1"/>
      <c r="E62" s="1"/>
      <c r="F62" s="1"/>
      <c r="G62" s="1"/>
      <c r="H62" s="1"/>
      <c r="I62" s="1" t="s">
        <v>47</v>
      </c>
      <c r="J62" s="1">
        <v>1</v>
      </c>
      <c r="K62" s="1" t="s">
        <v>40</v>
      </c>
      <c r="L62" s="1" t="s">
        <v>38</v>
      </c>
    </row>
    <row r="63" spans="1:12" x14ac:dyDescent="0.25">
      <c r="A63" s="1" t="s">
        <v>3</v>
      </c>
      <c r="B63" s="3">
        <v>42235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 t="s">
        <v>47</v>
      </c>
      <c r="J63" s="1">
        <v>1</v>
      </c>
      <c r="K63" s="1" t="s">
        <v>40</v>
      </c>
      <c r="L63" s="1" t="s">
        <v>38</v>
      </c>
    </row>
    <row r="64" spans="1:12" x14ac:dyDescent="0.25">
      <c r="A64" s="1" t="s">
        <v>3</v>
      </c>
      <c r="B64" s="3">
        <v>42263</v>
      </c>
      <c r="C64" s="1">
        <v>0</v>
      </c>
      <c r="D64" s="1">
        <v>0</v>
      </c>
      <c r="E64" s="1">
        <v>0</v>
      </c>
      <c r="F64" s="1">
        <v>479.8</v>
      </c>
      <c r="G64" s="1">
        <v>0</v>
      </c>
      <c r="H64" s="1">
        <v>0</v>
      </c>
      <c r="I64" s="1" t="s">
        <v>48</v>
      </c>
      <c r="J64" s="1">
        <v>2</v>
      </c>
      <c r="K64" s="1" t="s">
        <v>40</v>
      </c>
      <c r="L64" s="1" t="s">
        <v>38</v>
      </c>
    </row>
    <row r="65" spans="1:12" x14ac:dyDescent="0.25">
      <c r="A65" s="1" t="s">
        <v>3</v>
      </c>
      <c r="B65" s="3">
        <v>42298</v>
      </c>
      <c r="C65" s="1">
        <v>2.9</v>
      </c>
      <c r="D65" s="1">
        <v>0</v>
      </c>
      <c r="E65" s="1">
        <v>7.7</v>
      </c>
      <c r="F65" s="1">
        <v>0</v>
      </c>
      <c r="G65" s="1">
        <v>0</v>
      </c>
      <c r="H65" s="1">
        <v>0</v>
      </c>
      <c r="I65" s="1" t="s">
        <v>47</v>
      </c>
      <c r="J65" s="1"/>
      <c r="K65" s="1"/>
      <c r="L65" s="1"/>
    </row>
    <row r="66" spans="1:12" x14ac:dyDescent="0.25">
      <c r="A66" s="1" t="s">
        <v>3</v>
      </c>
      <c r="B66" s="3">
        <v>42331</v>
      </c>
      <c r="C66" s="1"/>
      <c r="D66" s="1"/>
      <c r="E66" s="1"/>
      <c r="F66" s="1"/>
      <c r="G66" s="1"/>
      <c r="H66" s="1"/>
      <c r="I66" s="1" t="s">
        <v>49</v>
      </c>
      <c r="J66" s="1">
        <v>605</v>
      </c>
      <c r="K66" s="1">
        <v>93</v>
      </c>
      <c r="L66" s="1" t="s">
        <v>38</v>
      </c>
    </row>
    <row r="67" spans="1:12" x14ac:dyDescent="0.25">
      <c r="A67" s="1" t="s">
        <v>3</v>
      </c>
      <c r="B67" s="3">
        <v>42354</v>
      </c>
      <c r="C67" s="1">
        <v>15.2</v>
      </c>
      <c r="D67" s="1">
        <v>9.1999999999999904</v>
      </c>
      <c r="E67" s="1">
        <v>13.6</v>
      </c>
      <c r="F67" s="1">
        <v>1373.1</v>
      </c>
      <c r="G67" s="1">
        <v>0</v>
      </c>
      <c r="H67" s="1">
        <v>0</v>
      </c>
      <c r="I67" s="1"/>
      <c r="J67" s="1"/>
      <c r="K67" s="1"/>
      <c r="L67" s="1"/>
    </row>
    <row r="68" spans="1:12" x14ac:dyDescent="0.25">
      <c r="A68" s="1" t="s">
        <v>3</v>
      </c>
      <c r="B68" s="3">
        <v>42410</v>
      </c>
      <c r="C68" s="1"/>
      <c r="D68" s="1"/>
      <c r="E68" s="1"/>
      <c r="F68" s="1"/>
      <c r="G68" s="1"/>
      <c r="H68" s="1"/>
      <c r="I68" s="1" t="s">
        <v>49</v>
      </c>
      <c r="J68" s="1">
        <v>44.5</v>
      </c>
      <c r="K68" s="1">
        <v>2</v>
      </c>
      <c r="L68" s="1" t="s">
        <v>38</v>
      </c>
    </row>
    <row r="69" spans="1:12" x14ac:dyDescent="0.25">
      <c r="A69" s="1" t="s">
        <v>3</v>
      </c>
      <c r="B69" s="3">
        <v>42473</v>
      </c>
      <c r="C69" s="1">
        <v>3.9</v>
      </c>
      <c r="D69" s="1">
        <v>0</v>
      </c>
      <c r="E69" s="1">
        <v>13.7</v>
      </c>
      <c r="F69" s="1">
        <v>10171.4</v>
      </c>
      <c r="G69" s="1">
        <v>0</v>
      </c>
      <c r="H69" s="1">
        <v>0</v>
      </c>
      <c r="I69" s="1"/>
      <c r="J69" s="1"/>
      <c r="K69" s="1"/>
      <c r="L69" s="1"/>
    </row>
    <row r="70" spans="1:12" x14ac:dyDescent="0.25">
      <c r="A70" s="1" t="s">
        <v>3</v>
      </c>
      <c r="B70" s="3">
        <v>42564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/>
      <c r="J70" s="1"/>
      <c r="K70" s="1"/>
      <c r="L70" s="1"/>
    </row>
    <row r="71" spans="1:12" x14ac:dyDescent="0.25">
      <c r="A71" s="8" t="s">
        <v>69</v>
      </c>
      <c r="B71" s="9" t="s">
        <v>43</v>
      </c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25">
      <c r="A72" s="8"/>
      <c r="B72" s="9" t="s">
        <v>44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25">
      <c r="A73" s="8"/>
      <c r="B73" s="9" t="s">
        <v>45</v>
      </c>
      <c r="C73" s="8"/>
      <c r="D73" s="8"/>
      <c r="E73" s="8"/>
      <c r="F73" s="8"/>
      <c r="G73" s="8"/>
      <c r="H73" s="8"/>
      <c r="I73" s="8"/>
      <c r="J73" s="8"/>
      <c r="K73" s="8"/>
      <c r="L73" s="8"/>
    </row>
    <row r="75" spans="1:12" x14ac:dyDescent="0.25">
      <c r="A75" s="1" t="s">
        <v>4</v>
      </c>
      <c r="B75" s="3">
        <v>41976</v>
      </c>
      <c r="C75" s="1"/>
      <c r="D75" s="1"/>
      <c r="E75" s="1"/>
      <c r="F75" s="1"/>
      <c r="G75" s="1"/>
      <c r="H75" s="1"/>
      <c r="I75" s="1"/>
      <c r="J75" s="1"/>
      <c r="K75" s="1"/>
      <c r="L75" s="1" t="s">
        <v>33</v>
      </c>
    </row>
    <row r="76" spans="1:12" x14ac:dyDescent="0.25">
      <c r="A76" s="1" t="s">
        <v>4</v>
      </c>
      <c r="B76" s="3">
        <v>42011</v>
      </c>
      <c r="C76" s="1"/>
      <c r="D76" s="1"/>
      <c r="E76" s="1"/>
      <c r="F76" s="1"/>
      <c r="G76" s="1"/>
      <c r="H76" s="1"/>
      <c r="I76" s="1" t="s">
        <v>70</v>
      </c>
      <c r="J76" s="1">
        <v>9800</v>
      </c>
      <c r="K76" s="1">
        <v>2990</v>
      </c>
      <c r="L76" s="1" t="s">
        <v>33</v>
      </c>
    </row>
    <row r="77" spans="1:12" x14ac:dyDescent="0.25">
      <c r="A77" s="1" t="s">
        <v>4</v>
      </c>
      <c r="B77" s="3">
        <v>42039</v>
      </c>
      <c r="C77" s="1"/>
      <c r="D77" s="1"/>
      <c r="E77" s="1"/>
      <c r="F77" s="1"/>
      <c r="G77" s="1"/>
      <c r="H77" s="1"/>
      <c r="I77" s="1" t="s">
        <v>71</v>
      </c>
      <c r="J77" s="1">
        <v>11220.184543019601</v>
      </c>
      <c r="K77" s="1" t="s">
        <v>33</v>
      </c>
      <c r="L77" s="1" t="s">
        <v>33</v>
      </c>
    </row>
    <row r="78" spans="1:12" x14ac:dyDescent="0.25">
      <c r="A78" s="1" t="s">
        <v>4</v>
      </c>
      <c r="B78" s="3">
        <v>42053</v>
      </c>
      <c r="C78" s="1"/>
      <c r="D78" s="1"/>
      <c r="E78" s="1"/>
      <c r="F78" s="1"/>
      <c r="G78" s="1"/>
      <c r="H78" s="1"/>
      <c r="I78" s="1" t="s">
        <v>72</v>
      </c>
      <c r="J78" s="1">
        <v>2884.03150312661</v>
      </c>
      <c r="K78" s="1">
        <v>392</v>
      </c>
      <c r="L78" s="1" t="s">
        <v>33</v>
      </c>
    </row>
    <row r="79" spans="1:12" x14ac:dyDescent="0.25">
      <c r="A79" s="1" t="s">
        <v>4</v>
      </c>
      <c r="B79" s="3">
        <v>42074</v>
      </c>
      <c r="C79" s="1">
        <v>3476.4700927734302</v>
      </c>
      <c r="D79" s="1">
        <v>5839.7453613281205</v>
      </c>
      <c r="E79" s="1">
        <v>9689.8056640625</v>
      </c>
      <c r="F79" s="1">
        <v>73144.100000000006</v>
      </c>
      <c r="G79" s="1">
        <v>997.58935546875</v>
      </c>
      <c r="H79" s="1">
        <v>75392.7421875</v>
      </c>
      <c r="I79" s="1" t="s">
        <v>73</v>
      </c>
      <c r="J79" s="1">
        <v>3000</v>
      </c>
      <c r="K79" s="1">
        <v>189</v>
      </c>
      <c r="L79" s="1" t="s">
        <v>38</v>
      </c>
    </row>
    <row r="80" spans="1:12" x14ac:dyDescent="0.25">
      <c r="A80" s="1" t="s">
        <v>4</v>
      </c>
      <c r="B80" s="3">
        <v>42102</v>
      </c>
      <c r="C80" s="1">
        <v>19806.6904296875</v>
      </c>
      <c r="D80" s="1">
        <v>20644.050781260001</v>
      </c>
      <c r="E80" s="1">
        <v>15666.491699218701</v>
      </c>
      <c r="F80" s="1">
        <v>24913.80000001</v>
      </c>
      <c r="G80" s="1">
        <v>881.88702392578102</v>
      </c>
      <c r="H80" s="1">
        <v>0</v>
      </c>
      <c r="I80" s="1" t="s">
        <v>74</v>
      </c>
      <c r="J80" s="1">
        <v>7200</v>
      </c>
      <c r="K80" s="1">
        <v>2</v>
      </c>
      <c r="L80" s="1" t="s">
        <v>38</v>
      </c>
    </row>
    <row r="81" spans="1:12" x14ac:dyDescent="0.25">
      <c r="A81" s="11" t="s">
        <v>4</v>
      </c>
      <c r="B81" s="12">
        <v>42144</v>
      </c>
      <c r="C81" s="11">
        <v>36951.51953125</v>
      </c>
      <c r="D81" s="11">
        <v>33676.8564453125</v>
      </c>
      <c r="E81" s="11">
        <v>5953.96826171875</v>
      </c>
      <c r="F81" s="11">
        <v>501777.7</v>
      </c>
      <c r="G81" s="11">
        <v>227.83195495605401</v>
      </c>
      <c r="H81" s="11">
        <v>10557.477050781201</v>
      </c>
      <c r="I81" s="11" t="s">
        <v>75</v>
      </c>
      <c r="J81" s="11">
        <v>3550</v>
      </c>
      <c r="K81" s="11" t="s">
        <v>37</v>
      </c>
      <c r="L81" s="11" t="s">
        <v>38</v>
      </c>
    </row>
    <row r="82" spans="1:12" x14ac:dyDescent="0.25">
      <c r="A82" s="10" t="s">
        <v>76</v>
      </c>
      <c r="B82" s="15" t="s">
        <v>43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x14ac:dyDescent="0.25">
      <c r="A83" s="10"/>
      <c r="B83" s="15" t="s">
        <v>44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x14ac:dyDescent="0.25">
      <c r="A84" s="10"/>
      <c r="B84" s="15" t="s">
        <v>45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x14ac:dyDescent="0.25">
      <c r="A85" s="14" t="s">
        <v>4</v>
      </c>
      <c r="B85" s="13">
        <v>42171</v>
      </c>
      <c r="C85" s="14">
        <v>81880.51171875</v>
      </c>
      <c r="D85" s="14">
        <v>92710.609375</v>
      </c>
      <c r="E85" s="14">
        <v>59023.900390625</v>
      </c>
      <c r="F85" s="14">
        <v>9996.4</v>
      </c>
      <c r="G85" s="14">
        <v>1.47250443696975</v>
      </c>
      <c r="H85" s="14">
        <v>0</v>
      </c>
      <c r="I85" s="14" t="s">
        <v>46</v>
      </c>
      <c r="J85" s="14">
        <v>1485</v>
      </c>
      <c r="K85" s="14">
        <v>738</v>
      </c>
      <c r="L85" s="14">
        <v>172</v>
      </c>
    </row>
    <row r="86" spans="1:12" x14ac:dyDescent="0.25">
      <c r="A86" s="1" t="s">
        <v>4</v>
      </c>
      <c r="B86" s="3">
        <v>42200</v>
      </c>
      <c r="C86" s="1"/>
      <c r="D86" s="1"/>
      <c r="E86" s="1"/>
      <c r="F86" s="1"/>
      <c r="G86" s="1"/>
      <c r="H86" s="1"/>
      <c r="I86" s="1" t="s">
        <v>47</v>
      </c>
      <c r="J86" s="1">
        <v>1215</v>
      </c>
      <c r="K86" s="1" t="s">
        <v>40</v>
      </c>
      <c r="L86" s="1" t="s">
        <v>38</v>
      </c>
    </row>
    <row r="87" spans="1:12" x14ac:dyDescent="0.25">
      <c r="A87" s="1" t="s">
        <v>4</v>
      </c>
      <c r="B87" s="3">
        <v>42235</v>
      </c>
      <c r="C87" s="1">
        <v>2399.435546875</v>
      </c>
      <c r="D87" s="1">
        <v>1870.0292358398401</v>
      </c>
      <c r="E87" s="1">
        <v>226.08685302734301</v>
      </c>
      <c r="F87" s="1">
        <v>68967.399999999907</v>
      </c>
      <c r="G87" s="1">
        <v>0</v>
      </c>
      <c r="H87" s="1">
        <v>0</v>
      </c>
      <c r="I87" s="1" t="s">
        <v>47</v>
      </c>
      <c r="J87" s="1" t="s">
        <v>77</v>
      </c>
      <c r="K87" s="1">
        <v>623</v>
      </c>
      <c r="L87" s="1" t="s">
        <v>38</v>
      </c>
    </row>
    <row r="88" spans="1:12" x14ac:dyDescent="0.25">
      <c r="A88" s="1" t="s">
        <v>4</v>
      </c>
      <c r="B88" s="3">
        <v>42263</v>
      </c>
      <c r="C88" s="1">
        <v>648.75238037109204</v>
      </c>
      <c r="D88" s="1">
        <v>2179.8923034667901</v>
      </c>
      <c r="E88" s="1">
        <v>85.735752105712805</v>
      </c>
      <c r="F88" s="1">
        <v>7141.8</v>
      </c>
      <c r="G88" s="1">
        <v>0</v>
      </c>
      <c r="H88" s="1">
        <v>0</v>
      </c>
      <c r="I88" s="1" t="s">
        <v>48</v>
      </c>
      <c r="J88" s="1" t="s">
        <v>78</v>
      </c>
      <c r="K88" s="1">
        <v>623</v>
      </c>
      <c r="L88" s="1" t="s">
        <v>38</v>
      </c>
    </row>
    <row r="89" spans="1:12" x14ac:dyDescent="0.25">
      <c r="A89" s="1" t="s">
        <v>4</v>
      </c>
      <c r="B89" s="3">
        <v>42298</v>
      </c>
      <c r="C89" s="1">
        <v>57</v>
      </c>
      <c r="D89" s="1">
        <v>116.9</v>
      </c>
      <c r="E89" s="1">
        <v>159.6</v>
      </c>
      <c r="F89" s="1">
        <v>356.2</v>
      </c>
      <c r="G89" s="1">
        <v>0</v>
      </c>
      <c r="H89" s="1">
        <v>0</v>
      </c>
      <c r="I89" s="1" t="s">
        <v>47</v>
      </c>
      <c r="J89" s="1"/>
      <c r="K89" s="1"/>
      <c r="L89" s="1"/>
    </row>
    <row r="90" spans="1:12" x14ac:dyDescent="0.25">
      <c r="A90" s="1" t="s">
        <v>4</v>
      </c>
      <c r="B90" s="3">
        <v>42331</v>
      </c>
      <c r="C90" s="1"/>
      <c r="D90" s="1"/>
      <c r="E90" s="1"/>
      <c r="F90" s="1"/>
      <c r="G90" s="1"/>
      <c r="H90" s="1"/>
      <c r="I90" s="1" t="s">
        <v>79</v>
      </c>
      <c r="J90" s="1">
        <v>3520</v>
      </c>
      <c r="K90" s="1">
        <v>738</v>
      </c>
      <c r="L90" s="1">
        <v>2419.6</v>
      </c>
    </row>
    <row r="91" spans="1:12" x14ac:dyDescent="0.25">
      <c r="A91" s="1" t="s">
        <v>4</v>
      </c>
      <c r="B91" s="3">
        <v>42354</v>
      </c>
      <c r="C91" s="1">
        <v>14</v>
      </c>
      <c r="D91" s="1">
        <v>48.7</v>
      </c>
      <c r="E91" s="1">
        <v>31</v>
      </c>
      <c r="F91" s="1">
        <v>1160</v>
      </c>
      <c r="G91" s="1">
        <v>0</v>
      </c>
      <c r="H91" s="1">
        <v>0</v>
      </c>
      <c r="I91" s="1"/>
      <c r="J91" s="1"/>
      <c r="K91" s="1"/>
      <c r="L91" s="1"/>
    </row>
    <row r="92" spans="1:12" x14ac:dyDescent="0.25">
      <c r="A92" s="1" t="s">
        <v>4</v>
      </c>
      <c r="B92" s="3">
        <v>42410</v>
      </c>
      <c r="C92" s="1"/>
      <c r="D92" s="1"/>
      <c r="E92" s="1"/>
      <c r="F92" s="1"/>
      <c r="G92" s="1"/>
      <c r="H92" s="1"/>
      <c r="I92" s="1" t="s">
        <v>49</v>
      </c>
      <c r="J92" s="1">
        <v>5800</v>
      </c>
      <c r="K92" s="1">
        <v>507</v>
      </c>
      <c r="L92" s="1" t="s">
        <v>38</v>
      </c>
    </row>
    <row r="93" spans="1:12" x14ac:dyDescent="0.25">
      <c r="A93" s="1" t="s">
        <v>4</v>
      </c>
      <c r="B93" s="3">
        <v>42473</v>
      </c>
      <c r="C93" s="1">
        <v>11</v>
      </c>
      <c r="D93" s="1">
        <v>30.8</v>
      </c>
      <c r="E93" s="1">
        <v>34.299999999999898</v>
      </c>
      <c r="F93" s="1">
        <v>374.1</v>
      </c>
      <c r="G93" s="1">
        <v>0</v>
      </c>
      <c r="H93" s="1">
        <v>0</v>
      </c>
      <c r="I93" s="1"/>
      <c r="J93" s="1"/>
      <c r="K93" s="1"/>
      <c r="L93" s="1"/>
    </row>
    <row r="94" spans="1:12" x14ac:dyDescent="0.25">
      <c r="A94" s="1" t="s">
        <v>4</v>
      </c>
      <c r="B94" s="3">
        <v>42564</v>
      </c>
      <c r="C94" s="1">
        <v>48.4</v>
      </c>
      <c r="D94" s="1">
        <v>60.8</v>
      </c>
      <c r="E94" s="1">
        <v>75.099999999999895</v>
      </c>
      <c r="F94" s="1">
        <v>196960.40000001001</v>
      </c>
      <c r="G94" s="1">
        <v>1.5</v>
      </c>
      <c r="H94" s="1">
        <v>0</v>
      </c>
      <c r="I94" s="1"/>
      <c r="J94" s="1"/>
      <c r="K94" s="1"/>
      <c r="L94" s="1"/>
    </row>
    <row r="95" spans="1:12" x14ac:dyDescent="0.25">
      <c r="A95" s="8" t="s">
        <v>80</v>
      </c>
      <c r="B95" s="9" t="s">
        <v>43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25">
      <c r="A96" s="8"/>
      <c r="B96" s="9" t="s">
        <v>44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25">
      <c r="A97" s="8"/>
      <c r="B97" s="9" t="s">
        <v>45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9" spans="1:12" x14ac:dyDescent="0.25">
      <c r="A99" s="1" t="s">
        <v>5</v>
      </c>
      <c r="B99" s="3">
        <v>41976</v>
      </c>
      <c r="C99" s="1"/>
      <c r="D99" s="1"/>
      <c r="E99" s="1"/>
      <c r="F99" s="1"/>
      <c r="G99" s="1"/>
      <c r="H99" s="1"/>
      <c r="I99" s="1" t="s">
        <v>81</v>
      </c>
      <c r="J99" s="1" t="s">
        <v>82</v>
      </c>
      <c r="K99" s="1">
        <v>2990</v>
      </c>
      <c r="L99" s="1" t="s">
        <v>33</v>
      </c>
    </row>
    <row r="100" spans="1:12" x14ac:dyDescent="0.25">
      <c r="A100" s="1" t="s">
        <v>5</v>
      </c>
      <c r="B100" s="3">
        <v>42011</v>
      </c>
      <c r="C100" s="1"/>
      <c r="D100" s="1"/>
      <c r="E100" s="1"/>
      <c r="F100" s="1"/>
      <c r="G100" s="1"/>
      <c r="H100" s="1"/>
      <c r="I100" s="1" t="s">
        <v>83</v>
      </c>
      <c r="J100" s="1">
        <v>23500</v>
      </c>
      <c r="K100" s="4">
        <v>4.8611111111111112E-2</v>
      </c>
      <c r="L100" s="1" t="s">
        <v>33</v>
      </c>
    </row>
    <row r="101" spans="1:12" x14ac:dyDescent="0.25">
      <c r="A101" s="1" t="s">
        <v>5</v>
      </c>
      <c r="B101" s="3">
        <v>42039</v>
      </c>
      <c r="C101" s="1"/>
      <c r="D101" s="1"/>
      <c r="E101" s="1"/>
      <c r="F101" s="1"/>
      <c r="G101" s="1"/>
      <c r="H101" s="1"/>
      <c r="I101" s="1" t="s">
        <v>84</v>
      </c>
      <c r="J101" s="1" t="s">
        <v>85</v>
      </c>
      <c r="K101" s="1" t="s">
        <v>33</v>
      </c>
      <c r="L101" s="1" t="s">
        <v>86</v>
      </c>
    </row>
    <row r="102" spans="1:12" x14ac:dyDescent="0.25">
      <c r="A102" s="1" t="s">
        <v>5</v>
      </c>
      <c r="B102" s="3">
        <v>42053</v>
      </c>
      <c r="C102" s="1"/>
      <c r="D102" s="1"/>
      <c r="E102" s="1"/>
      <c r="F102" s="1"/>
      <c r="G102" s="1"/>
      <c r="H102" s="1"/>
      <c r="I102" s="1" t="s">
        <v>87</v>
      </c>
      <c r="J102" s="1">
        <v>3890.4514499428101</v>
      </c>
      <c r="K102" s="1" t="s">
        <v>37</v>
      </c>
      <c r="L102" s="1" t="s">
        <v>33</v>
      </c>
    </row>
    <row r="103" spans="1:12" x14ac:dyDescent="0.25">
      <c r="A103" s="1" t="s">
        <v>5</v>
      </c>
      <c r="B103" s="3">
        <v>42074</v>
      </c>
      <c r="C103" s="1">
        <v>14074.857421875</v>
      </c>
      <c r="D103" s="1">
        <v>10116.561035156201</v>
      </c>
      <c r="E103" s="1">
        <v>12803.776855468701</v>
      </c>
      <c r="F103" s="1">
        <v>11850.2</v>
      </c>
      <c r="G103" s="1">
        <v>11012.136230468701</v>
      </c>
      <c r="H103" s="1">
        <v>13426.889160156201</v>
      </c>
      <c r="I103" s="1" t="s">
        <v>88</v>
      </c>
      <c r="J103" s="1">
        <v>3000</v>
      </c>
      <c r="K103" s="1" t="s">
        <v>37</v>
      </c>
      <c r="L103" s="1" t="s">
        <v>38</v>
      </c>
    </row>
    <row r="104" spans="1:12" x14ac:dyDescent="0.25">
      <c r="A104" s="1" t="s">
        <v>5</v>
      </c>
      <c r="B104" s="3">
        <v>42102</v>
      </c>
      <c r="C104" s="1">
        <v>34089.205078125</v>
      </c>
      <c r="D104" s="1">
        <v>20674.326171875</v>
      </c>
      <c r="E104" s="1">
        <v>4536.837890625</v>
      </c>
      <c r="F104" s="1">
        <v>5177.2</v>
      </c>
      <c r="G104" s="1">
        <v>419.50202941894503</v>
      </c>
      <c r="H104" s="1">
        <v>0</v>
      </c>
      <c r="I104" s="1" t="s">
        <v>89</v>
      </c>
      <c r="J104" s="1">
        <v>13550</v>
      </c>
      <c r="K104" s="1">
        <v>17</v>
      </c>
      <c r="L104" s="1" t="s">
        <v>38</v>
      </c>
    </row>
    <row r="105" spans="1:12" x14ac:dyDescent="0.25">
      <c r="A105" s="11" t="s">
        <v>5</v>
      </c>
      <c r="B105" s="12">
        <v>42144</v>
      </c>
      <c r="C105" s="11">
        <v>15930.3701171875</v>
      </c>
      <c r="D105" s="11">
        <v>16507.683349609299</v>
      </c>
      <c r="E105" s="11">
        <v>3071.79248046875</v>
      </c>
      <c r="F105" s="11">
        <v>16605.400000000001</v>
      </c>
      <c r="G105" s="11">
        <v>91.995376586914006</v>
      </c>
      <c r="H105" s="11">
        <v>3019.0655517578102</v>
      </c>
      <c r="I105" s="11" t="s">
        <v>90</v>
      </c>
      <c r="J105" s="11">
        <v>3200</v>
      </c>
      <c r="K105" s="11">
        <v>104</v>
      </c>
      <c r="L105" s="11" t="s">
        <v>38</v>
      </c>
    </row>
    <row r="106" spans="1:12" x14ac:dyDescent="0.25">
      <c r="A106" s="11" t="s">
        <v>91</v>
      </c>
      <c r="B106" s="15" t="s">
        <v>43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x14ac:dyDescent="0.25">
      <c r="A107" s="11"/>
      <c r="B107" s="15" t="s">
        <v>92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x14ac:dyDescent="0.25">
      <c r="A108" s="11"/>
      <c r="B108" s="15" t="s">
        <v>45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x14ac:dyDescent="0.25">
      <c r="A109" s="14" t="s">
        <v>5</v>
      </c>
      <c r="B109" s="13">
        <v>42171</v>
      </c>
      <c r="C109" s="14">
        <v>10554.1923828125</v>
      </c>
      <c r="D109" s="14">
        <v>12491.2314453125</v>
      </c>
      <c r="E109" s="14">
        <v>675.95935058593705</v>
      </c>
      <c r="F109" s="14">
        <v>17408.900000000001</v>
      </c>
      <c r="G109" s="14">
        <v>5.3118193149566597</v>
      </c>
      <c r="H109" s="14">
        <v>0</v>
      </c>
      <c r="I109" s="14" t="s">
        <v>46</v>
      </c>
      <c r="J109" s="14">
        <v>650</v>
      </c>
      <c r="K109" s="14">
        <v>372</v>
      </c>
      <c r="L109" s="14">
        <v>2</v>
      </c>
    </row>
    <row r="110" spans="1:12" x14ac:dyDescent="0.25">
      <c r="A110" s="1" t="s">
        <v>5</v>
      </c>
      <c r="B110" s="3">
        <v>42200</v>
      </c>
      <c r="C110" s="1"/>
      <c r="D110" s="1"/>
      <c r="E110" s="1"/>
      <c r="F110" s="1"/>
      <c r="G110" s="1"/>
      <c r="H110" s="1"/>
      <c r="I110" s="1" t="s">
        <v>47</v>
      </c>
      <c r="J110" s="1" t="s">
        <v>93</v>
      </c>
      <c r="K110" s="1" t="s">
        <v>40</v>
      </c>
      <c r="L110" s="1" t="s">
        <v>38</v>
      </c>
    </row>
    <row r="111" spans="1:12" x14ac:dyDescent="0.25">
      <c r="A111" s="1" t="s">
        <v>5</v>
      </c>
      <c r="B111" s="3">
        <v>42235</v>
      </c>
      <c r="C111" s="1">
        <v>874.44940185546795</v>
      </c>
      <c r="D111" s="1">
        <v>402.07868957519503</v>
      </c>
      <c r="E111" s="1">
        <v>49.970645904541001</v>
      </c>
      <c r="F111" s="1">
        <v>1818.6</v>
      </c>
      <c r="G111" s="1">
        <v>2.2180637121200499</v>
      </c>
      <c r="H111" s="1">
        <v>0</v>
      </c>
      <c r="I111" s="1" t="s">
        <v>47</v>
      </c>
      <c r="J111" s="1">
        <v>120</v>
      </c>
      <c r="K111" s="1">
        <v>71</v>
      </c>
      <c r="L111" s="1" t="s">
        <v>38</v>
      </c>
    </row>
    <row r="112" spans="1:12" x14ac:dyDescent="0.25">
      <c r="A112" s="1" t="s">
        <v>5</v>
      </c>
      <c r="B112" s="3">
        <v>42263</v>
      </c>
      <c r="C112" s="1">
        <v>116.78823852539</v>
      </c>
      <c r="D112" s="1">
        <v>44.318723678588803</v>
      </c>
      <c r="E112" s="1">
        <v>4.1288233995437604</v>
      </c>
      <c r="F112" s="1">
        <v>1110.0999999999999</v>
      </c>
      <c r="G112" s="1">
        <v>1.77273225784301</v>
      </c>
      <c r="H112" s="1">
        <v>0</v>
      </c>
      <c r="I112" s="1" t="s">
        <v>48</v>
      </c>
      <c r="J112" s="1">
        <v>265</v>
      </c>
      <c r="K112" s="1">
        <v>623</v>
      </c>
      <c r="L112" s="1" t="s">
        <v>38</v>
      </c>
    </row>
    <row r="113" spans="1:12" x14ac:dyDescent="0.25">
      <c r="A113" s="1" t="s">
        <v>5</v>
      </c>
      <c r="B113" s="3">
        <v>42298</v>
      </c>
      <c r="C113" s="1">
        <v>14.2</v>
      </c>
      <c r="D113" s="1">
        <v>104.4</v>
      </c>
      <c r="E113" s="1">
        <v>0</v>
      </c>
      <c r="F113" s="1">
        <v>204.6</v>
      </c>
      <c r="G113" s="1">
        <v>0</v>
      </c>
      <c r="H113" s="1">
        <v>0</v>
      </c>
      <c r="I113" s="1" t="s">
        <v>47</v>
      </c>
      <c r="J113" s="1"/>
      <c r="K113" s="1"/>
      <c r="L113" s="1"/>
    </row>
    <row r="114" spans="1:12" x14ac:dyDescent="0.25">
      <c r="A114" s="1" t="s">
        <v>5</v>
      </c>
      <c r="B114" s="3">
        <v>42331</v>
      </c>
      <c r="C114" s="1"/>
      <c r="D114" s="1"/>
      <c r="E114" s="1"/>
      <c r="F114" s="1"/>
      <c r="G114" s="1"/>
      <c r="H114" s="1"/>
      <c r="I114" s="1" t="s">
        <v>49</v>
      </c>
      <c r="J114" s="1">
        <v>3520</v>
      </c>
      <c r="K114" s="1">
        <v>738</v>
      </c>
      <c r="L114" s="1">
        <v>2419.6</v>
      </c>
    </row>
    <row r="115" spans="1:12" x14ac:dyDescent="0.25">
      <c r="A115" s="1" t="s">
        <v>5</v>
      </c>
      <c r="B115" s="3">
        <v>42354</v>
      </c>
      <c r="C115" s="1">
        <v>6.9</v>
      </c>
      <c r="D115" s="1">
        <v>23.2</v>
      </c>
      <c r="E115" s="1">
        <v>14.8</v>
      </c>
      <c r="F115" s="1">
        <v>362.7</v>
      </c>
      <c r="G115" s="1">
        <v>0</v>
      </c>
      <c r="H115" s="1">
        <v>0</v>
      </c>
      <c r="I115" s="1"/>
      <c r="J115" s="1"/>
      <c r="K115" s="1"/>
      <c r="L115" s="1"/>
    </row>
    <row r="116" spans="1:12" x14ac:dyDescent="0.25">
      <c r="A116" s="1" t="s">
        <v>5</v>
      </c>
      <c r="B116" s="3">
        <v>42410</v>
      </c>
      <c r="C116" s="1"/>
      <c r="D116" s="1"/>
      <c r="E116" s="1"/>
      <c r="F116" s="1"/>
      <c r="G116" s="1"/>
      <c r="H116" s="1"/>
      <c r="I116" s="1" t="s">
        <v>49</v>
      </c>
      <c r="J116" s="1">
        <v>8150</v>
      </c>
      <c r="K116" s="1">
        <v>15</v>
      </c>
      <c r="L116" s="1" t="s">
        <v>38</v>
      </c>
    </row>
    <row r="117" spans="1:12" x14ac:dyDescent="0.25">
      <c r="A117" s="1" t="s">
        <v>5</v>
      </c>
      <c r="B117" s="3">
        <v>42473</v>
      </c>
      <c r="C117" s="1">
        <v>39.799999999999898</v>
      </c>
      <c r="D117" s="1">
        <v>54</v>
      </c>
      <c r="E117" s="1">
        <v>69.2</v>
      </c>
      <c r="F117" s="1">
        <v>8789.2000000000007</v>
      </c>
      <c r="G117" s="1">
        <v>0.3</v>
      </c>
      <c r="H117" s="1">
        <v>0</v>
      </c>
      <c r="I117" s="1"/>
      <c r="J117" s="1"/>
      <c r="K117" s="1"/>
      <c r="L117" s="1"/>
    </row>
    <row r="118" spans="1:12" x14ac:dyDescent="0.25">
      <c r="A118" s="1" t="s">
        <v>5</v>
      </c>
      <c r="B118" s="3">
        <v>42564</v>
      </c>
      <c r="C118" s="1">
        <v>10.6</v>
      </c>
      <c r="D118" s="1">
        <v>16</v>
      </c>
      <c r="E118" s="1">
        <v>7.9</v>
      </c>
      <c r="F118" s="1">
        <v>168485.9</v>
      </c>
      <c r="G118" s="1">
        <v>4.0999999999999899</v>
      </c>
      <c r="H118" s="1">
        <v>0</v>
      </c>
      <c r="I118" s="1"/>
      <c r="J118" s="1"/>
      <c r="K118" s="1"/>
      <c r="L118" s="1"/>
    </row>
    <row r="119" spans="1:12" x14ac:dyDescent="0.25">
      <c r="A119" s="6" t="s">
        <v>94</v>
      </c>
      <c r="B119" s="9" t="s">
        <v>43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x14ac:dyDescent="0.25">
      <c r="A120" s="6"/>
      <c r="B120" s="9" t="s">
        <v>92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x14ac:dyDescent="0.25">
      <c r="A121" s="6"/>
      <c r="B121" s="9" t="s">
        <v>45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3" spans="1:12" x14ac:dyDescent="0.25">
      <c r="A123" s="1" t="s">
        <v>6</v>
      </c>
      <c r="B123" s="3">
        <v>41976</v>
      </c>
      <c r="C123" s="1"/>
      <c r="D123" s="1"/>
      <c r="E123" s="1"/>
      <c r="F123" s="1"/>
      <c r="G123" s="1"/>
      <c r="H123" s="1"/>
      <c r="I123" s="1" t="s">
        <v>95</v>
      </c>
      <c r="J123" s="1" t="s">
        <v>96</v>
      </c>
      <c r="K123" s="1">
        <v>190</v>
      </c>
      <c r="L123" s="1" t="s">
        <v>33</v>
      </c>
    </row>
    <row r="124" spans="1:12" x14ac:dyDescent="0.25">
      <c r="A124" s="1" t="s">
        <v>6</v>
      </c>
      <c r="B124" s="3">
        <v>42011</v>
      </c>
      <c r="C124" s="1"/>
      <c r="D124" s="1"/>
      <c r="E124" s="1"/>
      <c r="F124" s="1"/>
      <c r="G124" s="1"/>
      <c r="H124" s="1"/>
      <c r="I124" s="1" t="s">
        <v>97</v>
      </c>
      <c r="J124" s="1">
        <v>350</v>
      </c>
      <c r="K124" s="1">
        <v>40</v>
      </c>
      <c r="L124" s="1" t="s">
        <v>33</v>
      </c>
    </row>
    <row r="125" spans="1:12" x14ac:dyDescent="0.25">
      <c r="A125" s="1" t="s">
        <v>6</v>
      </c>
      <c r="B125" s="3">
        <v>42039</v>
      </c>
      <c r="C125" s="1"/>
      <c r="D125" s="1"/>
      <c r="E125" s="1"/>
      <c r="F125" s="1"/>
      <c r="G125" s="1"/>
      <c r="H125" s="1"/>
      <c r="I125" s="1" t="s">
        <v>98</v>
      </c>
      <c r="J125" s="1">
        <v>45708.818961487603</v>
      </c>
      <c r="K125" s="1" t="s">
        <v>33</v>
      </c>
      <c r="L125" s="1" t="s">
        <v>33</v>
      </c>
    </row>
    <row r="126" spans="1:12" x14ac:dyDescent="0.25">
      <c r="A126" s="1" t="s">
        <v>6</v>
      </c>
      <c r="B126" s="3">
        <v>42053</v>
      </c>
      <c r="C126" s="1"/>
      <c r="D126" s="1"/>
      <c r="E126" s="1"/>
      <c r="F126" s="1"/>
      <c r="G126" s="1"/>
      <c r="H126" s="1"/>
      <c r="I126" s="1" t="s">
        <v>98</v>
      </c>
      <c r="J126" s="1" t="s">
        <v>33</v>
      </c>
      <c r="K126" s="1" t="s">
        <v>40</v>
      </c>
      <c r="L126" s="1" t="s">
        <v>33</v>
      </c>
    </row>
    <row r="127" spans="1:12" x14ac:dyDescent="0.25">
      <c r="A127" s="1" t="s">
        <v>6</v>
      </c>
      <c r="B127" s="3">
        <v>42074</v>
      </c>
      <c r="C127" s="1">
        <v>0</v>
      </c>
      <c r="D127" s="1">
        <v>0</v>
      </c>
      <c r="E127" s="1">
        <v>0</v>
      </c>
      <c r="F127" s="1">
        <v>32398.7</v>
      </c>
      <c r="G127" s="1">
        <v>0</v>
      </c>
      <c r="H127" s="1">
        <v>0</v>
      </c>
      <c r="I127" s="1" t="s">
        <v>99</v>
      </c>
      <c r="J127" s="1">
        <v>125</v>
      </c>
      <c r="K127" s="1">
        <v>26</v>
      </c>
      <c r="L127" s="1" t="s">
        <v>38</v>
      </c>
    </row>
    <row r="128" spans="1:12" x14ac:dyDescent="0.25">
      <c r="A128" s="1" t="s">
        <v>6</v>
      </c>
      <c r="B128" s="3">
        <v>42102</v>
      </c>
      <c r="C128" s="1">
        <v>0</v>
      </c>
      <c r="D128" s="1">
        <v>0</v>
      </c>
      <c r="E128" s="1">
        <v>0</v>
      </c>
      <c r="F128" s="1">
        <v>28122.9</v>
      </c>
      <c r="G128" s="1">
        <v>0</v>
      </c>
      <c r="H128" s="1">
        <v>0</v>
      </c>
      <c r="I128" s="1" t="s">
        <v>46</v>
      </c>
      <c r="J128" s="1">
        <v>1195</v>
      </c>
      <c r="K128" s="1">
        <v>17</v>
      </c>
      <c r="L128" s="1" t="s">
        <v>38</v>
      </c>
    </row>
    <row r="129" spans="1:12" x14ac:dyDescent="0.25">
      <c r="A129" s="11" t="s">
        <v>6</v>
      </c>
      <c r="B129" s="12">
        <v>42144</v>
      </c>
      <c r="C129" s="11">
        <v>0</v>
      </c>
      <c r="D129" s="11">
        <v>0</v>
      </c>
      <c r="E129" s="11">
        <v>0</v>
      </c>
      <c r="F129" s="11">
        <v>185202.5</v>
      </c>
      <c r="G129" s="11">
        <v>25.001625061035099</v>
      </c>
      <c r="H129" s="11">
        <v>0</v>
      </c>
      <c r="I129" s="11" t="s">
        <v>46</v>
      </c>
      <c r="J129" s="11">
        <v>255</v>
      </c>
      <c r="K129" s="11" t="s">
        <v>40</v>
      </c>
      <c r="L129" s="11" t="s">
        <v>38</v>
      </c>
    </row>
    <row r="130" spans="1:12" x14ac:dyDescent="0.25">
      <c r="A130" s="11" t="s">
        <v>100</v>
      </c>
      <c r="B130" s="15" t="s">
        <v>43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x14ac:dyDescent="0.25">
      <c r="A131" s="11"/>
      <c r="B131" s="15" t="s">
        <v>92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x14ac:dyDescent="0.25">
      <c r="A132" s="11"/>
      <c r="B132" s="15" t="s">
        <v>45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x14ac:dyDescent="0.25">
      <c r="A133" s="14" t="s">
        <v>6</v>
      </c>
      <c r="B133" s="13">
        <v>42171</v>
      </c>
      <c r="C133" s="14">
        <v>192.22393798828099</v>
      </c>
      <c r="D133" s="14">
        <v>329.65489196777298</v>
      </c>
      <c r="E133" s="14">
        <v>275.59631347656199</v>
      </c>
      <c r="F133" s="14">
        <v>3605.3</v>
      </c>
      <c r="G133" s="14">
        <v>0</v>
      </c>
      <c r="H133" s="14">
        <v>0</v>
      </c>
      <c r="I133" s="14" t="s">
        <v>46</v>
      </c>
      <c r="J133" s="14" t="s">
        <v>33</v>
      </c>
      <c r="K133" s="14" t="s">
        <v>40</v>
      </c>
      <c r="L133" s="14" t="s">
        <v>38</v>
      </c>
    </row>
    <row r="134" spans="1:12" x14ac:dyDescent="0.25">
      <c r="A134" s="1" t="s">
        <v>6</v>
      </c>
      <c r="B134" s="3">
        <v>42200</v>
      </c>
      <c r="C134" s="1"/>
      <c r="D134" s="1"/>
      <c r="E134" s="1"/>
      <c r="F134" s="1"/>
      <c r="G134" s="1"/>
      <c r="H134" s="1"/>
      <c r="I134" s="1" t="s">
        <v>47</v>
      </c>
      <c r="J134" s="1"/>
      <c r="K134" s="1"/>
      <c r="L134" s="1"/>
    </row>
    <row r="135" spans="1:12" x14ac:dyDescent="0.25">
      <c r="A135" s="1" t="s">
        <v>6</v>
      </c>
      <c r="B135" s="3">
        <v>42235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 t="s">
        <v>47</v>
      </c>
      <c r="J135" s="1" t="s">
        <v>33</v>
      </c>
      <c r="K135" s="1" t="s">
        <v>40</v>
      </c>
      <c r="L135" s="1" t="s">
        <v>38</v>
      </c>
    </row>
    <row r="136" spans="1:12" x14ac:dyDescent="0.25">
      <c r="A136" s="1" t="s">
        <v>6</v>
      </c>
      <c r="B136" s="3">
        <v>42263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 t="s">
        <v>48</v>
      </c>
      <c r="J136" s="1">
        <v>10</v>
      </c>
      <c r="K136" s="1" t="s">
        <v>40</v>
      </c>
      <c r="L136" s="1" t="s">
        <v>38</v>
      </c>
    </row>
    <row r="137" spans="1:12" x14ac:dyDescent="0.25">
      <c r="A137" s="1" t="s">
        <v>6</v>
      </c>
      <c r="B137" s="3">
        <v>42298</v>
      </c>
      <c r="C137" s="1" t="s">
        <v>101</v>
      </c>
      <c r="D137" s="1" t="s">
        <v>101</v>
      </c>
      <c r="E137" s="1" t="s">
        <v>101</v>
      </c>
      <c r="F137" s="1" t="s">
        <v>101</v>
      </c>
      <c r="G137" s="1">
        <v>0</v>
      </c>
      <c r="H137" s="1">
        <v>0</v>
      </c>
      <c r="I137" s="1"/>
      <c r="J137" s="1"/>
      <c r="K137" s="1"/>
      <c r="L137" s="1"/>
    </row>
    <row r="138" spans="1:12" x14ac:dyDescent="0.25">
      <c r="A138" s="1" t="s">
        <v>6</v>
      </c>
      <c r="B138" s="3">
        <v>42331</v>
      </c>
      <c r="C138" s="1"/>
      <c r="D138" s="1"/>
      <c r="E138" s="1"/>
      <c r="F138" s="1"/>
      <c r="G138" s="1"/>
      <c r="H138" s="1"/>
      <c r="I138" s="1" t="s">
        <v>49</v>
      </c>
      <c r="J138" s="1">
        <v>28</v>
      </c>
      <c r="K138" s="1">
        <v>2</v>
      </c>
      <c r="L138" s="1" t="s">
        <v>38</v>
      </c>
    </row>
    <row r="139" spans="1:12" x14ac:dyDescent="0.25">
      <c r="A139" s="1" t="s">
        <v>6</v>
      </c>
      <c r="B139" s="3">
        <v>42354</v>
      </c>
      <c r="C139" s="1">
        <v>0</v>
      </c>
      <c r="D139" s="1">
        <v>0</v>
      </c>
      <c r="E139" s="1">
        <v>0</v>
      </c>
      <c r="F139" s="1">
        <v>195.2</v>
      </c>
      <c r="G139" s="1">
        <v>0</v>
      </c>
      <c r="H139" s="1">
        <v>0</v>
      </c>
      <c r="I139" s="1"/>
      <c r="J139" s="1"/>
      <c r="K139" s="1"/>
      <c r="L139" s="1"/>
    </row>
    <row r="140" spans="1:12" x14ac:dyDescent="0.25">
      <c r="A140" s="1" t="s">
        <v>6</v>
      </c>
      <c r="B140" s="3">
        <v>42410</v>
      </c>
      <c r="C140" s="1"/>
      <c r="D140" s="1"/>
      <c r="E140" s="1"/>
      <c r="F140" s="1"/>
      <c r="G140" s="1"/>
      <c r="H140" s="1"/>
      <c r="I140" s="1" t="s">
        <v>49</v>
      </c>
      <c r="J140" s="1">
        <v>0</v>
      </c>
      <c r="K140" s="1">
        <v>2</v>
      </c>
      <c r="L140" s="1" t="s">
        <v>38</v>
      </c>
    </row>
    <row r="141" spans="1:12" x14ac:dyDescent="0.25">
      <c r="A141" s="1" t="s">
        <v>6</v>
      </c>
      <c r="B141" s="3">
        <v>42473</v>
      </c>
      <c r="C141" s="1">
        <v>2.4</v>
      </c>
      <c r="D141" s="1">
        <v>20.100000000000001</v>
      </c>
      <c r="E141" s="1">
        <v>17.600000000000001</v>
      </c>
      <c r="F141" s="1">
        <v>260.8</v>
      </c>
      <c r="G141" s="1">
        <v>0</v>
      </c>
      <c r="H141" s="1">
        <v>0</v>
      </c>
      <c r="I141" s="1"/>
      <c r="J141" s="1"/>
      <c r="K141" s="1"/>
      <c r="L141" s="1"/>
    </row>
    <row r="142" spans="1:12" x14ac:dyDescent="0.25">
      <c r="A142" s="1" t="s">
        <v>6</v>
      </c>
      <c r="B142" s="3">
        <v>42564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/>
      <c r="J142" s="1"/>
      <c r="K142" s="1"/>
      <c r="L142" s="1"/>
    </row>
    <row r="143" spans="1:12" x14ac:dyDescent="0.25">
      <c r="A143" s="6" t="s">
        <v>102</v>
      </c>
      <c r="B143" s="9" t="s">
        <v>43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x14ac:dyDescent="0.25">
      <c r="A144" s="6"/>
      <c r="B144" s="9" t="s">
        <v>92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x14ac:dyDescent="0.25">
      <c r="A145" s="6"/>
      <c r="B145" s="9" t="s">
        <v>45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x14ac:dyDescent="0.25">
      <c r="A147" s="11" t="s">
        <v>7</v>
      </c>
      <c r="B147" s="12">
        <v>41976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 t="s">
        <v>33</v>
      </c>
    </row>
    <row r="148" spans="1:12" x14ac:dyDescent="0.25">
      <c r="A148" s="1" t="s">
        <v>7</v>
      </c>
      <c r="B148" s="3">
        <v>42011</v>
      </c>
      <c r="C148" s="1"/>
      <c r="D148" s="1"/>
      <c r="E148" s="1"/>
      <c r="F148" s="1"/>
      <c r="G148" s="1"/>
      <c r="H148" s="1"/>
      <c r="I148" s="1" t="s">
        <v>83</v>
      </c>
      <c r="J148" s="1">
        <v>115</v>
      </c>
      <c r="K148" s="1">
        <v>80</v>
      </c>
      <c r="L148" s="1" t="s">
        <v>33</v>
      </c>
    </row>
    <row r="149" spans="1:12" x14ac:dyDescent="0.25">
      <c r="A149" s="1" t="s">
        <v>7</v>
      </c>
      <c r="B149" s="3">
        <v>42039</v>
      </c>
      <c r="C149" s="1"/>
      <c r="D149" s="1"/>
      <c r="E149" s="1"/>
      <c r="F149" s="1"/>
      <c r="G149" s="1"/>
      <c r="H149" s="1"/>
      <c r="I149" s="1" t="s">
        <v>98</v>
      </c>
      <c r="J149" s="1">
        <v>11748.9755493953</v>
      </c>
      <c r="K149" s="1" t="s">
        <v>33</v>
      </c>
      <c r="L149" s="1" t="s">
        <v>33</v>
      </c>
    </row>
    <row r="150" spans="1:12" x14ac:dyDescent="0.25">
      <c r="A150" s="1" t="s">
        <v>7</v>
      </c>
      <c r="B150" s="3">
        <v>42053</v>
      </c>
      <c r="C150" s="1"/>
      <c r="D150" s="1"/>
      <c r="E150" s="1"/>
      <c r="F150" s="1"/>
      <c r="G150" s="1"/>
      <c r="H150" s="1"/>
      <c r="I150" s="1" t="s">
        <v>98</v>
      </c>
      <c r="J150" s="1">
        <v>39.810717055349798</v>
      </c>
      <c r="K150" s="1">
        <v>35</v>
      </c>
      <c r="L150" s="1" t="s">
        <v>33</v>
      </c>
    </row>
    <row r="151" spans="1:12" x14ac:dyDescent="0.25">
      <c r="A151" s="1" t="s">
        <v>7</v>
      </c>
      <c r="B151" s="3">
        <v>42074</v>
      </c>
      <c r="C151" s="1">
        <v>640.94805908203102</v>
      </c>
      <c r="D151" s="1">
        <v>1211.6288757324201</v>
      </c>
      <c r="E151" s="1">
        <v>1740.07775878906</v>
      </c>
      <c r="F151" s="1">
        <v>3947</v>
      </c>
      <c r="G151" s="1">
        <v>86.330894470214801</v>
      </c>
      <c r="H151" s="1">
        <v>0</v>
      </c>
      <c r="I151" s="1" t="s">
        <v>46</v>
      </c>
      <c r="J151" s="1">
        <v>45</v>
      </c>
      <c r="K151" s="1">
        <v>77</v>
      </c>
      <c r="L151" s="1" t="s">
        <v>38</v>
      </c>
    </row>
    <row r="152" spans="1:12" x14ac:dyDescent="0.25">
      <c r="A152" s="1" t="s">
        <v>7</v>
      </c>
      <c r="B152" s="3">
        <v>42102</v>
      </c>
      <c r="C152" s="1">
        <v>837.17269897460903</v>
      </c>
      <c r="D152" s="1">
        <v>1881.8965454101501</v>
      </c>
      <c r="E152" s="1">
        <v>1280.5016479492101</v>
      </c>
      <c r="F152" s="1">
        <v>1466.1</v>
      </c>
      <c r="G152" s="1">
        <v>0.53838099539279904</v>
      </c>
      <c r="H152" s="1">
        <v>0</v>
      </c>
      <c r="I152" s="1" t="s">
        <v>46</v>
      </c>
      <c r="J152" s="1">
        <v>40</v>
      </c>
      <c r="K152" s="1" t="s">
        <v>40</v>
      </c>
      <c r="L152" s="1" t="s">
        <v>38</v>
      </c>
    </row>
    <row r="153" spans="1:12" x14ac:dyDescent="0.25">
      <c r="A153" s="11" t="s">
        <v>7</v>
      </c>
      <c r="B153" s="12">
        <v>42144</v>
      </c>
      <c r="C153" s="11">
        <v>2442.52172851562</v>
      </c>
      <c r="D153" s="11">
        <v>4432.62939453125</v>
      </c>
      <c r="E153" s="11">
        <v>4305.3505859375</v>
      </c>
      <c r="F153" s="11">
        <v>39158.300000000003</v>
      </c>
      <c r="G153" s="11">
        <v>45.3132257461547</v>
      </c>
      <c r="H153" s="11">
        <v>1042.04614257812</v>
      </c>
      <c r="I153" s="11" t="s">
        <v>46</v>
      </c>
      <c r="J153" s="11">
        <v>145</v>
      </c>
      <c r="K153" s="11">
        <v>4</v>
      </c>
      <c r="L153" s="11" t="s">
        <v>38</v>
      </c>
    </row>
    <row r="154" spans="1:12" x14ac:dyDescent="0.25">
      <c r="A154" s="11" t="s">
        <v>103</v>
      </c>
      <c r="B154" s="15" t="s">
        <v>43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x14ac:dyDescent="0.25">
      <c r="A155" s="11"/>
      <c r="B155" s="15" t="s">
        <v>92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x14ac:dyDescent="0.25">
      <c r="A156" s="11"/>
      <c r="B156" s="15" t="s">
        <v>45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x14ac:dyDescent="0.25">
      <c r="A157" s="14" t="s">
        <v>7</v>
      </c>
      <c r="B157" s="13">
        <v>42171</v>
      </c>
      <c r="C157" s="14">
        <v>67.804832458495895</v>
      </c>
      <c r="D157" s="14">
        <v>373.40364074707003</v>
      </c>
      <c r="E157" s="14">
        <v>188.440505981445</v>
      </c>
      <c r="F157" s="14">
        <v>1310.4000000000001</v>
      </c>
      <c r="G157" s="14">
        <v>0</v>
      </c>
      <c r="H157" s="14">
        <v>0</v>
      </c>
      <c r="I157" s="14" t="s">
        <v>46</v>
      </c>
      <c r="J157" s="14">
        <v>600</v>
      </c>
      <c r="K157" s="14">
        <v>507</v>
      </c>
      <c r="L157" s="14" t="s">
        <v>38</v>
      </c>
    </row>
    <row r="158" spans="1:12" x14ac:dyDescent="0.25">
      <c r="A158" s="1" t="s">
        <v>7</v>
      </c>
      <c r="B158" s="3">
        <v>42200</v>
      </c>
      <c r="C158" s="1"/>
      <c r="D158" s="1"/>
      <c r="E158" s="1"/>
      <c r="F158" s="1"/>
      <c r="G158" s="1"/>
      <c r="H158" s="1"/>
      <c r="I158" s="1" t="s">
        <v>47</v>
      </c>
      <c r="J158" s="1">
        <v>1</v>
      </c>
      <c r="K158" s="1" t="s">
        <v>40</v>
      </c>
      <c r="L158" s="1" t="s">
        <v>38</v>
      </c>
    </row>
    <row r="159" spans="1:12" x14ac:dyDescent="0.25">
      <c r="A159" s="1" t="s">
        <v>7</v>
      </c>
      <c r="B159" s="3">
        <v>42235</v>
      </c>
      <c r="C159" s="1">
        <v>0</v>
      </c>
      <c r="D159" s="1">
        <v>0</v>
      </c>
      <c r="E159" s="1">
        <v>0</v>
      </c>
      <c r="F159" s="1">
        <v>677.9</v>
      </c>
      <c r="G159" s="1">
        <v>0</v>
      </c>
      <c r="H159" s="1">
        <v>0</v>
      </c>
      <c r="I159" s="1" t="s">
        <v>47</v>
      </c>
      <c r="J159" s="1">
        <v>90</v>
      </c>
      <c r="K159" s="1">
        <v>68</v>
      </c>
      <c r="L159" s="1" t="s">
        <v>38</v>
      </c>
    </row>
    <row r="160" spans="1:12" x14ac:dyDescent="0.25">
      <c r="A160" s="1" t="s">
        <v>7</v>
      </c>
      <c r="B160" s="3">
        <v>42263</v>
      </c>
      <c r="C160" s="1">
        <v>0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 t="s">
        <v>48</v>
      </c>
      <c r="J160" s="1" t="s">
        <v>93</v>
      </c>
      <c r="K160" s="1" t="s">
        <v>40</v>
      </c>
      <c r="L160" s="1" t="s">
        <v>38</v>
      </c>
    </row>
    <row r="161" spans="1:12" x14ac:dyDescent="0.25">
      <c r="A161" s="1" t="s">
        <v>7</v>
      </c>
      <c r="B161" s="3">
        <v>42298</v>
      </c>
      <c r="C161" s="1">
        <v>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 t="s">
        <v>47</v>
      </c>
      <c r="J161" s="1"/>
      <c r="K161" s="1"/>
      <c r="L161" s="1"/>
    </row>
    <row r="162" spans="1:12" x14ac:dyDescent="0.25">
      <c r="A162" s="1" t="s">
        <v>7</v>
      </c>
      <c r="B162" s="3">
        <v>42331</v>
      </c>
      <c r="C162" s="1"/>
      <c r="D162" s="1"/>
      <c r="E162" s="1"/>
      <c r="F162" s="1"/>
      <c r="G162" s="1"/>
      <c r="H162" s="1"/>
      <c r="I162" s="1" t="s">
        <v>49</v>
      </c>
      <c r="J162" s="1">
        <v>685</v>
      </c>
      <c r="K162" s="1">
        <v>2</v>
      </c>
      <c r="L162" s="1" t="s">
        <v>38</v>
      </c>
    </row>
    <row r="163" spans="1:12" x14ac:dyDescent="0.25">
      <c r="A163" s="1" t="s">
        <v>7</v>
      </c>
      <c r="B163" s="3">
        <v>42354</v>
      </c>
      <c r="C163" s="1">
        <v>0</v>
      </c>
      <c r="D163" s="1">
        <v>0</v>
      </c>
      <c r="E163" s="1">
        <v>0</v>
      </c>
      <c r="F163" s="1">
        <v>185</v>
      </c>
      <c r="G163" s="1">
        <v>0</v>
      </c>
      <c r="H163" s="1">
        <v>0</v>
      </c>
      <c r="I163" s="1"/>
      <c r="J163" s="1"/>
      <c r="K163" s="1"/>
      <c r="L163" s="1"/>
    </row>
    <row r="164" spans="1:12" x14ac:dyDescent="0.25">
      <c r="A164" s="1" t="s">
        <v>7</v>
      </c>
      <c r="B164" s="3">
        <v>42410</v>
      </c>
      <c r="C164" s="1"/>
      <c r="D164" s="1"/>
      <c r="E164" s="1"/>
      <c r="F164" s="1"/>
      <c r="G164" s="1"/>
      <c r="H164" s="1"/>
      <c r="I164" s="1" t="s">
        <v>49</v>
      </c>
      <c r="J164" s="1">
        <v>0</v>
      </c>
      <c r="K164" s="1">
        <v>2</v>
      </c>
      <c r="L164" s="1" t="s">
        <v>38</v>
      </c>
    </row>
    <row r="165" spans="1:12" x14ac:dyDescent="0.25">
      <c r="A165" s="1" t="s">
        <v>7</v>
      </c>
      <c r="B165" s="3">
        <v>42473</v>
      </c>
      <c r="C165" s="1">
        <v>2.7</v>
      </c>
      <c r="D165" s="1">
        <v>0</v>
      </c>
      <c r="E165" s="1">
        <v>0</v>
      </c>
      <c r="F165" s="1">
        <v>101.8</v>
      </c>
      <c r="G165" s="1">
        <v>0</v>
      </c>
      <c r="H165" s="1">
        <v>0</v>
      </c>
      <c r="I165" s="1"/>
      <c r="J165" s="1"/>
      <c r="K165" s="1"/>
      <c r="L165" s="1"/>
    </row>
    <row r="166" spans="1:12" x14ac:dyDescent="0.25">
      <c r="A166" s="1" t="s">
        <v>7</v>
      </c>
      <c r="B166" s="3">
        <v>42564</v>
      </c>
      <c r="C166" s="1">
        <v>0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/>
      <c r="J166" s="1"/>
      <c r="K166" s="1"/>
      <c r="L166" s="1"/>
    </row>
    <row r="167" spans="1:12" x14ac:dyDescent="0.25">
      <c r="A167" s="6" t="s">
        <v>104</v>
      </c>
      <c r="B167" s="9" t="s">
        <v>43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x14ac:dyDescent="0.25">
      <c r="A168" s="6"/>
      <c r="B168" s="9" t="s">
        <v>92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x14ac:dyDescent="0.25">
      <c r="A169" s="6"/>
      <c r="B169" s="9" t="s">
        <v>45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1" spans="1:12" x14ac:dyDescent="0.25">
      <c r="A171" s="1" t="s">
        <v>105</v>
      </c>
      <c r="B171" s="3">
        <v>41976</v>
      </c>
      <c r="C171" s="1"/>
      <c r="D171" s="1"/>
      <c r="E171" s="1"/>
      <c r="F171" s="1"/>
      <c r="G171" s="1"/>
      <c r="H171" s="1"/>
      <c r="I171" s="1" t="s">
        <v>106</v>
      </c>
      <c r="J171" s="1" t="s">
        <v>107</v>
      </c>
      <c r="K171" s="1">
        <v>0</v>
      </c>
      <c r="L171" s="1" t="s">
        <v>33</v>
      </c>
    </row>
    <row r="172" spans="1:12" x14ac:dyDescent="0.25">
      <c r="A172" s="1" t="s">
        <v>105</v>
      </c>
      <c r="B172" s="3">
        <v>42011</v>
      </c>
      <c r="C172" s="1"/>
      <c r="D172" s="1"/>
      <c r="E172" s="1"/>
      <c r="F172" s="1"/>
      <c r="G172" s="1"/>
      <c r="H172" s="1"/>
      <c r="I172" s="1" t="s">
        <v>97</v>
      </c>
      <c r="J172" s="1">
        <v>70</v>
      </c>
      <c r="K172" s="1">
        <v>80</v>
      </c>
      <c r="L172" s="1" t="s">
        <v>33</v>
      </c>
    </row>
    <row r="173" spans="1:12" x14ac:dyDescent="0.25">
      <c r="A173" s="1" t="s">
        <v>105</v>
      </c>
      <c r="B173" s="3">
        <v>42039</v>
      </c>
      <c r="C173" s="1"/>
      <c r="D173" s="1"/>
      <c r="E173" s="1"/>
      <c r="F173" s="1"/>
      <c r="G173" s="1"/>
      <c r="H173" s="1"/>
      <c r="I173" s="1" t="s">
        <v>98</v>
      </c>
      <c r="J173" s="1">
        <v>2398.83291901949</v>
      </c>
      <c r="K173" s="1" t="s">
        <v>33</v>
      </c>
      <c r="L173" s="1" t="s">
        <v>33</v>
      </c>
    </row>
    <row r="174" spans="1:12" x14ac:dyDescent="0.25">
      <c r="A174" s="1" t="s">
        <v>105</v>
      </c>
      <c r="B174" s="3">
        <v>42053</v>
      </c>
      <c r="C174" s="1"/>
      <c r="D174" s="1"/>
      <c r="E174" s="1"/>
      <c r="F174" s="1"/>
      <c r="G174" s="1"/>
      <c r="H174" s="1"/>
      <c r="I174" s="1" t="s">
        <v>87</v>
      </c>
      <c r="J174" s="1">
        <v>79.432823472428197</v>
      </c>
      <c r="K174" s="1">
        <v>2</v>
      </c>
      <c r="L174" s="1" t="s">
        <v>33</v>
      </c>
    </row>
    <row r="175" spans="1:12" x14ac:dyDescent="0.25">
      <c r="A175" s="1" t="s">
        <v>105</v>
      </c>
      <c r="B175" s="3">
        <v>42074</v>
      </c>
      <c r="C175" s="1">
        <v>819.69854736328102</v>
      </c>
      <c r="D175" s="1">
        <v>1020.5282287597601</v>
      </c>
      <c r="E175" s="1">
        <v>1960.4800415039001</v>
      </c>
      <c r="F175" s="1">
        <v>8071</v>
      </c>
      <c r="G175" s="1">
        <v>42.419271469116197</v>
      </c>
      <c r="H175" s="1">
        <v>0</v>
      </c>
      <c r="I175" s="1" t="s">
        <v>46</v>
      </c>
      <c r="J175" s="1" t="s">
        <v>33</v>
      </c>
      <c r="K175" s="1">
        <v>8</v>
      </c>
      <c r="L175" s="1" t="s">
        <v>38</v>
      </c>
    </row>
    <row r="176" spans="1:12" x14ac:dyDescent="0.25">
      <c r="A176" s="1" t="s">
        <v>105</v>
      </c>
      <c r="B176" s="3">
        <v>42102</v>
      </c>
      <c r="C176" s="1">
        <v>1183.5534057617101</v>
      </c>
      <c r="D176" s="1">
        <v>1997.32397460937</v>
      </c>
      <c r="E176" s="1">
        <v>1587.38781738281</v>
      </c>
      <c r="F176" s="1">
        <v>3051.5</v>
      </c>
      <c r="G176" s="1">
        <v>4.4094519615173304</v>
      </c>
      <c r="H176" s="1">
        <v>0</v>
      </c>
      <c r="I176" s="1" t="s">
        <v>46</v>
      </c>
      <c r="J176" s="1">
        <v>30</v>
      </c>
      <c r="K176" s="1" t="s">
        <v>40</v>
      </c>
      <c r="L176" s="1" t="s">
        <v>38</v>
      </c>
    </row>
    <row r="177" spans="1:12" x14ac:dyDescent="0.25">
      <c r="A177" s="11" t="s">
        <v>105</v>
      </c>
      <c r="B177" s="12">
        <v>42144</v>
      </c>
      <c r="C177" s="11">
        <v>3944.66772460937</v>
      </c>
      <c r="D177" s="11">
        <v>6926.3972167968705</v>
      </c>
      <c r="E177" s="11">
        <v>9326.93212890625</v>
      </c>
      <c r="F177" s="11">
        <v>40442.500000009997</v>
      </c>
      <c r="G177" s="11">
        <v>137.30474090576101</v>
      </c>
      <c r="H177" s="11">
        <v>1680.6122436523401</v>
      </c>
      <c r="I177" s="11" t="s">
        <v>108</v>
      </c>
      <c r="J177" s="11">
        <v>45</v>
      </c>
      <c r="K177" s="11">
        <v>10</v>
      </c>
      <c r="L177" s="11" t="s">
        <v>38</v>
      </c>
    </row>
    <row r="178" spans="1:12" x14ac:dyDescent="0.25">
      <c r="A178" s="11" t="s">
        <v>109</v>
      </c>
      <c r="B178" s="15" t="s">
        <v>43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x14ac:dyDescent="0.25">
      <c r="A179" s="11"/>
      <c r="B179" s="15" t="s">
        <v>92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x14ac:dyDescent="0.25">
      <c r="A180" s="11"/>
      <c r="B180" s="15" t="s">
        <v>45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x14ac:dyDescent="0.25">
      <c r="A181" s="14" t="s">
        <v>105</v>
      </c>
      <c r="B181" s="13">
        <v>42171</v>
      </c>
      <c r="C181" s="14">
        <v>375.40138244628901</v>
      </c>
      <c r="D181" s="14">
        <v>1386.0884399414001</v>
      </c>
      <c r="E181" s="14">
        <v>943.49920654296704</v>
      </c>
      <c r="F181" s="14">
        <v>7890.49999999999</v>
      </c>
      <c r="G181" s="14">
        <v>0</v>
      </c>
      <c r="H181" s="14">
        <v>0</v>
      </c>
      <c r="I181" s="14" t="s">
        <v>46</v>
      </c>
      <c r="J181" s="14" t="s">
        <v>33</v>
      </c>
      <c r="K181" s="14" t="s">
        <v>40</v>
      </c>
      <c r="L181" s="14" t="s">
        <v>38</v>
      </c>
    </row>
    <row r="182" spans="1:12" x14ac:dyDescent="0.25">
      <c r="A182" s="1" t="s">
        <v>105</v>
      </c>
      <c r="B182" s="3">
        <v>42200</v>
      </c>
      <c r="C182" s="1"/>
      <c r="D182" s="1"/>
      <c r="E182" s="1"/>
      <c r="F182" s="1"/>
      <c r="G182" s="1"/>
      <c r="H182" s="1"/>
      <c r="I182" s="1" t="s">
        <v>47</v>
      </c>
      <c r="J182" s="1">
        <v>1</v>
      </c>
      <c r="K182" s="1" t="s">
        <v>40</v>
      </c>
      <c r="L182" s="1" t="s">
        <v>38</v>
      </c>
    </row>
    <row r="183" spans="1:12" x14ac:dyDescent="0.25">
      <c r="A183" s="1" t="s">
        <v>105</v>
      </c>
      <c r="B183" s="3">
        <v>42235</v>
      </c>
      <c r="C183" s="1">
        <v>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 t="s">
        <v>47</v>
      </c>
      <c r="J183" s="1" t="s">
        <v>33</v>
      </c>
      <c r="K183" s="1" t="s">
        <v>40</v>
      </c>
      <c r="L183" s="1" t="s">
        <v>38</v>
      </c>
    </row>
    <row r="184" spans="1:12" x14ac:dyDescent="0.25">
      <c r="A184" s="1" t="s">
        <v>105</v>
      </c>
      <c r="B184" s="3">
        <v>42263</v>
      </c>
      <c r="C184" s="1">
        <v>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 t="s">
        <v>48</v>
      </c>
      <c r="J184" s="1">
        <v>0</v>
      </c>
      <c r="K184" s="1" t="s">
        <v>40</v>
      </c>
      <c r="L184" s="1" t="s">
        <v>38</v>
      </c>
    </row>
    <row r="185" spans="1:12" x14ac:dyDescent="0.25">
      <c r="A185" s="1" t="s">
        <v>105</v>
      </c>
      <c r="B185" s="3">
        <v>42298</v>
      </c>
      <c r="C185" s="1">
        <v>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 t="s">
        <v>47</v>
      </c>
      <c r="J185" s="1"/>
      <c r="K185" s="1"/>
      <c r="L185" s="1"/>
    </row>
    <row r="186" spans="1:12" x14ac:dyDescent="0.25">
      <c r="A186" s="1" t="s">
        <v>105</v>
      </c>
      <c r="B186" s="3">
        <v>42331</v>
      </c>
      <c r="C186" s="1"/>
      <c r="D186" s="1"/>
      <c r="E186" s="1"/>
      <c r="F186" s="1"/>
      <c r="G186" s="1"/>
      <c r="H186" s="1"/>
      <c r="I186" s="1" t="s">
        <v>49</v>
      </c>
      <c r="J186" s="1">
        <v>53</v>
      </c>
      <c r="K186" s="1">
        <v>2</v>
      </c>
      <c r="L186" s="1" t="s">
        <v>38</v>
      </c>
    </row>
    <row r="187" spans="1:12" x14ac:dyDescent="0.25">
      <c r="A187" s="1" t="s">
        <v>105</v>
      </c>
      <c r="B187" s="3">
        <v>42354</v>
      </c>
      <c r="C187" s="1">
        <v>0</v>
      </c>
      <c r="D187" s="1">
        <v>0</v>
      </c>
      <c r="E187" s="1">
        <v>0</v>
      </c>
      <c r="F187" s="1">
        <v>328.2</v>
      </c>
      <c r="G187" s="1">
        <v>0</v>
      </c>
      <c r="H187" s="1">
        <v>0</v>
      </c>
      <c r="I187" s="1"/>
      <c r="J187" s="1"/>
      <c r="K187" s="1"/>
      <c r="L187" s="1"/>
    </row>
    <row r="188" spans="1:12" x14ac:dyDescent="0.25">
      <c r="A188" s="1" t="s">
        <v>105</v>
      </c>
      <c r="B188" s="3">
        <v>42410</v>
      </c>
      <c r="C188" s="1"/>
      <c r="D188" s="1"/>
      <c r="E188" s="1"/>
      <c r="F188" s="1"/>
      <c r="G188" s="1"/>
      <c r="H188" s="1"/>
      <c r="I188" s="1" t="s">
        <v>49</v>
      </c>
      <c r="J188" s="1">
        <v>0</v>
      </c>
      <c r="K188" s="1">
        <v>2</v>
      </c>
      <c r="L188" s="1" t="s">
        <v>38</v>
      </c>
    </row>
    <row r="189" spans="1:12" x14ac:dyDescent="0.25">
      <c r="A189" s="1" t="s">
        <v>105</v>
      </c>
      <c r="B189" s="3">
        <v>42473</v>
      </c>
      <c r="C189" s="1" t="s">
        <v>101</v>
      </c>
      <c r="D189" s="1" t="s">
        <v>101</v>
      </c>
      <c r="E189" s="1" t="s">
        <v>101</v>
      </c>
      <c r="F189" s="1" t="s">
        <v>101</v>
      </c>
      <c r="G189" s="1" t="s">
        <v>101</v>
      </c>
      <c r="H189" s="1">
        <v>0</v>
      </c>
      <c r="I189" s="1"/>
      <c r="J189" s="1"/>
      <c r="K189" s="1"/>
      <c r="L189" s="1"/>
    </row>
    <row r="190" spans="1:12" x14ac:dyDescent="0.25">
      <c r="A190" s="1" t="s">
        <v>105</v>
      </c>
      <c r="B190" s="3">
        <v>42564</v>
      </c>
      <c r="C190" s="1">
        <v>0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/>
      <c r="J190" s="1"/>
      <c r="K190" s="1"/>
      <c r="L190" s="1"/>
    </row>
    <row r="191" spans="1:12" x14ac:dyDescent="0.25">
      <c r="A191" s="6" t="s">
        <v>110</v>
      </c>
      <c r="B191" s="9" t="s">
        <v>43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x14ac:dyDescent="0.25">
      <c r="A192" s="6"/>
      <c r="B192" s="9" t="s">
        <v>92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x14ac:dyDescent="0.25">
      <c r="A193" s="6"/>
      <c r="B193" s="9" t="s">
        <v>45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5" spans="1:12" x14ac:dyDescent="0.25">
      <c r="A195" s="1"/>
      <c r="B195" s="3">
        <v>41976</v>
      </c>
      <c r="C195" s="1"/>
      <c r="D195" s="1"/>
      <c r="E195" s="1"/>
      <c r="F195" s="1"/>
      <c r="G195" s="1"/>
      <c r="H195" s="1"/>
      <c r="I195" s="1" t="s">
        <v>111</v>
      </c>
      <c r="J195" s="1" t="s">
        <v>112</v>
      </c>
      <c r="K195" s="1">
        <v>80</v>
      </c>
      <c r="L195" s="1" t="s">
        <v>33</v>
      </c>
    </row>
    <row r="196" spans="1:12" x14ac:dyDescent="0.25">
      <c r="A196" s="1"/>
      <c r="B196" s="3">
        <v>42011</v>
      </c>
      <c r="C196" s="1"/>
      <c r="D196" s="1"/>
      <c r="E196" s="1"/>
      <c r="F196" s="1"/>
      <c r="G196" s="1"/>
      <c r="H196" s="1"/>
      <c r="I196" s="1" t="s">
        <v>113</v>
      </c>
      <c r="J196" s="1">
        <v>5350</v>
      </c>
      <c r="K196" s="1">
        <v>170</v>
      </c>
      <c r="L196" s="1" t="s">
        <v>33</v>
      </c>
    </row>
    <row r="197" spans="1:12" x14ac:dyDescent="0.25">
      <c r="A197" s="1" t="s">
        <v>9</v>
      </c>
      <c r="B197" s="3">
        <v>42039</v>
      </c>
      <c r="C197" s="1"/>
      <c r="D197" s="1"/>
      <c r="E197" s="1"/>
      <c r="F197" s="1"/>
      <c r="G197" s="1"/>
      <c r="H197" s="1"/>
      <c r="I197" s="1" t="s">
        <v>98</v>
      </c>
      <c r="J197" s="1" t="s">
        <v>85</v>
      </c>
      <c r="K197" s="1">
        <v>209</v>
      </c>
      <c r="L197" s="1" t="s">
        <v>86</v>
      </c>
    </row>
    <row r="198" spans="1:12" x14ac:dyDescent="0.25">
      <c r="A198" s="1" t="s">
        <v>9</v>
      </c>
      <c r="B198" s="3">
        <v>42053</v>
      </c>
      <c r="C198" s="1"/>
      <c r="D198" s="1"/>
      <c r="E198" s="1"/>
      <c r="F198" s="1"/>
      <c r="G198" s="1"/>
      <c r="H198" s="1"/>
      <c r="I198" s="1" t="s">
        <v>114</v>
      </c>
      <c r="J198" s="1">
        <v>7762.4711662869304</v>
      </c>
      <c r="K198" s="1" t="s">
        <v>37</v>
      </c>
      <c r="L198" s="1" t="s">
        <v>33</v>
      </c>
    </row>
    <row r="199" spans="1:12" x14ac:dyDescent="0.25">
      <c r="A199" s="1" t="s">
        <v>9</v>
      </c>
      <c r="B199" s="3">
        <v>42074</v>
      </c>
      <c r="C199" s="1">
        <v>2198.9962158203102</v>
      </c>
      <c r="D199" s="1">
        <v>1762.44274902343</v>
      </c>
      <c r="E199" s="1">
        <v>1960.4800415039001</v>
      </c>
      <c r="F199" s="1">
        <v>42041268.5</v>
      </c>
      <c r="G199" s="1">
        <v>11382.0537109375</v>
      </c>
      <c r="H199" s="1">
        <v>16627.7666015625</v>
      </c>
      <c r="I199" s="1" t="s">
        <v>46</v>
      </c>
      <c r="J199" s="1">
        <v>10</v>
      </c>
      <c r="K199" s="1" t="s">
        <v>40</v>
      </c>
      <c r="L199" s="1" t="s">
        <v>38</v>
      </c>
    </row>
    <row r="200" spans="1:12" x14ac:dyDescent="0.25">
      <c r="A200" s="1" t="s">
        <v>9</v>
      </c>
      <c r="B200" s="3">
        <v>42102</v>
      </c>
      <c r="C200" s="1">
        <v>10563.225097656201</v>
      </c>
      <c r="D200" s="1">
        <v>2223.5845947265602</v>
      </c>
      <c r="E200" s="1">
        <v>1816.93725585937</v>
      </c>
      <c r="F200" s="1">
        <v>8820669.0999999903</v>
      </c>
      <c r="G200" s="1">
        <v>4848.4326171875</v>
      </c>
      <c r="H200" s="1">
        <v>0</v>
      </c>
      <c r="I200" s="1" t="s">
        <v>46</v>
      </c>
      <c r="J200" s="1">
        <v>410</v>
      </c>
      <c r="K200" s="1">
        <v>93</v>
      </c>
      <c r="L200" s="1" t="s">
        <v>38</v>
      </c>
    </row>
    <row r="201" spans="1:12" x14ac:dyDescent="0.25">
      <c r="A201" s="6" t="s">
        <v>9</v>
      </c>
      <c r="B201" s="7">
        <v>42144</v>
      </c>
      <c r="C201" s="6">
        <v>8773.7888183593604</v>
      </c>
      <c r="D201" s="6">
        <v>11176.916015625</v>
      </c>
      <c r="E201" s="6">
        <v>10542.657714843701</v>
      </c>
      <c r="F201" s="6">
        <v>24856631.600000001</v>
      </c>
      <c r="G201" s="6">
        <v>16847.8232421875</v>
      </c>
      <c r="H201" s="6">
        <v>4393.916015625</v>
      </c>
      <c r="I201" s="6" t="s">
        <v>46</v>
      </c>
      <c r="J201" s="6">
        <v>57</v>
      </c>
      <c r="K201" s="6" t="s">
        <v>40</v>
      </c>
      <c r="L201" s="6" t="s">
        <v>38</v>
      </c>
    </row>
    <row r="202" spans="1:12" x14ac:dyDescent="0.25">
      <c r="A202" s="6" t="s">
        <v>115</v>
      </c>
      <c r="B202" s="5" t="s">
        <v>43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x14ac:dyDescent="0.25">
      <c r="A203" s="6"/>
      <c r="B203" s="5" t="s">
        <v>92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x14ac:dyDescent="0.25">
      <c r="A204" s="6"/>
      <c r="B204" s="5" t="s">
        <v>45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x14ac:dyDescent="0.25">
      <c r="A205" s="14" t="s">
        <v>9</v>
      </c>
      <c r="B205" s="13">
        <v>42171</v>
      </c>
      <c r="C205" s="14">
        <v>378.39622497558503</v>
      </c>
      <c r="D205" s="14">
        <v>948.22030639648403</v>
      </c>
      <c r="E205" s="14">
        <v>594.87921142578102</v>
      </c>
      <c r="F205" s="14">
        <v>2455238.1</v>
      </c>
      <c r="G205" s="14">
        <v>1.8086806535720801</v>
      </c>
      <c r="H205" s="14">
        <v>0</v>
      </c>
      <c r="I205" s="14" t="s">
        <v>46</v>
      </c>
      <c r="J205" s="14" t="s">
        <v>33</v>
      </c>
      <c r="K205" s="14" t="s">
        <v>40</v>
      </c>
      <c r="L205" s="14" t="s">
        <v>38</v>
      </c>
    </row>
    <row r="206" spans="1:12" x14ac:dyDescent="0.25">
      <c r="A206" s="1" t="s">
        <v>9</v>
      </c>
      <c r="B206" s="3">
        <v>42200</v>
      </c>
      <c r="C206" s="1"/>
      <c r="D206" s="1"/>
      <c r="E206" s="1"/>
      <c r="F206" s="1"/>
      <c r="G206" s="1"/>
      <c r="H206" s="1"/>
      <c r="I206" s="1" t="s">
        <v>47</v>
      </c>
      <c r="J206" s="1">
        <v>3000</v>
      </c>
      <c r="K206" s="1" t="s">
        <v>40</v>
      </c>
      <c r="L206" s="1" t="s">
        <v>38</v>
      </c>
    </row>
    <row r="207" spans="1:12" x14ac:dyDescent="0.25">
      <c r="A207" s="1" t="s">
        <v>9</v>
      </c>
      <c r="B207" s="3">
        <v>42235</v>
      </c>
      <c r="C207" s="1">
        <v>33.852025985717702</v>
      </c>
      <c r="D207" s="1">
        <v>31.8580303192138</v>
      </c>
      <c r="E207" s="1">
        <v>4.5657502412796003</v>
      </c>
      <c r="F207" s="1">
        <v>733167.9</v>
      </c>
      <c r="G207" s="1">
        <v>1.2326134145259799</v>
      </c>
      <c r="H207" s="1">
        <v>0</v>
      </c>
      <c r="I207" s="1" t="s">
        <v>47</v>
      </c>
      <c r="J207" s="1">
        <v>2155</v>
      </c>
      <c r="K207" s="1">
        <v>632</v>
      </c>
      <c r="L207" s="1" t="s">
        <v>38</v>
      </c>
    </row>
    <row r="208" spans="1:12" x14ac:dyDescent="0.25">
      <c r="A208" s="1" t="s">
        <v>9</v>
      </c>
      <c r="B208" s="3">
        <v>42263</v>
      </c>
      <c r="C208" s="1">
        <v>0</v>
      </c>
      <c r="D208" s="1">
        <v>0</v>
      </c>
      <c r="E208" s="1">
        <v>0</v>
      </c>
      <c r="F208" s="1">
        <v>49913.199999999903</v>
      </c>
      <c r="G208" s="1">
        <v>0</v>
      </c>
      <c r="H208" s="1">
        <v>0</v>
      </c>
      <c r="I208" s="1" t="s">
        <v>48</v>
      </c>
      <c r="J208" s="1" t="s">
        <v>93</v>
      </c>
      <c r="K208" s="1">
        <v>555</v>
      </c>
      <c r="L208" s="1" t="s">
        <v>38</v>
      </c>
    </row>
    <row r="209" spans="1:12" x14ac:dyDescent="0.25">
      <c r="A209" s="1" t="s">
        <v>9</v>
      </c>
      <c r="B209" s="3">
        <v>42298</v>
      </c>
      <c r="C209" s="1">
        <v>0</v>
      </c>
      <c r="D209" s="1">
        <v>0</v>
      </c>
      <c r="E209" s="1">
        <v>0</v>
      </c>
      <c r="F209" s="1">
        <v>302335.40000000002</v>
      </c>
      <c r="G209" s="1">
        <v>1.8</v>
      </c>
      <c r="H209" s="1">
        <v>0</v>
      </c>
      <c r="I209" s="1" t="s">
        <v>47</v>
      </c>
      <c r="J209" s="1"/>
      <c r="K209" s="1"/>
      <c r="L209" s="1"/>
    </row>
    <row r="210" spans="1:12" x14ac:dyDescent="0.25">
      <c r="A210" s="1" t="s">
        <v>9</v>
      </c>
      <c r="B210" s="3">
        <v>42331</v>
      </c>
      <c r="C210" s="1"/>
      <c r="D210" s="1"/>
      <c r="E210" s="1"/>
      <c r="F210" s="1"/>
      <c r="G210" s="1"/>
      <c r="H210" s="1"/>
      <c r="I210" s="1" t="s">
        <v>49</v>
      </c>
      <c r="J210" s="1">
        <v>3050</v>
      </c>
      <c r="K210" s="1">
        <v>470</v>
      </c>
      <c r="L210" s="1" t="s">
        <v>38</v>
      </c>
    </row>
    <row r="211" spans="1:12" x14ac:dyDescent="0.25">
      <c r="A211" s="1" t="s">
        <v>9</v>
      </c>
      <c r="B211" s="3">
        <v>42354</v>
      </c>
      <c r="C211" s="1">
        <v>0</v>
      </c>
      <c r="D211" s="1">
        <v>0</v>
      </c>
      <c r="E211" s="1">
        <v>0</v>
      </c>
      <c r="F211" s="1">
        <v>20856.599999999999</v>
      </c>
      <c r="G211" s="1">
        <v>0</v>
      </c>
      <c r="H211" s="1">
        <v>0</v>
      </c>
      <c r="I211" s="1"/>
      <c r="J211" s="1"/>
      <c r="K211" s="1"/>
      <c r="L211" s="1"/>
    </row>
    <row r="212" spans="1:12" x14ac:dyDescent="0.25">
      <c r="A212" s="1" t="s">
        <v>9</v>
      </c>
      <c r="B212" s="3">
        <v>42410</v>
      </c>
      <c r="C212" s="1"/>
      <c r="D212" s="1"/>
      <c r="E212" s="1"/>
      <c r="F212" s="1"/>
      <c r="G212" s="1"/>
      <c r="H212" s="1"/>
      <c r="I212" s="1" t="s">
        <v>49</v>
      </c>
      <c r="J212" s="1">
        <v>69</v>
      </c>
      <c r="K212" s="1">
        <v>2</v>
      </c>
      <c r="L212" s="1" t="s">
        <v>38</v>
      </c>
    </row>
    <row r="213" spans="1:12" x14ac:dyDescent="0.25">
      <c r="A213" s="1" t="s">
        <v>9</v>
      </c>
      <c r="B213" s="3">
        <v>42473</v>
      </c>
      <c r="C213" s="1">
        <v>2.6</v>
      </c>
      <c r="D213" s="1">
        <v>37.799999999999898</v>
      </c>
      <c r="E213" s="1">
        <v>15.3</v>
      </c>
      <c r="F213" s="1">
        <v>17902.599999999999</v>
      </c>
      <c r="G213" s="1">
        <v>63.3</v>
      </c>
      <c r="H213" s="1">
        <v>0</v>
      </c>
      <c r="I213" s="1"/>
      <c r="J213" s="1"/>
      <c r="K213" s="1"/>
      <c r="L213" s="1"/>
    </row>
    <row r="214" spans="1:12" x14ac:dyDescent="0.25">
      <c r="A214" s="1" t="s">
        <v>9</v>
      </c>
      <c r="B214" s="3">
        <v>42564</v>
      </c>
      <c r="C214" s="1">
        <v>0</v>
      </c>
      <c r="D214" s="1">
        <v>0</v>
      </c>
      <c r="E214" s="1">
        <v>0</v>
      </c>
      <c r="F214" s="1">
        <v>183.9</v>
      </c>
      <c r="G214" s="1">
        <v>0</v>
      </c>
      <c r="H214" s="1">
        <v>0</v>
      </c>
      <c r="I214" s="1"/>
      <c r="J214" s="1"/>
      <c r="K214" s="1"/>
      <c r="L214" s="1"/>
    </row>
    <row r="215" spans="1:12" x14ac:dyDescent="0.25">
      <c r="A215" s="6" t="s">
        <v>116</v>
      </c>
      <c r="B215" s="9" t="s">
        <v>43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x14ac:dyDescent="0.25">
      <c r="A216" s="6"/>
      <c r="B216" s="9" t="s">
        <v>92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x14ac:dyDescent="0.25">
      <c r="A217" s="6"/>
      <c r="B217" s="9" t="s">
        <v>45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9" spans="1:12" x14ac:dyDescent="0.25">
      <c r="A219" s="1" t="s">
        <v>10</v>
      </c>
      <c r="B219" s="3">
        <v>41976</v>
      </c>
      <c r="C219" s="1"/>
      <c r="D219" s="1"/>
      <c r="E219" s="1"/>
      <c r="F219" s="1"/>
      <c r="G219" s="1"/>
      <c r="H219" s="1"/>
      <c r="I219" s="1"/>
      <c r="J219" s="1"/>
      <c r="K219" s="1"/>
      <c r="L219" s="1" t="s">
        <v>33</v>
      </c>
    </row>
    <row r="220" spans="1:12" x14ac:dyDescent="0.25">
      <c r="A220" s="1" t="s">
        <v>10</v>
      </c>
      <c r="B220" s="3">
        <v>42011</v>
      </c>
      <c r="C220" s="1"/>
      <c r="D220" s="1"/>
      <c r="E220" s="1"/>
      <c r="F220" s="1"/>
      <c r="G220" s="1"/>
      <c r="H220" s="1"/>
      <c r="I220" s="1" t="s">
        <v>117</v>
      </c>
      <c r="J220" s="1">
        <v>3300</v>
      </c>
      <c r="K220" s="4">
        <v>4.8611111111111112E-2</v>
      </c>
      <c r="L220" s="1" t="s">
        <v>33</v>
      </c>
    </row>
    <row r="221" spans="1:12" x14ac:dyDescent="0.25">
      <c r="A221" s="1" t="s">
        <v>10</v>
      </c>
      <c r="B221" s="3">
        <v>42039</v>
      </c>
      <c r="C221" s="1"/>
      <c r="D221" s="1"/>
      <c r="E221" s="1"/>
      <c r="F221" s="1"/>
      <c r="G221" s="1"/>
      <c r="H221" s="1"/>
      <c r="I221" s="1" t="s">
        <v>98</v>
      </c>
      <c r="J221" s="1">
        <v>2238.7211385683399</v>
      </c>
      <c r="K221" s="1" t="s">
        <v>33</v>
      </c>
      <c r="L221" s="1" t="s">
        <v>33</v>
      </c>
    </row>
    <row r="222" spans="1:12" x14ac:dyDescent="0.25">
      <c r="A222" s="1" t="s">
        <v>10</v>
      </c>
      <c r="B222" s="3">
        <v>42053</v>
      </c>
      <c r="C222" s="1"/>
      <c r="D222" s="1"/>
      <c r="E222" s="1"/>
      <c r="F222" s="1"/>
      <c r="G222" s="1"/>
      <c r="H222" s="1"/>
      <c r="I222" s="1" t="s">
        <v>118</v>
      </c>
      <c r="J222" s="1">
        <v>81283.051616419994</v>
      </c>
      <c r="K222" s="1" t="s">
        <v>37</v>
      </c>
      <c r="L222" s="1" t="s">
        <v>86</v>
      </c>
    </row>
    <row r="223" spans="1:12" x14ac:dyDescent="0.25">
      <c r="A223" s="1" t="s">
        <v>10</v>
      </c>
      <c r="B223" s="3">
        <v>42074</v>
      </c>
      <c r="C223" s="1">
        <v>33800.480468759997</v>
      </c>
      <c r="D223" s="1">
        <v>2383.0079345703102</v>
      </c>
      <c r="E223" s="1">
        <v>2310.5599365234302</v>
      </c>
      <c r="F223" s="1">
        <v>45932.100000010003</v>
      </c>
      <c r="G223" s="1">
        <v>4461.7294921875</v>
      </c>
      <c r="H223" s="1">
        <v>124223.84375001</v>
      </c>
      <c r="I223" s="1" t="s">
        <v>119</v>
      </c>
      <c r="J223" s="1">
        <v>99500</v>
      </c>
      <c r="K223" s="1" t="s">
        <v>37</v>
      </c>
      <c r="L223" s="1" t="s">
        <v>38</v>
      </c>
    </row>
    <row r="224" spans="1:12" x14ac:dyDescent="0.25">
      <c r="A224" s="1" t="s">
        <v>10</v>
      </c>
      <c r="B224" s="3">
        <v>42102</v>
      </c>
      <c r="C224" s="1">
        <v>14.167439937591499</v>
      </c>
      <c r="D224" s="1">
        <v>0</v>
      </c>
      <c r="E224" s="1">
        <v>0</v>
      </c>
      <c r="F224" s="1">
        <v>8200.4</v>
      </c>
      <c r="G224" s="1">
        <v>0</v>
      </c>
      <c r="H224" s="1">
        <v>28.6020860671997</v>
      </c>
      <c r="I224" s="1" t="s">
        <v>46</v>
      </c>
      <c r="J224" s="1">
        <v>5200</v>
      </c>
      <c r="K224" s="1">
        <v>555</v>
      </c>
      <c r="L224" s="1" t="s">
        <v>38</v>
      </c>
    </row>
    <row r="225" spans="1:12" x14ac:dyDescent="0.25">
      <c r="A225" s="6" t="s">
        <v>10</v>
      </c>
      <c r="B225" s="7">
        <v>42144</v>
      </c>
      <c r="C225" s="6">
        <v>3999.9031982421802</v>
      </c>
      <c r="D225" s="6">
        <v>316.82357788085898</v>
      </c>
      <c r="E225" s="6">
        <v>617.17135620117006</v>
      </c>
      <c r="F225" s="6">
        <v>29735.4</v>
      </c>
      <c r="G225" s="6">
        <v>74.683904647827106</v>
      </c>
      <c r="H225" s="6">
        <v>0</v>
      </c>
      <c r="I225" s="6" t="s">
        <v>46</v>
      </c>
      <c r="J225" s="6">
        <v>16000</v>
      </c>
      <c r="K225" s="6" t="s">
        <v>37</v>
      </c>
      <c r="L225" s="6">
        <v>24.6</v>
      </c>
    </row>
    <row r="226" spans="1:12" x14ac:dyDescent="0.25">
      <c r="A226" s="6" t="s">
        <v>120</v>
      </c>
      <c r="B226" s="5" t="s">
        <v>43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x14ac:dyDescent="0.25">
      <c r="A227" s="6"/>
      <c r="B227" s="5" t="s">
        <v>92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x14ac:dyDescent="0.25">
      <c r="A228" s="6"/>
      <c r="B228" s="5" t="s">
        <v>45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x14ac:dyDescent="0.25">
      <c r="A229" s="14" t="s">
        <v>10</v>
      </c>
      <c r="B229" s="13">
        <v>42171</v>
      </c>
      <c r="C229" s="14">
        <v>4236.3610839843705</v>
      </c>
      <c r="D229" s="14">
        <v>705.95764160156205</v>
      </c>
      <c r="E229" s="14">
        <v>496.13804626464798</v>
      </c>
      <c r="F229" s="14">
        <v>16254.7</v>
      </c>
      <c r="G229" s="14">
        <v>7.5358085632324201</v>
      </c>
      <c r="H229" s="14">
        <v>58.938629150390597</v>
      </c>
      <c r="I229" s="14" t="s">
        <v>46</v>
      </c>
      <c r="J229" s="14">
        <v>560</v>
      </c>
      <c r="K229" s="14">
        <v>299</v>
      </c>
      <c r="L229" s="14">
        <v>29.8</v>
      </c>
    </row>
    <row r="230" spans="1:12" x14ac:dyDescent="0.25">
      <c r="A230" s="1" t="s">
        <v>10</v>
      </c>
      <c r="B230" s="3">
        <v>42200</v>
      </c>
      <c r="C230" s="1"/>
      <c r="D230" s="1"/>
      <c r="E230" s="1"/>
      <c r="F230" s="1"/>
      <c r="G230" s="1"/>
      <c r="H230" s="1"/>
      <c r="I230" s="1" t="s">
        <v>47</v>
      </c>
      <c r="J230" s="1">
        <v>3000</v>
      </c>
      <c r="K230" s="1">
        <v>768</v>
      </c>
      <c r="L230" s="1" t="s">
        <v>38</v>
      </c>
    </row>
    <row r="231" spans="1:12" x14ac:dyDescent="0.25">
      <c r="A231" s="1" t="s">
        <v>10</v>
      </c>
      <c r="B231" s="3">
        <v>42235</v>
      </c>
      <c r="C231" s="1">
        <v>0</v>
      </c>
      <c r="D231" s="1">
        <v>0</v>
      </c>
      <c r="E231" s="1">
        <v>0</v>
      </c>
      <c r="F231" s="1">
        <v>767.9</v>
      </c>
      <c r="G231" s="1">
        <v>0</v>
      </c>
      <c r="H231" s="1">
        <v>0</v>
      </c>
      <c r="I231" s="1" t="s">
        <v>47</v>
      </c>
      <c r="J231" s="1">
        <v>150</v>
      </c>
      <c r="K231" s="1">
        <v>43</v>
      </c>
      <c r="L231" s="1">
        <v>2</v>
      </c>
    </row>
    <row r="232" spans="1:12" x14ac:dyDescent="0.25">
      <c r="A232" s="1" t="s">
        <v>10</v>
      </c>
      <c r="B232" s="3">
        <v>42263</v>
      </c>
      <c r="C232" s="1">
        <v>20.1767978668212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 t="s">
        <v>48</v>
      </c>
      <c r="J232" s="1">
        <v>2.5</v>
      </c>
      <c r="K232" s="1">
        <v>4</v>
      </c>
      <c r="L232" s="1" t="s">
        <v>38</v>
      </c>
    </row>
    <row r="233" spans="1:12" x14ac:dyDescent="0.25">
      <c r="A233" s="1" t="s">
        <v>10</v>
      </c>
      <c r="B233" s="3">
        <v>42298</v>
      </c>
      <c r="C233" s="1">
        <v>149.4</v>
      </c>
      <c r="D233" s="1">
        <v>11</v>
      </c>
      <c r="E233" s="1">
        <v>0</v>
      </c>
      <c r="F233" s="1">
        <v>42014.9</v>
      </c>
      <c r="G233" s="1">
        <v>0</v>
      </c>
      <c r="H233" s="1">
        <v>17.3</v>
      </c>
      <c r="I233" s="1" t="s">
        <v>47</v>
      </c>
      <c r="J233" s="1"/>
      <c r="K233" s="1"/>
      <c r="L233" s="1"/>
    </row>
    <row r="234" spans="1:12" x14ac:dyDescent="0.25">
      <c r="A234" s="1" t="s">
        <v>10</v>
      </c>
      <c r="B234" s="3">
        <v>42331</v>
      </c>
      <c r="C234" s="1"/>
      <c r="D234" s="1"/>
      <c r="E234" s="1"/>
      <c r="F234" s="1"/>
      <c r="G234" s="1"/>
      <c r="H234" s="1"/>
      <c r="I234" s="1" t="s">
        <v>49</v>
      </c>
      <c r="J234" s="1">
        <v>35200</v>
      </c>
      <c r="K234" s="1">
        <v>7380</v>
      </c>
      <c r="L234" s="1">
        <v>2419.6</v>
      </c>
    </row>
    <row r="235" spans="1:12" x14ac:dyDescent="0.25">
      <c r="A235" s="1" t="s">
        <v>10</v>
      </c>
      <c r="B235" s="3">
        <v>42354</v>
      </c>
      <c r="C235" s="1">
        <v>1381.8</v>
      </c>
      <c r="D235" s="1">
        <v>0</v>
      </c>
      <c r="E235" s="1">
        <v>0</v>
      </c>
      <c r="F235" s="1">
        <v>129372.7</v>
      </c>
      <c r="G235" s="1">
        <v>0</v>
      </c>
      <c r="H235" s="1">
        <v>0</v>
      </c>
      <c r="I235" s="1"/>
      <c r="J235" s="1"/>
      <c r="K235" s="1"/>
      <c r="L235" s="1"/>
    </row>
    <row r="236" spans="1:12" x14ac:dyDescent="0.25">
      <c r="A236" s="1" t="s">
        <v>10</v>
      </c>
      <c r="B236" s="3">
        <v>42410</v>
      </c>
      <c r="C236" s="1"/>
      <c r="D236" s="1"/>
      <c r="E236" s="1"/>
      <c r="F236" s="1"/>
      <c r="G236" s="1"/>
      <c r="H236" s="1"/>
      <c r="I236" s="1" t="s">
        <v>108</v>
      </c>
      <c r="J236" s="1">
        <v>3300</v>
      </c>
      <c r="K236" s="1">
        <v>1400</v>
      </c>
      <c r="L236" s="1">
        <v>28.2</v>
      </c>
    </row>
    <row r="237" spans="1:12" x14ac:dyDescent="0.25">
      <c r="A237" s="1" t="s">
        <v>10</v>
      </c>
      <c r="B237" s="3">
        <v>42473</v>
      </c>
      <c r="C237" s="1">
        <v>178.4</v>
      </c>
      <c r="D237" s="1">
        <v>11.1</v>
      </c>
      <c r="E237" s="1">
        <v>0</v>
      </c>
      <c r="F237" s="1">
        <v>927232</v>
      </c>
      <c r="G237" s="1">
        <v>1.2</v>
      </c>
      <c r="H237" s="1">
        <v>0</v>
      </c>
      <c r="I237" s="1"/>
      <c r="J237" s="1"/>
      <c r="K237" s="1"/>
      <c r="L237" s="1"/>
    </row>
    <row r="238" spans="1:12" x14ac:dyDescent="0.25">
      <c r="A238" s="1" t="s">
        <v>10</v>
      </c>
      <c r="B238" s="3">
        <v>42564</v>
      </c>
      <c r="C238" s="1">
        <v>50.9</v>
      </c>
      <c r="D238" s="1">
        <v>0</v>
      </c>
      <c r="E238" s="1">
        <v>0</v>
      </c>
      <c r="F238" s="1">
        <v>244133.2</v>
      </c>
      <c r="G238" s="1">
        <v>0</v>
      </c>
      <c r="H238" s="1">
        <v>0</v>
      </c>
      <c r="I238" s="1"/>
      <c r="J238" s="1"/>
      <c r="K238" s="1"/>
      <c r="L238" s="1"/>
    </row>
    <row r="239" spans="1:12" x14ac:dyDescent="0.25">
      <c r="A239" s="6" t="s">
        <v>121</v>
      </c>
      <c r="B239" s="9" t="s">
        <v>43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1:12" x14ac:dyDescent="0.25">
      <c r="A240" s="6"/>
      <c r="B240" s="9" t="s">
        <v>92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x14ac:dyDescent="0.25">
      <c r="A241" s="6"/>
      <c r="B241" s="9" t="s">
        <v>45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3" spans="1:12" x14ac:dyDescent="0.25">
      <c r="A243" s="1" t="s">
        <v>11</v>
      </c>
      <c r="B243" s="3">
        <v>41976</v>
      </c>
      <c r="C243" s="1"/>
      <c r="D243" s="1"/>
      <c r="E243" s="1"/>
      <c r="F243" s="1"/>
      <c r="G243" s="1"/>
      <c r="H243" s="1"/>
      <c r="I243" s="1" t="s">
        <v>122</v>
      </c>
      <c r="J243" s="1" t="s">
        <v>123</v>
      </c>
      <c r="K243" s="1">
        <v>830</v>
      </c>
      <c r="L243" s="1" t="s">
        <v>33</v>
      </c>
    </row>
    <row r="244" spans="1:12" x14ac:dyDescent="0.25">
      <c r="A244" s="1" t="s">
        <v>11</v>
      </c>
      <c r="B244" s="3">
        <v>42011</v>
      </c>
      <c r="C244" s="1"/>
      <c r="D244" s="1"/>
      <c r="E244" s="1"/>
      <c r="F244" s="1"/>
      <c r="G244" s="1"/>
      <c r="H244" s="1"/>
      <c r="I244" s="1" t="s">
        <v>124</v>
      </c>
      <c r="J244" s="1" t="s">
        <v>93</v>
      </c>
      <c r="K244" s="1">
        <v>20</v>
      </c>
      <c r="L244" s="1" t="s">
        <v>33</v>
      </c>
    </row>
    <row r="245" spans="1:12" x14ac:dyDescent="0.25">
      <c r="A245" s="1" t="s">
        <v>11</v>
      </c>
      <c r="B245" s="3">
        <v>42039</v>
      </c>
      <c r="C245" s="1"/>
      <c r="D245" s="1"/>
      <c r="E245" s="1"/>
      <c r="F245" s="1"/>
      <c r="G245" s="1"/>
      <c r="H245" s="1"/>
      <c r="I245" s="1" t="s">
        <v>98</v>
      </c>
      <c r="J245" s="1">
        <v>1584.89319246112</v>
      </c>
      <c r="K245" s="1" t="s">
        <v>33</v>
      </c>
      <c r="L245" s="1" t="s">
        <v>33</v>
      </c>
    </row>
    <row r="246" spans="1:12" x14ac:dyDescent="0.25">
      <c r="A246" s="1" t="s">
        <v>11</v>
      </c>
      <c r="B246" s="3">
        <v>42053</v>
      </c>
      <c r="C246" s="1"/>
      <c r="D246" s="1"/>
      <c r="E246" s="1"/>
      <c r="F246" s="1"/>
      <c r="G246" s="1"/>
      <c r="H246" s="1"/>
      <c r="I246" s="1" t="s">
        <v>125</v>
      </c>
      <c r="J246" s="1" t="s">
        <v>33</v>
      </c>
      <c r="K246" s="1" t="s">
        <v>40</v>
      </c>
      <c r="L246" s="1" t="s">
        <v>33</v>
      </c>
    </row>
    <row r="247" spans="1:12" x14ac:dyDescent="0.25">
      <c r="A247" s="1" t="s">
        <v>11</v>
      </c>
      <c r="B247" s="3">
        <v>42074</v>
      </c>
      <c r="C247" s="1">
        <v>582.57107543945301</v>
      </c>
      <c r="D247" s="1">
        <v>675.46945190429597</v>
      </c>
      <c r="E247" s="1">
        <v>1841.7255859375</v>
      </c>
      <c r="F247" s="1">
        <v>4655</v>
      </c>
      <c r="G247" s="1">
        <v>109.08790588378901</v>
      </c>
      <c r="H247" s="1">
        <v>0</v>
      </c>
      <c r="I247" s="1" t="s">
        <v>99</v>
      </c>
      <c r="J247" s="1" t="s">
        <v>33</v>
      </c>
      <c r="K247" s="1" t="s">
        <v>40</v>
      </c>
      <c r="L247" s="1" t="s">
        <v>38</v>
      </c>
    </row>
    <row r="248" spans="1:12" x14ac:dyDescent="0.25">
      <c r="A248" s="1" t="s">
        <v>11</v>
      </c>
      <c r="B248" s="3">
        <v>42102</v>
      </c>
      <c r="C248" s="1">
        <v>2123.259765625</v>
      </c>
      <c r="D248" s="1">
        <v>2535.8275146484302</v>
      </c>
      <c r="E248" s="1">
        <v>2663.5384521484302</v>
      </c>
      <c r="F248" s="1">
        <v>2889.1</v>
      </c>
      <c r="G248" s="1">
        <v>11.347313880920399</v>
      </c>
      <c r="H248" s="1">
        <v>0</v>
      </c>
      <c r="I248" s="1" t="s">
        <v>46</v>
      </c>
      <c r="J248" s="1" t="s">
        <v>93</v>
      </c>
      <c r="K248" s="1" t="s">
        <v>40</v>
      </c>
      <c r="L248" s="1" t="s">
        <v>38</v>
      </c>
    </row>
    <row r="249" spans="1:12" x14ac:dyDescent="0.25">
      <c r="A249" s="6" t="s">
        <v>11</v>
      </c>
      <c r="B249" s="7">
        <v>42144</v>
      </c>
      <c r="C249" s="6">
        <v>2096.44116210937</v>
      </c>
      <c r="D249" s="6">
        <v>3641.3990478515602</v>
      </c>
      <c r="E249" s="6">
        <v>7080.0578613281205</v>
      </c>
      <c r="F249" s="6">
        <v>14582.3</v>
      </c>
      <c r="G249" s="6">
        <v>25.299657821655199</v>
      </c>
      <c r="H249" s="6">
        <v>0</v>
      </c>
      <c r="I249" s="6" t="s">
        <v>99</v>
      </c>
      <c r="J249" s="6" t="s">
        <v>33</v>
      </c>
      <c r="K249" s="6" t="s">
        <v>40</v>
      </c>
      <c r="L249" s="6" t="s">
        <v>38</v>
      </c>
    </row>
    <row r="250" spans="1:12" x14ac:dyDescent="0.25">
      <c r="A250" s="6" t="s">
        <v>126</v>
      </c>
      <c r="B250" s="5" t="s">
        <v>43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1:12" x14ac:dyDescent="0.25">
      <c r="A251" s="6"/>
      <c r="B251" s="5" t="s">
        <v>92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1:12" x14ac:dyDescent="0.25">
      <c r="A252" s="6"/>
      <c r="B252" s="5" t="s">
        <v>45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1:12" x14ac:dyDescent="0.25">
      <c r="A253" s="14" t="s">
        <v>11</v>
      </c>
      <c r="B253" s="13">
        <v>42171</v>
      </c>
      <c r="C253" s="14">
        <v>178.52030944824199</v>
      </c>
      <c r="D253" s="14">
        <v>717.68270874023403</v>
      </c>
      <c r="E253" s="14">
        <v>399.97322082519503</v>
      </c>
      <c r="F253" s="14">
        <v>2126.5</v>
      </c>
      <c r="G253" s="14">
        <v>0</v>
      </c>
      <c r="H253" s="14">
        <v>0</v>
      </c>
      <c r="I253" s="14" t="s">
        <v>46</v>
      </c>
      <c r="J253" s="14" t="s">
        <v>33</v>
      </c>
      <c r="K253" s="14" t="s">
        <v>40</v>
      </c>
      <c r="L253" s="14" t="s">
        <v>38</v>
      </c>
    </row>
    <row r="254" spans="1:12" x14ac:dyDescent="0.25">
      <c r="A254" s="1" t="s">
        <v>11</v>
      </c>
      <c r="B254" s="3">
        <v>42200</v>
      </c>
      <c r="C254" s="1"/>
      <c r="D254" s="1"/>
      <c r="E254" s="1"/>
      <c r="F254" s="1"/>
      <c r="G254" s="1"/>
      <c r="H254" s="1"/>
      <c r="I254" s="1" t="s">
        <v>47</v>
      </c>
      <c r="J254" s="1">
        <v>9</v>
      </c>
      <c r="K254" s="1" t="s">
        <v>40</v>
      </c>
      <c r="L254" s="1" t="s">
        <v>38</v>
      </c>
    </row>
    <row r="255" spans="1:12" x14ac:dyDescent="0.25">
      <c r="A255" s="1" t="s">
        <v>11</v>
      </c>
      <c r="B255" s="3">
        <v>42235</v>
      </c>
      <c r="C255" s="1">
        <v>0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 t="s">
        <v>47</v>
      </c>
      <c r="J255" s="1" t="s">
        <v>33</v>
      </c>
      <c r="K255" s="1" t="s">
        <v>40</v>
      </c>
      <c r="L255" s="1" t="s">
        <v>38</v>
      </c>
    </row>
    <row r="256" spans="1:12" x14ac:dyDescent="0.25">
      <c r="A256" s="1" t="s">
        <v>11</v>
      </c>
      <c r="B256" s="3">
        <v>42263</v>
      </c>
      <c r="C256" s="1">
        <v>6.8114259243011404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 t="s">
        <v>48</v>
      </c>
      <c r="J256" s="1">
        <v>0</v>
      </c>
      <c r="K256" s="1" t="s">
        <v>40</v>
      </c>
      <c r="L256" s="1" t="s">
        <v>38</v>
      </c>
    </row>
    <row r="257" spans="1:12" x14ac:dyDescent="0.25">
      <c r="A257" s="1" t="s">
        <v>11</v>
      </c>
      <c r="B257" s="3">
        <v>42298</v>
      </c>
      <c r="C257" s="1" t="s">
        <v>101</v>
      </c>
      <c r="D257" s="1" t="s">
        <v>101</v>
      </c>
      <c r="E257" s="1" t="s">
        <v>101</v>
      </c>
      <c r="F257" s="1" t="s">
        <v>101</v>
      </c>
      <c r="G257" s="1" t="s">
        <v>101</v>
      </c>
      <c r="H257" s="1">
        <v>0</v>
      </c>
      <c r="I257" s="1"/>
      <c r="J257" s="1"/>
      <c r="K257" s="1"/>
      <c r="L257" s="1"/>
    </row>
    <row r="258" spans="1:12" x14ac:dyDescent="0.25">
      <c r="A258" s="1" t="s">
        <v>11</v>
      </c>
      <c r="B258" s="3">
        <v>42331</v>
      </c>
      <c r="C258" s="1"/>
      <c r="D258" s="1"/>
      <c r="E258" s="1"/>
      <c r="F258" s="1"/>
      <c r="G258" s="1"/>
      <c r="H258" s="1"/>
      <c r="I258" s="1" t="s">
        <v>51</v>
      </c>
      <c r="J258" s="1" t="s">
        <v>51</v>
      </c>
      <c r="K258" s="1" t="s">
        <v>51</v>
      </c>
      <c r="L258" s="1" t="s">
        <v>51</v>
      </c>
    </row>
    <row r="259" spans="1:12" x14ac:dyDescent="0.25">
      <c r="A259" s="1" t="s">
        <v>11</v>
      </c>
      <c r="B259" s="3">
        <v>42354</v>
      </c>
      <c r="C259" s="1">
        <v>0</v>
      </c>
      <c r="D259" s="1">
        <v>0</v>
      </c>
      <c r="E259" s="1">
        <v>0</v>
      </c>
      <c r="F259" s="1">
        <v>223</v>
      </c>
      <c r="G259" s="1">
        <v>0</v>
      </c>
      <c r="H259" s="1">
        <v>0</v>
      </c>
      <c r="I259" s="1"/>
      <c r="J259" s="1"/>
      <c r="K259" s="1"/>
      <c r="L259" s="1"/>
    </row>
    <row r="260" spans="1:12" x14ac:dyDescent="0.25">
      <c r="A260" s="1" t="s">
        <v>11</v>
      </c>
      <c r="B260" s="3">
        <v>42410</v>
      </c>
      <c r="C260" s="1"/>
      <c r="D260" s="1"/>
      <c r="E260" s="1"/>
      <c r="F260" s="1"/>
      <c r="G260" s="1"/>
      <c r="H260" s="1"/>
      <c r="I260" s="1" t="s">
        <v>49</v>
      </c>
      <c r="J260" s="1">
        <v>0</v>
      </c>
      <c r="K260" s="1">
        <v>2</v>
      </c>
      <c r="L260" s="1" t="s">
        <v>38</v>
      </c>
    </row>
    <row r="261" spans="1:12" x14ac:dyDescent="0.25">
      <c r="A261" s="1" t="s">
        <v>11</v>
      </c>
      <c r="B261" s="3">
        <v>42473</v>
      </c>
      <c r="C261" s="1">
        <v>1.8</v>
      </c>
      <c r="D261" s="1">
        <v>0</v>
      </c>
      <c r="E261" s="1">
        <v>4</v>
      </c>
      <c r="F261" s="1">
        <v>70.7</v>
      </c>
      <c r="G261" s="1">
        <v>0</v>
      </c>
      <c r="H261" s="1">
        <v>0</v>
      </c>
      <c r="I261" s="1"/>
      <c r="J261" s="1"/>
      <c r="K261" s="1"/>
      <c r="L261" s="1"/>
    </row>
    <row r="262" spans="1:12" x14ac:dyDescent="0.25">
      <c r="A262" s="1" t="s">
        <v>11</v>
      </c>
      <c r="B262" s="3">
        <v>42564</v>
      </c>
      <c r="C262" s="1">
        <v>0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/>
      <c r="J262" s="1"/>
      <c r="K262" s="1"/>
      <c r="L262" s="1"/>
    </row>
    <row r="263" spans="1:12" x14ac:dyDescent="0.25">
      <c r="A263" s="6" t="s">
        <v>127</v>
      </c>
      <c r="B263" s="9" t="s">
        <v>43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1:12" x14ac:dyDescent="0.25">
      <c r="A264" s="6"/>
      <c r="B264" s="9" t="s">
        <v>92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1:12" x14ac:dyDescent="0.25">
      <c r="A265" s="6"/>
      <c r="B265" s="9" t="s">
        <v>45</v>
      </c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7" spans="1:12" x14ac:dyDescent="0.25">
      <c r="A267" s="1" t="s">
        <v>128</v>
      </c>
      <c r="B267" s="3">
        <v>41976</v>
      </c>
      <c r="C267" s="1"/>
      <c r="D267" s="1"/>
      <c r="E267" s="1"/>
      <c r="F267" s="1"/>
      <c r="G267" s="1"/>
      <c r="H267" s="1"/>
      <c r="I267" s="1"/>
      <c r="J267" s="1"/>
      <c r="K267" s="1"/>
      <c r="L267" s="1" t="s">
        <v>33</v>
      </c>
    </row>
    <row r="268" spans="1:12" x14ac:dyDescent="0.25">
      <c r="A268" s="1" t="s">
        <v>128</v>
      </c>
      <c r="B268" s="3">
        <v>42011</v>
      </c>
      <c r="C268" s="1"/>
      <c r="D268" s="1"/>
      <c r="E268" s="1"/>
      <c r="F268" s="1"/>
      <c r="G268" s="1"/>
      <c r="H268" s="1"/>
      <c r="I268" s="1" t="s">
        <v>129</v>
      </c>
      <c r="J268" s="1">
        <v>85</v>
      </c>
      <c r="K268" s="1">
        <v>40</v>
      </c>
      <c r="L268" s="1" t="s">
        <v>33</v>
      </c>
    </row>
    <row r="269" spans="1:12" x14ac:dyDescent="0.25">
      <c r="A269" s="1" t="s">
        <v>128</v>
      </c>
      <c r="B269" s="3">
        <v>42039</v>
      </c>
      <c r="C269" s="1"/>
      <c r="D269" s="1"/>
      <c r="E269" s="1"/>
      <c r="F269" s="1"/>
      <c r="G269" s="1"/>
      <c r="H269" s="1"/>
      <c r="I269" s="1" t="s">
        <v>98</v>
      </c>
      <c r="J269" s="1">
        <v>707.94578438413805</v>
      </c>
      <c r="K269" s="1" t="s">
        <v>33</v>
      </c>
      <c r="L269" s="1" t="s">
        <v>33</v>
      </c>
    </row>
    <row r="270" spans="1:12" x14ac:dyDescent="0.25">
      <c r="A270" s="1" t="s">
        <v>128</v>
      </c>
      <c r="B270" s="3">
        <v>42053</v>
      </c>
      <c r="C270" s="1"/>
      <c r="D270" s="1"/>
      <c r="E270" s="1"/>
      <c r="F270" s="1"/>
      <c r="G270" s="1"/>
      <c r="H270" s="1"/>
      <c r="I270" s="1" t="s">
        <v>87</v>
      </c>
      <c r="J270" s="1" t="s">
        <v>33</v>
      </c>
      <c r="K270" s="1">
        <v>8</v>
      </c>
      <c r="L270" s="1" t="s">
        <v>33</v>
      </c>
    </row>
    <row r="271" spans="1:12" x14ac:dyDescent="0.25">
      <c r="A271" s="1" t="s">
        <v>128</v>
      </c>
      <c r="B271" s="3">
        <v>42074</v>
      </c>
      <c r="C271" s="1">
        <v>723.3115234375</v>
      </c>
      <c r="D271" s="1">
        <v>676.72412109375</v>
      </c>
      <c r="E271" s="1">
        <v>1533.9175415039001</v>
      </c>
      <c r="F271" s="1">
        <v>7826.1</v>
      </c>
      <c r="G271" s="1">
        <v>53.938888549804602</v>
      </c>
      <c r="H271" s="1">
        <v>0</v>
      </c>
      <c r="I271" s="1" t="s">
        <v>99</v>
      </c>
      <c r="J271" s="1" t="s">
        <v>33</v>
      </c>
      <c r="K271" s="1" t="s">
        <v>40</v>
      </c>
      <c r="L271" s="1" t="s">
        <v>38</v>
      </c>
    </row>
    <row r="272" spans="1:12" x14ac:dyDescent="0.25">
      <c r="A272" s="1" t="s">
        <v>128</v>
      </c>
      <c r="B272" s="3">
        <v>42102</v>
      </c>
      <c r="C272" s="1">
        <v>1994.1046752929601</v>
      </c>
      <c r="D272" s="1">
        <v>2160.5917358398401</v>
      </c>
      <c r="E272" s="1">
        <v>2069.59790039062</v>
      </c>
      <c r="F272" s="1">
        <v>2012</v>
      </c>
      <c r="G272" s="1">
        <v>4.4094519615173304</v>
      </c>
      <c r="H272" s="1">
        <v>0</v>
      </c>
      <c r="I272" s="1" t="s">
        <v>46</v>
      </c>
      <c r="J272" s="1" t="s">
        <v>33</v>
      </c>
      <c r="K272" s="1">
        <v>4</v>
      </c>
      <c r="L272" s="1" t="s">
        <v>38</v>
      </c>
    </row>
    <row r="273" spans="1:12" x14ac:dyDescent="0.25">
      <c r="A273" s="6" t="s">
        <v>128</v>
      </c>
      <c r="B273" s="7">
        <v>42144</v>
      </c>
      <c r="C273" s="6">
        <v>2152.9312744140602</v>
      </c>
      <c r="D273" s="6">
        <v>4371.1767578125</v>
      </c>
      <c r="E273" s="6">
        <v>7636.59912109375</v>
      </c>
      <c r="F273" s="6">
        <v>30117.9</v>
      </c>
      <c r="G273" s="6">
        <v>105.109745025634</v>
      </c>
      <c r="H273" s="6">
        <v>0</v>
      </c>
      <c r="I273" s="6" t="s">
        <v>46</v>
      </c>
      <c r="J273" s="6">
        <v>15</v>
      </c>
      <c r="K273" s="6" t="s">
        <v>40</v>
      </c>
      <c r="L273" s="6" t="s">
        <v>38</v>
      </c>
    </row>
    <row r="274" spans="1:12" x14ac:dyDescent="0.25">
      <c r="A274" s="6" t="s">
        <v>130</v>
      </c>
      <c r="B274" s="5" t="s">
        <v>43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1:12" x14ac:dyDescent="0.25">
      <c r="A275" s="6"/>
      <c r="B275" s="5" t="s">
        <v>92</v>
      </c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1:12" x14ac:dyDescent="0.25">
      <c r="A276" s="6"/>
      <c r="B276" s="5" t="s">
        <v>45</v>
      </c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1:12" x14ac:dyDescent="0.25">
      <c r="A277" s="14" t="s">
        <v>128</v>
      </c>
      <c r="B277" s="13">
        <v>42171</v>
      </c>
      <c r="C277" s="14">
        <v>181.00216674804599</v>
      </c>
      <c r="D277" s="14">
        <v>915.51455688476506</v>
      </c>
      <c r="E277" s="14">
        <v>515.51249694824105</v>
      </c>
      <c r="F277" s="14">
        <v>1379</v>
      </c>
      <c r="G277" s="14">
        <v>0</v>
      </c>
      <c r="H277" s="14">
        <v>0</v>
      </c>
      <c r="I277" s="14" t="s">
        <v>46</v>
      </c>
      <c r="J277" s="14" t="s">
        <v>33</v>
      </c>
      <c r="K277" s="14">
        <v>17</v>
      </c>
      <c r="L277" s="14" t="s">
        <v>38</v>
      </c>
    </row>
    <row r="278" spans="1:12" x14ac:dyDescent="0.25">
      <c r="A278" s="1" t="s">
        <v>128</v>
      </c>
      <c r="B278" s="3">
        <v>42200</v>
      </c>
      <c r="C278" s="1"/>
      <c r="D278" s="1"/>
      <c r="E278" s="1"/>
      <c r="F278" s="1"/>
      <c r="G278" s="1"/>
      <c r="H278" s="1"/>
      <c r="I278" s="1" t="s">
        <v>47</v>
      </c>
      <c r="J278" s="1">
        <v>5</v>
      </c>
      <c r="K278" s="1" t="s">
        <v>40</v>
      </c>
      <c r="L278" s="1" t="s">
        <v>38</v>
      </c>
    </row>
    <row r="279" spans="1:12" x14ac:dyDescent="0.25">
      <c r="A279" s="1" t="s">
        <v>128</v>
      </c>
      <c r="B279" s="3">
        <v>42235</v>
      </c>
      <c r="C279" s="1">
        <v>0</v>
      </c>
      <c r="D279" s="1">
        <v>0</v>
      </c>
      <c r="E279" s="1">
        <v>1.2011080980300901</v>
      </c>
      <c r="F279" s="1">
        <v>0</v>
      </c>
      <c r="G279" s="1">
        <v>0</v>
      </c>
      <c r="H279" s="1">
        <v>0</v>
      </c>
      <c r="I279" s="1" t="s">
        <v>47</v>
      </c>
      <c r="J279" s="1" t="s">
        <v>33</v>
      </c>
      <c r="K279" s="1" t="s">
        <v>40</v>
      </c>
      <c r="L279" s="1" t="s">
        <v>38</v>
      </c>
    </row>
    <row r="280" spans="1:12" x14ac:dyDescent="0.25">
      <c r="A280" s="1" t="s">
        <v>128</v>
      </c>
      <c r="B280" s="3">
        <v>42263</v>
      </c>
      <c r="C280" s="1">
        <v>0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 t="s">
        <v>48</v>
      </c>
      <c r="J280" s="1">
        <v>205</v>
      </c>
      <c r="K280" s="1" t="s">
        <v>40</v>
      </c>
      <c r="L280" s="1" t="s">
        <v>38</v>
      </c>
    </row>
    <row r="281" spans="1:12" x14ac:dyDescent="0.25">
      <c r="A281" s="1" t="s">
        <v>128</v>
      </c>
      <c r="B281" s="3">
        <v>42298</v>
      </c>
      <c r="C281" s="1">
        <v>0</v>
      </c>
      <c r="D281" s="1">
        <v>0</v>
      </c>
      <c r="E281" s="1">
        <v>0</v>
      </c>
      <c r="F281" s="1">
        <v>55.5</v>
      </c>
      <c r="G281" s="1">
        <v>0</v>
      </c>
      <c r="H281" s="1">
        <v>0</v>
      </c>
      <c r="I281" s="1" t="s">
        <v>47</v>
      </c>
      <c r="J281" s="1"/>
      <c r="K281" s="1"/>
      <c r="L281" s="1"/>
    </row>
    <row r="282" spans="1:12" x14ac:dyDescent="0.25">
      <c r="A282" s="1" t="s">
        <v>128</v>
      </c>
      <c r="B282" s="3">
        <v>42331</v>
      </c>
      <c r="C282" s="1"/>
      <c r="D282" s="1"/>
      <c r="E282" s="1"/>
      <c r="F282" s="1"/>
      <c r="G282" s="1"/>
      <c r="H282" s="1"/>
      <c r="I282" s="1" t="s">
        <v>49</v>
      </c>
      <c r="J282" s="1">
        <v>3</v>
      </c>
      <c r="K282" s="1">
        <v>2</v>
      </c>
      <c r="L282" s="1" t="s">
        <v>38</v>
      </c>
    </row>
    <row r="283" spans="1:12" x14ac:dyDescent="0.25">
      <c r="A283" s="1" t="s">
        <v>128</v>
      </c>
      <c r="B283" s="3">
        <v>42354</v>
      </c>
      <c r="C283" s="1">
        <v>0</v>
      </c>
      <c r="D283" s="1">
        <v>0</v>
      </c>
      <c r="E283" s="1">
        <v>0</v>
      </c>
      <c r="F283" s="1">
        <v>170.3</v>
      </c>
      <c r="G283" s="1">
        <v>0</v>
      </c>
      <c r="H283" s="1">
        <v>0</v>
      </c>
      <c r="I283" s="1"/>
      <c r="J283" s="1"/>
      <c r="K283" s="1"/>
      <c r="L283" s="1"/>
    </row>
    <row r="284" spans="1:12" x14ac:dyDescent="0.25">
      <c r="A284" s="1" t="s">
        <v>128</v>
      </c>
      <c r="B284" s="3">
        <v>42410</v>
      </c>
      <c r="C284" s="1"/>
      <c r="D284" s="1"/>
      <c r="E284" s="1"/>
      <c r="F284" s="1"/>
      <c r="G284" s="1"/>
      <c r="H284" s="1"/>
      <c r="I284" s="1" t="s">
        <v>49</v>
      </c>
      <c r="J284" s="1">
        <v>0</v>
      </c>
      <c r="K284" s="1">
        <v>2</v>
      </c>
      <c r="L284" s="1" t="s">
        <v>38</v>
      </c>
    </row>
    <row r="285" spans="1:12" x14ac:dyDescent="0.25">
      <c r="A285" s="1" t="s">
        <v>128</v>
      </c>
      <c r="B285" s="3">
        <v>42473</v>
      </c>
      <c r="C285" s="1">
        <v>1.2</v>
      </c>
      <c r="D285" s="1">
        <v>0</v>
      </c>
      <c r="E285" s="1">
        <v>9.6999999999999904</v>
      </c>
      <c r="F285" s="1">
        <v>265.60000000000002</v>
      </c>
      <c r="G285" s="1">
        <v>0</v>
      </c>
      <c r="H285" s="1">
        <v>0</v>
      </c>
      <c r="I285" s="1"/>
      <c r="J285" s="1"/>
      <c r="K285" s="1"/>
      <c r="L285" s="1"/>
    </row>
    <row r="286" spans="1:12" x14ac:dyDescent="0.25">
      <c r="A286" s="1" t="s">
        <v>128</v>
      </c>
      <c r="B286" s="3">
        <v>42564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/>
      <c r="J286" s="1"/>
      <c r="K286" s="1"/>
      <c r="L286" s="1"/>
    </row>
    <row r="287" spans="1:12" x14ac:dyDescent="0.25">
      <c r="A287" s="6" t="s">
        <v>131</v>
      </c>
      <c r="B287" s="9" t="s">
        <v>43</v>
      </c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1:12" x14ac:dyDescent="0.25">
      <c r="A288" s="6"/>
      <c r="B288" s="9" t="s">
        <v>92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1:12" x14ac:dyDescent="0.25">
      <c r="A289" s="6"/>
      <c r="B289" s="9" t="s">
        <v>45</v>
      </c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x14ac:dyDescent="0.25">
      <c r="A290" s="1"/>
      <c r="B290" s="3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2" spans="1:12" x14ac:dyDescent="0.25">
      <c r="A292" s="1" t="s">
        <v>132</v>
      </c>
      <c r="B292" s="3">
        <v>41976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5">
      <c r="A293" s="1" t="s">
        <v>132</v>
      </c>
      <c r="B293" s="3">
        <v>42011</v>
      </c>
      <c r="C293" s="1"/>
      <c r="D293" s="1"/>
      <c r="E293" s="1"/>
      <c r="F293" s="1"/>
      <c r="G293" s="1"/>
      <c r="H293" s="1"/>
      <c r="I293" s="1" t="s">
        <v>133</v>
      </c>
      <c r="J293" s="1">
        <v>4350</v>
      </c>
      <c r="K293" s="1">
        <v>170</v>
      </c>
      <c r="L293" s="1" t="s">
        <v>33</v>
      </c>
    </row>
    <row r="294" spans="1:12" x14ac:dyDescent="0.25">
      <c r="A294" s="1" t="s">
        <v>132</v>
      </c>
      <c r="B294" s="3">
        <v>42039</v>
      </c>
      <c r="C294" s="1"/>
      <c r="D294" s="1"/>
      <c r="E294" s="1"/>
      <c r="F294" s="1"/>
      <c r="G294" s="1"/>
      <c r="H294" s="1"/>
      <c r="I294" s="1" t="s">
        <v>134</v>
      </c>
      <c r="J294" s="1" t="s">
        <v>85</v>
      </c>
      <c r="K294" s="1">
        <v>59</v>
      </c>
      <c r="L294" s="1" t="s">
        <v>86</v>
      </c>
    </row>
    <row r="295" spans="1:12" x14ac:dyDescent="0.25">
      <c r="A295" s="1" t="s">
        <v>132</v>
      </c>
      <c r="B295" s="3">
        <v>42053</v>
      </c>
      <c r="C295" s="1"/>
      <c r="D295" s="1"/>
      <c r="E295" s="1"/>
      <c r="F295" s="1"/>
      <c r="G295" s="1"/>
      <c r="H295" s="1"/>
      <c r="I295" s="1" t="s">
        <v>135</v>
      </c>
      <c r="J295" s="1">
        <v>64565.422903465602</v>
      </c>
      <c r="K295" s="1" t="s">
        <v>37</v>
      </c>
      <c r="L295" s="1" t="s">
        <v>33</v>
      </c>
    </row>
    <row r="296" spans="1:12" x14ac:dyDescent="0.25">
      <c r="A296" s="1" t="s">
        <v>132</v>
      </c>
      <c r="B296" s="3">
        <v>42074</v>
      </c>
      <c r="C296" s="1">
        <v>6922.18701171875</v>
      </c>
      <c r="D296" s="1">
        <v>6712.4020996093705</v>
      </c>
      <c r="E296" s="1">
        <v>9891.146484375</v>
      </c>
      <c r="F296" s="1">
        <v>1167817.4000000099</v>
      </c>
      <c r="G296" s="1">
        <v>3162.37866210937</v>
      </c>
      <c r="H296" s="1">
        <v>21649.626953125</v>
      </c>
      <c r="I296" s="1" t="s">
        <v>136</v>
      </c>
      <c r="J296" s="1">
        <v>80</v>
      </c>
      <c r="K296" s="1">
        <v>21</v>
      </c>
      <c r="L296" s="1" t="s">
        <v>38</v>
      </c>
    </row>
    <row r="297" spans="1:12" x14ac:dyDescent="0.25">
      <c r="A297" s="1" t="s">
        <v>132</v>
      </c>
      <c r="B297" s="3">
        <v>42102</v>
      </c>
      <c r="C297" s="1">
        <v>37212.408203125</v>
      </c>
      <c r="D297" s="1">
        <v>31668.6533203125</v>
      </c>
      <c r="E297" s="1">
        <v>28360.6611328125</v>
      </c>
      <c r="F297" s="1">
        <v>358622.5</v>
      </c>
      <c r="G297" s="1">
        <v>2867.91821289062</v>
      </c>
      <c r="H297" s="1">
        <v>0</v>
      </c>
      <c r="I297" s="1" t="s">
        <v>137</v>
      </c>
      <c r="J297" s="1">
        <v>1070</v>
      </c>
      <c r="K297" s="1">
        <v>30</v>
      </c>
      <c r="L297" s="1" t="s">
        <v>38</v>
      </c>
    </row>
    <row r="298" spans="1:12" x14ac:dyDescent="0.25">
      <c r="A298" s="6" t="s">
        <v>132</v>
      </c>
      <c r="B298" s="7">
        <v>42144</v>
      </c>
      <c r="C298" s="6">
        <v>5511.76513671875</v>
      </c>
      <c r="D298" s="6">
        <v>6159.9318847656205</v>
      </c>
      <c r="E298" s="6">
        <v>6555.6237792968705</v>
      </c>
      <c r="F298" s="6">
        <v>258228.90000001001</v>
      </c>
      <c r="G298" s="6">
        <v>736.82769775390602</v>
      </c>
      <c r="H298" s="6">
        <v>5479.1208496093705</v>
      </c>
      <c r="I298" s="6" t="s">
        <v>138</v>
      </c>
      <c r="J298" s="6">
        <v>365</v>
      </c>
      <c r="K298" s="6">
        <v>12</v>
      </c>
      <c r="L298" s="6" t="s">
        <v>38</v>
      </c>
    </row>
    <row r="299" spans="1:12" x14ac:dyDescent="0.25">
      <c r="A299" s="6" t="s">
        <v>139</v>
      </c>
      <c r="B299" s="5" t="s">
        <v>43</v>
      </c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1:12" x14ac:dyDescent="0.25">
      <c r="A300" s="6"/>
      <c r="B300" s="5" t="s">
        <v>92</v>
      </c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1:12" x14ac:dyDescent="0.25">
      <c r="A301" s="6"/>
      <c r="B301" s="5" t="s">
        <v>45</v>
      </c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1:12" x14ac:dyDescent="0.25">
      <c r="A302" s="14" t="s">
        <v>132</v>
      </c>
      <c r="B302" s="13">
        <v>42171</v>
      </c>
      <c r="C302" s="14">
        <v>839.94223022460903</v>
      </c>
      <c r="D302" s="14">
        <v>1757.4502563476501</v>
      </c>
      <c r="E302" s="14">
        <v>1297.5729370117101</v>
      </c>
      <c r="F302" s="14">
        <v>118135.40000001001</v>
      </c>
      <c r="G302" s="14">
        <v>3.8407094478607098</v>
      </c>
      <c r="H302" s="14">
        <v>0</v>
      </c>
      <c r="I302" s="14" t="s">
        <v>46</v>
      </c>
      <c r="J302" s="14">
        <v>485</v>
      </c>
      <c r="K302" s="14" t="s">
        <v>37</v>
      </c>
      <c r="L302" s="14" t="s">
        <v>38</v>
      </c>
    </row>
    <row r="303" spans="1:12" x14ac:dyDescent="0.25">
      <c r="A303" s="1" t="s">
        <v>132</v>
      </c>
      <c r="B303" s="3">
        <v>42200</v>
      </c>
      <c r="C303" s="1"/>
      <c r="D303" s="1"/>
      <c r="E303" s="1"/>
      <c r="F303" s="1"/>
      <c r="G303" s="1"/>
      <c r="H303" s="1"/>
      <c r="I303" s="1" t="s">
        <v>47</v>
      </c>
      <c r="J303" s="1"/>
      <c r="K303" s="1"/>
      <c r="L303" s="1"/>
    </row>
    <row r="304" spans="1:12" x14ac:dyDescent="0.25">
      <c r="A304" s="1" t="s">
        <v>132</v>
      </c>
      <c r="B304" s="3">
        <v>42235</v>
      </c>
      <c r="C304" s="1" t="s">
        <v>57</v>
      </c>
      <c r="D304" s="1" t="s">
        <v>57</v>
      </c>
      <c r="E304" s="1" t="s">
        <v>57</v>
      </c>
      <c r="F304" s="1" t="s">
        <v>57</v>
      </c>
      <c r="G304" s="1" t="s">
        <v>57</v>
      </c>
      <c r="H304" s="1">
        <v>0</v>
      </c>
      <c r="I304" s="1"/>
      <c r="J304" s="1" t="s">
        <v>51</v>
      </c>
      <c r="K304" s="1" t="s">
        <v>51</v>
      </c>
      <c r="L304" s="1" t="s">
        <v>51</v>
      </c>
    </row>
    <row r="305" spans="1:12" x14ac:dyDescent="0.25">
      <c r="A305" s="1" t="s">
        <v>132</v>
      </c>
      <c r="B305" s="3">
        <v>42263</v>
      </c>
      <c r="C305" s="1">
        <v>0</v>
      </c>
      <c r="D305" s="1">
        <v>0</v>
      </c>
      <c r="E305" s="1">
        <v>0</v>
      </c>
      <c r="F305" s="1">
        <v>13908.4</v>
      </c>
      <c r="G305" s="1">
        <v>0</v>
      </c>
      <c r="H305" s="1">
        <v>0</v>
      </c>
      <c r="I305" s="1" t="s">
        <v>140</v>
      </c>
      <c r="J305" s="1">
        <v>0</v>
      </c>
      <c r="K305" s="1">
        <v>299</v>
      </c>
      <c r="L305" s="1" t="s">
        <v>38</v>
      </c>
    </row>
    <row r="306" spans="1:12" x14ac:dyDescent="0.25">
      <c r="A306" s="1" t="s">
        <v>132</v>
      </c>
      <c r="B306" s="3">
        <v>42298</v>
      </c>
      <c r="C306" s="1">
        <v>0</v>
      </c>
      <c r="D306" s="1">
        <v>32</v>
      </c>
      <c r="E306" s="1">
        <v>39.700000000000003</v>
      </c>
      <c r="F306" s="1">
        <v>15158.7</v>
      </c>
      <c r="G306" s="1">
        <v>0.1</v>
      </c>
      <c r="H306" s="1">
        <v>0</v>
      </c>
      <c r="I306" s="1" t="s">
        <v>141</v>
      </c>
      <c r="J306" s="1"/>
      <c r="K306" s="1"/>
      <c r="L306" s="1"/>
    </row>
    <row r="307" spans="1:12" x14ac:dyDescent="0.25">
      <c r="A307" s="1" t="s">
        <v>132</v>
      </c>
      <c r="B307" s="3">
        <v>42331</v>
      </c>
      <c r="C307" s="1"/>
      <c r="D307" s="1"/>
      <c r="E307" s="1"/>
      <c r="F307" s="1"/>
      <c r="G307" s="1"/>
      <c r="H307" s="1"/>
      <c r="I307" s="1" t="s">
        <v>49</v>
      </c>
      <c r="J307" s="1">
        <v>3520</v>
      </c>
      <c r="K307" s="1">
        <v>738</v>
      </c>
      <c r="L307" s="1">
        <v>2419.6</v>
      </c>
    </row>
    <row r="308" spans="1:12" x14ac:dyDescent="0.25">
      <c r="A308" s="1" t="s">
        <v>132</v>
      </c>
      <c r="B308" s="3">
        <v>42354</v>
      </c>
      <c r="C308" s="1">
        <v>0</v>
      </c>
      <c r="D308" s="1">
        <v>22.3</v>
      </c>
      <c r="E308" s="1">
        <v>6.8</v>
      </c>
      <c r="F308" s="1">
        <v>9621.7000000000007</v>
      </c>
      <c r="G308" s="1">
        <v>0</v>
      </c>
      <c r="H308" s="1">
        <v>0</v>
      </c>
      <c r="I308" s="1"/>
      <c r="J308" s="1"/>
      <c r="K308" s="1"/>
      <c r="L308" s="1"/>
    </row>
    <row r="309" spans="1:12" x14ac:dyDescent="0.25">
      <c r="A309" s="1" t="s">
        <v>132</v>
      </c>
      <c r="B309" s="3">
        <v>42410</v>
      </c>
      <c r="C309" s="1"/>
      <c r="D309" s="1"/>
      <c r="E309" s="1"/>
      <c r="F309" s="1"/>
      <c r="G309" s="1"/>
      <c r="H309" s="1"/>
      <c r="I309" s="1" t="s">
        <v>58</v>
      </c>
      <c r="J309" s="1">
        <v>1445</v>
      </c>
      <c r="K309" s="1">
        <v>77</v>
      </c>
      <c r="L309" s="1" t="s">
        <v>38</v>
      </c>
    </row>
    <row r="310" spans="1:12" x14ac:dyDescent="0.25">
      <c r="A310" s="1" t="s">
        <v>132</v>
      </c>
      <c r="B310" s="3">
        <v>42473</v>
      </c>
      <c r="C310" s="1">
        <v>119.1</v>
      </c>
      <c r="D310" s="1">
        <v>81.599999999999895</v>
      </c>
      <c r="E310" s="1">
        <v>94.4</v>
      </c>
      <c r="F310" s="1">
        <v>61674.100000010003</v>
      </c>
      <c r="G310" s="1">
        <v>0.3</v>
      </c>
      <c r="H310" s="1">
        <v>0</v>
      </c>
      <c r="I310" s="1"/>
      <c r="J310" s="1"/>
      <c r="K310" s="1"/>
      <c r="L310" s="1"/>
    </row>
    <row r="311" spans="1:12" x14ac:dyDescent="0.25">
      <c r="A311" s="1" t="s">
        <v>132</v>
      </c>
      <c r="B311" s="3">
        <v>42564</v>
      </c>
      <c r="C311" s="1">
        <v>0</v>
      </c>
      <c r="D311" s="1">
        <v>0</v>
      </c>
      <c r="E311" s="1">
        <v>0</v>
      </c>
      <c r="F311" s="1">
        <v>5294.7</v>
      </c>
      <c r="G311" s="1">
        <v>0</v>
      </c>
      <c r="H311" s="1">
        <v>0</v>
      </c>
      <c r="I311" s="1"/>
      <c r="J311" s="1"/>
      <c r="K311" s="1"/>
      <c r="L311" s="1"/>
    </row>
    <row r="312" spans="1:12" x14ac:dyDescent="0.25">
      <c r="A312" s="6" t="s">
        <v>142</v>
      </c>
      <c r="B312" s="9" t="s">
        <v>43</v>
      </c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1:12" x14ac:dyDescent="0.25">
      <c r="A313" s="6"/>
      <c r="B313" s="9" t="s">
        <v>92</v>
      </c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1:12" x14ac:dyDescent="0.25">
      <c r="A314" s="6"/>
      <c r="B314" s="9" t="s">
        <v>45</v>
      </c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6" spans="1:12" x14ac:dyDescent="0.25">
      <c r="A316" s="1" t="s">
        <v>143</v>
      </c>
      <c r="B316" s="3">
        <v>41976</v>
      </c>
      <c r="C316" s="1"/>
      <c r="D316" s="1"/>
      <c r="E316" s="1"/>
      <c r="F316" s="1"/>
      <c r="G316" s="1"/>
      <c r="H316" s="1"/>
      <c r="I316" s="1" t="s">
        <v>95</v>
      </c>
      <c r="J316" s="1">
        <v>0</v>
      </c>
      <c r="K316" s="1">
        <v>0</v>
      </c>
      <c r="L316" s="1" t="s">
        <v>33</v>
      </c>
    </row>
    <row r="317" spans="1:12" x14ac:dyDescent="0.25">
      <c r="A317" s="1" t="s">
        <v>143</v>
      </c>
      <c r="B317" s="3">
        <v>42011</v>
      </c>
      <c r="C317" s="1"/>
      <c r="D317" s="1"/>
      <c r="E317" s="1"/>
      <c r="F317" s="1"/>
      <c r="G317" s="1"/>
      <c r="H317" s="1"/>
      <c r="I317" s="1" t="s">
        <v>83</v>
      </c>
      <c r="J317" s="1">
        <v>160</v>
      </c>
      <c r="K317" s="1">
        <v>20</v>
      </c>
      <c r="L317" s="1" t="s">
        <v>33</v>
      </c>
    </row>
    <row r="318" spans="1:12" x14ac:dyDescent="0.25">
      <c r="A318" s="1" t="s">
        <v>143</v>
      </c>
      <c r="B318" s="3">
        <v>42039</v>
      </c>
      <c r="C318" s="1"/>
      <c r="D318" s="1"/>
      <c r="E318" s="1"/>
      <c r="F318" s="1"/>
      <c r="G318" s="1"/>
      <c r="H318" s="1"/>
      <c r="I318" s="1" t="s">
        <v>98</v>
      </c>
      <c r="J318" s="1">
        <v>776.24711662869197</v>
      </c>
      <c r="K318" s="1" t="s">
        <v>33</v>
      </c>
      <c r="L318" s="1" t="s">
        <v>33</v>
      </c>
    </row>
    <row r="319" spans="1:12" x14ac:dyDescent="0.25">
      <c r="A319" s="1" t="s">
        <v>143</v>
      </c>
      <c r="B319" s="3">
        <v>42053</v>
      </c>
      <c r="C319" s="1"/>
      <c r="D319" s="1"/>
      <c r="E319" s="1"/>
      <c r="F319" s="1"/>
      <c r="G319" s="1"/>
      <c r="H319" s="1"/>
      <c r="I319" s="1" t="s">
        <v>98</v>
      </c>
      <c r="J319" s="1">
        <v>39.810717055349798</v>
      </c>
      <c r="K319" s="1" t="s">
        <v>40</v>
      </c>
      <c r="L319" s="1" t="s">
        <v>33</v>
      </c>
    </row>
    <row r="320" spans="1:12" x14ac:dyDescent="0.25">
      <c r="A320" s="1" t="s">
        <v>143</v>
      </c>
      <c r="B320" s="3">
        <v>42074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v>0</v>
      </c>
      <c r="I320" s="1" t="s">
        <v>144</v>
      </c>
      <c r="J320" s="1">
        <v>90</v>
      </c>
      <c r="K320" s="1" t="s">
        <v>40</v>
      </c>
      <c r="L320" s="1" t="s">
        <v>38</v>
      </c>
    </row>
    <row r="321" spans="1:12" x14ac:dyDescent="0.25">
      <c r="A321" s="1" t="s">
        <v>143</v>
      </c>
      <c r="B321" s="3">
        <v>42102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 t="s">
        <v>46</v>
      </c>
      <c r="J321" s="1">
        <v>71</v>
      </c>
      <c r="K321" s="1" t="s">
        <v>40</v>
      </c>
      <c r="L321" s="1" t="s">
        <v>38</v>
      </c>
    </row>
    <row r="322" spans="1:12" x14ac:dyDescent="0.25">
      <c r="A322" s="11" t="s">
        <v>143</v>
      </c>
      <c r="B322" s="12">
        <v>42144</v>
      </c>
      <c r="C322" s="11">
        <v>0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 t="s">
        <v>46</v>
      </c>
      <c r="J322" s="11">
        <v>141</v>
      </c>
      <c r="K322" s="11" t="s">
        <v>40</v>
      </c>
      <c r="L322" s="11" t="s">
        <v>38</v>
      </c>
    </row>
    <row r="323" spans="1:12" x14ac:dyDescent="0.25">
      <c r="A323" s="11"/>
      <c r="B323" s="12"/>
      <c r="C323" s="11"/>
      <c r="D323" s="11"/>
      <c r="E323" s="11"/>
      <c r="F323" s="11"/>
      <c r="G323" s="11"/>
      <c r="H323" s="11"/>
      <c r="I323" s="11"/>
      <c r="J323" s="11" t="e">
        <v>#NAME?</v>
      </c>
      <c r="K323" s="11"/>
      <c r="L323" s="11"/>
    </row>
    <row r="324" spans="1:12" x14ac:dyDescent="0.25">
      <c r="A324" s="11"/>
      <c r="B324" s="12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x14ac:dyDescent="0.25">
      <c r="A325" s="11"/>
      <c r="B325" s="12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x14ac:dyDescent="0.25">
      <c r="A326" s="1" t="s">
        <v>143</v>
      </c>
      <c r="B326" s="3">
        <v>42171</v>
      </c>
      <c r="C326" s="1">
        <v>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 t="s">
        <v>46</v>
      </c>
      <c r="J326" s="1">
        <v>74</v>
      </c>
      <c r="K326" s="1" t="s">
        <v>40</v>
      </c>
      <c r="L326" s="1" t="s">
        <v>38</v>
      </c>
    </row>
    <row r="327" spans="1:12" x14ac:dyDescent="0.25">
      <c r="A327" s="1" t="s">
        <v>143</v>
      </c>
      <c r="B327" s="3">
        <v>42200</v>
      </c>
      <c r="C327" s="1"/>
      <c r="D327" s="1"/>
      <c r="E327" s="1"/>
      <c r="F327" s="1"/>
      <c r="G327" s="1"/>
      <c r="H327" s="1"/>
      <c r="I327" s="1" t="s">
        <v>47</v>
      </c>
      <c r="J327" s="1" t="s">
        <v>93</v>
      </c>
      <c r="K327" s="1" t="s">
        <v>40</v>
      </c>
      <c r="L327" s="1" t="s">
        <v>38</v>
      </c>
    </row>
    <row r="328" spans="1:12" x14ac:dyDescent="0.25">
      <c r="A328" s="1" t="s">
        <v>143</v>
      </c>
      <c r="B328" s="3">
        <v>42235</v>
      </c>
      <c r="C328" s="1">
        <v>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 t="s">
        <v>47</v>
      </c>
      <c r="J328" s="1">
        <v>195</v>
      </c>
      <c r="K328" s="1">
        <v>4</v>
      </c>
      <c r="L328" s="1" t="s">
        <v>38</v>
      </c>
    </row>
    <row r="329" spans="1:12" x14ac:dyDescent="0.25">
      <c r="A329" s="1" t="s">
        <v>143</v>
      </c>
      <c r="B329" s="3">
        <v>42263</v>
      </c>
      <c r="C329" s="1">
        <v>0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 t="s">
        <v>48</v>
      </c>
      <c r="J329" s="1" t="s">
        <v>93</v>
      </c>
      <c r="K329" s="1" t="s">
        <v>40</v>
      </c>
      <c r="L329" s="1" t="s">
        <v>38</v>
      </c>
    </row>
    <row r="330" spans="1:12" x14ac:dyDescent="0.25">
      <c r="A330" s="1" t="s">
        <v>143</v>
      </c>
      <c r="B330" s="3">
        <v>42298</v>
      </c>
      <c r="C330" s="1">
        <v>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 t="s">
        <v>47</v>
      </c>
      <c r="J330" s="1"/>
      <c r="K330" s="1"/>
      <c r="L330" s="1"/>
    </row>
    <row r="331" spans="1:12" x14ac:dyDescent="0.25">
      <c r="A331" s="1" t="s">
        <v>143</v>
      </c>
      <c r="B331" s="3">
        <v>42331</v>
      </c>
      <c r="C331" s="1"/>
      <c r="D331" s="1"/>
      <c r="E331" s="1"/>
      <c r="F331" s="1"/>
      <c r="G331" s="1"/>
      <c r="H331" s="1"/>
      <c r="I331" s="1" t="s">
        <v>49</v>
      </c>
      <c r="J331" s="1">
        <v>234.5</v>
      </c>
      <c r="K331" s="1">
        <v>2</v>
      </c>
      <c r="L331" s="1" t="s">
        <v>38</v>
      </c>
    </row>
    <row r="332" spans="1:12" x14ac:dyDescent="0.25">
      <c r="A332" s="1" t="s">
        <v>143</v>
      </c>
      <c r="B332" s="3">
        <v>42354</v>
      </c>
      <c r="C332" s="1">
        <v>0</v>
      </c>
      <c r="D332" s="1">
        <v>0</v>
      </c>
      <c r="E332" s="1">
        <v>0</v>
      </c>
      <c r="F332" s="1">
        <v>0</v>
      </c>
      <c r="G332" s="1">
        <v>0</v>
      </c>
      <c r="H332" s="1">
        <v>0</v>
      </c>
      <c r="I332" s="1"/>
      <c r="J332" s="1"/>
      <c r="K332" s="1"/>
      <c r="L332" s="1"/>
    </row>
    <row r="333" spans="1:12" x14ac:dyDescent="0.25">
      <c r="A333" s="1" t="s">
        <v>143</v>
      </c>
      <c r="B333" s="3">
        <v>42410</v>
      </c>
      <c r="C333" s="1"/>
      <c r="D333" s="1"/>
      <c r="E333" s="1"/>
      <c r="F333" s="1"/>
      <c r="G333" s="1"/>
      <c r="H333" s="1"/>
      <c r="I333" s="1" t="s">
        <v>49</v>
      </c>
      <c r="J333" s="1">
        <v>99</v>
      </c>
      <c r="K333" s="1">
        <v>2</v>
      </c>
      <c r="L333" s="1" t="s">
        <v>38</v>
      </c>
    </row>
    <row r="334" spans="1:12" x14ac:dyDescent="0.25">
      <c r="A334" s="1" t="s">
        <v>143</v>
      </c>
      <c r="B334" s="3">
        <v>42473</v>
      </c>
      <c r="C334" s="1">
        <v>0</v>
      </c>
      <c r="D334" s="1">
        <v>0</v>
      </c>
      <c r="E334" s="1">
        <v>0</v>
      </c>
      <c r="F334" s="1">
        <v>238</v>
      </c>
      <c r="G334" s="1">
        <v>0</v>
      </c>
      <c r="H334" s="1">
        <v>0</v>
      </c>
      <c r="I334" s="1"/>
      <c r="J334" s="1"/>
      <c r="K334" s="1"/>
      <c r="L334" s="1"/>
    </row>
    <row r="335" spans="1:12" x14ac:dyDescent="0.25">
      <c r="A335" s="1" t="s">
        <v>143</v>
      </c>
      <c r="B335" s="3">
        <v>42564</v>
      </c>
      <c r="C335" s="1">
        <v>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/>
      <c r="J335" s="1"/>
      <c r="K335" s="1"/>
      <c r="L335" s="1"/>
    </row>
    <row r="336" spans="1:12" x14ac:dyDescent="0.25">
      <c r="A336" s="8"/>
      <c r="B336" s="9" t="s">
        <v>43</v>
      </c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x14ac:dyDescent="0.25">
      <c r="A337" s="8"/>
      <c r="B337" s="9" t="s">
        <v>92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x14ac:dyDescent="0.25">
      <c r="A338" s="8"/>
      <c r="B338" s="9" t="s">
        <v>45</v>
      </c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x14ac:dyDescent="0.25">
      <c r="A339" s="1" t="s">
        <v>14</v>
      </c>
      <c r="B339" s="3">
        <v>41976</v>
      </c>
      <c r="C339" s="1"/>
      <c r="D339" s="1"/>
      <c r="E339" s="1"/>
      <c r="F339" s="1"/>
      <c r="G339" s="1"/>
      <c r="H339" s="1"/>
      <c r="I339" s="1" t="s">
        <v>145</v>
      </c>
      <c r="J339" s="1" t="s">
        <v>146</v>
      </c>
      <c r="K339" s="1">
        <v>20</v>
      </c>
      <c r="L339" s="1" t="s">
        <v>33</v>
      </c>
    </row>
    <row r="340" spans="1:12" x14ac:dyDescent="0.25">
      <c r="A340" s="1" t="s">
        <v>14</v>
      </c>
      <c r="B340" s="3">
        <v>42011</v>
      </c>
      <c r="C340" s="1"/>
      <c r="D340" s="1"/>
      <c r="E340" s="1"/>
      <c r="F340" s="1"/>
      <c r="G340" s="1"/>
      <c r="H340" s="1"/>
      <c r="I340" s="1" t="s">
        <v>84</v>
      </c>
      <c r="J340" s="1" t="s">
        <v>93</v>
      </c>
      <c r="K340" s="1">
        <v>20</v>
      </c>
      <c r="L340" s="1" t="s">
        <v>33</v>
      </c>
    </row>
    <row r="341" spans="1:12" x14ac:dyDescent="0.25">
      <c r="A341" s="1" t="s">
        <v>14</v>
      </c>
      <c r="B341" s="3">
        <v>42039</v>
      </c>
      <c r="C341" s="1"/>
      <c r="D341" s="1"/>
      <c r="E341" s="1"/>
      <c r="F341" s="1"/>
      <c r="G341" s="1"/>
      <c r="H341" s="1"/>
      <c r="I341" s="1" t="s">
        <v>84</v>
      </c>
      <c r="J341" s="1">
        <v>6760.8297539198202</v>
      </c>
      <c r="K341" s="1">
        <v>2</v>
      </c>
      <c r="L341" s="1" t="s">
        <v>33</v>
      </c>
    </row>
    <row r="342" spans="1:12" x14ac:dyDescent="0.25">
      <c r="A342" s="1" t="s">
        <v>14</v>
      </c>
      <c r="B342" s="3">
        <v>42053</v>
      </c>
      <c r="C342" s="1"/>
      <c r="D342" s="1"/>
      <c r="E342" s="1"/>
      <c r="F342" s="1"/>
      <c r="G342" s="1"/>
      <c r="H342" s="1"/>
      <c r="I342" s="1" t="s">
        <v>125</v>
      </c>
      <c r="J342" s="1">
        <v>19.952623149688801</v>
      </c>
      <c r="K342" s="1" t="s">
        <v>40</v>
      </c>
      <c r="L342" s="1" t="s">
        <v>33</v>
      </c>
    </row>
    <row r="343" spans="1:12" x14ac:dyDescent="0.25">
      <c r="A343" s="1" t="s">
        <v>14</v>
      </c>
      <c r="B343" s="3">
        <v>42074</v>
      </c>
      <c r="C343" s="1">
        <v>919.96383666992097</v>
      </c>
      <c r="D343" s="1">
        <v>1494.44506835937</v>
      </c>
      <c r="E343" s="1">
        <v>3120.7697143554601</v>
      </c>
      <c r="F343" s="1">
        <v>7238.1</v>
      </c>
      <c r="G343" s="1">
        <v>50.041318893432603</v>
      </c>
      <c r="H343" s="1">
        <v>0</v>
      </c>
      <c r="I343" s="1" t="s">
        <v>147</v>
      </c>
      <c r="J343" s="1" t="s">
        <v>33</v>
      </c>
      <c r="K343" s="1" t="s">
        <v>40</v>
      </c>
      <c r="L343" s="1" t="s">
        <v>38</v>
      </c>
    </row>
    <row r="344" spans="1:12" x14ac:dyDescent="0.25">
      <c r="A344" s="1" t="s">
        <v>14</v>
      </c>
      <c r="B344" s="3">
        <v>42102</v>
      </c>
      <c r="C344" s="1">
        <v>2335.7601318359302</v>
      </c>
      <c r="D344" s="1">
        <v>2807.78173828125</v>
      </c>
      <c r="E344" s="1">
        <v>2974.9296875099999</v>
      </c>
      <c r="F344" s="1">
        <v>3192.3</v>
      </c>
      <c r="G344" s="1">
        <v>3.8281285762786799</v>
      </c>
      <c r="H344" s="1">
        <v>0</v>
      </c>
      <c r="I344" s="1" t="s">
        <v>46</v>
      </c>
      <c r="J344" s="1">
        <v>43</v>
      </c>
      <c r="K344" s="1" t="s">
        <v>40</v>
      </c>
      <c r="L344" s="1" t="s">
        <v>38</v>
      </c>
    </row>
    <row r="345" spans="1:12" x14ac:dyDescent="0.25">
      <c r="A345" s="11" t="s">
        <v>14</v>
      </c>
      <c r="B345" s="12">
        <v>42144</v>
      </c>
      <c r="C345" s="11">
        <v>6458.8234863281205</v>
      </c>
      <c r="D345" s="11">
        <v>6177.0537109375</v>
      </c>
      <c r="E345" s="11">
        <v>8001.1188964843705</v>
      </c>
      <c r="F345" s="11">
        <v>22284</v>
      </c>
      <c r="G345" s="11">
        <v>250.63652801513601</v>
      </c>
      <c r="H345" s="11">
        <v>709.98840332031205</v>
      </c>
      <c r="I345" s="11" t="s">
        <v>108</v>
      </c>
      <c r="J345" s="11" t="s">
        <v>33</v>
      </c>
      <c r="K345" s="11" t="s">
        <v>40</v>
      </c>
      <c r="L345" s="11" t="s">
        <v>38</v>
      </c>
    </row>
    <row r="346" spans="1:12" x14ac:dyDescent="0.25">
      <c r="A346" s="11" t="s">
        <v>148</v>
      </c>
      <c r="B346" s="15" t="s">
        <v>43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x14ac:dyDescent="0.25">
      <c r="A347" s="11"/>
      <c r="B347" s="15" t="s">
        <v>92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x14ac:dyDescent="0.25">
      <c r="A348" s="11"/>
      <c r="B348" s="15" t="s">
        <v>45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x14ac:dyDescent="0.25">
      <c r="A349" s="14" t="s">
        <v>14</v>
      </c>
      <c r="B349" s="13">
        <v>42171</v>
      </c>
      <c r="C349" s="14">
        <v>170.31625366210901</v>
      </c>
      <c r="D349" s="14">
        <v>571.004150390625</v>
      </c>
      <c r="E349" s="14">
        <v>457.95571899414</v>
      </c>
      <c r="F349" s="14">
        <v>3457.7</v>
      </c>
      <c r="G349" s="14">
        <v>0</v>
      </c>
      <c r="H349" s="14">
        <v>0</v>
      </c>
      <c r="I349" s="14" t="s">
        <v>46</v>
      </c>
      <c r="J349" s="14" t="s">
        <v>33</v>
      </c>
      <c r="K349" s="14">
        <v>2</v>
      </c>
      <c r="L349" s="14" t="s">
        <v>38</v>
      </c>
    </row>
    <row r="350" spans="1:12" x14ac:dyDescent="0.25">
      <c r="A350" s="1" t="s">
        <v>14</v>
      </c>
      <c r="B350" s="3">
        <v>42200</v>
      </c>
      <c r="C350" s="1"/>
      <c r="D350" s="1"/>
      <c r="E350" s="1"/>
      <c r="F350" s="1"/>
      <c r="G350" s="1"/>
      <c r="H350" s="1"/>
      <c r="I350" s="1" t="s">
        <v>47</v>
      </c>
      <c r="J350" s="1">
        <v>9</v>
      </c>
      <c r="K350" s="1" t="s">
        <v>40</v>
      </c>
      <c r="L350" s="1" t="s">
        <v>38</v>
      </c>
    </row>
    <row r="351" spans="1:12" x14ac:dyDescent="0.25">
      <c r="A351" s="1" t="s">
        <v>14</v>
      </c>
      <c r="B351" s="3">
        <v>42235</v>
      </c>
      <c r="C351" s="1">
        <v>0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 t="s">
        <v>47</v>
      </c>
      <c r="J351" s="1" t="s">
        <v>33</v>
      </c>
      <c r="K351" s="1" t="s">
        <v>40</v>
      </c>
      <c r="L351" s="1" t="s">
        <v>38</v>
      </c>
    </row>
    <row r="352" spans="1:12" x14ac:dyDescent="0.25">
      <c r="A352" s="1" t="s">
        <v>14</v>
      </c>
      <c r="B352" s="3">
        <v>42263</v>
      </c>
      <c r="C352" s="1">
        <v>0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 t="s">
        <v>48</v>
      </c>
      <c r="J352" s="1">
        <v>1</v>
      </c>
      <c r="K352" s="1" t="s">
        <v>40</v>
      </c>
      <c r="L352" s="1" t="s">
        <v>38</v>
      </c>
    </row>
    <row r="353" spans="1:12" x14ac:dyDescent="0.25">
      <c r="A353" s="1" t="s">
        <v>14</v>
      </c>
      <c r="B353" s="3">
        <v>42298</v>
      </c>
      <c r="C353" s="1">
        <v>0</v>
      </c>
      <c r="D353" s="1">
        <v>0</v>
      </c>
      <c r="E353" s="1">
        <v>0</v>
      </c>
      <c r="F353" s="1">
        <v>113.3</v>
      </c>
      <c r="G353" s="1">
        <v>0</v>
      </c>
      <c r="H353" s="1">
        <v>0</v>
      </c>
      <c r="I353" s="1" t="s">
        <v>47</v>
      </c>
      <c r="J353" s="1"/>
      <c r="K353" s="1"/>
      <c r="L353" s="1"/>
    </row>
    <row r="354" spans="1:12" x14ac:dyDescent="0.25">
      <c r="A354" s="1" t="s">
        <v>14</v>
      </c>
      <c r="B354" s="3">
        <v>42331</v>
      </c>
      <c r="C354" s="1"/>
      <c r="D354" s="1"/>
      <c r="E354" s="1"/>
      <c r="F354" s="1"/>
      <c r="G354" s="1"/>
      <c r="H354" s="1"/>
      <c r="I354" s="1" t="s">
        <v>49</v>
      </c>
      <c r="J354" s="1">
        <v>0</v>
      </c>
      <c r="K354" s="1">
        <v>2</v>
      </c>
      <c r="L354" s="1" t="s">
        <v>38</v>
      </c>
    </row>
    <row r="355" spans="1:12" x14ac:dyDescent="0.25">
      <c r="A355" s="1" t="s">
        <v>14</v>
      </c>
      <c r="B355" s="3">
        <v>42354</v>
      </c>
      <c r="C355" s="1">
        <v>0</v>
      </c>
      <c r="D355" s="1">
        <v>0</v>
      </c>
      <c r="E355" s="1">
        <v>0</v>
      </c>
      <c r="F355" s="1">
        <v>343.9</v>
      </c>
      <c r="G355" s="1">
        <v>0</v>
      </c>
      <c r="H355" s="1">
        <v>0</v>
      </c>
      <c r="I355" s="1"/>
      <c r="J355" s="1"/>
      <c r="K355" s="1"/>
      <c r="L355" s="1"/>
    </row>
    <row r="356" spans="1:12" x14ac:dyDescent="0.25">
      <c r="A356" s="1" t="s">
        <v>14</v>
      </c>
      <c r="B356" s="3">
        <v>42410</v>
      </c>
      <c r="C356" s="1"/>
      <c r="D356" s="1"/>
      <c r="E356" s="1"/>
      <c r="F356" s="1"/>
      <c r="G356" s="1"/>
      <c r="H356" s="1"/>
      <c r="I356" s="1" t="s">
        <v>49</v>
      </c>
      <c r="J356" s="1">
        <v>0</v>
      </c>
      <c r="K356" s="1">
        <v>2</v>
      </c>
      <c r="L356" s="1" t="s">
        <v>38</v>
      </c>
    </row>
    <row r="357" spans="1:12" x14ac:dyDescent="0.25">
      <c r="A357" s="1" t="s">
        <v>14</v>
      </c>
      <c r="B357" s="3">
        <v>42473</v>
      </c>
      <c r="C357" s="1">
        <v>2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/>
      <c r="J357" s="1"/>
      <c r="K357" s="1"/>
      <c r="L357" s="1"/>
    </row>
    <row r="358" spans="1:12" x14ac:dyDescent="0.25">
      <c r="A358" s="1" t="s">
        <v>14</v>
      </c>
      <c r="B358" s="3">
        <v>42564</v>
      </c>
      <c r="C358" s="1">
        <v>0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/>
      <c r="J358" s="1"/>
      <c r="K358" s="1"/>
      <c r="L358" s="1"/>
    </row>
    <row r="359" spans="1:12" x14ac:dyDescent="0.25">
      <c r="A359" s="18" t="s">
        <v>149</v>
      </c>
      <c r="B359" s="17" t="s">
        <v>43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x14ac:dyDescent="0.25">
      <c r="A360" s="18"/>
      <c r="B360" s="17" t="s">
        <v>92</v>
      </c>
      <c r="C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x14ac:dyDescent="0.25">
      <c r="A361" s="18"/>
      <c r="B361" s="17" t="s">
        <v>45</v>
      </c>
      <c r="C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3" spans="1:12" x14ac:dyDescent="0.25">
      <c r="A363" s="1" t="s">
        <v>15</v>
      </c>
      <c r="B363" s="3">
        <v>41976</v>
      </c>
      <c r="C363" s="1"/>
      <c r="D363" s="1"/>
      <c r="E363" s="1"/>
      <c r="F363" s="1"/>
      <c r="G363" s="1"/>
      <c r="H363" s="1"/>
      <c r="I363" s="1" t="s">
        <v>150</v>
      </c>
      <c r="J363" s="1" t="s">
        <v>151</v>
      </c>
      <c r="K363" s="1">
        <v>0</v>
      </c>
      <c r="L363" s="1" t="s">
        <v>33</v>
      </c>
    </row>
    <row r="364" spans="1:12" x14ac:dyDescent="0.25">
      <c r="A364" s="1" t="s">
        <v>15</v>
      </c>
      <c r="B364" s="3">
        <v>42011</v>
      </c>
      <c r="C364" s="1"/>
      <c r="D364" s="1"/>
      <c r="E364" s="1"/>
      <c r="F364" s="1"/>
      <c r="G364" s="1"/>
      <c r="H364" s="1"/>
      <c r="I364" s="1" t="s">
        <v>84</v>
      </c>
      <c r="J364" s="1">
        <v>365</v>
      </c>
      <c r="K364" s="1">
        <v>120</v>
      </c>
      <c r="L364" s="1" t="s">
        <v>33</v>
      </c>
    </row>
    <row r="365" spans="1:12" x14ac:dyDescent="0.25">
      <c r="A365" s="1" t="s">
        <v>15</v>
      </c>
      <c r="B365" s="3">
        <v>42039</v>
      </c>
      <c r="C365" s="1"/>
      <c r="D365" s="1"/>
      <c r="E365" s="1"/>
      <c r="F365" s="1"/>
      <c r="G365" s="1"/>
      <c r="H365" s="1"/>
      <c r="I365" s="1" t="s">
        <v>98</v>
      </c>
      <c r="J365" s="1">
        <v>10</v>
      </c>
      <c r="K365" s="1" t="s">
        <v>33</v>
      </c>
      <c r="L365" s="1" t="s">
        <v>33</v>
      </c>
    </row>
    <row r="366" spans="1:12" x14ac:dyDescent="0.25">
      <c r="A366" s="1" t="s">
        <v>15</v>
      </c>
      <c r="B366" s="3">
        <v>42053</v>
      </c>
      <c r="C366" s="1"/>
      <c r="D366" s="1"/>
      <c r="E366" s="1"/>
      <c r="F366" s="1"/>
      <c r="G366" s="1"/>
      <c r="H366" s="1"/>
      <c r="I366" s="1" t="s">
        <v>152</v>
      </c>
      <c r="J366" s="1" t="s">
        <v>33</v>
      </c>
      <c r="K366" s="1" t="s">
        <v>40</v>
      </c>
      <c r="L366" s="1" t="s">
        <v>33</v>
      </c>
    </row>
    <row r="367" spans="1:12" x14ac:dyDescent="0.25">
      <c r="A367" s="1" t="s">
        <v>15</v>
      </c>
      <c r="B367" s="3">
        <v>42074</v>
      </c>
      <c r="C367" s="1">
        <v>831.1</v>
      </c>
      <c r="D367" s="1">
        <v>1629.9</v>
      </c>
      <c r="E367" s="1">
        <v>2902.8</v>
      </c>
      <c r="F367" s="1">
        <v>6003</v>
      </c>
      <c r="G367" s="1">
        <v>121.165431976318</v>
      </c>
      <c r="H367" s="1">
        <v>0</v>
      </c>
      <c r="I367" s="1" t="s">
        <v>147</v>
      </c>
      <c r="J367" s="1">
        <v>40</v>
      </c>
      <c r="K367" s="1" t="s">
        <v>40</v>
      </c>
      <c r="L367" s="1" t="s">
        <v>38</v>
      </c>
    </row>
    <row r="368" spans="1:12" x14ac:dyDescent="0.25">
      <c r="A368" s="1" t="s">
        <v>15</v>
      </c>
      <c r="B368" s="3">
        <v>42102</v>
      </c>
      <c r="C368" s="1">
        <v>15.019587039947501</v>
      </c>
      <c r="D368" s="1">
        <v>73.877418518066406</v>
      </c>
      <c r="E368" s="1">
        <v>50.527948379516602</v>
      </c>
      <c r="F368" s="1">
        <v>0</v>
      </c>
      <c r="G368" s="1">
        <v>0</v>
      </c>
      <c r="H368" s="1">
        <v>0</v>
      </c>
      <c r="I368" s="1" t="s">
        <v>46</v>
      </c>
      <c r="J368" s="1">
        <v>12</v>
      </c>
      <c r="K368" s="1" t="s">
        <v>40</v>
      </c>
      <c r="L368" s="1" t="s">
        <v>38</v>
      </c>
    </row>
    <row r="369" spans="1:12" x14ac:dyDescent="0.25">
      <c r="A369" s="11" t="s">
        <v>15</v>
      </c>
      <c r="B369" s="12">
        <v>42144</v>
      </c>
      <c r="C369" s="11">
        <v>3597.8084564208898</v>
      </c>
      <c r="D369" s="11">
        <v>1141.56774902343</v>
      </c>
      <c r="E369" s="11">
        <v>0</v>
      </c>
      <c r="F369" s="11">
        <v>3373.3</v>
      </c>
      <c r="G369" s="11">
        <v>0</v>
      </c>
      <c r="H369" s="11">
        <v>0</v>
      </c>
      <c r="I369" s="11" t="s">
        <v>153</v>
      </c>
      <c r="J369" s="11">
        <v>1</v>
      </c>
      <c r="K369" s="11" t="s">
        <v>40</v>
      </c>
      <c r="L369" s="11" t="s">
        <v>38</v>
      </c>
    </row>
    <row r="370" spans="1:12" x14ac:dyDescent="0.25">
      <c r="A370" s="10" t="s">
        <v>154</v>
      </c>
      <c r="B370" s="15" t="s">
        <v>43</v>
      </c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x14ac:dyDescent="0.25">
      <c r="A371" s="10"/>
      <c r="B371" s="15" t="s">
        <v>92</v>
      </c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x14ac:dyDescent="0.25">
      <c r="A372" s="10"/>
      <c r="B372" s="15" t="s">
        <v>45</v>
      </c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x14ac:dyDescent="0.25">
      <c r="A373" s="14" t="s">
        <v>15</v>
      </c>
      <c r="B373" s="13">
        <v>42171</v>
      </c>
      <c r="C373" s="14">
        <v>261.69232177734301</v>
      </c>
      <c r="D373" s="14">
        <v>685.55651855468705</v>
      </c>
      <c r="E373" s="14">
        <v>563.321533203125</v>
      </c>
      <c r="F373" s="14">
        <v>1426.7</v>
      </c>
      <c r="G373" s="14">
        <v>0</v>
      </c>
      <c r="H373" s="14">
        <v>0</v>
      </c>
      <c r="I373" s="14" t="s">
        <v>46</v>
      </c>
      <c r="J373" s="14" t="s">
        <v>33</v>
      </c>
      <c r="K373" s="14">
        <v>2</v>
      </c>
      <c r="L373" s="14" t="s">
        <v>38</v>
      </c>
    </row>
    <row r="374" spans="1:12" x14ac:dyDescent="0.25">
      <c r="A374" s="1" t="s">
        <v>15</v>
      </c>
      <c r="B374" s="3">
        <v>42200</v>
      </c>
      <c r="C374" s="1"/>
      <c r="D374" s="1"/>
      <c r="E374" s="1"/>
      <c r="F374" s="1"/>
      <c r="G374" s="1"/>
      <c r="H374" s="1"/>
      <c r="I374" s="1" t="s">
        <v>47</v>
      </c>
      <c r="J374" s="1">
        <v>15</v>
      </c>
      <c r="K374" s="1" t="s">
        <v>40</v>
      </c>
      <c r="L374" s="1" t="s">
        <v>38</v>
      </c>
    </row>
    <row r="375" spans="1:12" x14ac:dyDescent="0.25">
      <c r="A375" s="1" t="s">
        <v>15</v>
      </c>
      <c r="B375" s="3">
        <v>42235</v>
      </c>
      <c r="C375" s="1">
        <v>9.3600456714630003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 t="s">
        <v>47</v>
      </c>
      <c r="J375" s="1">
        <v>1</v>
      </c>
      <c r="K375" s="1" t="s">
        <v>40</v>
      </c>
      <c r="L375" s="1" t="s">
        <v>38</v>
      </c>
    </row>
    <row r="376" spans="1:12" x14ac:dyDescent="0.25">
      <c r="A376" s="1" t="s">
        <v>15</v>
      </c>
      <c r="B376" s="3">
        <v>42263</v>
      </c>
      <c r="C376" s="1">
        <v>0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 t="s">
        <v>48</v>
      </c>
      <c r="J376" s="1">
        <v>0</v>
      </c>
      <c r="K376" s="1" t="s">
        <v>40</v>
      </c>
      <c r="L376" s="1" t="s">
        <v>38</v>
      </c>
    </row>
    <row r="377" spans="1:12" x14ac:dyDescent="0.25">
      <c r="A377" s="1" t="s">
        <v>15</v>
      </c>
      <c r="B377" s="3">
        <v>42298</v>
      </c>
      <c r="C377" s="1">
        <v>0</v>
      </c>
      <c r="D377" s="1">
        <v>0</v>
      </c>
      <c r="E377" s="1">
        <v>0</v>
      </c>
      <c r="F377" s="1">
        <v>53.7</v>
      </c>
      <c r="G377" s="1">
        <v>0</v>
      </c>
      <c r="H377" s="1">
        <v>0</v>
      </c>
      <c r="I377" s="1" t="s">
        <v>47</v>
      </c>
      <c r="J377" s="1"/>
      <c r="K377" s="1"/>
      <c r="L377" s="1"/>
    </row>
    <row r="378" spans="1:12" x14ac:dyDescent="0.25">
      <c r="A378" s="1" t="s">
        <v>15</v>
      </c>
      <c r="B378" s="3">
        <v>42331</v>
      </c>
      <c r="C378" s="1"/>
      <c r="D378" s="1"/>
      <c r="E378" s="1"/>
      <c r="F378" s="1"/>
      <c r="G378" s="1"/>
      <c r="H378" s="1"/>
      <c r="I378" s="1" t="s">
        <v>49</v>
      </c>
      <c r="J378" s="1">
        <v>89.5</v>
      </c>
      <c r="K378" s="1">
        <v>2</v>
      </c>
      <c r="L378" s="1" t="s">
        <v>38</v>
      </c>
    </row>
    <row r="379" spans="1:12" x14ac:dyDescent="0.25">
      <c r="A379" s="1" t="s">
        <v>15</v>
      </c>
      <c r="B379" s="3">
        <v>42354</v>
      </c>
      <c r="C379" s="1">
        <v>0</v>
      </c>
      <c r="D379" s="1">
        <v>0</v>
      </c>
      <c r="E379" s="1">
        <v>0</v>
      </c>
      <c r="F379" s="1">
        <v>262.10000000000002</v>
      </c>
      <c r="G379" s="1">
        <v>0</v>
      </c>
      <c r="H379" s="1">
        <v>0</v>
      </c>
      <c r="I379" s="1"/>
      <c r="J379" s="1"/>
      <c r="K379" s="1"/>
      <c r="L379" s="1"/>
    </row>
    <row r="380" spans="1:12" x14ac:dyDescent="0.25">
      <c r="A380" s="1" t="s">
        <v>15</v>
      </c>
      <c r="B380" s="3">
        <v>42410</v>
      </c>
      <c r="C380" s="1"/>
      <c r="D380" s="1"/>
      <c r="E380" s="1"/>
      <c r="F380" s="1"/>
      <c r="G380" s="1"/>
      <c r="H380" s="1"/>
      <c r="I380" s="1" t="s">
        <v>49</v>
      </c>
      <c r="J380" s="1">
        <v>1</v>
      </c>
      <c r="K380" s="1">
        <v>2</v>
      </c>
      <c r="L380" s="1" t="s">
        <v>38</v>
      </c>
    </row>
    <row r="381" spans="1:12" x14ac:dyDescent="0.25">
      <c r="A381" s="1" t="s">
        <v>15</v>
      </c>
      <c r="B381" s="3">
        <v>42473</v>
      </c>
      <c r="C381" s="1">
        <v>7.1</v>
      </c>
      <c r="D381" s="1">
        <v>16.7</v>
      </c>
      <c r="E381" s="1">
        <v>16</v>
      </c>
      <c r="F381" s="1">
        <v>211</v>
      </c>
      <c r="G381" s="1">
        <v>0</v>
      </c>
      <c r="H381" s="1">
        <v>0</v>
      </c>
      <c r="I381" s="1"/>
      <c r="J381" s="1"/>
      <c r="K381" s="1"/>
      <c r="L381" s="1"/>
    </row>
    <row r="382" spans="1:12" x14ac:dyDescent="0.25">
      <c r="A382" s="1" t="s">
        <v>15</v>
      </c>
      <c r="B382" s="3">
        <v>42564</v>
      </c>
      <c r="C382" s="1">
        <v>0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/>
      <c r="J382" s="1"/>
      <c r="K382" s="1"/>
      <c r="L382" s="1"/>
    </row>
    <row r="383" spans="1:12" x14ac:dyDescent="0.25">
      <c r="A383" s="16" t="s">
        <v>155</v>
      </c>
      <c r="B383" s="17" t="s">
        <v>43</v>
      </c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x14ac:dyDescent="0.25">
      <c r="A384" s="16"/>
      <c r="B384" s="17" t="s">
        <v>92</v>
      </c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2:12" x14ac:dyDescent="0.25">
      <c r="B385" s="17" t="s">
        <v>45</v>
      </c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AEC2C-FEDF-4EA7-94E2-4804D9E7A031}">
  <dimension ref="A1:BD132"/>
  <sheetViews>
    <sheetView tabSelected="1" topLeftCell="A34" workbookViewId="0">
      <selection activeCell="A52" sqref="A52"/>
    </sheetView>
  </sheetViews>
  <sheetFormatPr defaultRowHeight="15" x14ac:dyDescent="0.25"/>
  <sheetData>
    <row r="1" spans="1:56" x14ac:dyDescent="0.25">
      <c r="A1" s="28" t="s">
        <v>156</v>
      </c>
      <c r="B1" s="28" t="s">
        <v>157</v>
      </c>
      <c r="C1" s="28" t="s">
        <v>158</v>
      </c>
      <c r="D1" s="28" t="s">
        <v>159</v>
      </c>
      <c r="E1" s="28" t="s">
        <v>160</v>
      </c>
      <c r="F1" s="28" t="s">
        <v>161</v>
      </c>
      <c r="G1" s="28" t="s">
        <v>162</v>
      </c>
      <c r="H1" s="28" t="s">
        <v>163</v>
      </c>
      <c r="I1" s="28" t="s">
        <v>164</v>
      </c>
      <c r="J1" s="28" t="s">
        <v>165</v>
      </c>
      <c r="K1" s="28" t="s">
        <v>166</v>
      </c>
      <c r="L1" s="28" t="s">
        <v>167</v>
      </c>
      <c r="M1" s="28" t="s">
        <v>168</v>
      </c>
      <c r="N1" s="28" t="s">
        <v>169</v>
      </c>
      <c r="O1" s="28" t="s">
        <v>170</v>
      </c>
      <c r="P1" s="28" t="s">
        <v>171</v>
      </c>
      <c r="Q1" s="28" t="s">
        <v>172</v>
      </c>
      <c r="R1" s="28" t="s">
        <v>173</v>
      </c>
      <c r="S1" s="28" t="s">
        <v>174</v>
      </c>
      <c r="T1" s="28" t="s">
        <v>175</v>
      </c>
      <c r="U1" s="28" t="s">
        <v>176</v>
      </c>
      <c r="V1" s="28" t="s">
        <v>177</v>
      </c>
      <c r="W1" s="28" t="s">
        <v>27</v>
      </c>
      <c r="X1" s="28" t="s">
        <v>178</v>
      </c>
      <c r="Y1" s="28" t="s">
        <v>179</v>
      </c>
      <c r="Z1" s="28" t="s">
        <v>180</v>
      </c>
      <c r="AA1" s="28" t="s">
        <v>181</v>
      </c>
      <c r="AB1" s="28" t="s">
        <v>182</v>
      </c>
      <c r="AC1" s="28" t="s">
        <v>183</v>
      </c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</row>
    <row r="3" spans="1:56" x14ac:dyDescent="0.25">
      <c r="A3" s="19"/>
      <c r="B3" s="19"/>
      <c r="C3" s="19" t="s">
        <v>184</v>
      </c>
      <c r="D3" s="19"/>
      <c r="E3" s="20">
        <v>8.1499999999999997E-4</v>
      </c>
      <c r="F3" s="20">
        <v>1.7933333333333332E-2</v>
      </c>
      <c r="G3" s="20">
        <v>8.5261666666666667</v>
      </c>
      <c r="H3" s="20">
        <v>6.2814000000000009E-2</v>
      </c>
      <c r="I3" s="20">
        <v>3.506666666666667E-2</v>
      </c>
      <c r="J3" s="20">
        <v>1.3738333333333335</v>
      </c>
      <c r="K3" s="20">
        <v>11.581816666666667</v>
      </c>
      <c r="L3" s="20">
        <v>1.7000000000000001E-3</v>
      </c>
      <c r="M3" s="20">
        <v>71.259999999999991</v>
      </c>
      <c r="N3" s="20">
        <v>3.4499999999999995E-3</v>
      </c>
      <c r="O3" s="20">
        <v>3.1250000000000002E-3</v>
      </c>
      <c r="P3" s="20">
        <v>1.5179999999999998E-3</v>
      </c>
      <c r="Q3" s="20">
        <v>3.4998333333333336</v>
      </c>
      <c r="R3" s="20">
        <v>0.12893333333333334</v>
      </c>
      <c r="S3" s="20">
        <v>15.031666666666666</v>
      </c>
      <c r="T3" s="20">
        <v>9.8250000000000008E-4</v>
      </c>
      <c r="U3" s="20">
        <v>0.13930000000000001</v>
      </c>
      <c r="V3" s="20">
        <v>62.96</v>
      </c>
      <c r="W3" s="20">
        <v>1.1559999999999999</v>
      </c>
      <c r="X3" s="20" t="e">
        <v>#DIV/0!</v>
      </c>
      <c r="Y3" s="20">
        <v>1.2666666666666666E-2</v>
      </c>
      <c r="Z3" s="20">
        <v>1.1891666666666667</v>
      </c>
      <c r="AA3" s="20">
        <v>2.5321666666666669</v>
      </c>
      <c r="AB3" s="20">
        <v>97.235000000000014</v>
      </c>
      <c r="AC3" s="20">
        <v>1.175</v>
      </c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</row>
    <row r="4" spans="1:56" x14ac:dyDescent="0.25">
      <c r="A4" s="19"/>
      <c r="B4" s="19"/>
      <c r="C4" s="19" t="s">
        <v>92</v>
      </c>
      <c r="D4" s="19"/>
      <c r="E4" s="20">
        <v>3.8561638969317679E-4</v>
      </c>
      <c r="F4" s="20">
        <v>1.2545384277361404E-2</v>
      </c>
      <c r="G4" s="20">
        <v>5.8983658895211537</v>
      </c>
      <c r="H4" s="20">
        <v>7.0162546989116668E-3</v>
      </c>
      <c r="I4" s="20">
        <v>4.2878697119509909E-2</v>
      </c>
      <c r="J4" s="20">
        <v>0.49081663242667989</v>
      </c>
      <c r="K4" s="20">
        <v>8.7597857120860354</v>
      </c>
      <c r="L4" s="20">
        <v>3.6742346141747668E-4</v>
      </c>
      <c r="M4" s="20">
        <v>22.278367983315139</v>
      </c>
      <c r="N4" s="20">
        <v>1.5655669899432602E-3</v>
      </c>
      <c r="O4" s="20">
        <v>1.2446552400832396E-3</v>
      </c>
      <c r="P4" s="20">
        <v>8.17416662418867E-4</v>
      </c>
      <c r="Q4" s="20">
        <v>0.16830616942544521</v>
      </c>
      <c r="R4" s="20">
        <v>9.4152953573781561E-2</v>
      </c>
      <c r="S4" s="20">
        <v>0.2422739496245245</v>
      </c>
      <c r="T4" s="20">
        <v>2.2514809940718278E-4</v>
      </c>
      <c r="U4" s="20">
        <v>4.9592096144446235E-2</v>
      </c>
      <c r="V4" s="20">
        <v>2.2344932311376553</v>
      </c>
      <c r="W4" s="20">
        <v>0.25559733957926933</v>
      </c>
      <c r="X4" s="20" t="e">
        <v>#DIV/0!</v>
      </c>
      <c r="Y4" s="20">
        <v>3.7859388972001843E-3</v>
      </c>
      <c r="Z4" s="20">
        <v>0.23268469366648684</v>
      </c>
      <c r="AA4" s="20">
        <v>2.7035615337303982</v>
      </c>
      <c r="AB4" s="20">
        <v>6.9565329008062635</v>
      </c>
      <c r="AC4" s="20">
        <v>0.69882043473270028</v>
      </c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</row>
    <row r="5" spans="1:56" x14ac:dyDescent="0.25">
      <c r="A5" s="19"/>
      <c r="B5" s="19"/>
      <c r="C5" s="19" t="s">
        <v>45</v>
      </c>
      <c r="D5" s="19"/>
      <c r="E5" s="20">
        <v>1.5742723186708624E-4</v>
      </c>
      <c r="F5" s="20">
        <v>5.1216316844450195E-3</v>
      </c>
      <c r="G5" s="20">
        <v>2.4079977909273738</v>
      </c>
      <c r="H5" s="20">
        <v>2.8643739862897343E-3</v>
      </c>
      <c r="I5" s="20">
        <v>1.750515479635769E-2</v>
      </c>
      <c r="J5" s="20">
        <v>0.2003750511194223</v>
      </c>
      <c r="K5" s="20">
        <v>3.5761675417888972</v>
      </c>
      <c r="L5" s="20">
        <v>1.4999999999999999E-4</v>
      </c>
      <c r="M5" s="20">
        <v>9.095105643513266</v>
      </c>
      <c r="N5" s="20">
        <v>6.3914004725099181E-4</v>
      </c>
      <c r="O5" s="20">
        <v>5.081283739808716E-4</v>
      </c>
      <c r="P5" s="20">
        <v>3.3370895502917911E-4</v>
      </c>
      <c r="Q5" s="20">
        <v>6.8710705942459302E-2</v>
      </c>
      <c r="R5" s="20">
        <v>3.8437782338619789E-2</v>
      </c>
      <c r="S5" s="20">
        <v>9.8907925758140211E-2</v>
      </c>
      <c r="T5" s="20">
        <v>9.1916326684170267E-5</v>
      </c>
      <c r="U5" s="20">
        <v>2.0245888471489708E-2</v>
      </c>
      <c r="V5" s="20">
        <v>0.91222804166502136</v>
      </c>
      <c r="W5" s="20">
        <v>0.10434717693034819</v>
      </c>
      <c r="X5" s="20" t="e">
        <v>#DIV/0!</v>
      </c>
      <c r="Y5" s="20">
        <v>1.5456030825826183E-3</v>
      </c>
      <c r="Z5" s="20">
        <v>9.4993128406450911E-2</v>
      </c>
      <c r="AA5" s="20">
        <v>1.1037243743092946</v>
      </c>
      <c r="AB5" s="20">
        <v>2.8399926643097753</v>
      </c>
      <c r="AC5" s="20">
        <v>0.28529224782083845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</row>
    <row r="6" spans="1:56" x14ac:dyDescent="0.25">
      <c r="A6" s="29">
        <v>154216</v>
      </c>
      <c r="B6" s="29" t="s">
        <v>185</v>
      </c>
      <c r="C6" s="29" t="s">
        <v>186</v>
      </c>
      <c r="D6" s="24">
        <v>42171</v>
      </c>
      <c r="E6" s="30"/>
      <c r="F6" s="30">
        <v>1.8700000000000001E-2</v>
      </c>
      <c r="G6" s="30">
        <v>7.766</v>
      </c>
      <c r="H6" s="30"/>
      <c r="I6" s="30">
        <v>4.8500000000000001E-2</v>
      </c>
      <c r="J6" s="30">
        <v>1.4039999999999999</v>
      </c>
      <c r="K6" s="30">
        <v>10.48</v>
      </c>
      <c r="L6" s="30">
        <v>1.4E-3</v>
      </c>
      <c r="M6" s="30">
        <v>80.819999999999993</v>
      </c>
      <c r="N6" s="30">
        <v>2.7000000000000001E-3</v>
      </c>
      <c r="O6" s="30"/>
      <c r="P6" s="30"/>
      <c r="Q6" s="30">
        <v>3.4990000000000001</v>
      </c>
      <c r="R6" s="30">
        <v>0.16</v>
      </c>
      <c r="S6" s="30">
        <v>15.86</v>
      </c>
      <c r="T6" s="30"/>
      <c r="U6" s="30">
        <v>7.3700000000000002E-2</v>
      </c>
      <c r="V6" s="30">
        <v>76.84</v>
      </c>
      <c r="W6" s="30">
        <v>1.31</v>
      </c>
      <c r="X6" s="30">
        <v>0.72499999999999998</v>
      </c>
      <c r="Y6" s="30"/>
      <c r="Z6" s="30">
        <v>0.81899999999999995</v>
      </c>
      <c r="AA6" s="30">
        <v>5</v>
      </c>
      <c r="AB6" s="30"/>
      <c r="AC6" s="30">
        <v>0.96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</row>
    <row r="7" spans="1:56" x14ac:dyDescent="0.25">
      <c r="A7" s="31" t="s">
        <v>43</v>
      </c>
      <c r="B7" s="31"/>
      <c r="C7" s="31" t="s">
        <v>187</v>
      </c>
      <c r="D7" s="31"/>
      <c r="E7" s="32">
        <v>7.425E-4</v>
      </c>
      <c r="F7" s="32">
        <v>8.6750000000000004E-3</v>
      </c>
      <c r="G7" s="32">
        <v>2.5609999999999999</v>
      </c>
      <c r="H7" s="32" t="e">
        <v>#DIV/0!</v>
      </c>
      <c r="I7" s="32">
        <v>1.6825E-2</v>
      </c>
      <c r="J7" s="32">
        <v>0.71452500000000008</v>
      </c>
      <c r="K7" s="32">
        <v>4.3542499999999995</v>
      </c>
      <c r="L7" s="32">
        <v>1.15E-3</v>
      </c>
      <c r="M7" s="32">
        <v>145.70499999999998</v>
      </c>
      <c r="N7" s="32">
        <v>2.3749999999999999E-3</v>
      </c>
      <c r="O7" s="32">
        <v>2.7499999999999998E-3</v>
      </c>
      <c r="P7" s="32">
        <v>7.9749999999999992E-4</v>
      </c>
      <c r="Q7" s="32">
        <v>3.6542499999999998</v>
      </c>
      <c r="R7" s="32">
        <v>5.3449999999999998E-2</v>
      </c>
      <c r="S7" s="32">
        <v>14.327500000000001</v>
      </c>
      <c r="T7" s="32">
        <v>3.9999999999999996E-4</v>
      </c>
      <c r="U7" s="32">
        <v>0.10014999999999999</v>
      </c>
      <c r="V7" s="32">
        <v>66.013333333333335</v>
      </c>
      <c r="W7" s="32">
        <v>1.5294000000000001</v>
      </c>
      <c r="X7" s="32">
        <v>0.34399999999999997</v>
      </c>
      <c r="Y7" s="32">
        <v>1.3666666666666666E-2</v>
      </c>
      <c r="Z7" s="32">
        <v>1.1684285714285714</v>
      </c>
      <c r="AA7" s="32">
        <v>3.5822857142857143</v>
      </c>
      <c r="AB7" s="32">
        <v>84.495000000000005</v>
      </c>
      <c r="AC7" s="32">
        <v>0.88080000000000003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</row>
    <row r="8" spans="1:56" x14ac:dyDescent="0.25">
      <c r="A8" s="31" t="s">
        <v>188</v>
      </c>
      <c r="B8" s="31"/>
      <c r="C8" s="31" t="s">
        <v>92</v>
      </c>
      <c r="D8" s="31"/>
      <c r="E8" s="32">
        <v>1.6520189667999172E-4</v>
      </c>
      <c r="F8" s="32">
        <v>3.7178622890042586E-3</v>
      </c>
      <c r="G8" s="32">
        <v>1.019498896517304</v>
      </c>
      <c r="H8" s="32" t="e">
        <v>#DIV/0!</v>
      </c>
      <c r="I8" s="32">
        <v>8.5503898546596541E-3</v>
      </c>
      <c r="J8" s="32">
        <v>0.16565559402970123</v>
      </c>
      <c r="K8" s="32">
        <v>1.5547232068763892</v>
      </c>
      <c r="L8" s="32">
        <v>2.1213203435596419E-4</v>
      </c>
      <c r="M8" s="32">
        <v>114.15217051520897</v>
      </c>
      <c r="N8" s="32">
        <v>6.6520673478250361E-4</v>
      </c>
      <c r="O8" s="32">
        <v>3.5355339059327381E-4</v>
      </c>
      <c r="P8" s="32">
        <v>6.2383224240709635E-5</v>
      </c>
      <c r="Q8" s="32">
        <v>0.18008771011186012</v>
      </c>
      <c r="R8" s="32">
        <v>2.610255415344126E-2</v>
      </c>
      <c r="S8" s="32">
        <v>0.32170120712653</v>
      </c>
      <c r="T8" s="32">
        <v>7.6157731058639077E-5</v>
      </c>
      <c r="U8" s="32">
        <v>6.6226354270788629E-2</v>
      </c>
      <c r="V8" s="32">
        <v>2.1837734925277079</v>
      </c>
      <c r="W8" s="32">
        <v>0.20439251454003884</v>
      </c>
      <c r="X8" s="32">
        <v>0.14526527458412086</v>
      </c>
      <c r="Y8" s="32">
        <v>1.5275252316519464E-3</v>
      </c>
      <c r="Z8" s="32">
        <v>0.20976880697794975</v>
      </c>
      <c r="AA8" s="32">
        <v>2.4212136567078439</v>
      </c>
      <c r="AB8" s="32">
        <v>3.3166097147539064</v>
      </c>
      <c r="AC8" s="32">
        <v>0.13460200592858981</v>
      </c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</row>
    <row r="9" spans="1:56" x14ac:dyDescent="0.25">
      <c r="A9" s="31"/>
      <c r="B9" s="31"/>
      <c r="C9" s="31" t="s">
        <v>45</v>
      </c>
      <c r="D9" s="31"/>
      <c r="E9" s="32">
        <v>6.2440447818777874E-5</v>
      </c>
      <c r="F9" s="32">
        <v>1.4052198607843738E-3</v>
      </c>
      <c r="G9" s="32">
        <v>0.38533436315565145</v>
      </c>
      <c r="H9" s="32" t="e">
        <v>#DIV/0!</v>
      </c>
      <c r="I9" s="32">
        <v>3.2317435954398789E-3</v>
      </c>
      <c r="J9" s="32">
        <v>6.2611929298466512E-2</v>
      </c>
      <c r="K9" s="32">
        <v>0.58763013756225013</v>
      </c>
      <c r="L9" s="32">
        <v>8.0178372573727285E-5</v>
      </c>
      <c r="M9" s="32">
        <v>43.145464971640401</v>
      </c>
      <c r="N9" s="32">
        <v>2.5142451295425777E-4</v>
      </c>
      <c r="O9" s="32">
        <v>1.3363062095621221E-4</v>
      </c>
      <c r="P9" s="32">
        <v>2.3578642474756264E-5</v>
      </c>
      <c r="Q9" s="32">
        <v>6.8066756447867693E-2</v>
      </c>
      <c r="R9" s="32">
        <v>9.8658381248002414E-3</v>
      </c>
      <c r="S9" s="32">
        <v>0.12159162721801116</v>
      </c>
      <c r="T9" s="32">
        <v>2.8784916685156975E-5</v>
      </c>
      <c r="U9" s="32">
        <v>2.5031209091281009E-2</v>
      </c>
      <c r="V9" s="32">
        <v>0.82538879727475467</v>
      </c>
      <c r="W9" s="32">
        <v>7.7253109045156587E-2</v>
      </c>
      <c r="X9" s="32">
        <v>5.4905112954727928E-2</v>
      </c>
      <c r="Y9" s="32">
        <v>5.7735026918962558E-4</v>
      </c>
      <c r="Z9" s="32">
        <v>7.9285156583195085E-2</v>
      </c>
      <c r="AA9" s="32">
        <v>0.91513274380032417</v>
      </c>
      <c r="AB9" s="32">
        <v>1.2535606430142436</v>
      </c>
      <c r="AC9" s="32">
        <v>5.0874776236784325E-2</v>
      </c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x14ac:dyDescent="0.25">
      <c r="A10" s="19"/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</row>
    <row r="11" spans="1:56" x14ac:dyDescent="0.25">
      <c r="A11" s="19"/>
      <c r="B11" s="19"/>
      <c r="C11" s="19" t="s">
        <v>189</v>
      </c>
      <c r="D11" s="19"/>
      <c r="E11" s="20">
        <v>8.0666666666666679E-4</v>
      </c>
      <c r="F11" s="20">
        <v>2.0959999999999999E-2</v>
      </c>
      <c r="G11" s="20">
        <v>8.7403999999999993</v>
      </c>
      <c r="H11" s="20">
        <v>5.2650000000000002E-2</v>
      </c>
      <c r="I11" s="20">
        <v>4.3060000000000001E-2</v>
      </c>
      <c r="J11" s="20">
        <v>1.5196200000000002</v>
      </c>
      <c r="K11" s="20">
        <v>12.561199999999999</v>
      </c>
      <c r="L11" s="20">
        <v>2.65E-3</v>
      </c>
      <c r="M11" s="20">
        <v>68.594000000000008</v>
      </c>
      <c r="N11" s="20">
        <v>1.5999999999999999E-3</v>
      </c>
      <c r="O11" s="20">
        <v>3.3666666666666667E-3</v>
      </c>
      <c r="P11" s="20">
        <v>1.49E-3</v>
      </c>
      <c r="Q11" s="20">
        <v>4.0438000000000001</v>
      </c>
      <c r="R11" s="20">
        <v>0.14385999999999999</v>
      </c>
      <c r="S11" s="20">
        <v>15.065999999999999</v>
      </c>
      <c r="T11" s="20">
        <v>6.4999999999999997E-4</v>
      </c>
      <c r="U11" s="20">
        <v>2.46E-2</v>
      </c>
      <c r="V11" s="20">
        <v>62.182000000000002</v>
      </c>
      <c r="W11" s="20">
        <v>1.286</v>
      </c>
      <c r="X11" s="20" t="e">
        <v>#DIV/0!</v>
      </c>
      <c r="Y11" s="20">
        <v>1.2500000000000001E-2</v>
      </c>
      <c r="Z11" s="20">
        <v>1.1976</v>
      </c>
      <c r="AA11" s="20">
        <v>3.0209999999999999</v>
      </c>
      <c r="AB11" s="20">
        <v>95.054000000000002</v>
      </c>
      <c r="AC11" s="20">
        <v>1.03</v>
      </c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1:56" x14ac:dyDescent="0.25">
      <c r="A12" s="19"/>
      <c r="B12" s="19"/>
      <c r="C12" s="19" t="s">
        <v>92</v>
      </c>
      <c r="D12" s="19"/>
      <c r="E12" s="20">
        <v>3.3501243758005963E-4</v>
      </c>
      <c r="F12" s="20">
        <v>1.594045168745227E-2</v>
      </c>
      <c r="G12" s="20">
        <v>6.6152025516986255</v>
      </c>
      <c r="H12" s="20">
        <v>1.7263974050026835E-2</v>
      </c>
      <c r="I12" s="20">
        <v>4.0253173787913911E-2</v>
      </c>
      <c r="J12" s="20">
        <v>0.60250997668088424</v>
      </c>
      <c r="K12" s="20">
        <v>10.452209608499057</v>
      </c>
      <c r="L12" s="20">
        <v>7.7781745930520247E-4</v>
      </c>
      <c r="M12" s="20">
        <v>26.917920239126921</v>
      </c>
      <c r="N12" s="20">
        <v>2.8284271247461896E-4</v>
      </c>
      <c r="O12" s="20">
        <v>3.0550504633038947E-4</v>
      </c>
      <c r="P12" s="20">
        <v>4.5291647500762572E-4</v>
      </c>
      <c r="Q12" s="20">
        <v>0.24348654993654167</v>
      </c>
      <c r="R12" s="20">
        <v>0.11847119059079302</v>
      </c>
      <c r="S12" s="20">
        <v>0.36080465628924469</v>
      </c>
      <c r="T12" s="20">
        <v>1.1532562594670798E-4</v>
      </c>
      <c r="U12" s="20">
        <v>2.019616300191697E-2</v>
      </c>
      <c r="V12" s="20">
        <v>1.7324173861976804</v>
      </c>
      <c r="W12" s="20">
        <v>0.31761612049768517</v>
      </c>
      <c r="X12" s="20" t="e">
        <v>#DIV/0!</v>
      </c>
      <c r="Y12" s="20">
        <v>3.5355339059327368E-3</v>
      </c>
      <c r="Z12" s="20">
        <v>0.47057762377741724</v>
      </c>
      <c r="AA12" s="20">
        <v>2.7099040573422521</v>
      </c>
      <c r="AB12" s="20">
        <v>2.9387718523219877</v>
      </c>
      <c r="AC12" s="20">
        <v>0.26239283526803825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x14ac:dyDescent="0.25">
      <c r="A13" s="19"/>
      <c r="B13" s="19"/>
      <c r="C13" s="19" t="s">
        <v>45</v>
      </c>
      <c r="D13" s="19"/>
      <c r="E13" s="20">
        <v>1.4982211674738368E-4</v>
      </c>
      <c r="F13" s="20">
        <v>7.1287867130389012E-3</v>
      </c>
      <c r="G13" s="20">
        <v>2.9584085181056388</v>
      </c>
      <c r="H13" s="20">
        <v>7.7206839075304708E-3</v>
      </c>
      <c r="I13" s="20">
        <v>1.8001766579977641E-2</v>
      </c>
      <c r="J13" s="20">
        <v>0.26945065299605403</v>
      </c>
      <c r="K13" s="20">
        <v>4.6743702399360707</v>
      </c>
      <c r="L13" s="20">
        <v>3.4785054261852181E-4</v>
      </c>
      <c r="M13" s="20">
        <v>12.038059893521037</v>
      </c>
      <c r="N13" s="20">
        <v>1.2649110640673515E-4</v>
      </c>
      <c r="O13" s="20">
        <v>1.3662601021279471E-4</v>
      </c>
      <c r="P13" s="20">
        <v>2.0255040524932714E-4</v>
      </c>
      <c r="Q13" s="20">
        <v>0.10889049545300085</v>
      </c>
      <c r="R13" s="20">
        <v>5.298192710726933E-2</v>
      </c>
      <c r="S13" s="20">
        <v>0.16135674761223961</v>
      </c>
      <c r="T13" s="20">
        <v>5.1575187832910514E-5</v>
      </c>
      <c r="U13" s="20">
        <v>9.031998671390512E-3</v>
      </c>
      <c r="V13" s="20">
        <v>0.77476060818810377</v>
      </c>
      <c r="W13" s="20">
        <v>0.14204224723651768</v>
      </c>
      <c r="X13" s="20" t="e">
        <v>#DIV/0!</v>
      </c>
      <c r="Y13" s="20">
        <v>1.5811388300841893E-3</v>
      </c>
      <c r="Z13" s="20">
        <v>0.21044871109132526</v>
      </c>
      <c r="AA13" s="20">
        <v>1.2119059369439527</v>
      </c>
      <c r="AB13" s="20">
        <v>1.3142587264309875</v>
      </c>
      <c r="AC13" s="20">
        <v>0.11734564329364755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</row>
    <row r="14" spans="1:56" x14ac:dyDescent="0.25">
      <c r="A14" s="23">
        <v>154217</v>
      </c>
      <c r="B14" s="23" t="s">
        <v>185</v>
      </c>
      <c r="C14" s="23" t="s">
        <v>190</v>
      </c>
      <c r="D14" s="24">
        <v>42171</v>
      </c>
      <c r="E14" s="33"/>
      <c r="F14" s="34">
        <v>2.07E-2</v>
      </c>
      <c r="G14" s="34">
        <v>7.5780000000000003</v>
      </c>
      <c r="H14" s="33"/>
      <c r="I14" s="33">
        <v>2.3E-2</v>
      </c>
      <c r="J14" s="34">
        <v>1.375</v>
      </c>
      <c r="K14" s="35">
        <v>9.7230000000000008</v>
      </c>
      <c r="L14" s="34"/>
      <c r="M14" s="35">
        <v>81.83</v>
      </c>
      <c r="N14" s="34"/>
      <c r="O14" s="33"/>
      <c r="P14" s="33"/>
      <c r="Q14" s="34">
        <v>4.2430000000000003</v>
      </c>
      <c r="R14" s="33">
        <v>0.1593</v>
      </c>
      <c r="S14" s="35">
        <v>15.5</v>
      </c>
      <c r="T14" s="33"/>
      <c r="U14" s="33">
        <v>1.01E-2</v>
      </c>
      <c r="V14" s="35">
        <v>76.489999999999995</v>
      </c>
      <c r="W14" s="35">
        <v>1.43</v>
      </c>
      <c r="X14" s="35">
        <v>0.85199999999999998</v>
      </c>
      <c r="Y14" s="35"/>
      <c r="Z14" s="35">
        <v>0.80500000000000005</v>
      </c>
      <c r="AA14" s="34">
        <v>5</v>
      </c>
      <c r="AB14" s="35"/>
      <c r="AC14" s="35">
        <v>0.86</v>
      </c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</row>
    <row r="15" spans="1:56" x14ac:dyDescent="0.25">
      <c r="A15" s="31"/>
      <c r="B15" s="31"/>
      <c r="C15" s="31" t="s">
        <v>191</v>
      </c>
      <c r="D15" s="31"/>
      <c r="E15" s="32">
        <v>7.2499999999999995E-4</v>
      </c>
      <c r="F15" s="32">
        <v>9.0749999999999997E-3</v>
      </c>
      <c r="G15" s="32">
        <v>2.4725000000000001</v>
      </c>
      <c r="H15" s="32" t="e">
        <v>#DIV/0!</v>
      </c>
      <c r="I15" s="32">
        <v>1.4200000000000001E-2</v>
      </c>
      <c r="J15" s="32">
        <v>0.68415000000000004</v>
      </c>
      <c r="K15" s="32">
        <v>4.1909999999999998</v>
      </c>
      <c r="L15" s="32">
        <v>1.2000000000000001E-3</v>
      </c>
      <c r="M15" s="32">
        <v>145.89500000000001</v>
      </c>
      <c r="N15" s="32">
        <v>1E-3</v>
      </c>
      <c r="O15" s="32">
        <v>4.45E-3</v>
      </c>
      <c r="P15" s="32">
        <v>1.1325E-3</v>
      </c>
      <c r="Q15" s="32">
        <v>4.17225</v>
      </c>
      <c r="R15" s="32">
        <v>5.2749999999999998E-2</v>
      </c>
      <c r="S15" s="32">
        <v>14.3325</v>
      </c>
      <c r="T15" s="32">
        <v>3.325E-4</v>
      </c>
      <c r="U15" s="32">
        <v>3.1200000000000002E-2</v>
      </c>
      <c r="V15" s="32">
        <v>64.89</v>
      </c>
      <c r="W15" s="32">
        <v>1.4962000000000002</v>
      </c>
      <c r="X15" s="32">
        <v>0.3661666666666667</v>
      </c>
      <c r="Y15" s="32">
        <v>1.2500000000000001E-2</v>
      </c>
      <c r="Z15" s="32">
        <v>1.1856666666666666</v>
      </c>
      <c r="AA15" s="32">
        <v>2.5190000000000001</v>
      </c>
      <c r="AB15" s="32">
        <v>82.196666666666673</v>
      </c>
      <c r="AC15" s="32">
        <v>0.85500000000000009</v>
      </c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</row>
    <row r="16" spans="1:56" x14ac:dyDescent="0.25">
      <c r="A16" s="31"/>
      <c r="B16" s="31"/>
      <c r="C16" s="31" t="s">
        <v>92</v>
      </c>
      <c r="D16" s="31"/>
      <c r="E16" s="32">
        <v>1.2288205727444511E-4</v>
      </c>
      <c r="F16" s="32">
        <v>3.5453020557727755E-3</v>
      </c>
      <c r="G16" s="32">
        <v>0.89365821206991602</v>
      </c>
      <c r="H16" s="32" t="e">
        <v>#DIV/0!</v>
      </c>
      <c r="I16" s="32">
        <v>5.5773350864607952E-3</v>
      </c>
      <c r="J16" s="32">
        <v>0.11160395751644858</v>
      </c>
      <c r="K16" s="32">
        <v>1.4620129958382742</v>
      </c>
      <c r="L16" s="32">
        <v>2.8284271247461896E-4</v>
      </c>
      <c r="M16" s="32">
        <v>115.96300717613929</v>
      </c>
      <c r="N16" s="32" t="e">
        <v>#DIV/0!</v>
      </c>
      <c r="O16" s="32">
        <v>7.7781745930520247E-4</v>
      </c>
      <c r="P16" s="32">
        <v>5.367417131793156E-4</v>
      </c>
      <c r="Q16" s="32">
        <v>0.24847987846101346</v>
      </c>
      <c r="R16" s="32">
        <v>2.0968945292185459E-2</v>
      </c>
      <c r="S16" s="32">
        <v>0.17211914478058521</v>
      </c>
      <c r="T16" s="32">
        <v>5.7373048260195029E-5</v>
      </c>
      <c r="U16" s="32">
        <v>2.2715780124544845E-2</v>
      </c>
      <c r="V16" s="32">
        <v>3.6082959967275401</v>
      </c>
      <c r="W16" s="32">
        <v>0.17305259316173111</v>
      </c>
      <c r="X16" s="32">
        <v>0.12054280014445773</v>
      </c>
      <c r="Y16" s="32">
        <v>3.5355339059327368E-3</v>
      </c>
      <c r="Z16" s="32">
        <v>0.19299706388094767</v>
      </c>
      <c r="AA16" s="32">
        <v>2.7178055118054347</v>
      </c>
      <c r="AB16" s="32">
        <v>1.1493186387304988</v>
      </c>
      <c r="AC16" s="32">
        <v>9.0027773492406218E-2</v>
      </c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</row>
    <row r="17" spans="1:56" x14ac:dyDescent="0.25">
      <c r="A17" s="31"/>
      <c r="B17" s="31"/>
      <c r="C17" s="31" t="s">
        <v>45</v>
      </c>
      <c r="D17" s="31"/>
      <c r="E17" s="32">
        <v>5.0166389810974725E-5</v>
      </c>
      <c r="F17" s="32">
        <v>1.4473635034472549E-3</v>
      </c>
      <c r="G17" s="32">
        <v>0.36483443733653559</v>
      </c>
      <c r="H17" s="32" t="e">
        <v>#DIV/0!</v>
      </c>
      <c r="I17" s="32">
        <v>2.2769375143917416E-3</v>
      </c>
      <c r="J17" s="32">
        <v>4.556212486509173E-2</v>
      </c>
      <c r="K17" s="32">
        <v>0.59686430618692632</v>
      </c>
      <c r="L17" s="32">
        <v>1.1547005383792514E-4</v>
      </c>
      <c r="M17" s="32">
        <v>47.341699436707543</v>
      </c>
      <c r="N17" s="32" t="e">
        <v>#DIV/0!</v>
      </c>
      <c r="O17" s="32">
        <v>3.1754264805429429E-4</v>
      </c>
      <c r="P17" s="32">
        <v>2.191238868261007E-4</v>
      </c>
      <c r="Q17" s="32">
        <v>0.10144148559637721</v>
      </c>
      <c r="R17" s="32">
        <v>8.5605360683649826E-3</v>
      </c>
      <c r="S17" s="32">
        <v>7.0267346612776047E-2</v>
      </c>
      <c r="T17" s="32">
        <v>2.3422448870925334E-5</v>
      </c>
      <c r="U17" s="32">
        <v>9.273678402398431E-3</v>
      </c>
      <c r="V17" s="32">
        <v>1.473080672151619</v>
      </c>
      <c r="W17" s="32">
        <v>7.0648425318615121E-2</v>
      </c>
      <c r="X17" s="32">
        <v>4.9211392086701972E-2</v>
      </c>
      <c r="Y17" s="32">
        <v>1.4433756729740643E-3</v>
      </c>
      <c r="Z17" s="32">
        <v>7.8790721393941859E-2</v>
      </c>
      <c r="AA17" s="32">
        <v>1.1095394540078332</v>
      </c>
      <c r="AB17" s="32">
        <v>0.46920736945998037</v>
      </c>
      <c r="AC17" s="32">
        <v>3.6753684622542727E-2</v>
      </c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x14ac:dyDescent="0.25">
      <c r="A18" s="19"/>
      <c r="B18" s="19"/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x14ac:dyDescent="0.25">
      <c r="A19" s="19"/>
      <c r="B19" s="19"/>
      <c r="C19" s="19" t="s">
        <v>192</v>
      </c>
      <c r="D19" s="19"/>
      <c r="E19" s="20">
        <v>6.1333333333333335E-4</v>
      </c>
      <c r="F19" s="20">
        <v>1.8616666666666667E-2</v>
      </c>
      <c r="G19" s="20">
        <v>7.9768333333333343</v>
      </c>
      <c r="H19" s="20">
        <v>5.7523999999999999E-2</v>
      </c>
      <c r="I19" s="20">
        <v>5.4333333333333338E-2</v>
      </c>
      <c r="J19" s="20">
        <v>1.3822999999999999</v>
      </c>
      <c r="K19" s="20">
        <v>11.166649999999999</v>
      </c>
      <c r="L19" s="20">
        <v>1.7399999999999998E-3</v>
      </c>
      <c r="M19" s="20">
        <v>72.091666666666669</v>
      </c>
      <c r="N19" s="20">
        <v>2.5200000000000001E-3</v>
      </c>
      <c r="O19" s="20">
        <v>4.5249999999999995E-3</v>
      </c>
      <c r="P19" s="20">
        <v>3.0900000000000003E-3</v>
      </c>
      <c r="Q19" s="20">
        <v>3.8523333333333327</v>
      </c>
      <c r="R19" s="20">
        <v>0.12631666666666666</v>
      </c>
      <c r="S19" s="20">
        <v>15.068333333333333</v>
      </c>
      <c r="T19" s="20">
        <v>6.6750000000000002E-4</v>
      </c>
      <c r="U19" s="20">
        <v>1.2466666666666668E-2</v>
      </c>
      <c r="V19" s="20">
        <v>62.830000000000005</v>
      </c>
      <c r="W19" s="20">
        <v>1.2066666666666668</v>
      </c>
      <c r="X19" s="20" t="e">
        <v>#DIV/0!</v>
      </c>
      <c r="Y19" s="20">
        <v>1.2666666666666666E-2</v>
      </c>
      <c r="Z19" s="20">
        <v>1.2261666666666668</v>
      </c>
      <c r="AA19" s="20">
        <v>3.3676666666666666</v>
      </c>
      <c r="AB19" s="20">
        <v>94.461666666666659</v>
      </c>
      <c r="AC19" s="20">
        <v>0.94333333333333336</v>
      </c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x14ac:dyDescent="0.25">
      <c r="A20" s="19"/>
      <c r="B20" s="19"/>
      <c r="C20" s="19" t="s">
        <v>92</v>
      </c>
      <c r="D20" s="19"/>
      <c r="E20" s="20">
        <v>1.5011106998930271E-4</v>
      </c>
      <c r="F20" s="20">
        <v>1.3548935997585443E-2</v>
      </c>
      <c r="G20" s="20">
        <v>5.3965250084352112</v>
      </c>
      <c r="H20" s="20">
        <v>9.9160642394046389E-3</v>
      </c>
      <c r="I20" s="20">
        <v>3.6194290525808984E-2</v>
      </c>
      <c r="J20" s="20">
        <v>0.50119551075403712</v>
      </c>
      <c r="K20" s="20">
        <v>8.3008995858882688</v>
      </c>
      <c r="L20" s="20">
        <v>4.5055521304275244E-4</v>
      </c>
      <c r="M20" s="20">
        <v>22.045922449892352</v>
      </c>
      <c r="N20" s="20">
        <v>1.4202112518917739E-3</v>
      </c>
      <c r="O20" s="20">
        <v>1.9241881404893858E-3</v>
      </c>
      <c r="P20" s="20">
        <v>1.0606366012918846E-3</v>
      </c>
      <c r="Q20" s="20">
        <v>0.37606949712342613</v>
      </c>
      <c r="R20" s="20">
        <v>9.5578165219189409E-2</v>
      </c>
      <c r="S20" s="20">
        <v>0.21084749623049059</v>
      </c>
      <c r="T20" s="20">
        <v>8.3815273071201051E-5</v>
      </c>
      <c r="U20" s="20">
        <v>3.2091535748023444E-3</v>
      </c>
      <c r="V20" s="20">
        <v>3.1520279186580811</v>
      </c>
      <c r="W20" s="20">
        <v>0.30670289641062554</v>
      </c>
      <c r="X20" s="20" t="e">
        <v>#DIV/0!</v>
      </c>
      <c r="Y20" s="20">
        <v>3.0550504633038936E-3</v>
      </c>
      <c r="Z20" s="20">
        <v>0.28972567484892692</v>
      </c>
      <c r="AA20" s="20">
        <v>2.5291238535640495</v>
      </c>
      <c r="AB20" s="20">
        <v>3.905454732379654</v>
      </c>
      <c r="AC20" s="20">
        <v>0.2141650453894533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</row>
    <row r="21" spans="1:56" x14ac:dyDescent="0.25">
      <c r="A21" s="19"/>
      <c r="B21" s="19"/>
      <c r="C21" s="19" t="s">
        <v>45</v>
      </c>
      <c r="D21" s="19"/>
      <c r="E21" s="20">
        <v>6.1282587702834126E-5</v>
      </c>
      <c r="F21" s="20">
        <v>5.5313299586185524E-3</v>
      </c>
      <c r="G21" s="20">
        <v>2.2031221091391591</v>
      </c>
      <c r="H21" s="20">
        <v>4.0482162738667907E-3</v>
      </c>
      <c r="I21" s="20">
        <v>1.4776257231713913E-2</v>
      </c>
      <c r="J21" s="20">
        <v>0.20461221045349834</v>
      </c>
      <c r="K21" s="20">
        <v>3.3888280652510745</v>
      </c>
      <c r="L21" s="20">
        <v>1.8393839548428529E-4</v>
      </c>
      <c r="M21" s="20">
        <v>9.0002101518674529</v>
      </c>
      <c r="N21" s="20">
        <v>5.7979881568235951E-4</v>
      </c>
      <c r="O21" s="20">
        <v>7.8554651888563132E-4</v>
      </c>
      <c r="P21" s="20">
        <v>4.3300307928081379E-4</v>
      </c>
      <c r="Q21" s="20">
        <v>0.15352972929624339</v>
      </c>
      <c r="R21" s="20">
        <v>3.901962255640673E-2</v>
      </c>
      <c r="S21" s="20">
        <v>8.6078129884683593E-2</v>
      </c>
      <c r="T21" s="20">
        <v>3.4217441946079689E-5</v>
      </c>
      <c r="U21" s="20">
        <v>1.3101314607490519E-3</v>
      </c>
      <c r="V21" s="20">
        <v>1.28681000928653</v>
      </c>
      <c r="W21" s="20">
        <v>0.12521093313995316</v>
      </c>
      <c r="X21" s="20" t="e">
        <v>#DIV/0!</v>
      </c>
      <c r="Y21" s="20">
        <v>1.2472191289246474E-3</v>
      </c>
      <c r="Z21" s="20">
        <v>0.11828001146056345</v>
      </c>
      <c r="AA21" s="20">
        <v>1.0325104895889008</v>
      </c>
      <c r="AB21" s="20">
        <v>1.5943952179779974</v>
      </c>
      <c r="AC21" s="20">
        <v>8.7432513657359948E-2</v>
      </c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</row>
    <row r="22" spans="1:56" x14ac:dyDescent="0.25">
      <c r="A22" s="29">
        <v>154218</v>
      </c>
      <c r="B22" s="29" t="s">
        <v>185</v>
      </c>
      <c r="C22" s="29" t="s">
        <v>193</v>
      </c>
      <c r="D22" s="24">
        <v>42171</v>
      </c>
      <c r="E22" s="30"/>
      <c r="F22" s="30">
        <v>1.9900000000000001E-2</v>
      </c>
      <c r="G22" s="30">
        <v>7.78</v>
      </c>
      <c r="H22" s="30"/>
      <c r="I22" s="30">
        <v>3.2099999999999997E-2</v>
      </c>
      <c r="J22" s="30">
        <v>1.357</v>
      </c>
      <c r="K22" s="30">
        <v>10.16</v>
      </c>
      <c r="L22" s="30">
        <v>1E-3</v>
      </c>
      <c r="M22" s="30">
        <v>80.099999999999994</v>
      </c>
      <c r="N22" s="30">
        <v>2.8E-3</v>
      </c>
      <c r="O22" s="30">
        <v>2.5000000000000001E-3</v>
      </c>
      <c r="P22" s="30"/>
      <c r="Q22" s="30">
        <v>3.7589999999999999</v>
      </c>
      <c r="R22" s="30">
        <v>0.15920000000000001</v>
      </c>
      <c r="S22" s="30">
        <v>15.66</v>
      </c>
      <c r="T22" s="30"/>
      <c r="U22" s="30">
        <v>1.8200000000000001E-2</v>
      </c>
      <c r="V22" s="30">
        <v>79.19</v>
      </c>
      <c r="W22" s="30">
        <v>1.49</v>
      </c>
      <c r="X22" s="30">
        <v>0.89200000000000002</v>
      </c>
      <c r="Y22" s="30">
        <v>0.01</v>
      </c>
      <c r="Z22" s="30">
        <v>0.89600000000000002</v>
      </c>
      <c r="AA22" s="30">
        <v>5</v>
      </c>
      <c r="AB22" s="30"/>
      <c r="AC22" s="30">
        <v>0.96</v>
      </c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</row>
    <row r="23" spans="1:56" x14ac:dyDescent="0.25">
      <c r="A23" s="31"/>
      <c r="B23" s="31"/>
      <c r="C23" s="31" t="s">
        <v>194</v>
      </c>
      <c r="D23" s="31"/>
      <c r="E23" s="32">
        <v>7.3249999999999997E-4</v>
      </c>
      <c r="F23" s="32">
        <v>8.8000000000000005E-3</v>
      </c>
      <c r="G23" s="32">
        <v>2.4157500000000001</v>
      </c>
      <c r="H23" s="32" t="e">
        <v>#DIV/0!</v>
      </c>
      <c r="I23" s="32">
        <v>0.76997500000000008</v>
      </c>
      <c r="J23" s="32">
        <v>0.69192500000000001</v>
      </c>
      <c r="K23" s="32">
        <v>4.01</v>
      </c>
      <c r="L23" s="32">
        <v>5.5666666666666668E-3</v>
      </c>
      <c r="M23" s="32">
        <v>146.255</v>
      </c>
      <c r="N23" s="32">
        <v>1.3333333333333333E-3</v>
      </c>
      <c r="O23" s="32">
        <v>3.8999999999999998E-3</v>
      </c>
      <c r="P23" s="32">
        <v>1.6150000000000001E-3</v>
      </c>
      <c r="Q23" s="32">
        <v>4.2374999999999998</v>
      </c>
      <c r="R23" s="32">
        <v>4.9775E-2</v>
      </c>
      <c r="S23" s="32">
        <v>14.477500000000001</v>
      </c>
      <c r="T23" s="32">
        <v>3.3750000000000002E-4</v>
      </c>
      <c r="U23" s="32">
        <v>5.5149999999999998E-2</v>
      </c>
      <c r="V23" s="32">
        <v>65.989999999999995</v>
      </c>
      <c r="W23" s="32">
        <v>1.4967999999999999</v>
      </c>
      <c r="X23" s="32">
        <v>0.40599999999999986</v>
      </c>
      <c r="Y23" s="32">
        <v>1.3333333333333331E-2</v>
      </c>
      <c r="Z23" s="32">
        <v>1.1228571428571428</v>
      </c>
      <c r="AA23" s="32">
        <v>2.1641428571428571</v>
      </c>
      <c r="AB23" s="32">
        <v>84.317499999999995</v>
      </c>
      <c r="AC23" s="32">
        <v>0.80139999999999989</v>
      </c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</row>
    <row r="24" spans="1:56" x14ac:dyDescent="0.25">
      <c r="A24" s="31"/>
      <c r="B24" s="31"/>
      <c r="C24" s="31" t="s">
        <v>92</v>
      </c>
      <c r="D24" s="31"/>
      <c r="E24" s="32">
        <v>1.1757976016304848E-4</v>
      </c>
      <c r="F24" s="32">
        <v>3.1759513010540109E-3</v>
      </c>
      <c r="G24" s="32">
        <v>0.77519863045974668</v>
      </c>
      <c r="H24" s="32" t="e">
        <v>#DIV/0!</v>
      </c>
      <c r="I24" s="32">
        <v>1.1475406379877504</v>
      </c>
      <c r="J24" s="32">
        <v>0.15215162119850456</v>
      </c>
      <c r="K24" s="32">
        <v>1.3325356780714497</v>
      </c>
      <c r="L24" s="32">
        <v>5.688878038184097E-3</v>
      </c>
      <c r="M24" s="32">
        <v>114.53710912480143</v>
      </c>
      <c r="N24" s="32">
        <v>2.5166114784235834E-4</v>
      </c>
      <c r="O24" s="32">
        <v>7.0710678118654784E-4</v>
      </c>
      <c r="P24" s="32">
        <v>7.3713409001800116E-4</v>
      </c>
      <c r="Q24" s="32">
        <v>0.29105039655244103</v>
      </c>
      <c r="R24" s="32">
        <v>1.9312754852687398E-2</v>
      </c>
      <c r="S24" s="32">
        <v>0.30170349683091158</v>
      </c>
      <c r="T24" s="32">
        <v>6.8980673621916243E-5</v>
      </c>
      <c r="U24" s="32">
        <v>4.9706639395557618E-2</v>
      </c>
      <c r="V24" s="32">
        <v>3.6957651440533934</v>
      </c>
      <c r="W24" s="32">
        <v>0.14082151824206415</v>
      </c>
      <c r="X24" s="32">
        <v>0.15144966160411233</v>
      </c>
      <c r="Y24" s="32">
        <v>1.5275252316519464E-3</v>
      </c>
      <c r="Z24" s="32">
        <v>0.21251072802051629</v>
      </c>
      <c r="AA24" s="32">
        <v>2.6527042446386311</v>
      </c>
      <c r="AB24" s="32">
        <v>3.6397653312633556</v>
      </c>
      <c r="AC24" s="32">
        <v>0.10563995456265561</v>
      </c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</row>
    <row r="25" spans="1:56" x14ac:dyDescent="0.25">
      <c r="A25" s="31"/>
      <c r="B25" s="31"/>
      <c r="C25" s="31" t="s">
        <v>45</v>
      </c>
      <c r="D25" s="31"/>
      <c r="E25" s="32">
        <v>4.4440972086577948E-5</v>
      </c>
      <c r="F25" s="32">
        <v>1.2003967598058487E-3</v>
      </c>
      <c r="G25" s="32">
        <v>0.2929975418391928</v>
      </c>
      <c r="H25" s="32" t="e">
        <v>#DIV/0!</v>
      </c>
      <c r="I25" s="32">
        <v>0.43372959249371246</v>
      </c>
      <c r="J25" s="32">
        <v>5.7507907323792337E-2</v>
      </c>
      <c r="K25" s="32">
        <v>0.50365114532826871</v>
      </c>
      <c r="L25" s="32">
        <v>2.1501937897160186E-3</v>
      </c>
      <c r="M25" s="32">
        <v>43.290958090355922</v>
      </c>
      <c r="N25" s="32">
        <v>9.511897312113419E-5</v>
      </c>
      <c r="O25" s="32">
        <v>2.6726124191242447E-4</v>
      </c>
      <c r="P25" s="32">
        <v>2.7861049787079005E-4</v>
      </c>
      <c r="Q25" s="32">
        <v>0.11000670975206997</v>
      </c>
      <c r="R25" s="32">
        <v>7.2995352102523878E-3</v>
      </c>
      <c r="S25" s="32">
        <v>0.11403320318473655</v>
      </c>
      <c r="T25" s="32">
        <v>2.6072243953329072E-5</v>
      </c>
      <c r="U25" s="32">
        <v>1.8787343764201627E-2</v>
      </c>
      <c r="V25" s="32">
        <v>1.3968679250380116</v>
      </c>
      <c r="W25" s="32">
        <v>5.3225530930721056E-2</v>
      </c>
      <c r="X25" s="32">
        <v>5.724259153562411E-2</v>
      </c>
      <c r="Y25" s="32">
        <v>5.7735026918962558E-4</v>
      </c>
      <c r="Z25" s="32">
        <v>8.0321505325081657E-2</v>
      </c>
      <c r="AA25" s="32">
        <v>1.0026279618741802</v>
      </c>
      <c r="AB25" s="32">
        <v>1.3757019853082095</v>
      </c>
      <c r="AC25" s="32">
        <v>3.9928149754992835E-2</v>
      </c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</row>
    <row r="26" spans="1:56" x14ac:dyDescent="0.25">
      <c r="A26" s="19"/>
      <c r="B26" s="19"/>
      <c r="C26" s="19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x14ac:dyDescent="0.25">
      <c r="A27" s="19"/>
      <c r="B27" s="19"/>
      <c r="C27" s="19" t="s">
        <v>195</v>
      </c>
      <c r="D27" s="19"/>
      <c r="E27" s="20">
        <v>4.3333333333333331E-4</v>
      </c>
      <c r="F27" s="20">
        <v>1.6866666666666665E-2</v>
      </c>
      <c r="G27" s="20">
        <v>8.7846666666666664</v>
      </c>
      <c r="H27" s="20">
        <v>5.7140000000000003E-2</v>
      </c>
      <c r="I27" s="20">
        <v>0.28665000000000002</v>
      </c>
      <c r="J27" s="20">
        <v>1.4743833333333336</v>
      </c>
      <c r="K27" s="20">
        <v>11.307666666666664</v>
      </c>
      <c r="L27" s="20">
        <v>1.065E-2</v>
      </c>
      <c r="M27" s="20">
        <v>70.59</v>
      </c>
      <c r="N27" s="20">
        <v>3.0333333333333336E-3</v>
      </c>
      <c r="O27" s="20">
        <v>3.8666666666666663E-3</v>
      </c>
      <c r="P27" s="20">
        <v>1.0380000000000001E-3</v>
      </c>
      <c r="Q27" s="20">
        <v>3.6498333333333335</v>
      </c>
      <c r="R27" s="20">
        <v>0.12578333333333333</v>
      </c>
      <c r="S27" s="20">
        <v>14.975</v>
      </c>
      <c r="T27" s="20">
        <v>7.9750000000000003E-4</v>
      </c>
      <c r="U27" s="20">
        <v>4.6983333333333328E-2</v>
      </c>
      <c r="V27" s="20">
        <v>62.656666666666673</v>
      </c>
      <c r="W27" s="20">
        <v>1.1500000000000001</v>
      </c>
      <c r="X27" s="20">
        <v>3.4500000000000003E-2</v>
      </c>
      <c r="Y27" s="20">
        <v>6.3799999999999996E-2</v>
      </c>
      <c r="Z27" s="20">
        <v>1.1159999999999999</v>
      </c>
      <c r="AA27" s="20">
        <v>4.1819999999999995</v>
      </c>
      <c r="AB27" s="20">
        <v>95.995000000000005</v>
      </c>
      <c r="AC27" s="20">
        <v>0.93833333333333335</v>
      </c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x14ac:dyDescent="0.25">
      <c r="A28" s="19"/>
      <c r="B28" s="19"/>
      <c r="C28" s="19" t="s">
        <v>92</v>
      </c>
      <c r="D28" s="19"/>
      <c r="E28" s="20">
        <v>2.0816659994661332E-5</v>
      </c>
      <c r="F28" s="20">
        <v>1.0702087023878412E-2</v>
      </c>
      <c r="G28" s="20">
        <v>5.7364844518804947</v>
      </c>
      <c r="H28" s="20">
        <v>2.488658072134458E-2</v>
      </c>
      <c r="I28" s="20">
        <v>9.707973526951949E-2</v>
      </c>
      <c r="J28" s="20">
        <v>0.54333201789206764</v>
      </c>
      <c r="K28" s="20">
        <v>8.0968043490420794</v>
      </c>
      <c r="L28" s="20">
        <v>5.7183039443527341E-3</v>
      </c>
      <c r="M28" s="20">
        <v>20.82663006825635</v>
      </c>
      <c r="N28" s="20">
        <v>7.118052168020876E-4</v>
      </c>
      <c r="O28" s="20">
        <v>8.504900548115382E-4</v>
      </c>
      <c r="P28" s="20">
        <v>1.0646454808996278E-3</v>
      </c>
      <c r="Q28" s="20">
        <v>0.17955212799258791</v>
      </c>
      <c r="R28" s="20">
        <v>8.7089963065020745E-2</v>
      </c>
      <c r="S28" s="20">
        <v>0.2440286868382486</v>
      </c>
      <c r="T28" s="20">
        <v>2.6462237244798478E-4</v>
      </c>
      <c r="U28" s="20">
        <v>1.1046522831491679E-2</v>
      </c>
      <c r="V28" s="20">
        <v>2.3290999692298908</v>
      </c>
      <c r="W28" s="20">
        <v>0.23021728866442662</v>
      </c>
      <c r="X28" s="20">
        <v>7.0710678118654816E-4</v>
      </c>
      <c r="Y28" s="20">
        <v>2.917533204609675E-2</v>
      </c>
      <c r="Z28" s="20">
        <v>0.22637491027055101</v>
      </c>
      <c r="AA28" s="20">
        <v>2.0036826095966407</v>
      </c>
      <c r="AB28" s="20">
        <v>5.7911959041289558</v>
      </c>
      <c r="AC28" s="20">
        <v>0.2500733225809319</v>
      </c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</row>
    <row r="29" spans="1:56" x14ac:dyDescent="0.25">
      <c r="A29" s="19"/>
      <c r="B29" s="19"/>
      <c r="C29" s="19" t="s">
        <v>45</v>
      </c>
      <c r="D29" s="19"/>
      <c r="E29" s="20">
        <v>8.4983658559879768E-6</v>
      </c>
      <c r="F29" s="20">
        <v>4.3691087318938537E-3</v>
      </c>
      <c r="G29" s="20">
        <v>2.3419099707527424</v>
      </c>
      <c r="H29" s="20">
        <v>1.0159904034979857E-2</v>
      </c>
      <c r="I29" s="20">
        <v>3.9632635962465725E-2</v>
      </c>
      <c r="J29" s="20">
        <v>0.22181436745871766</v>
      </c>
      <c r="K29" s="20">
        <v>3.3055065337168004</v>
      </c>
      <c r="L29" s="20">
        <v>2.3344878096347686E-3</v>
      </c>
      <c r="M29" s="20">
        <v>8.5024361214889428</v>
      </c>
      <c r="N29" s="20">
        <v>2.9059326290271166E-4</v>
      </c>
      <c r="O29" s="20">
        <v>3.4721111093332768E-4</v>
      </c>
      <c r="P29" s="20">
        <v>4.346396975273504E-4</v>
      </c>
      <c r="Q29" s="20">
        <v>7.3301849302122746E-2</v>
      </c>
      <c r="R29" s="20">
        <v>3.5554328537855694E-2</v>
      </c>
      <c r="S29" s="20">
        <v>9.9624294225856391E-2</v>
      </c>
      <c r="T29" s="20">
        <v>1.0803163117038145E-4</v>
      </c>
      <c r="U29" s="20">
        <v>4.5097240615265101E-3</v>
      </c>
      <c r="V29" s="20">
        <v>0.95085108075753899</v>
      </c>
      <c r="W29" s="20">
        <v>9.398581453247784E-2</v>
      </c>
      <c r="X29" s="20">
        <v>2.8867513459481317E-4</v>
      </c>
      <c r="Y29" s="20">
        <v>1.1910779431534558E-2</v>
      </c>
      <c r="Z29" s="20">
        <v>9.2417170121862846E-2</v>
      </c>
      <c r="AA29" s="20">
        <v>0.8180000000000005</v>
      </c>
      <c r="AB29" s="20">
        <v>2.3642458276019718</v>
      </c>
      <c r="AC29" s="20">
        <v>0.10209200643428361</v>
      </c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</row>
    <row r="30" spans="1:56" x14ac:dyDescent="0.25">
      <c r="A30" s="29">
        <v>154219</v>
      </c>
      <c r="B30" s="29" t="s">
        <v>185</v>
      </c>
      <c r="C30" s="29" t="s">
        <v>196</v>
      </c>
      <c r="D30" s="24">
        <v>42171</v>
      </c>
      <c r="E30" s="30"/>
      <c r="F30" s="30">
        <v>1.5900000000000001E-2</v>
      </c>
      <c r="G30" s="30">
        <v>6.5250000000000004</v>
      </c>
      <c r="H30" s="30"/>
      <c r="I30" s="30">
        <v>0.87429999999999997</v>
      </c>
      <c r="J30" s="30">
        <v>1.194</v>
      </c>
      <c r="K30" s="30">
        <v>8.7919999999999998</v>
      </c>
      <c r="L30" s="30">
        <v>7.6E-3</v>
      </c>
      <c r="M30" s="30">
        <v>82.31</v>
      </c>
      <c r="N30" s="30">
        <v>5.4000000000000003E-3</v>
      </c>
      <c r="O30" s="30"/>
      <c r="P30" s="30"/>
      <c r="Q30" s="30">
        <v>3.4369999999999998</v>
      </c>
      <c r="R30" s="30">
        <v>0.12089999999999999</v>
      </c>
      <c r="S30" s="30">
        <v>16.07</v>
      </c>
      <c r="T30" s="30"/>
      <c r="U30" s="30">
        <v>7.8600000000000003E-2</v>
      </c>
      <c r="V30" s="30">
        <v>76.400000000000006</v>
      </c>
      <c r="W30" s="30">
        <v>1.18</v>
      </c>
      <c r="X30" s="30">
        <v>0.60399999999999998</v>
      </c>
      <c r="Y30" s="30">
        <v>6.7000000000000004E-2</v>
      </c>
      <c r="Z30" s="30">
        <v>0.63300000000000001</v>
      </c>
      <c r="AA30" s="30">
        <v>3.1E-2</v>
      </c>
      <c r="AB30" s="30"/>
      <c r="AC30" s="30">
        <v>0.92</v>
      </c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</row>
    <row r="31" spans="1:56" x14ac:dyDescent="0.25">
      <c r="A31" s="31"/>
      <c r="B31" s="31"/>
      <c r="C31" s="31" t="s">
        <v>197</v>
      </c>
      <c r="D31" s="31"/>
      <c r="E31" s="32">
        <v>8.7750000000000002E-4</v>
      </c>
      <c r="F31" s="32">
        <v>7.3249999999999999E-3</v>
      </c>
      <c r="G31" s="32">
        <v>2.383</v>
      </c>
      <c r="H31" s="32" t="e">
        <v>#DIV/0!</v>
      </c>
      <c r="I31" s="32">
        <v>0.24604999999999999</v>
      </c>
      <c r="J31" s="32">
        <v>0.66564999999999996</v>
      </c>
      <c r="K31" s="32">
        <v>4.149</v>
      </c>
      <c r="L31" s="32">
        <v>3.9249999999999997E-3</v>
      </c>
      <c r="M31" s="32">
        <v>148.8775</v>
      </c>
      <c r="N31" s="32">
        <v>2.6250000000000002E-3</v>
      </c>
      <c r="O31" s="32">
        <v>4.1999999999999997E-3</v>
      </c>
      <c r="P31" s="32">
        <v>5.5999999999999995E-4</v>
      </c>
      <c r="Q31" s="32">
        <v>3.7872499999999998</v>
      </c>
      <c r="R31" s="32">
        <v>4.7549999999999995E-2</v>
      </c>
      <c r="S31" s="32">
        <v>14.502500000000001</v>
      </c>
      <c r="T31" s="32">
        <v>3.4250000000000003E-4</v>
      </c>
      <c r="U31" s="32">
        <v>3.6749999999999998E-2</v>
      </c>
      <c r="V31" s="32">
        <v>65.010000000000005</v>
      </c>
      <c r="W31" s="32">
        <v>1.4738</v>
      </c>
      <c r="X31" s="32">
        <v>0.3278571428571429</v>
      </c>
      <c r="Y31" s="32">
        <v>0.10071428571428573</v>
      </c>
      <c r="Z31" s="32">
        <v>1.0055714285714286</v>
      </c>
      <c r="AA31" s="32">
        <v>2.8740000000000001</v>
      </c>
      <c r="AB31" s="32">
        <v>81.587500000000006</v>
      </c>
      <c r="AC31" s="32">
        <v>0.79719999999999991</v>
      </c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</row>
    <row r="32" spans="1:56" x14ac:dyDescent="0.25">
      <c r="A32" s="31"/>
      <c r="B32" s="31"/>
      <c r="C32" s="31" t="s">
        <v>92</v>
      </c>
      <c r="D32" s="31"/>
      <c r="E32" s="32">
        <v>2.8616720054308576E-4</v>
      </c>
      <c r="F32" s="32">
        <v>1.9465781943365816E-3</v>
      </c>
      <c r="G32" s="32">
        <v>0.74262911335336157</v>
      </c>
      <c r="H32" s="32" t="e">
        <v>#DIV/0!</v>
      </c>
      <c r="I32" s="32">
        <v>0.43370080700870267</v>
      </c>
      <c r="J32" s="32">
        <v>0.1591156916628067</v>
      </c>
      <c r="K32" s="32">
        <v>1.376013323578908</v>
      </c>
      <c r="L32" s="32">
        <v>4.3553606815815681E-3</v>
      </c>
      <c r="M32" s="32">
        <v>123.87519239810156</v>
      </c>
      <c r="N32" s="32">
        <v>3.4999999999999994E-4</v>
      </c>
      <c r="O32" s="32" t="e">
        <v>#DIV/0!</v>
      </c>
      <c r="P32" s="32">
        <v>3.3346664001066131E-4</v>
      </c>
      <c r="Q32" s="32">
        <v>0.17294772813386908</v>
      </c>
      <c r="R32" s="32">
        <v>1.3770620901034231E-2</v>
      </c>
      <c r="S32" s="32">
        <v>0.49087506896697564</v>
      </c>
      <c r="T32" s="32">
        <v>8.2613558209291551E-5</v>
      </c>
      <c r="U32" s="32">
        <v>3.1855664069884541E-2</v>
      </c>
      <c r="V32" s="32">
        <v>3.0363662493184185</v>
      </c>
      <c r="W32" s="32">
        <v>0.23402072557788534</v>
      </c>
      <c r="X32" s="32">
        <v>0.15139509962504111</v>
      </c>
      <c r="Y32" s="32">
        <v>6.4155317487366248E-2</v>
      </c>
      <c r="Z32" s="32">
        <v>0.25164118445573536</v>
      </c>
      <c r="AA32" s="32">
        <v>2.6515932946060938</v>
      </c>
      <c r="AB32" s="32">
        <v>1.3130467115326327</v>
      </c>
      <c r="AC32" s="32">
        <v>0.16025666912799599</v>
      </c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</row>
    <row r="33" spans="1:56" x14ac:dyDescent="0.25">
      <c r="A33" s="31"/>
      <c r="B33" s="31"/>
      <c r="C33" s="31" t="s">
        <v>45</v>
      </c>
      <c r="D33" s="31"/>
      <c r="E33" s="32">
        <v>1.0816103514579324E-4</v>
      </c>
      <c r="F33" s="32">
        <v>7.3573740139367912E-4</v>
      </c>
      <c r="G33" s="32">
        <v>0.28068742146991299</v>
      </c>
      <c r="H33" s="32" t="e">
        <v>#DIV/0!</v>
      </c>
      <c r="I33" s="32">
        <v>0.16392349696472086</v>
      </c>
      <c r="J33" s="32">
        <v>6.014007854683142E-2</v>
      </c>
      <c r="K33" s="32">
        <v>0.52008415070017722</v>
      </c>
      <c r="L33" s="32">
        <v>1.6461716047790861E-3</v>
      </c>
      <c r="M33" s="32">
        <v>46.820421813665085</v>
      </c>
      <c r="N33" s="32">
        <v>1.3228756555322949E-4</v>
      </c>
      <c r="O33" s="32" t="e">
        <v>#DIV/0!</v>
      </c>
      <c r="P33" s="32">
        <v>1.2603854285778729E-4</v>
      </c>
      <c r="Q33" s="32">
        <v>6.5368096922260921E-2</v>
      </c>
      <c r="R33" s="32">
        <v>5.2048054718692527E-3</v>
      </c>
      <c r="S33" s="32">
        <v>0.18553333675547101</v>
      </c>
      <c r="T33" s="32">
        <v>3.1224989991992001E-5</v>
      </c>
      <c r="U33" s="32">
        <v>1.2040309282532885E-2</v>
      </c>
      <c r="V33" s="32">
        <v>1.1476385692866398</v>
      </c>
      <c r="W33" s="32">
        <v>8.8451520216282414E-2</v>
      </c>
      <c r="X33" s="32">
        <v>5.7221969045958117E-2</v>
      </c>
      <c r="Y33" s="32">
        <v>2.4248430764852044E-2</v>
      </c>
      <c r="Z33" s="32">
        <v>9.5111427670229745E-2</v>
      </c>
      <c r="AA33" s="32">
        <v>1.0022080622305929</v>
      </c>
      <c r="AB33" s="32">
        <v>0.49628500836093031</v>
      </c>
      <c r="AC33" s="32">
        <v>6.0571327493177098E-2</v>
      </c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</row>
    <row r="34" spans="1:56" x14ac:dyDescent="0.25">
      <c r="A34" s="19"/>
      <c r="B34" s="19"/>
      <c r="C34" s="19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56" x14ac:dyDescent="0.25">
      <c r="A35" s="19"/>
      <c r="B35" s="19"/>
      <c r="C35" s="19" t="s">
        <v>198</v>
      </c>
      <c r="D35" s="19"/>
      <c r="E35" s="20">
        <v>6.8999999999999997E-4</v>
      </c>
      <c r="F35" s="20">
        <v>2.0516666666666666E-2</v>
      </c>
      <c r="G35" s="20">
        <v>8.3361666666666672</v>
      </c>
      <c r="H35" s="20">
        <v>0.11967000000000001</v>
      </c>
      <c r="I35" s="20">
        <v>0.92086666666666661</v>
      </c>
      <c r="J35" s="20">
        <v>1.4842333333333333</v>
      </c>
      <c r="K35" s="20">
        <v>12.176166666666667</v>
      </c>
      <c r="L35" s="20">
        <v>1.9066666666666666E-2</v>
      </c>
      <c r="M35" s="20">
        <v>69.658333333333346</v>
      </c>
      <c r="N35" s="20">
        <v>1.7000000000000001E-3</v>
      </c>
      <c r="O35" s="20">
        <v>5.3999999999999994E-3</v>
      </c>
      <c r="P35" s="20">
        <v>2.9759999999999999E-3</v>
      </c>
      <c r="Q35" s="20">
        <v>3.8878333333333335</v>
      </c>
      <c r="R35" s="20">
        <v>0.13401666666666667</v>
      </c>
      <c r="S35" s="20">
        <v>14.973333333333331</v>
      </c>
      <c r="T35" s="20">
        <v>6.1249999999999998E-4</v>
      </c>
      <c r="U35" s="20">
        <v>6.5666666666666665E-2</v>
      </c>
      <c r="V35" s="20">
        <v>63.414999999999999</v>
      </c>
      <c r="W35" s="20">
        <v>1.2016666666666667</v>
      </c>
      <c r="X35" s="20">
        <v>0.04</v>
      </c>
      <c r="Y35" s="20">
        <v>2.9999999999999995E-2</v>
      </c>
      <c r="Z35" s="20">
        <v>1.1849999999999998</v>
      </c>
      <c r="AA35" s="20">
        <v>3.3776666666666664</v>
      </c>
      <c r="AB35" s="20">
        <v>95.22166666666665</v>
      </c>
      <c r="AC35" s="20">
        <v>1.03</v>
      </c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x14ac:dyDescent="0.25">
      <c r="A36" s="19"/>
      <c r="B36" s="19"/>
      <c r="C36" s="19" t="s">
        <v>92</v>
      </c>
      <c r="D36" s="19"/>
      <c r="E36" s="20">
        <v>1.3759844960366862E-4</v>
      </c>
      <c r="F36" s="20">
        <v>1.3981475840077352E-2</v>
      </c>
      <c r="G36" s="20">
        <v>5.5473629200428798</v>
      </c>
      <c r="H36" s="20">
        <v>0.13814309863326504</v>
      </c>
      <c r="I36" s="20">
        <v>0.64736722087750664</v>
      </c>
      <c r="J36" s="20">
        <v>0.54608959582349326</v>
      </c>
      <c r="K36" s="20">
        <v>8.8837744324508066</v>
      </c>
      <c r="L36" s="20">
        <v>1.0819550206300937E-2</v>
      </c>
      <c r="M36" s="20">
        <v>22.816850279270927</v>
      </c>
      <c r="N36" s="20">
        <v>7.9372539331937708E-4</v>
      </c>
      <c r="O36" s="20">
        <v>3.6159369463529098E-3</v>
      </c>
      <c r="P36" s="20">
        <v>3.8672315679307342E-3</v>
      </c>
      <c r="Q36" s="20">
        <v>0.16257603349407526</v>
      </c>
      <c r="R36" s="20">
        <v>9.6100955597052548E-2</v>
      </c>
      <c r="S36" s="20">
        <v>0.40018329133868968</v>
      </c>
      <c r="T36" s="20">
        <v>1.2789970028633115E-4</v>
      </c>
      <c r="U36" s="20">
        <v>4.7432506434582043E-2</v>
      </c>
      <c r="V36" s="20">
        <v>2.833596654430548</v>
      </c>
      <c r="W36" s="20">
        <v>0.30889588321417716</v>
      </c>
      <c r="X36" s="20">
        <v>6.9761498454854569E-3</v>
      </c>
      <c r="Y36" s="20">
        <v>1.8165902124584955E-2</v>
      </c>
      <c r="Z36" s="20">
        <v>0.28105871272743083</v>
      </c>
      <c r="AA36" s="20">
        <v>2.5136238116843712</v>
      </c>
      <c r="AB36" s="20">
        <v>3.1586415856609413</v>
      </c>
      <c r="AC36" s="20">
        <v>0.17285832349065466</v>
      </c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x14ac:dyDescent="0.25">
      <c r="A37" s="19"/>
      <c r="B37" s="19"/>
      <c r="C37" s="19" t="s">
        <v>45</v>
      </c>
      <c r="D37" s="19"/>
      <c r="E37" s="20">
        <v>5.6174331821175728E-5</v>
      </c>
      <c r="F37" s="20">
        <v>5.7079136098733821E-3</v>
      </c>
      <c r="G37" s="20">
        <v>2.2647014286901292</v>
      </c>
      <c r="H37" s="20">
        <v>5.6396683856411271E-2</v>
      </c>
      <c r="I37" s="20">
        <v>0.26428656122558414</v>
      </c>
      <c r="J37" s="20">
        <v>0.22294014393504305</v>
      </c>
      <c r="K37" s="20">
        <v>3.6267857249146171</v>
      </c>
      <c r="L37" s="20">
        <v>4.4170628753102941E-3</v>
      </c>
      <c r="M37" s="20">
        <v>9.314940120282273</v>
      </c>
      <c r="N37" s="20">
        <v>3.2403703492039302E-4</v>
      </c>
      <c r="O37" s="20">
        <v>1.4762000767736968E-3</v>
      </c>
      <c r="P37" s="20">
        <v>1.5787906764356068E-3</v>
      </c>
      <c r="Q37" s="20">
        <v>6.6371387744351959E-2</v>
      </c>
      <c r="R37" s="20">
        <v>3.9233050834440314E-2</v>
      </c>
      <c r="S37" s="20">
        <v>0.16337414456122212</v>
      </c>
      <c r="T37" s="20">
        <v>5.2214833992735147E-5</v>
      </c>
      <c r="U37" s="20">
        <v>1.9364239664334305E-2</v>
      </c>
      <c r="V37" s="20">
        <v>1.1568109900353929</v>
      </c>
      <c r="W37" s="20">
        <v>0.12610621625351293</v>
      </c>
      <c r="X37" s="20">
        <v>2.84800124843918E-3</v>
      </c>
      <c r="Y37" s="20">
        <v>7.4161984870956656E-3</v>
      </c>
      <c r="Z37" s="20">
        <v>0.11474173899094763</v>
      </c>
      <c r="AA37" s="20">
        <v>1.0261826239894039</v>
      </c>
      <c r="AB37" s="20">
        <v>1.2895100275341449</v>
      </c>
      <c r="AC37" s="20">
        <v>7.0569115057509194E-2</v>
      </c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</row>
    <row r="38" spans="1:56" x14ac:dyDescent="0.25">
      <c r="A38" s="29">
        <v>154220</v>
      </c>
      <c r="B38" s="29" t="s">
        <v>185</v>
      </c>
      <c r="C38" s="29" t="s">
        <v>199</v>
      </c>
      <c r="D38" s="24">
        <v>42171</v>
      </c>
      <c r="E38" s="30"/>
      <c r="F38" s="30">
        <v>1.67E-2</v>
      </c>
      <c r="G38" s="30">
        <v>6.7</v>
      </c>
      <c r="H38" s="30"/>
      <c r="I38" s="30">
        <v>0.47920000000000001</v>
      </c>
      <c r="J38" s="30">
        <v>1.256</v>
      </c>
      <c r="K38" s="30">
        <v>8.7240000000000002</v>
      </c>
      <c r="L38" s="30">
        <v>1.77E-2</v>
      </c>
      <c r="M38" s="30">
        <v>79.73</v>
      </c>
      <c r="N38" s="30">
        <v>1E-3</v>
      </c>
      <c r="O38" s="30"/>
      <c r="P38" s="30"/>
      <c r="Q38" s="30">
        <v>3.649</v>
      </c>
      <c r="R38" s="30">
        <v>0.13109999999999999</v>
      </c>
      <c r="S38" s="30">
        <v>14.83</v>
      </c>
      <c r="T38" s="30"/>
      <c r="U38" s="30">
        <v>6.0900000000000003E-2</v>
      </c>
      <c r="V38" s="30">
        <v>74.78</v>
      </c>
      <c r="W38" s="30">
        <v>1.35</v>
      </c>
      <c r="X38" s="30">
        <v>0.81699999999999995</v>
      </c>
      <c r="Y38" s="30">
        <v>1.6E-2</v>
      </c>
      <c r="Z38" s="30">
        <v>0.73099999999999998</v>
      </c>
      <c r="AA38" s="30">
        <v>5</v>
      </c>
      <c r="AB38" s="30"/>
      <c r="AC38" s="30">
        <v>0.92</v>
      </c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</row>
    <row r="39" spans="1:56" x14ac:dyDescent="0.25">
      <c r="A39" s="31"/>
      <c r="B39" s="31"/>
      <c r="C39" s="31" t="s">
        <v>200</v>
      </c>
      <c r="D39" s="31"/>
      <c r="E39" s="32">
        <v>7.2750000000000007E-4</v>
      </c>
      <c r="F39" s="32">
        <v>9.0749999999999997E-3</v>
      </c>
      <c r="G39" s="32">
        <v>2.4350000000000005</v>
      </c>
      <c r="H39" s="32" t="e">
        <v>#DIV/0!</v>
      </c>
      <c r="I39" s="32">
        <v>0.41704999999999998</v>
      </c>
      <c r="J39" s="32">
        <v>0.70940000000000003</v>
      </c>
      <c r="K39" s="32">
        <v>4.0179999999999998</v>
      </c>
      <c r="L39" s="32">
        <v>1.2050000000000002E-2</v>
      </c>
      <c r="M39" s="32">
        <v>145.6925</v>
      </c>
      <c r="N39" s="32">
        <v>1.1000000000000001E-3</v>
      </c>
      <c r="O39" s="32">
        <v>4.5999999999999999E-3</v>
      </c>
      <c r="P39" s="32">
        <v>1.2700000000000001E-3</v>
      </c>
      <c r="Q39" s="32">
        <v>4.077</v>
      </c>
      <c r="R39" s="32">
        <v>5.0724999999999992E-2</v>
      </c>
      <c r="S39" s="32">
        <v>14.3725</v>
      </c>
      <c r="T39" s="32">
        <v>3.5249999999999995E-4</v>
      </c>
      <c r="U39" s="32">
        <v>4.7125000000000007E-2</v>
      </c>
      <c r="V39" s="32">
        <v>65.596666666666664</v>
      </c>
      <c r="W39" s="32">
        <v>1.4890000000000001</v>
      </c>
      <c r="X39" s="32">
        <v>0.40857142857142864</v>
      </c>
      <c r="Y39" s="32">
        <v>1.9200000000000002E-2</v>
      </c>
      <c r="Z39" s="32">
        <v>1.085</v>
      </c>
      <c r="AA39" s="32">
        <v>3.5892857142857144</v>
      </c>
      <c r="AB39" s="32">
        <v>79.254999999999995</v>
      </c>
      <c r="AC39" s="32">
        <v>0.85140000000000016</v>
      </c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</row>
    <row r="40" spans="1:56" x14ac:dyDescent="0.25">
      <c r="A40" s="31"/>
      <c r="B40" s="31"/>
      <c r="C40" s="31" t="s">
        <v>92</v>
      </c>
      <c r="D40" s="31"/>
      <c r="E40" s="32">
        <v>8.539125638299667E-5</v>
      </c>
      <c r="F40" s="32">
        <v>3.6500000000000035E-3</v>
      </c>
      <c r="G40" s="32">
        <v>0.89176454291477525</v>
      </c>
      <c r="H40" s="32" t="e">
        <v>#DIV/0!</v>
      </c>
      <c r="I40" s="32">
        <v>0.39819856437042395</v>
      </c>
      <c r="J40" s="32">
        <v>0.15810043221530631</v>
      </c>
      <c r="K40" s="32">
        <v>1.5366420099251061</v>
      </c>
      <c r="L40" s="32">
        <v>9.7147653943194436E-3</v>
      </c>
      <c r="M40" s="32">
        <v>114.85224025532401</v>
      </c>
      <c r="N40" s="32" t="e">
        <v>#DIV/0!</v>
      </c>
      <c r="O40" s="32">
        <v>1.414213562373095E-3</v>
      </c>
      <c r="P40" s="32">
        <v>1.2480651692386364E-3</v>
      </c>
      <c r="Q40" s="32">
        <v>0.27722794471938317</v>
      </c>
      <c r="R40" s="32">
        <v>2.2136602419221139E-2</v>
      </c>
      <c r="S40" s="32">
        <v>0.18172781845386199</v>
      </c>
      <c r="T40" s="32">
        <v>6.8007352543677236E-5</v>
      </c>
      <c r="U40" s="32">
        <v>4.3626396825775106E-2</v>
      </c>
      <c r="V40" s="32">
        <v>3.2406213395993455</v>
      </c>
      <c r="W40" s="32">
        <v>0.20461671485975816</v>
      </c>
      <c r="X40" s="32">
        <v>9.9540372283238254E-2</v>
      </c>
      <c r="Y40" s="32">
        <v>6.9426219830839115E-3</v>
      </c>
      <c r="Z40" s="32">
        <v>0.21857950498617193</v>
      </c>
      <c r="AA40" s="32">
        <v>2.40925470594025</v>
      </c>
      <c r="AB40" s="32">
        <v>5.5190005133780033</v>
      </c>
      <c r="AC40" s="32">
        <v>8.8055664213041965E-2</v>
      </c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</row>
    <row r="41" spans="1:56" x14ac:dyDescent="0.25">
      <c r="A41" s="31"/>
      <c r="B41" s="31"/>
      <c r="C41" s="31" t="s">
        <v>45</v>
      </c>
      <c r="D41" s="31"/>
      <c r="E41" s="32">
        <v>3.2274861218395145E-5</v>
      </c>
      <c r="F41" s="32">
        <v>1.3795703264836807E-3</v>
      </c>
      <c r="G41" s="32">
        <v>0.33705531551109741</v>
      </c>
      <c r="H41" s="32" t="e">
        <v>#DIV/0!</v>
      </c>
      <c r="I41" s="32">
        <v>0.15050491053529813</v>
      </c>
      <c r="J41" s="32">
        <v>5.9756346544789299E-2</v>
      </c>
      <c r="K41" s="32">
        <v>0.58079608748518241</v>
      </c>
      <c r="L41" s="32">
        <v>3.6718361826722258E-3</v>
      </c>
      <c r="M41" s="32">
        <v>43.410066462032688</v>
      </c>
      <c r="N41" s="32" t="e">
        <v>#DIV/0!</v>
      </c>
      <c r="O41" s="32">
        <v>5.3452248382484873E-4</v>
      </c>
      <c r="P41" s="32">
        <v>4.7172429397245318E-4</v>
      </c>
      <c r="Q41" s="32">
        <v>0.10478231402929283</v>
      </c>
      <c r="R41" s="32">
        <v>8.3668492675957017E-3</v>
      </c>
      <c r="S41" s="32">
        <v>6.8686659133030459E-2</v>
      </c>
      <c r="T41" s="32">
        <v>2.5704363164923694E-5</v>
      </c>
      <c r="U41" s="32">
        <v>1.648922808554551E-2</v>
      </c>
      <c r="V41" s="32">
        <v>1.2248397368441226</v>
      </c>
      <c r="W41" s="32">
        <v>7.7337848800847805E-2</v>
      </c>
      <c r="X41" s="32">
        <v>3.7622724353176436E-2</v>
      </c>
      <c r="Y41" s="32">
        <v>2.6240644591385867E-3</v>
      </c>
      <c r="Z41" s="32">
        <v>8.2615287412716218E-2</v>
      </c>
      <c r="AA41" s="32">
        <v>0.91061268527570727</v>
      </c>
      <c r="AB41" s="32">
        <v>2.0859861205765715</v>
      </c>
      <c r="AC41" s="32">
        <v>3.3281912719759874E-2</v>
      </c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</row>
    <row r="42" spans="1:56" x14ac:dyDescent="0.25">
      <c r="A42" s="19"/>
      <c r="B42" s="19"/>
      <c r="C42" s="19"/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</row>
    <row r="43" spans="1:56" x14ac:dyDescent="0.25">
      <c r="A43" s="19"/>
      <c r="B43" s="19"/>
      <c r="C43" s="19" t="s">
        <v>201</v>
      </c>
      <c r="D43" s="19"/>
      <c r="E43" s="20">
        <v>5.9249999999999993E-4</v>
      </c>
      <c r="F43" s="20">
        <v>2.4983333333333333E-2</v>
      </c>
      <c r="G43" s="20">
        <v>10.196833333333332</v>
      </c>
      <c r="H43" s="20">
        <v>7.1514000000000008E-2</v>
      </c>
      <c r="I43" s="20">
        <v>4.1166666666666669E-3</v>
      </c>
      <c r="J43" s="20">
        <v>1.6559999999999999</v>
      </c>
      <c r="K43" s="20">
        <v>15.406333333333334</v>
      </c>
      <c r="L43" s="20" t="e">
        <v>#DIV/0!</v>
      </c>
      <c r="M43" s="20">
        <v>61.281666666666666</v>
      </c>
      <c r="N43" s="20">
        <v>2.316666666666667E-3</v>
      </c>
      <c r="O43" s="20">
        <v>2.4999999999999996E-3</v>
      </c>
      <c r="P43" s="20">
        <v>3.3E-4</v>
      </c>
      <c r="Q43" s="20">
        <v>3.9953333333333334</v>
      </c>
      <c r="R43" s="20">
        <v>0.17266666666666666</v>
      </c>
      <c r="S43" s="20">
        <v>15.021666666666668</v>
      </c>
      <c r="T43" s="20">
        <v>6.6750000000000002E-4</v>
      </c>
      <c r="U43" s="20">
        <v>3.5866666666666665E-2</v>
      </c>
      <c r="V43" s="20">
        <v>63.51</v>
      </c>
      <c r="W43" s="20">
        <v>1.2033333333333334</v>
      </c>
      <c r="X43" s="20" t="e">
        <v>#DIV/0!</v>
      </c>
      <c r="Y43" s="20">
        <v>1.3000000000000001E-2</v>
      </c>
      <c r="Z43" s="20">
        <v>1.2246666666666666</v>
      </c>
      <c r="AA43" s="20">
        <v>4.1894999999999998</v>
      </c>
      <c r="AB43" s="20">
        <v>94.336666666666659</v>
      </c>
      <c r="AC43" s="20">
        <v>0.84833333333333349</v>
      </c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56" x14ac:dyDescent="0.25">
      <c r="A44" s="19"/>
      <c r="B44" s="19"/>
      <c r="C44" s="19" t="s">
        <v>92</v>
      </c>
      <c r="D44" s="19"/>
      <c r="E44" s="20">
        <v>1.3351029922818689E-4</v>
      </c>
      <c r="F44" s="20">
        <v>1.3022352578035454E-2</v>
      </c>
      <c r="G44" s="20">
        <v>5.0640328757489987</v>
      </c>
      <c r="H44" s="20">
        <v>1.6090749827152192E-2</v>
      </c>
      <c r="I44" s="20">
        <v>8.7502380919987925E-4</v>
      </c>
      <c r="J44" s="20">
        <v>0.51227375493968041</v>
      </c>
      <c r="K44" s="20">
        <v>8.0467638629865821</v>
      </c>
      <c r="L44" s="20" t="e">
        <v>#DIV/0!</v>
      </c>
      <c r="M44" s="20">
        <v>19.738048957955979</v>
      </c>
      <c r="N44" s="20">
        <v>1.2056809970579559E-3</v>
      </c>
      <c r="O44" s="20">
        <v>1.4142135623730959E-4</v>
      </c>
      <c r="P44" s="20">
        <v>1.449137674618944E-4</v>
      </c>
      <c r="Q44" s="20">
        <v>0.24863118602996412</v>
      </c>
      <c r="R44" s="20">
        <v>8.4458123745834363E-2</v>
      </c>
      <c r="S44" s="20">
        <v>0.38535265234154875</v>
      </c>
      <c r="T44" s="20">
        <v>1.2945398152754259E-4</v>
      </c>
      <c r="U44" s="20">
        <v>2.2750619039196861E-2</v>
      </c>
      <c r="V44" s="20">
        <v>2.2737985838679724</v>
      </c>
      <c r="W44" s="20">
        <v>0.31283648551066823</v>
      </c>
      <c r="X44" s="20" t="e">
        <v>#DIV/0!</v>
      </c>
      <c r="Y44" s="20">
        <v>1.4142135623730952E-3</v>
      </c>
      <c r="Z44" s="20">
        <v>0.32720798686258701</v>
      </c>
      <c r="AA44" s="20">
        <v>1.9853114365257651</v>
      </c>
      <c r="AB44" s="20">
        <v>3.3987978266832353</v>
      </c>
      <c r="AC44" s="20">
        <v>0.13377842377104979</v>
      </c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x14ac:dyDescent="0.25">
      <c r="A45" s="19"/>
      <c r="B45" s="19"/>
      <c r="C45" s="19" t="s">
        <v>45</v>
      </c>
      <c r="D45" s="19"/>
      <c r="E45" s="20">
        <v>5.4505351419226117E-5</v>
      </c>
      <c r="F45" s="20">
        <v>5.3163531778006538E-3</v>
      </c>
      <c r="G45" s="20">
        <v>2.0673827643773288</v>
      </c>
      <c r="H45" s="20">
        <v>6.5690211092165824E-3</v>
      </c>
      <c r="I45" s="20">
        <v>3.5722697422102816E-4</v>
      </c>
      <c r="J45" s="20">
        <v>0.20913488470362845</v>
      </c>
      <c r="K45" s="20">
        <v>3.2850775908306629</v>
      </c>
      <c r="L45" s="20" t="e">
        <v>#DIV/0!</v>
      </c>
      <c r="M45" s="20">
        <v>8.0580247441775619</v>
      </c>
      <c r="N45" s="20">
        <v>4.9221720589367644E-4</v>
      </c>
      <c r="O45" s="20">
        <v>5.7735026918962619E-5</v>
      </c>
      <c r="P45" s="20">
        <v>5.916079783099617E-5</v>
      </c>
      <c r="Q45" s="20">
        <v>0.10150325665273556</v>
      </c>
      <c r="R45" s="20">
        <v>3.4479884635022273E-2</v>
      </c>
      <c r="S45" s="20">
        <v>0.15731956154415264</v>
      </c>
      <c r="T45" s="20">
        <v>5.2849366652359768E-5</v>
      </c>
      <c r="U45" s="20">
        <v>9.2879013297467328E-3</v>
      </c>
      <c r="V45" s="20">
        <v>0.92827438472325252</v>
      </c>
      <c r="W45" s="20">
        <v>0.12771496040445338</v>
      </c>
      <c r="X45" s="20" t="e">
        <v>#DIV/0!</v>
      </c>
      <c r="Y45" s="20">
        <v>5.7735026918962591E-4</v>
      </c>
      <c r="Z45" s="20">
        <v>0.13358210126277331</v>
      </c>
      <c r="AA45" s="20">
        <v>0.81049999999999978</v>
      </c>
      <c r="AB45" s="20">
        <v>1.3875534023757239</v>
      </c>
      <c r="AC45" s="20">
        <v>5.4614812805481298E-2</v>
      </c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</row>
    <row r="46" spans="1:56" x14ac:dyDescent="0.25">
      <c r="A46" s="29">
        <v>154221</v>
      </c>
      <c r="B46" s="29" t="s">
        <v>185</v>
      </c>
      <c r="C46" s="29" t="s">
        <v>202</v>
      </c>
      <c r="D46" s="24">
        <v>42171</v>
      </c>
      <c r="E46" s="30"/>
      <c r="F46" s="30">
        <v>2.0400000000000001E-2</v>
      </c>
      <c r="G46" s="30">
        <v>7.44</v>
      </c>
      <c r="H46" s="30"/>
      <c r="I46" s="30">
        <v>8.0000000000000002E-3</v>
      </c>
      <c r="J46" s="30">
        <v>1.3580000000000001</v>
      </c>
      <c r="K46" s="30">
        <v>9.4670000000000005</v>
      </c>
      <c r="L46" s="30"/>
      <c r="M46" s="30">
        <v>82.85</v>
      </c>
      <c r="N46" s="30">
        <v>1.9E-3</v>
      </c>
      <c r="O46" s="30"/>
      <c r="P46" s="30"/>
      <c r="Q46" s="30">
        <v>4.2320000000000002</v>
      </c>
      <c r="R46" s="30">
        <v>0.15640000000000001</v>
      </c>
      <c r="S46" s="30">
        <v>15.61</v>
      </c>
      <c r="T46" s="30"/>
      <c r="U46" s="30">
        <v>1.77E-2</v>
      </c>
      <c r="V46" s="30">
        <v>76.39</v>
      </c>
      <c r="W46" s="30">
        <v>1.39</v>
      </c>
      <c r="X46" s="30">
        <v>0.86199999999999999</v>
      </c>
      <c r="Y46" s="30"/>
      <c r="Z46" s="30">
        <v>0.82499999999999996</v>
      </c>
      <c r="AA46" s="30">
        <v>5</v>
      </c>
      <c r="AB46" s="30"/>
      <c r="AC46" s="30">
        <v>0.86</v>
      </c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</row>
    <row r="47" spans="1:56" x14ac:dyDescent="0.25">
      <c r="A47" s="31"/>
      <c r="B47" s="31"/>
      <c r="C47" s="31" t="s">
        <v>203</v>
      </c>
      <c r="D47" s="31"/>
      <c r="E47" s="32">
        <v>6.6333333333333337E-4</v>
      </c>
      <c r="F47" s="32">
        <v>9.566666666666666E-3</v>
      </c>
      <c r="G47" s="32">
        <v>2.8103333333333329</v>
      </c>
      <c r="H47" s="32" t="e">
        <v>#DIV/0!</v>
      </c>
      <c r="I47" s="32">
        <v>6.3E-3</v>
      </c>
      <c r="J47" s="32">
        <v>0.74906666666666666</v>
      </c>
      <c r="K47" s="32">
        <v>4.8643333333333336</v>
      </c>
      <c r="L47" s="32" t="e">
        <v>#DIV/0!</v>
      </c>
      <c r="M47" s="32">
        <v>84.926666666666662</v>
      </c>
      <c r="N47" s="32">
        <v>5.5666666666666668E-3</v>
      </c>
      <c r="O47" s="32">
        <v>2.2000000000000001E-3</v>
      </c>
      <c r="P47" s="32">
        <v>3.7666666666666664E-4</v>
      </c>
      <c r="Q47" s="32">
        <v>4.1483333333333334</v>
      </c>
      <c r="R47" s="32">
        <v>5.4166666666666669E-2</v>
      </c>
      <c r="S47" s="32">
        <v>14.219999999999999</v>
      </c>
      <c r="T47" s="32">
        <v>3.9333333333333337E-4</v>
      </c>
      <c r="U47" s="32">
        <v>3.0499999999999999E-2</v>
      </c>
      <c r="V47" s="32">
        <v>65.03</v>
      </c>
      <c r="W47" s="32">
        <v>1.4889999999999999</v>
      </c>
      <c r="X47" s="32">
        <v>0.41319999999999996</v>
      </c>
      <c r="Y47" s="32">
        <v>1.4E-2</v>
      </c>
      <c r="Z47" s="32">
        <v>1.0680000000000001</v>
      </c>
      <c r="AA47" s="32">
        <v>3.0162</v>
      </c>
      <c r="AB47" s="32">
        <v>83.933333333333337</v>
      </c>
      <c r="AC47" s="32">
        <v>0.85924999999999985</v>
      </c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</row>
    <row r="48" spans="1:56" x14ac:dyDescent="0.25">
      <c r="A48" s="31"/>
      <c r="B48" s="31"/>
      <c r="C48" s="31" t="s">
        <v>92</v>
      </c>
      <c r="D48" s="31"/>
      <c r="E48" s="32">
        <v>2.0816659994661321E-5</v>
      </c>
      <c r="F48" s="32">
        <v>5.7143095237599225E-3</v>
      </c>
      <c r="G48" s="32">
        <v>1.8476607733383674</v>
      </c>
      <c r="H48" s="32" t="e">
        <v>#DIV/0!</v>
      </c>
      <c r="I48" s="32">
        <v>5.0000000000000001E-4</v>
      </c>
      <c r="J48" s="32">
        <v>0.21498772833195262</v>
      </c>
      <c r="K48" s="32">
        <v>3.3714365385297302</v>
      </c>
      <c r="L48" s="32" t="e">
        <v>#DIV/0!</v>
      </c>
      <c r="M48" s="32">
        <v>7.2625913648871432</v>
      </c>
      <c r="N48" s="32">
        <v>5.8731025304632079E-3</v>
      </c>
      <c r="O48" s="32" t="e">
        <v>#DIV/0!</v>
      </c>
      <c r="P48" s="32">
        <v>4.0414518843273815E-5</v>
      </c>
      <c r="Q48" s="32">
        <v>0.18957935893269959</v>
      </c>
      <c r="R48" s="32">
        <v>2.8652632223468286E-2</v>
      </c>
      <c r="S48" s="32">
        <v>0.1452583904633391</v>
      </c>
      <c r="T48" s="32">
        <v>5.6862407030773275E-5</v>
      </c>
      <c r="U48" s="32">
        <v>2.504056708623029E-2</v>
      </c>
      <c r="V48" s="32">
        <v>2.7231476884908989</v>
      </c>
      <c r="W48" s="32">
        <v>0.21503643102197154</v>
      </c>
      <c r="X48" s="32">
        <v>0.14603492732904713</v>
      </c>
      <c r="Y48" s="32" t="e">
        <v>#DIV/0!</v>
      </c>
      <c r="Z48" s="32">
        <v>0.20376334312137678</v>
      </c>
      <c r="AA48" s="32">
        <v>2.7164305991502893</v>
      </c>
      <c r="AB48" s="32">
        <v>1.3025103966315685</v>
      </c>
      <c r="AC48" s="32">
        <v>0.18601321637632875</v>
      </c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</row>
    <row r="49" spans="1:56" x14ac:dyDescent="0.25">
      <c r="A49" s="31"/>
      <c r="B49" s="31"/>
      <c r="C49" s="31" t="s">
        <v>45</v>
      </c>
      <c r="D49" s="31"/>
      <c r="E49" s="32">
        <v>9.3094933625126242E-6</v>
      </c>
      <c r="F49" s="32">
        <v>2.5555169079203273E-3</v>
      </c>
      <c r="G49" s="32">
        <v>0.82629901770888403</v>
      </c>
      <c r="H49" s="32" t="e">
        <v>#DIV/0!</v>
      </c>
      <c r="I49" s="32">
        <v>2.2360679774997895E-4</v>
      </c>
      <c r="J49" s="32">
        <v>9.6145434975700703E-2</v>
      </c>
      <c r="K49" s="32">
        <v>1.507752256395813</v>
      </c>
      <c r="L49" s="32" t="e">
        <v>#DIV/0!</v>
      </c>
      <c r="M49" s="32">
        <v>3.2479295969381261</v>
      </c>
      <c r="N49" s="32">
        <v>2.6265312993883523E-3</v>
      </c>
      <c r="O49" s="32" t="e">
        <v>#DIV/0!</v>
      </c>
      <c r="P49" s="32">
        <v>1.8073922282301282E-5</v>
      </c>
      <c r="Q49" s="32">
        <v>8.4782466740869644E-2</v>
      </c>
      <c r="R49" s="32">
        <v>1.2813846677195206E-2</v>
      </c>
      <c r="S49" s="32">
        <v>6.4961527075646675E-2</v>
      </c>
      <c r="T49" s="32">
        <v>2.5429641497014204E-5</v>
      </c>
      <c r="U49" s="32">
        <v>1.1198482039990952E-2</v>
      </c>
      <c r="V49" s="32">
        <v>1.2178286688474143</v>
      </c>
      <c r="W49" s="32">
        <v>9.6167215480814583E-2</v>
      </c>
      <c r="X49" s="32">
        <v>6.5308804919398236E-2</v>
      </c>
      <c r="Y49" s="32" t="e">
        <v>#DIV/0!</v>
      </c>
      <c r="Z49" s="32">
        <v>9.1125737308402524E-2</v>
      </c>
      <c r="AA49" s="32">
        <v>1.2148246951721058</v>
      </c>
      <c r="AB49" s="32">
        <v>0.58250035765368002</v>
      </c>
      <c r="AC49" s="32">
        <v>8.3187639306169639E-2</v>
      </c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</row>
    <row r="50" spans="1:56" x14ac:dyDescent="0.25">
      <c r="A50" s="19"/>
      <c r="B50" s="19"/>
      <c r="C50" s="19"/>
      <c r="D50" s="19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</row>
    <row r="51" spans="1:56" x14ac:dyDescent="0.25">
      <c r="A51" s="19"/>
      <c r="B51" s="19"/>
      <c r="C51" s="19" t="s">
        <v>204</v>
      </c>
      <c r="D51" s="19"/>
      <c r="E51" s="20">
        <v>4.8333333333333328E-4</v>
      </c>
      <c r="F51" s="20">
        <v>2.4549999999999999E-2</v>
      </c>
      <c r="G51" s="20">
        <v>9.9946666666666673</v>
      </c>
      <c r="H51" s="20">
        <v>9.1469999999999996E-2</v>
      </c>
      <c r="I51" s="20">
        <v>8.6499999999999997E-3</v>
      </c>
      <c r="J51" s="20">
        <v>1.5968999999999998</v>
      </c>
      <c r="K51" s="20">
        <v>14.546166666666666</v>
      </c>
      <c r="L51" s="20">
        <v>2.2000000000000001E-3</v>
      </c>
      <c r="M51" s="20">
        <v>63.018333333333338</v>
      </c>
      <c r="N51" s="20">
        <v>2.186666666666667E-2</v>
      </c>
      <c r="O51" s="20">
        <v>2.1000000000000003E-3</v>
      </c>
      <c r="P51" s="20">
        <v>2.6800000000000001E-4</v>
      </c>
      <c r="Q51" s="20">
        <v>3.9603333333333328</v>
      </c>
      <c r="R51" s="20">
        <v>0.16851666666666665</v>
      </c>
      <c r="S51" s="20">
        <v>15.078333333333333</v>
      </c>
      <c r="T51" s="20">
        <v>4.7999999999999996E-4</v>
      </c>
      <c r="U51" s="20">
        <v>5.2883333333333338E-2</v>
      </c>
      <c r="V51" s="20">
        <v>63.66</v>
      </c>
      <c r="W51" s="20">
        <v>1.175</v>
      </c>
      <c r="X51" s="20" t="e">
        <v>#DIV/0!</v>
      </c>
      <c r="Y51" s="20">
        <v>1.2666666666666668E-2</v>
      </c>
      <c r="Z51" s="20">
        <v>1.2269999999999999</v>
      </c>
      <c r="AA51" s="20">
        <v>3.592714285714286</v>
      </c>
      <c r="AB51" s="20">
        <v>94.193333333333328</v>
      </c>
      <c r="AC51" s="20">
        <v>0.86833333333333351</v>
      </c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</row>
    <row r="52" spans="1:56" x14ac:dyDescent="0.25">
      <c r="A52" s="19"/>
      <c r="B52" s="19"/>
      <c r="C52" s="19" t="s">
        <v>92</v>
      </c>
      <c r="D52" s="19"/>
      <c r="E52" s="20">
        <v>5.7735026918962417E-6</v>
      </c>
      <c r="F52" s="20">
        <v>1.2837094686883016E-2</v>
      </c>
      <c r="G52" s="20">
        <v>4.9588275495994676</v>
      </c>
      <c r="H52" s="20">
        <v>1.2263671962344793E-2</v>
      </c>
      <c r="I52" s="20">
        <v>5.1616857711410547E-3</v>
      </c>
      <c r="J52" s="20">
        <v>0.45184021512034572</v>
      </c>
      <c r="K52" s="20">
        <v>7.1642801289917939</v>
      </c>
      <c r="L52" s="20" t="e">
        <v>#DIV/0!</v>
      </c>
      <c r="M52" s="20">
        <v>18.678910478576285</v>
      </c>
      <c r="N52" s="20">
        <v>2.1233150182360282E-2</v>
      </c>
      <c r="O52" s="20">
        <v>1.4142135623730959E-4</v>
      </c>
      <c r="P52" s="20">
        <v>1.7935997323817815E-4</v>
      </c>
      <c r="Q52" s="20">
        <v>0.23633338034790322</v>
      </c>
      <c r="R52" s="20">
        <v>8.1280684462341227E-2</v>
      </c>
      <c r="S52" s="20">
        <v>0.27132391466044176</v>
      </c>
      <c r="T52" s="20">
        <v>7.8315600829804839E-5</v>
      </c>
      <c r="U52" s="20">
        <v>3.6656754720878752E-2</v>
      </c>
      <c r="V52" s="20">
        <v>2.2867531567705304</v>
      </c>
      <c r="W52" s="20">
        <v>0.29008619408720637</v>
      </c>
      <c r="X52" s="20" t="e">
        <v>#DIV/0!</v>
      </c>
      <c r="Y52" s="20">
        <v>1.1547005383792516E-3</v>
      </c>
      <c r="Z52" s="20">
        <v>0.33023688467522888</v>
      </c>
      <c r="AA52" s="20">
        <v>2.4035678143325261</v>
      </c>
      <c r="AB52" s="20">
        <v>3.5032936883262673</v>
      </c>
      <c r="AC52" s="20">
        <v>0.12172373091006732</v>
      </c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</row>
    <row r="53" spans="1:56" x14ac:dyDescent="0.25">
      <c r="A53" s="19"/>
      <c r="B53" s="19"/>
      <c r="C53" s="19" t="s">
        <v>45</v>
      </c>
      <c r="D53" s="19"/>
      <c r="E53" s="20">
        <v>2.357022603955152E-6</v>
      </c>
      <c r="F53" s="20">
        <v>5.2407219604427308E-3</v>
      </c>
      <c r="G53" s="20">
        <v>2.0244328698290897</v>
      </c>
      <c r="H53" s="20">
        <v>5.0066231134368701E-3</v>
      </c>
      <c r="I53" s="20">
        <v>2.1072493919799822E-3</v>
      </c>
      <c r="J53" s="20">
        <v>0.18446299538570526</v>
      </c>
      <c r="K53" s="20">
        <v>2.9248051150651242</v>
      </c>
      <c r="L53" s="20" t="e">
        <v>#DIV/0!</v>
      </c>
      <c r="M53" s="20">
        <v>7.6256332706063059</v>
      </c>
      <c r="N53" s="20">
        <v>8.6683972631110481E-3</v>
      </c>
      <c r="O53" s="20">
        <v>5.7735026918962619E-5</v>
      </c>
      <c r="P53" s="20">
        <v>7.3223402452130459E-5</v>
      </c>
      <c r="Q53" s="20">
        <v>9.6482698506577411E-2</v>
      </c>
      <c r="R53" s="20">
        <v>3.3182700479483483E-2</v>
      </c>
      <c r="S53" s="20">
        <v>0.11076752432208842</v>
      </c>
      <c r="T53" s="20">
        <v>3.1972210155418117E-5</v>
      </c>
      <c r="U53" s="20">
        <v>1.4965057448751892E-2</v>
      </c>
      <c r="V53" s="20">
        <v>0.93356306696441127</v>
      </c>
      <c r="W53" s="20">
        <v>0.11842719282327038</v>
      </c>
      <c r="X53" s="20" t="e">
        <v>#DIV/0!</v>
      </c>
      <c r="Y53" s="20">
        <v>4.7140452079103175E-4</v>
      </c>
      <c r="Z53" s="20">
        <v>0.13481864361677409</v>
      </c>
      <c r="AA53" s="20">
        <v>0.98125245121521754</v>
      </c>
      <c r="AB53" s="20">
        <v>1.43021365925204</v>
      </c>
      <c r="AC53" s="20">
        <v>4.9693505052918266E-2</v>
      </c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</row>
    <row r="54" spans="1:56" x14ac:dyDescent="0.25">
      <c r="A54" s="29">
        <v>154222</v>
      </c>
      <c r="B54" s="29" t="s">
        <v>185</v>
      </c>
      <c r="C54" s="29" t="s">
        <v>205</v>
      </c>
      <c r="D54" s="24">
        <v>42171</v>
      </c>
      <c r="E54" s="30"/>
      <c r="F54" s="30">
        <v>1.2200000000000001E-2</v>
      </c>
      <c r="G54" s="30">
        <v>4.5529999999999999</v>
      </c>
      <c r="H54" s="30"/>
      <c r="I54" s="30">
        <v>5.7000000000000002E-3</v>
      </c>
      <c r="J54" s="30">
        <v>1.167</v>
      </c>
      <c r="K54" s="30">
        <v>5.9560000000000004</v>
      </c>
      <c r="L54" s="30"/>
      <c r="M54" s="30">
        <v>90.44</v>
      </c>
      <c r="N54" s="30">
        <v>5.5899999999999998E-2</v>
      </c>
      <c r="O54" s="30"/>
      <c r="P54" s="30"/>
      <c r="Q54" s="30">
        <v>3.5880000000000001</v>
      </c>
      <c r="R54" s="30">
        <v>8.9200000000000002E-2</v>
      </c>
      <c r="S54" s="30">
        <v>16.059999999999999</v>
      </c>
      <c r="T54" s="30"/>
      <c r="U54" s="30">
        <v>0.13009999999999999</v>
      </c>
      <c r="V54" s="30">
        <v>72.7</v>
      </c>
      <c r="W54" s="30">
        <v>1.18</v>
      </c>
      <c r="X54" s="30">
        <v>0.38500000000000001</v>
      </c>
      <c r="Y54" s="30"/>
      <c r="Z54" s="30">
        <v>1</v>
      </c>
      <c r="AA54" s="30">
        <v>3.4000000000000002E-2</v>
      </c>
      <c r="AB54" s="30"/>
      <c r="AC54" s="30">
        <v>0.91</v>
      </c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</row>
    <row r="55" spans="1:56" x14ac:dyDescent="0.25">
      <c r="A55" s="31"/>
      <c r="B55" s="31"/>
      <c r="C55" s="31" t="s">
        <v>206</v>
      </c>
      <c r="D55" s="31"/>
      <c r="E55" s="32">
        <v>7.025E-4</v>
      </c>
      <c r="F55" s="32">
        <v>9.5000000000000015E-3</v>
      </c>
      <c r="G55" s="32">
        <v>2.5114999999999998</v>
      </c>
      <c r="H55" s="32" t="e">
        <v>#DIV/0!</v>
      </c>
      <c r="I55" s="32">
        <v>5.9749999999999994E-3</v>
      </c>
      <c r="J55" s="32">
        <v>0.68035000000000001</v>
      </c>
      <c r="K55" s="32">
        <v>4.2272499999999997</v>
      </c>
      <c r="L55" s="32">
        <v>1.1999999999999999E-3</v>
      </c>
      <c r="M55" s="32">
        <v>144.45749999999998</v>
      </c>
      <c r="N55" s="32">
        <v>4.3749999999999995E-3</v>
      </c>
      <c r="O55" s="32">
        <v>2.5666666666666663E-3</v>
      </c>
      <c r="P55" s="32">
        <v>2.2499999999999999E-4</v>
      </c>
      <c r="Q55" s="32">
        <v>4.2069999999999999</v>
      </c>
      <c r="R55" s="32">
        <v>5.3174999999999993E-2</v>
      </c>
      <c r="S55" s="32">
        <v>14.260000000000002</v>
      </c>
      <c r="T55" s="32">
        <v>2.6499999999999999E-4</v>
      </c>
      <c r="U55" s="32">
        <v>3.9699999999999999E-2</v>
      </c>
      <c r="V55" s="32">
        <v>65.774999999999991</v>
      </c>
      <c r="W55" s="32">
        <v>1.5596000000000001</v>
      </c>
      <c r="X55" s="32">
        <v>0.45050000000000007</v>
      </c>
      <c r="Y55" s="32">
        <v>1.4499999999999999E-2</v>
      </c>
      <c r="Z55" s="32">
        <v>1.129</v>
      </c>
      <c r="AA55" s="32">
        <v>4.2931428571428567</v>
      </c>
      <c r="AB55" s="32">
        <v>82.147500000000008</v>
      </c>
      <c r="AC55" s="32">
        <v>0.83679999999999999</v>
      </c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</row>
    <row r="56" spans="1:56" x14ac:dyDescent="0.25">
      <c r="A56" s="31"/>
      <c r="B56" s="31"/>
      <c r="C56" s="31" t="s">
        <v>92</v>
      </c>
      <c r="D56" s="31"/>
      <c r="E56" s="32">
        <v>3.5939764421413053E-5</v>
      </c>
      <c r="F56" s="32">
        <v>4.1206795556073018E-3</v>
      </c>
      <c r="G56" s="32">
        <v>1.1404696401044621</v>
      </c>
      <c r="H56" s="32" t="e">
        <v>#DIV/0!</v>
      </c>
      <c r="I56" s="32">
        <v>1.6296727687892846E-3</v>
      </c>
      <c r="J56" s="32">
        <v>0.16079478639972555</v>
      </c>
      <c r="K56" s="32">
        <v>2.0537804775583979</v>
      </c>
      <c r="L56" s="32" t="e">
        <v>#DIV/0!</v>
      </c>
      <c r="M56" s="32">
        <v>112.5727108361525</v>
      </c>
      <c r="N56" s="32">
        <v>2.3157072353818847E-3</v>
      </c>
      <c r="O56" s="32">
        <v>8.9628864398325016E-4</v>
      </c>
      <c r="P56" s="32">
        <v>3.8729833462074166E-5</v>
      </c>
      <c r="Q56" s="32">
        <v>0.11505650785592245</v>
      </c>
      <c r="R56" s="32">
        <v>2.4338224394287022E-2</v>
      </c>
      <c r="S56" s="32">
        <v>0.31728010758108799</v>
      </c>
      <c r="T56" s="32">
        <v>4.795831523312719E-5</v>
      </c>
      <c r="U56" s="32">
        <v>1.437613763614322E-2</v>
      </c>
      <c r="V56" s="32">
        <v>4.5734352515368606</v>
      </c>
      <c r="W56" s="32">
        <v>0.22534262801343172</v>
      </c>
      <c r="X56" s="32">
        <v>0.15078560939293909</v>
      </c>
      <c r="Y56" s="32">
        <v>7.0710678118654697E-4</v>
      </c>
      <c r="Z56" s="32">
        <v>0.21599999999999975</v>
      </c>
      <c r="AA56" s="32">
        <v>1.8701682124496561</v>
      </c>
      <c r="AB56" s="32">
        <v>3.0592196717463773</v>
      </c>
      <c r="AC56" s="32">
        <v>0.13035221517105086</v>
      </c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</row>
    <row r="57" spans="1:56" x14ac:dyDescent="0.25">
      <c r="A57" s="31"/>
      <c r="B57" s="31"/>
      <c r="C57" s="31" t="s">
        <v>45</v>
      </c>
      <c r="D57" s="31"/>
      <c r="E57" s="32">
        <v>1.3583954119615159E-5</v>
      </c>
      <c r="F57" s="32">
        <v>1.5574704766750105E-3</v>
      </c>
      <c r="G57" s="32">
        <v>0.43105700650510603</v>
      </c>
      <c r="H57" s="32" t="e">
        <v>#DIV/0!</v>
      </c>
      <c r="I57" s="32">
        <v>6.159584092329301E-4</v>
      </c>
      <c r="J57" s="32">
        <v>6.0774716704203521E-2</v>
      </c>
      <c r="K57" s="32">
        <v>0.77625605587699886</v>
      </c>
      <c r="L57" s="32" t="e">
        <v>#DIV/0!</v>
      </c>
      <c r="M57" s="32">
        <v>42.548485326406499</v>
      </c>
      <c r="N57" s="32">
        <v>8.7525506486476853E-4</v>
      </c>
      <c r="O57" s="32">
        <v>3.38765264987284E-4</v>
      </c>
      <c r="P57" s="32">
        <v>1.4638501094227995E-5</v>
      </c>
      <c r="Q57" s="32">
        <v>4.3487272358045739E-2</v>
      </c>
      <c r="R57" s="32">
        <v>9.1989841571670124E-3</v>
      </c>
      <c r="S57" s="32">
        <v>0.11992060865819684</v>
      </c>
      <c r="T57" s="32">
        <v>1.8126539343499311E-5</v>
      </c>
      <c r="U57" s="32">
        <v>5.4336692855529896E-3</v>
      </c>
      <c r="V57" s="32">
        <v>1.7285960446889519</v>
      </c>
      <c r="W57" s="32">
        <v>8.5171507643611033E-2</v>
      </c>
      <c r="X57" s="32">
        <v>5.6991603391577404E-2</v>
      </c>
      <c r="Y57" s="32">
        <v>2.6726124191242415E-4</v>
      </c>
      <c r="Z57" s="32">
        <v>8.1640326169992977E-2</v>
      </c>
      <c r="AA57" s="32">
        <v>0.70685714285714274</v>
      </c>
      <c r="AB57" s="32">
        <v>1.1562763510510805</v>
      </c>
      <c r="AC57" s="32">
        <v>4.9268506312711631E-2</v>
      </c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</row>
    <row r="58" spans="1:56" x14ac:dyDescent="0.25">
      <c r="A58" s="19"/>
      <c r="B58" s="19"/>
      <c r="C58" s="19"/>
      <c r="D58" s="19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</row>
    <row r="59" spans="1:56" x14ac:dyDescent="0.25">
      <c r="A59" s="19"/>
      <c r="B59" s="19"/>
      <c r="C59" s="19" t="s">
        <v>207</v>
      </c>
      <c r="D59" s="19"/>
      <c r="E59" s="20">
        <v>5.8799999999999998E-4</v>
      </c>
      <c r="F59" s="20">
        <v>2.416666666666667E-2</v>
      </c>
      <c r="G59" s="20">
        <v>9.9010000000000016</v>
      </c>
      <c r="H59" s="20">
        <v>5.7259999999999998E-2</v>
      </c>
      <c r="I59" s="20">
        <v>7.3333333333333332E-3</v>
      </c>
      <c r="J59" s="20">
        <v>1.6130000000000002</v>
      </c>
      <c r="K59" s="20">
        <v>14.850166666666667</v>
      </c>
      <c r="L59" s="20">
        <v>1.4E-3</v>
      </c>
      <c r="M59" s="20">
        <v>63.375000000000007</v>
      </c>
      <c r="N59" s="20">
        <v>1E-3</v>
      </c>
      <c r="O59" s="20">
        <v>4.8249999999999994E-3</v>
      </c>
      <c r="P59" s="20">
        <v>1.67E-3</v>
      </c>
      <c r="Q59" s="20">
        <v>4.0276666666666667</v>
      </c>
      <c r="R59" s="20">
        <v>0.16763333333333333</v>
      </c>
      <c r="S59" s="20">
        <v>15.103333333333332</v>
      </c>
      <c r="T59" s="20">
        <v>6.1749999999999999E-4</v>
      </c>
      <c r="U59" s="20">
        <v>9.0999999999999987E-3</v>
      </c>
      <c r="V59" s="20">
        <v>64.018333333333331</v>
      </c>
      <c r="W59" s="20">
        <v>1.2216666666666667</v>
      </c>
      <c r="X59" s="20" t="e">
        <v>#DIV/0!</v>
      </c>
      <c r="Y59" s="20">
        <v>1.4999999999999999E-2</v>
      </c>
      <c r="Z59" s="20">
        <v>1.2273333333333334</v>
      </c>
      <c r="AA59" s="20">
        <v>2.5166666666666666</v>
      </c>
      <c r="AB59" s="20">
        <v>94.391666666666666</v>
      </c>
      <c r="AC59" s="20">
        <v>0.87833333333333341</v>
      </c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</row>
    <row r="60" spans="1:56" x14ac:dyDescent="0.25">
      <c r="A60" s="19"/>
      <c r="B60" s="19"/>
      <c r="C60" s="19" t="s">
        <v>92</v>
      </c>
      <c r="D60" s="19"/>
      <c r="E60" s="20">
        <v>1.3572030061858835E-4</v>
      </c>
      <c r="F60" s="20">
        <v>1.0225197634601809E-2</v>
      </c>
      <c r="G60" s="20">
        <v>4.1761920453925434</v>
      </c>
      <c r="H60" s="20">
        <v>1.3235461835538621E-2</v>
      </c>
      <c r="I60" s="20">
        <v>4.3633320600965815E-3</v>
      </c>
      <c r="J60" s="20">
        <v>0.41829511113566636</v>
      </c>
      <c r="K60" s="20">
        <v>6.7892968830849227</v>
      </c>
      <c r="L60" s="20" t="e">
        <v>#DIV/0!</v>
      </c>
      <c r="M60" s="20">
        <v>16.999625584112117</v>
      </c>
      <c r="N60" s="20">
        <v>0</v>
      </c>
      <c r="O60" s="20">
        <v>2.8651643350193147E-3</v>
      </c>
      <c r="P60" s="20">
        <v>3.7749172176353748E-4</v>
      </c>
      <c r="Q60" s="20">
        <v>0.22700631415594308</v>
      </c>
      <c r="R60" s="20">
        <v>7.0490188442553239E-2</v>
      </c>
      <c r="S60" s="20">
        <v>0.26127890589687253</v>
      </c>
      <c r="T60" s="20">
        <v>7.8049129826453974E-5</v>
      </c>
      <c r="U60" s="20">
        <v>6.4804320843598094E-3</v>
      </c>
      <c r="V60" s="20">
        <v>2.2167852098628464</v>
      </c>
      <c r="W60" s="20">
        <v>0.32811075365898346</v>
      </c>
      <c r="X60" s="20" t="e">
        <v>#DIV/0!</v>
      </c>
      <c r="Y60" s="20" t="e">
        <v>#DIV/0!</v>
      </c>
      <c r="Z60" s="20">
        <v>0.29262239604423046</v>
      </c>
      <c r="AA60" s="20">
        <v>2.7203606868697885</v>
      </c>
      <c r="AB60" s="20">
        <v>3.3085852968703509</v>
      </c>
      <c r="AC60" s="20">
        <v>0.12750163397645731</v>
      </c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</row>
    <row r="61" spans="1:56" x14ac:dyDescent="0.25">
      <c r="A61" s="19"/>
      <c r="B61" s="19"/>
      <c r="C61" s="19" t="s">
        <v>45</v>
      </c>
      <c r="D61" s="19"/>
      <c r="E61" s="20">
        <v>5.540758070878027E-5</v>
      </c>
      <c r="F61" s="20">
        <v>4.1744194539813243E-3</v>
      </c>
      <c r="G61" s="20">
        <v>1.7049232631802893</v>
      </c>
      <c r="H61" s="20">
        <v>5.403354667858345E-3</v>
      </c>
      <c r="I61" s="20">
        <v>1.7813228542605951E-3</v>
      </c>
      <c r="J61" s="20">
        <v>0.17076826403052739</v>
      </c>
      <c r="K61" s="20">
        <v>2.7717188459710536</v>
      </c>
      <c r="L61" s="20" t="e">
        <v>#DIV/0!</v>
      </c>
      <c r="M61" s="20">
        <v>6.9400680832395212</v>
      </c>
      <c r="N61" s="20">
        <v>0</v>
      </c>
      <c r="O61" s="20">
        <v>1.1696984416696662E-3</v>
      </c>
      <c r="P61" s="20">
        <v>1.5411035007422441E-4</v>
      </c>
      <c r="Q61" s="20">
        <v>9.2674939678666399E-2</v>
      </c>
      <c r="R61" s="20">
        <v>2.8777498926147917E-2</v>
      </c>
      <c r="S61" s="20">
        <v>0.10666666666666676</v>
      </c>
      <c r="T61" s="20">
        <v>3.1863423823841937E-5</v>
      </c>
      <c r="U61" s="20">
        <v>2.6456253199070609E-3</v>
      </c>
      <c r="V61" s="20">
        <v>0.90499877225208292</v>
      </c>
      <c r="W61" s="20">
        <v>0.1339506542640897</v>
      </c>
      <c r="X61" s="20" t="e">
        <v>#DIV/0!</v>
      </c>
      <c r="Y61" s="20" t="e">
        <v>#DIV/0!</v>
      </c>
      <c r="Z61" s="20">
        <v>0.11946259293649657</v>
      </c>
      <c r="AA61" s="20">
        <v>1.1105825998596914</v>
      </c>
      <c r="AB61" s="20">
        <v>1.3507242913011936</v>
      </c>
      <c r="AC61" s="20">
        <v>5.2052324102237896E-2</v>
      </c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</row>
    <row r="62" spans="1:56" x14ac:dyDescent="0.25">
      <c r="A62" s="29">
        <v>154223</v>
      </c>
      <c r="B62" s="29" t="s">
        <v>185</v>
      </c>
      <c r="C62" s="29" t="s">
        <v>208</v>
      </c>
      <c r="D62" s="24">
        <v>42171</v>
      </c>
      <c r="E62" s="30"/>
      <c r="F62" s="30">
        <v>2.7300000000000001E-2</v>
      </c>
      <c r="G62" s="30">
        <v>10.49</v>
      </c>
      <c r="H62" s="30"/>
      <c r="I62" s="30">
        <v>7.3000000000000001E-3</v>
      </c>
      <c r="J62" s="30">
        <v>1.706</v>
      </c>
      <c r="K62" s="30">
        <v>13.28</v>
      </c>
      <c r="L62" s="30"/>
      <c r="M62" s="30">
        <v>68.75</v>
      </c>
      <c r="N62" s="30">
        <v>1E-3</v>
      </c>
      <c r="O62" s="30"/>
      <c r="P62" s="30"/>
      <c r="Q62" s="30">
        <v>4.25</v>
      </c>
      <c r="R62" s="30">
        <v>0.2175</v>
      </c>
      <c r="S62" s="30">
        <v>15.38</v>
      </c>
      <c r="T62" s="30"/>
      <c r="U62" s="30">
        <v>7.3000000000000001E-3</v>
      </c>
      <c r="V62" s="30">
        <v>73.27</v>
      </c>
      <c r="W62" s="30">
        <v>1.19</v>
      </c>
      <c r="X62" s="30">
        <v>0.61199999999999999</v>
      </c>
      <c r="Y62" s="30"/>
      <c r="Z62" s="30">
        <v>0.81200000000000006</v>
      </c>
      <c r="AA62" s="30">
        <v>5</v>
      </c>
      <c r="AB62" s="30"/>
      <c r="AC62" s="30">
        <v>0.85</v>
      </c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</row>
    <row r="63" spans="1:56" x14ac:dyDescent="0.25">
      <c r="A63" s="31"/>
      <c r="B63" s="31"/>
      <c r="C63" s="31" t="s">
        <v>209</v>
      </c>
      <c r="D63" s="31"/>
      <c r="E63" s="32">
        <v>7.0750000000000001E-4</v>
      </c>
      <c r="F63" s="32">
        <v>2.4224999999999997E-2</v>
      </c>
      <c r="G63" s="32">
        <v>7.3175000000000008</v>
      </c>
      <c r="H63" s="32" t="e">
        <v>#DIV/0!</v>
      </c>
      <c r="I63" s="32">
        <v>4.0499999999999998E-3</v>
      </c>
      <c r="J63" s="32">
        <v>1.3628749999999998</v>
      </c>
      <c r="K63" s="32">
        <v>12.393000000000001</v>
      </c>
      <c r="L63" s="32" t="e">
        <v>#DIV/0!</v>
      </c>
      <c r="M63" s="32">
        <v>108.69499999999999</v>
      </c>
      <c r="N63" s="32">
        <v>1.8E-3</v>
      </c>
      <c r="O63" s="32">
        <v>3.7333333333333333E-3</v>
      </c>
      <c r="P63" s="32">
        <v>1.6475000000000001E-3</v>
      </c>
      <c r="Q63" s="32">
        <v>4.1855000000000002</v>
      </c>
      <c r="R63" s="32">
        <v>0.16695000000000002</v>
      </c>
      <c r="S63" s="32">
        <v>14.1225</v>
      </c>
      <c r="T63" s="32">
        <v>4.4000000000000007E-4</v>
      </c>
      <c r="U63" s="32">
        <v>1.0874999999999999E-2</v>
      </c>
      <c r="V63" s="32">
        <v>64.543333333333337</v>
      </c>
      <c r="W63" s="32">
        <v>1.3939999999999999</v>
      </c>
      <c r="X63" s="32">
        <v>0.32142857142857134</v>
      </c>
      <c r="Y63" s="32">
        <v>1.15E-2</v>
      </c>
      <c r="Z63" s="32">
        <v>1.1400000000000001</v>
      </c>
      <c r="AA63" s="32">
        <v>3.5837142857142856</v>
      </c>
      <c r="AB63" s="32">
        <v>82.27</v>
      </c>
      <c r="AC63" s="32">
        <v>0.76679999999999993</v>
      </c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</row>
    <row r="64" spans="1:56" x14ac:dyDescent="0.25">
      <c r="A64" s="31"/>
      <c r="B64" s="31"/>
      <c r="C64" s="31" t="s">
        <v>92</v>
      </c>
      <c r="D64" s="31"/>
      <c r="E64" s="32">
        <v>1.1324751652906124E-4</v>
      </c>
      <c r="F64" s="32">
        <v>1.1450291117114313E-2</v>
      </c>
      <c r="G64" s="32">
        <v>4.081321803860444</v>
      </c>
      <c r="H64" s="32" t="e">
        <v>#DIV/0!</v>
      </c>
      <c r="I64" s="32">
        <v>1.2476644848141937E-3</v>
      </c>
      <c r="J64" s="32">
        <v>0.67622898180522661</v>
      </c>
      <c r="K64" s="32">
        <v>6.9473350766079109</v>
      </c>
      <c r="L64" s="32" t="e">
        <v>#DIV/0!</v>
      </c>
      <c r="M64" s="32">
        <v>89.760022467317469</v>
      </c>
      <c r="N64" s="32">
        <v>4.0824829046386287E-4</v>
      </c>
      <c r="O64" s="32">
        <v>5.0332229568471646E-4</v>
      </c>
      <c r="P64" s="32">
        <v>3.0092911679219963E-4</v>
      </c>
      <c r="Q64" s="32">
        <v>0.20533630950224099</v>
      </c>
      <c r="R64" s="32">
        <v>0.11389894643937667</v>
      </c>
      <c r="S64" s="32">
        <v>0.36700363304287148</v>
      </c>
      <c r="T64" s="32">
        <v>1.8055470085267787E-4</v>
      </c>
      <c r="U64" s="32">
        <v>4.2445062531857947E-3</v>
      </c>
      <c r="V64" s="32">
        <v>3.5263333175788509</v>
      </c>
      <c r="W64" s="32">
        <v>0.13892983840773732</v>
      </c>
      <c r="X64" s="32">
        <v>9.0280778948894108E-2</v>
      </c>
      <c r="Y64" s="32">
        <v>2.121320343559642E-3</v>
      </c>
      <c r="Z64" s="32">
        <v>0.20849940047875462</v>
      </c>
      <c r="AA64" s="32">
        <v>2.4187694332921796</v>
      </c>
      <c r="AB64" s="32">
        <v>1.4948132547802302</v>
      </c>
      <c r="AC64" s="32">
        <v>7.7799100251866662E-2</v>
      </c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</row>
    <row r="65" spans="1:56" x14ac:dyDescent="0.25">
      <c r="A65" s="31"/>
      <c r="B65" s="31"/>
      <c r="C65" s="31" t="s">
        <v>45</v>
      </c>
      <c r="D65" s="31"/>
      <c r="E65" s="32">
        <v>4.2803537904510379E-5</v>
      </c>
      <c r="F65" s="32">
        <v>4.3278032478823465E-3</v>
      </c>
      <c r="G65" s="32">
        <v>1.5425946447771812</v>
      </c>
      <c r="H65" s="32" t="e">
        <v>#DIV/0!</v>
      </c>
      <c r="I65" s="32">
        <v>4.7157284949512568E-4</v>
      </c>
      <c r="J65" s="32">
        <v>0.25559053074157878</v>
      </c>
      <c r="K65" s="32">
        <v>2.6258458410486281</v>
      </c>
      <c r="L65" s="32" t="e">
        <v>#DIV/0!</v>
      </c>
      <c r="M65" s="32">
        <v>33.926099589156038</v>
      </c>
      <c r="N65" s="32">
        <v>1.5430334996209183E-4</v>
      </c>
      <c r="O65" s="32">
        <v>1.902379462422683E-4</v>
      </c>
      <c r="P65" s="32">
        <v>1.1374051504149592E-4</v>
      </c>
      <c r="Q65" s="32">
        <v>7.7609830010674091E-2</v>
      </c>
      <c r="R65" s="32">
        <v>4.3049755267265198E-2</v>
      </c>
      <c r="S65" s="32">
        <v>0.13871433475552072</v>
      </c>
      <c r="T65" s="32">
        <v>6.8243262357121058E-5</v>
      </c>
      <c r="U65" s="32">
        <v>1.6042725691697384E-3</v>
      </c>
      <c r="V65" s="32">
        <v>1.3328287140335702</v>
      </c>
      <c r="W65" s="32">
        <v>5.2510543159037526E-2</v>
      </c>
      <c r="X65" s="32">
        <v>3.4122927038281292E-2</v>
      </c>
      <c r="Y65" s="32">
        <v>8.0178372573727293E-4</v>
      </c>
      <c r="Z65" s="32">
        <v>7.8805366024692305E-2</v>
      </c>
      <c r="AA65" s="32">
        <v>0.91420891418510586</v>
      </c>
      <c r="AB65" s="32">
        <v>0.56498630409021744</v>
      </c>
      <c r="AC65" s="32">
        <v>2.940529592728882E-2</v>
      </c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</row>
    <row r="66" spans="1:56" x14ac:dyDescent="0.25">
      <c r="A66" s="19"/>
      <c r="B66" s="19"/>
      <c r="C66" s="19"/>
      <c r="D66" s="19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</row>
    <row r="67" spans="1:56" x14ac:dyDescent="0.25">
      <c r="A67" s="19"/>
      <c r="B67" s="19"/>
      <c r="C67" s="19" t="s">
        <v>210</v>
      </c>
      <c r="D67" s="19"/>
      <c r="E67" s="20">
        <v>6.4499999999999996E-4</v>
      </c>
      <c r="F67" s="20">
        <v>2.7566666666666666E-2</v>
      </c>
      <c r="G67" s="20">
        <v>11.580333333333334</v>
      </c>
      <c r="H67" s="20">
        <v>7.6128000000000001E-2</v>
      </c>
      <c r="I67" s="20">
        <v>6.9816666666666666E-2</v>
      </c>
      <c r="J67" s="20">
        <v>1.8263333333333334</v>
      </c>
      <c r="K67" s="20">
        <v>16.815833333333334</v>
      </c>
      <c r="L67" s="20">
        <v>3.0000000000000005E-3</v>
      </c>
      <c r="M67" s="20">
        <v>57.935000000000002</v>
      </c>
      <c r="N67" s="20">
        <v>8.0000000000000002E-3</v>
      </c>
      <c r="O67" s="20">
        <v>9.3833333333333338E-3</v>
      </c>
      <c r="P67" s="20">
        <v>9.4599999999999997E-3</v>
      </c>
      <c r="Q67" s="20">
        <v>4.0285000000000002</v>
      </c>
      <c r="R67" s="20">
        <v>0.19033333333333333</v>
      </c>
      <c r="S67" s="20">
        <v>15.166666666666666</v>
      </c>
      <c r="T67" s="20">
        <v>6.3999999999999994E-4</v>
      </c>
      <c r="U67" s="20">
        <v>5.1616666666666672E-2</v>
      </c>
      <c r="V67" s="20">
        <v>63.948333333333331</v>
      </c>
      <c r="W67" s="20">
        <v>1.135</v>
      </c>
      <c r="X67" s="20" t="e">
        <v>#DIV/0!</v>
      </c>
      <c r="Y67" s="20">
        <v>4.6999999999999993E-2</v>
      </c>
      <c r="Z67" s="20">
        <v>1.1608333333333334</v>
      </c>
      <c r="AA67" s="20">
        <v>1.7050000000000001</v>
      </c>
      <c r="AB67" s="20">
        <v>95.766666666666666</v>
      </c>
      <c r="AC67" s="20">
        <v>1.0783333333333334</v>
      </c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</row>
    <row r="68" spans="1:56" x14ac:dyDescent="0.25">
      <c r="A68" s="19"/>
      <c r="B68" s="19"/>
      <c r="C68" s="19" t="s">
        <v>92</v>
      </c>
      <c r="D68" s="19"/>
      <c r="E68" s="20">
        <v>9.7467943448089665E-5</v>
      </c>
      <c r="F68" s="20">
        <v>9.9777084877574283E-3</v>
      </c>
      <c r="G68" s="20">
        <v>4.3709710439062235</v>
      </c>
      <c r="H68" s="20">
        <v>7.4658736930114222E-3</v>
      </c>
      <c r="I68" s="20">
        <v>9.5559560833370666E-2</v>
      </c>
      <c r="J68" s="20">
        <v>0.37284724307236916</v>
      </c>
      <c r="K68" s="20">
        <v>5.7296844735697912</v>
      </c>
      <c r="L68" s="20">
        <v>1.7320508075688774E-3</v>
      </c>
      <c r="M68" s="20">
        <v>17.092416739595357</v>
      </c>
      <c r="N68" s="20">
        <v>9.2983869568866642E-3</v>
      </c>
      <c r="O68" s="20">
        <v>4.906899903876852E-3</v>
      </c>
      <c r="P68" s="20">
        <v>4.6065116954155201E-3</v>
      </c>
      <c r="Q68" s="20">
        <v>0.18389752581261123</v>
      </c>
      <c r="R68" s="20">
        <v>7.04897912230322E-2</v>
      </c>
      <c r="S68" s="20">
        <v>0.39797822385988235</v>
      </c>
      <c r="T68" s="20">
        <v>3.5590260840104402E-5</v>
      </c>
      <c r="U68" s="20">
        <v>7.2734569955879069E-2</v>
      </c>
      <c r="V68" s="20">
        <v>2.3644823253022351</v>
      </c>
      <c r="W68" s="20">
        <v>0.29864694875387582</v>
      </c>
      <c r="X68" s="20" t="e">
        <v>#DIV/0!</v>
      </c>
      <c r="Y68" s="20">
        <v>3.5594943461115379E-2</v>
      </c>
      <c r="Z68" s="20">
        <v>0.28395733247561483</v>
      </c>
      <c r="AA68" s="20">
        <v>2.5525223603330098</v>
      </c>
      <c r="AB68" s="20">
        <v>3.3825591889376692</v>
      </c>
      <c r="AC68" s="20">
        <v>0.1581665788549107</v>
      </c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</row>
    <row r="69" spans="1:56" x14ac:dyDescent="0.25">
      <c r="A69" s="19"/>
      <c r="B69" s="19"/>
      <c r="C69" s="19" t="s">
        <v>45</v>
      </c>
      <c r="D69" s="19"/>
      <c r="E69" s="20">
        <v>3.9791121287711088E-5</v>
      </c>
      <c r="F69" s="20">
        <v>4.0733824328737459E-3</v>
      </c>
      <c r="G69" s="20">
        <v>1.7844414563417625</v>
      </c>
      <c r="H69" s="20">
        <v>3.0479301719910411E-3</v>
      </c>
      <c r="I69" s="20">
        <v>3.9012027347701102E-2</v>
      </c>
      <c r="J69" s="20">
        <v>0.15221424958845911</v>
      </c>
      <c r="K69" s="20">
        <v>2.3391338912322062</v>
      </c>
      <c r="L69" s="20">
        <v>7.0710678118654762E-4</v>
      </c>
      <c r="M69" s="20">
        <v>6.9779499138357206</v>
      </c>
      <c r="N69" s="20">
        <v>3.7960505792204624E-3</v>
      </c>
      <c r="O69" s="20">
        <v>2.0032334972350189E-3</v>
      </c>
      <c r="P69" s="20">
        <v>1.8806005246551774E-3</v>
      </c>
      <c r="Q69" s="20">
        <v>7.5075850533532662E-2</v>
      </c>
      <c r="R69" s="20">
        <v>2.8777336761957515E-2</v>
      </c>
      <c r="S69" s="20">
        <v>0.16247392953264156</v>
      </c>
      <c r="T69" s="20">
        <v>1.4529663145135592E-5</v>
      </c>
      <c r="U69" s="20">
        <v>2.9693763842111885E-2</v>
      </c>
      <c r="V69" s="20">
        <v>0.96529586713665716</v>
      </c>
      <c r="W69" s="20">
        <v>0.12192210628101872</v>
      </c>
      <c r="X69" s="20" t="e">
        <v>#DIV/0!</v>
      </c>
      <c r="Y69" s="20">
        <v>1.4531574817158215E-2</v>
      </c>
      <c r="Z69" s="20">
        <v>0.11592509554784854</v>
      </c>
      <c r="AA69" s="20">
        <v>1.0420628899767359</v>
      </c>
      <c r="AB69" s="20">
        <v>1.3809240062766346</v>
      </c>
      <c r="AC69" s="20">
        <v>6.4571235426035087E-2</v>
      </c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</row>
    <row r="70" spans="1:56" x14ac:dyDescent="0.25">
      <c r="A70" s="29">
        <v>154224</v>
      </c>
      <c r="B70" s="29" t="s">
        <v>185</v>
      </c>
      <c r="C70" s="29" t="s">
        <v>211</v>
      </c>
      <c r="D70" s="24">
        <v>42171</v>
      </c>
      <c r="E70" s="30"/>
      <c r="F70" s="30">
        <v>2.1399999999999999E-2</v>
      </c>
      <c r="G70" s="30">
        <v>8.0719999999999992</v>
      </c>
      <c r="H70" s="30"/>
      <c r="I70" s="30">
        <v>2.5499999999999998E-2</v>
      </c>
      <c r="J70" s="30">
        <v>1.4319999999999999</v>
      </c>
      <c r="K70" s="30">
        <v>10.38</v>
      </c>
      <c r="L70" s="30"/>
      <c r="M70" s="30">
        <v>80.16</v>
      </c>
      <c r="N70" s="30"/>
      <c r="O70" s="30">
        <v>6.0000000000000001E-3</v>
      </c>
      <c r="P70" s="30"/>
      <c r="Q70" s="30">
        <v>4.16</v>
      </c>
      <c r="R70" s="30">
        <v>0.1681</v>
      </c>
      <c r="S70" s="30">
        <v>15.67</v>
      </c>
      <c r="T70" s="30"/>
      <c r="U70" s="30">
        <v>6.4999999999999997E-3</v>
      </c>
      <c r="V70" s="30">
        <v>75.66</v>
      </c>
      <c r="W70" s="30">
        <v>1.31</v>
      </c>
      <c r="X70" s="30">
        <v>0.72699999999999998</v>
      </c>
      <c r="Y70" s="30"/>
      <c r="Z70" s="30">
        <v>0.84599999999999997</v>
      </c>
      <c r="AA70" s="30">
        <v>5</v>
      </c>
      <c r="AB70" s="30"/>
      <c r="AC70" s="30">
        <v>0.93</v>
      </c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</row>
    <row r="71" spans="1:56" x14ac:dyDescent="0.25">
      <c r="A71" s="31"/>
      <c r="B71" s="31"/>
      <c r="C71" s="31" t="s">
        <v>212</v>
      </c>
      <c r="D71" s="31"/>
      <c r="E71" s="32">
        <v>7.1250000000000003E-4</v>
      </c>
      <c r="F71" s="32">
        <v>2.6299999999999997E-2</v>
      </c>
      <c r="G71" s="32">
        <v>7.6715</v>
      </c>
      <c r="H71" s="32" t="e">
        <v>#DIV/0!</v>
      </c>
      <c r="I71" s="32">
        <v>0.29100000000000004</v>
      </c>
      <c r="J71" s="32">
        <v>1.51305</v>
      </c>
      <c r="K71" s="32">
        <v>13.040500000000002</v>
      </c>
      <c r="L71" s="32">
        <v>1.4249999999999999E-2</v>
      </c>
      <c r="M71" s="32">
        <v>94.185000000000002</v>
      </c>
      <c r="N71" s="32">
        <v>1.6000000000000001E-3</v>
      </c>
      <c r="O71" s="32">
        <v>1.5699999999999999E-2</v>
      </c>
      <c r="P71" s="32">
        <v>1.2934999999999999E-2</v>
      </c>
      <c r="Q71" s="32">
        <v>4.0884999999999998</v>
      </c>
      <c r="R71" s="32">
        <v>0.175675</v>
      </c>
      <c r="S71" s="32">
        <v>14.3675</v>
      </c>
      <c r="T71" s="32">
        <v>4.0999999999999999E-4</v>
      </c>
      <c r="U71" s="32">
        <v>2.1225000000000001E-2</v>
      </c>
      <c r="V71" s="32">
        <v>66.27</v>
      </c>
      <c r="W71" s="32">
        <v>1.3862000000000001</v>
      </c>
      <c r="X71" s="32">
        <v>0.33550000000000008</v>
      </c>
      <c r="Y71" s="32">
        <v>2.1600000000000001E-2</v>
      </c>
      <c r="Z71" s="32">
        <v>1.1204285714285713</v>
      </c>
      <c r="AA71" s="32">
        <v>3.5815714285714284</v>
      </c>
      <c r="AB71" s="32">
        <v>84.287499999999994</v>
      </c>
      <c r="AC71" s="32">
        <v>0.99599999999999989</v>
      </c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</row>
    <row r="72" spans="1:56" x14ac:dyDescent="0.25">
      <c r="A72" s="31"/>
      <c r="B72" s="31"/>
      <c r="C72" s="31" t="s">
        <v>92</v>
      </c>
      <c r="D72" s="31"/>
      <c r="E72" s="32">
        <v>1.2499999999999998E-4</v>
      </c>
      <c r="F72" s="32">
        <v>1.5452723600280533E-2</v>
      </c>
      <c r="G72" s="32">
        <v>3.9987255052912389</v>
      </c>
      <c r="H72" s="32" t="e">
        <v>#DIV/0!</v>
      </c>
      <c r="I72" s="32">
        <v>0.31964950596968961</v>
      </c>
      <c r="J72" s="32">
        <v>0.75459694097798524</v>
      </c>
      <c r="K72" s="32">
        <v>6.8265941483778461</v>
      </c>
      <c r="L72" s="32">
        <v>1.540660031718008E-2</v>
      </c>
      <c r="M72" s="32">
        <v>48.094091459693196</v>
      </c>
      <c r="N72" s="32" t="e">
        <v>#DIV/0!</v>
      </c>
      <c r="O72" s="32">
        <v>1.4261135999632009E-2</v>
      </c>
      <c r="P72" s="32">
        <v>1.0167564441235013E-2</v>
      </c>
      <c r="Q72" s="32">
        <v>0.15435996890385803</v>
      </c>
      <c r="R72" s="32">
        <v>0.11458985920810504</v>
      </c>
      <c r="S72" s="32">
        <v>0.66675207786202939</v>
      </c>
      <c r="T72" s="32">
        <v>9.0553851381374158E-5</v>
      </c>
      <c r="U72" s="32">
        <v>1.868767419093844E-2</v>
      </c>
      <c r="V72" s="32">
        <v>3.6954133733589254</v>
      </c>
      <c r="W72" s="32">
        <v>0.18370819252281553</v>
      </c>
      <c r="X72" s="32">
        <v>0.11573374615901781</v>
      </c>
      <c r="Y72" s="32">
        <v>1.7501428513124289E-2</v>
      </c>
      <c r="Z72" s="32">
        <v>0.20191570612746357</v>
      </c>
      <c r="AA72" s="32">
        <v>2.4224341654035286</v>
      </c>
      <c r="AB72" s="32">
        <v>1.1084636514864472</v>
      </c>
      <c r="AC72" s="32">
        <v>0.30473595127585462</v>
      </c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</row>
    <row r="73" spans="1:56" x14ac:dyDescent="0.25">
      <c r="A73" s="31"/>
      <c r="B73" s="31"/>
      <c r="C73" s="31" t="s">
        <v>45</v>
      </c>
      <c r="D73" s="31"/>
      <c r="E73" s="32">
        <v>4.7245559126153389E-5</v>
      </c>
      <c r="F73" s="32">
        <v>5.8405805321372802E-3</v>
      </c>
      <c r="G73" s="32">
        <v>1.5113761783159589</v>
      </c>
      <c r="H73" s="32" t="e">
        <v>#DIV/0!</v>
      </c>
      <c r="I73" s="32">
        <v>0.12081615707149355</v>
      </c>
      <c r="J73" s="32">
        <v>0.28521083513111911</v>
      </c>
      <c r="K73" s="32">
        <v>2.5802100597395068</v>
      </c>
      <c r="L73" s="32">
        <v>5.8231475697467618E-3</v>
      </c>
      <c r="M73" s="32">
        <v>18.177857933420515</v>
      </c>
      <c r="N73" s="32" t="e">
        <v>#DIV/0!</v>
      </c>
      <c r="O73" s="32">
        <v>5.3902027526138308E-3</v>
      </c>
      <c r="P73" s="32">
        <v>3.8429781358187494E-3</v>
      </c>
      <c r="Q73" s="32">
        <v>5.8342584300467397E-2</v>
      </c>
      <c r="R73" s="32">
        <v>4.3310895747792962E-2</v>
      </c>
      <c r="S73" s="32">
        <v>0.25200859773692919</v>
      </c>
      <c r="T73" s="32">
        <v>3.4226138716316964E-5</v>
      </c>
      <c r="U73" s="32">
        <v>7.0632769273461836E-3</v>
      </c>
      <c r="V73" s="32">
        <v>1.3967349682128569</v>
      </c>
      <c r="W73" s="32">
        <v>6.9435170174363625E-2</v>
      </c>
      <c r="X73" s="32">
        <v>4.374324437637684E-2</v>
      </c>
      <c r="Y73" s="32">
        <v>6.6149182048716847E-3</v>
      </c>
      <c r="Z73" s="32">
        <v>7.631696345875276E-2</v>
      </c>
      <c r="AA73" s="32">
        <v>0.9155940527262918</v>
      </c>
      <c r="AB73" s="32">
        <v>0.41895987988395872</v>
      </c>
      <c r="AC73" s="32">
        <v>0.11517936323094394</v>
      </c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:56" x14ac:dyDescent="0.25">
      <c r="A74" s="19"/>
      <c r="B74" s="19"/>
      <c r="C74" s="19"/>
      <c r="D74" s="19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</row>
    <row r="75" spans="1:56" x14ac:dyDescent="0.25">
      <c r="A75" s="19"/>
      <c r="B75" s="19"/>
      <c r="C75" s="19" t="s">
        <v>213</v>
      </c>
      <c r="D75" s="19"/>
      <c r="E75" s="20">
        <v>6.1249999999999998E-4</v>
      </c>
      <c r="F75" s="20">
        <v>2.4750000000000005E-2</v>
      </c>
      <c r="G75" s="20">
        <v>11.06</v>
      </c>
      <c r="H75" s="20">
        <v>4.861E-2</v>
      </c>
      <c r="I75" s="20">
        <v>4.2749999999999993E-3</v>
      </c>
      <c r="J75" s="20">
        <v>1.721416666666667</v>
      </c>
      <c r="K75" s="20">
        <v>15.758166666666668</v>
      </c>
      <c r="L75" s="20">
        <v>1.0500000000000002E-3</v>
      </c>
      <c r="M75" s="20">
        <v>60.844999999999999</v>
      </c>
      <c r="N75" s="20">
        <v>5.9666666666666661E-3</v>
      </c>
      <c r="O75" s="20">
        <v>5.62E-3</v>
      </c>
      <c r="P75" s="20">
        <v>4.9919999999999999E-3</v>
      </c>
      <c r="Q75" s="20">
        <v>3.8819999999999997</v>
      </c>
      <c r="R75" s="20">
        <v>0.17691666666666664</v>
      </c>
      <c r="S75" s="20">
        <v>15.21</v>
      </c>
      <c r="T75" s="20">
        <v>7.9500000000000003E-4</v>
      </c>
      <c r="U75" s="20">
        <v>0.14792</v>
      </c>
      <c r="V75" s="20">
        <v>64.616666666666674</v>
      </c>
      <c r="W75" s="20">
        <v>1.0900000000000001</v>
      </c>
      <c r="X75" s="20" t="e">
        <v>#DIV/0!</v>
      </c>
      <c r="Y75" s="20">
        <v>2.4E-2</v>
      </c>
      <c r="Z75" s="20">
        <v>1.1254999999999999</v>
      </c>
      <c r="AA75" s="20">
        <v>4.1788333333333334</v>
      </c>
      <c r="AB75" s="20">
        <v>95.976666666666674</v>
      </c>
      <c r="AC75" s="20">
        <v>1.61</v>
      </c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</row>
    <row r="76" spans="1:56" x14ac:dyDescent="0.25">
      <c r="A76" s="19"/>
      <c r="B76" s="19"/>
      <c r="C76" s="19" t="s">
        <v>92</v>
      </c>
      <c r="D76" s="19"/>
      <c r="E76" s="20">
        <v>1.7951323071016239E-4</v>
      </c>
      <c r="F76" s="20">
        <v>1.3970504643712753E-2</v>
      </c>
      <c r="G76" s="20">
        <v>5.9532595777439417</v>
      </c>
      <c r="H76" s="20">
        <v>1.4800182431308064E-2</v>
      </c>
      <c r="I76" s="20">
        <v>1.793274472392147E-3</v>
      </c>
      <c r="J76" s="20">
        <v>0.52889984086466313</v>
      </c>
      <c r="K76" s="20">
        <v>8.2656259391933879</v>
      </c>
      <c r="L76" s="20">
        <v>7.0710678118654795E-5</v>
      </c>
      <c r="M76" s="20">
        <v>22.746829009776285</v>
      </c>
      <c r="N76" s="20">
        <v>3.7220066272554307E-3</v>
      </c>
      <c r="O76" s="20">
        <v>5.0771054745789943E-3</v>
      </c>
      <c r="P76" s="20">
        <v>5.9453654219063772E-3</v>
      </c>
      <c r="Q76" s="20">
        <v>0.23563276512403789</v>
      </c>
      <c r="R76" s="20">
        <v>9.2382972817866574E-2</v>
      </c>
      <c r="S76" s="20">
        <v>0.365896160132899</v>
      </c>
      <c r="T76" s="20">
        <v>1.8119970566569176E-4</v>
      </c>
      <c r="U76" s="20">
        <v>0.16892019417464568</v>
      </c>
      <c r="V76" s="20">
        <v>2.955913846286232</v>
      </c>
      <c r="W76" s="20">
        <v>0.32006249389767616</v>
      </c>
      <c r="X76" s="20" t="e">
        <v>#DIV/0!</v>
      </c>
      <c r="Y76" s="20" t="e">
        <v>#DIV/0!</v>
      </c>
      <c r="Z76" s="20">
        <v>0.35013468837006151</v>
      </c>
      <c r="AA76" s="20">
        <v>2.0114393271154527</v>
      </c>
      <c r="AB76" s="20">
        <v>4.2350710344298435</v>
      </c>
      <c r="AC76" s="20">
        <v>1.3305036640310313</v>
      </c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</row>
    <row r="77" spans="1:56" x14ac:dyDescent="0.25">
      <c r="A77" s="19"/>
      <c r="B77" s="19"/>
      <c r="C77" s="19" t="s">
        <v>45</v>
      </c>
      <c r="D77" s="19"/>
      <c r="E77" s="20">
        <v>7.3285969553068839E-5</v>
      </c>
      <c r="F77" s="20">
        <v>5.7034346377131916E-3</v>
      </c>
      <c r="G77" s="20">
        <v>2.4304080453015833</v>
      </c>
      <c r="H77" s="20">
        <v>6.0421491761348178E-3</v>
      </c>
      <c r="I77" s="20">
        <v>7.3210123768658003E-4</v>
      </c>
      <c r="J77" s="20">
        <v>0.21592245585960793</v>
      </c>
      <c r="K77" s="20">
        <v>3.3744276592894633</v>
      </c>
      <c r="L77" s="20">
        <v>2.886751345948131E-5</v>
      </c>
      <c r="M77" s="20">
        <v>9.2863540567149752</v>
      </c>
      <c r="N77" s="20">
        <v>1.5195028426721983E-3</v>
      </c>
      <c r="O77" s="20">
        <v>2.0727196305015947E-3</v>
      </c>
      <c r="P77" s="20">
        <v>2.4271852696762424E-3</v>
      </c>
      <c r="Q77" s="20">
        <v>9.6196673539161434E-2</v>
      </c>
      <c r="R77" s="20">
        <v>3.7715190720863559E-2</v>
      </c>
      <c r="S77" s="20">
        <v>0.14937648186154789</v>
      </c>
      <c r="T77" s="20">
        <v>7.3974470070573822E-5</v>
      </c>
      <c r="U77" s="20">
        <v>6.8961380496622898E-2</v>
      </c>
      <c r="V77" s="20">
        <v>1.2067467745048164</v>
      </c>
      <c r="W77" s="20">
        <v>0.1306649659753269</v>
      </c>
      <c r="X77" s="20" t="e">
        <v>#DIV/0!</v>
      </c>
      <c r="Y77" s="20" t="e">
        <v>#DIV/0!</v>
      </c>
      <c r="Z77" s="20">
        <v>0.14294188795917503</v>
      </c>
      <c r="AA77" s="20">
        <v>0.8211666666666666</v>
      </c>
      <c r="AB77" s="20">
        <v>1.7289605097990077</v>
      </c>
      <c r="AC77" s="20">
        <v>0.54317584629657456</v>
      </c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</row>
    <row r="78" spans="1:56" x14ac:dyDescent="0.25">
      <c r="A78" s="29">
        <v>154225</v>
      </c>
      <c r="B78" s="29" t="s">
        <v>185</v>
      </c>
      <c r="C78" s="29" t="s">
        <v>214</v>
      </c>
      <c r="D78" s="24">
        <v>42171</v>
      </c>
      <c r="E78" s="30"/>
      <c r="F78" s="30">
        <v>4.0500000000000001E-2</v>
      </c>
      <c r="G78" s="30">
        <v>15.81</v>
      </c>
      <c r="H78" s="30"/>
      <c r="I78" s="30">
        <v>4.4000000000000003E-3</v>
      </c>
      <c r="J78" s="30">
        <v>2.2170000000000001</v>
      </c>
      <c r="K78" s="30">
        <v>19.079999999999998</v>
      </c>
      <c r="L78" s="30"/>
      <c r="M78" s="30">
        <v>46.56</v>
      </c>
      <c r="N78" s="30">
        <v>1.1999999999999999E-3</v>
      </c>
      <c r="O78" s="30">
        <v>2.5000000000000001E-3</v>
      </c>
      <c r="P78" s="30"/>
      <c r="Q78" s="30">
        <v>4.22</v>
      </c>
      <c r="R78" s="30">
        <v>0.32479999999999998</v>
      </c>
      <c r="S78" s="30">
        <v>15.22</v>
      </c>
      <c r="T78" s="30"/>
      <c r="U78" s="30">
        <v>3.3599999999999998E-2</v>
      </c>
      <c r="V78" s="30">
        <v>68.78</v>
      </c>
      <c r="W78" s="30">
        <v>0.94</v>
      </c>
      <c r="X78" s="30">
        <v>0.13900000000000001</v>
      </c>
      <c r="Y78" s="30"/>
      <c r="Z78" s="30">
        <v>0.83799999999999997</v>
      </c>
      <c r="AA78" s="30">
        <v>5</v>
      </c>
      <c r="AB78" s="30"/>
      <c r="AC78" s="30">
        <v>0.79</v>
      </c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</row>
    <row r="79" spans="1:56" x14ac:dyDescent="0.25">
      <c r="A79" s="31"/>
      <c r="B79" s="31"/>
      <c r="C79" s="31" t="s">
        <v>215</v>
      </c>
      <c r="D79" s="31"/>
      <c r="E79" s="32">
        <v>6.9749999999999999E-4</v>
      </c>
      <c r="F79" s="32">
        <v>3.1400000000000004E-2</v>
      </c>
      <c r="G79" s="32">
        <v>8.8885000000000005</v>
      </c>
      <c r="H79" s="32" t="e">
        <v>#DIV/0!</v>
      </c>
      <c r="I79" s="32">
        <v>4.6249999999999998E-3</v>
      </c>
      <c r="J79" s="32">
        <v>1.6212499999999999</v>
      </c>
      <c r="K79" s="32">
        <v>15.189</v>
      </c>
      <c r="L79" s="32" t="e">
        <v>#DIV/0!</v>
      </c>
      <c r="M79" s="32">
        <v>57.607500000000002</v>
      </c>
      <c r="N79" s="32">
        <v>1.7000000000000001E-3</v>
      </c>
      <c r="O79" s="32">
        <v>4.0499999999999998E-3</v>
      </c>
      <c r="P79" s="32">
        <v>2.5374999999999998E-3</v>
      </c>
      <c r="Q79" s="32">
        <v>4.1667500000000004</v>
      </c>
      <c r="R79" s="32">
        <v>0.2031</v>
      </c>
      <c r="S79" s="32">
        <v>14.327500000000001</v>
      </c>
      <c r="T79" s="32">
        <v>4.3000000000000004E-4</v>
      </c>
      <c r="U79" s="32">
        <v>4.7675000000000002E-2</v>
      </c>
      <c r="V79" s="32">
        <v>63.998333333333328</v>
      </c>
      <c r="W79" s="32">
        <v>1.2629999999999999</v>
      </c>
      <c r="X79" s="32">
        <v>0.21066666666666667</v>
      </c>
      <c r="Y79" s="32">
        <v>1.2999999999999999E-2</v>
      </c>
      <c r="Z79" s="32">
        <v>1.1485714285714288</v>
      </c>
      <c r="AA79" s="32">
        <v>2.1627142857142858</v>
      </c>
      <c r="AB79" s="32">
        <v>83.24499999999999</v>
      </c>
      <c r="AC79" s="32">
        <v>0.95340000000000003</v>
      </c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</row>
    <row r="80" spans="1:56" x14ac:dyDescent="0.25">
      <c r="A80" s="31"/>
      <c r="B80" s="31"/>
      <c r="C80" s="31" t="s">
        <v>92</v>
      </c>
      <c r="D80" s="31"/>
      <c r="E80" s="32">
        <v>6.1305247192498414E-5</v>
      </c>
      <c r="F80" s="32">
        <v>1.7876987069041207E-2</v>
      </c>
      <c r="G80" s="32">
        <v>4.6248771875586048</v>
      </c>
      <c r="H80" s="32" t="e">
        <v>#DIV/0!</v>
      </c>
      <c r="I80" s="32">
        <v>2.066196183005541E-3</v>
      </c>
      <c r="J80" s="32">
        <v>0.87023727607283519</v>
      </c>
      <c r="K80" s="32">
        <v>8.021945981701279</v>
      </c>
      <c r="L80" s="32" t="e">
        <v>#DIV/0!</v>
      </c>
      <c r="M80" s="32">
        <v>23.294864061991571</v>
      </c>
      <c r="N80" s="32">
        <v>1.414213562373094E-4</v>
      </c>
      <c r="O80" s="32">
        <v>1.3076696830622021E-3</v>
      </c>
      <c r="P80" s="32">
        <v>7.3558933289347432E-4</v>
      </c>
      <c r="Q80" s="32">
        <v>0.19049475058384169</v>
      </c>
      <c r="R80" s="32">
        <v>0.12881788178147732</v>
      </c>
      <c r="S80" s="32">
        <v>0.63704395452747242</v>
      </c>
      <c r="T80" s="32">
        <v>7.6157731058639091E-5</v>
      </c>
      <c r="U80" s="32">
        <v>2.4482697972241535E-2</v>
      </c>
      <c r="V80" s="32">
        <v>5.0833115846529262</v>
      </c>
      <c r="W80" s="32">
        <v>0.21629493752744314</v>
      </c>
      <c r="X80" s="32">
        <v>0.15122125071122339</v>
      </c>
      <c r="Y80" s="32">
        <v>0</v>
      </c>
      <c r="Z80" s="32">
        <v>0.21639459107754694</v>
      </c>
      <c r="AA80" s="32">
        <v>2.6540500946217849</v>
      </c>
      <c r="AB80" s="32">
        <v>2.5683360372038559</v>
      </c>
      <c r="AC80" s="32">
        <v>0.31349928229582824</v>
      </c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</row>
    <row r="81" spans="1:56" x14ac:dyDescent="0.25">
      <c r="A81" s="31"/>
      <c r="B81" s="31"/>
      <c r="C81" s="31" t="s">
        <v>45</v>
      </c>
      <c r="D81" s="31"/>
      <c r="E81" s="32">
        <v>2.3171205447813068E-5</v>
      </c>
      <c r="F81" s="32">
        <v>6.7568659965429288E-3</v>
      </c>
      <c r="G81" s="32">
        <v>1.7480392689279849</v>
      </c>
      <c r="H81" s="32" t="e">
        <v>#DIV/0!</v>
      </c>
      <c r="I81" s="32">
        <v>7.8094875144336614E-4</v>
      </c>
      <c r="J81" s="32">
        <v>0.32891877344385451</v>
      </c>
      <c r="K81" s="32">
        <v>3.0320105854822117</v>
      </c>
      <c r="L81" s="32" t="e">
        <v>#DIV/0!</v>
      </c>
      <c r="M81" s="32">
        <v>8.8046310190122306</v>
      </c>
      <c r="N81" s="32">
        <v>5.3452248382484837E-5</v>
      </c>
      <c r="O81" s="32">
        <v>4.9425268262874838E-4</v>
      </c>
      <c r="P81" s="32">
        <v>2.7802663455829101E-4</v>
      </c>
      <c r="Q81" s="32">
        <v>7.2000248015445897E-2</v>
      </c>
      <c r="R81" s="32">
        <v>4.8688582801701005E-2</v>
      </c>
      <c r="S81" s="32">
        <v>0.24077998255669023</v>
      </c>
      <c r="T81" s="32">
        <v>2.8784916685156979E-5</v>
      </c>
      <c r="U81" s="32">
        <v>9.2535900369223479E-3</v>
      </c>
      <c r="V81" s="32">
        <v>1.921311184235043</v>
      </c>
      <c r="W81" s="32">
        <v>8.1751802077123764E-2</v>
      </c>
      <c r="X81" s="32">
        <v>5.7156260332863772E-2</v>
      </c>
      <c r="Y81" s="32">
        <v>0</v>
      </c>
      <c r="Z81" s="32">
        <v>8.1789467578672254E-2</v>
      </c>
      <c r="AA81" s="32">
        <v>1.0031366453538126</v>
      </c>
      <c r="AB81" s="32">
        <v>0.97073977681236234</v>
      </c>
      <c r="AC81" s="32">
        <v>0.11849159102171368</v>
      </c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</row>
    <row r="82" spans="1:56" x14ac:dyDescent="0.25">
      <c r="A82" s="19"/>
      <c r="B82" s="19"/>
      <c r="C82" s="19"/>
      <c r="D82" s="19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</row>
    <row r="83" spans="1:56" x14ac:dyDescent="0.25">
      <c r="A83" s="19"/>
      <c r="B83" s="19"/>
      <c r="C83" s="19" t="s">
        <v>216</v>
      </c>
      <c r="D83" s="19"/>
      <c r="E83" s="20">
        <v>7.0399999999999998E-4</v>
      </c>
      <c r="F83" s="20">
        <v>2.2750000000000003E-2</v>
      </c>
      <c r="G83" s="20">
        <v>9.2584999999999997</v>
      </c>
      <c r="H83" s="20">
        <v>5.856999999999999E-2</v>
      </c>
      <c r="I83" s="20">
        <v>9.0666666666666673E-3</v>
      </c>
      <c r="J83" s="20">
        <v>1.5918333333333334</v>
      </c>
      <c r="K83" s="20">
        <v>13.872833333333332</v>
      </c>
      <c r="L83" s="20">
        <v>1.2999999999999999E-3</v>
      </c>
      <c r="M83" s="20">
        <v>67.225000000000009</v>
      </c>
      <c r="N83" s="20">
        <v>1.1999999999999999E-3</v>
      </c>
      <c r="O83" s="20">
        <v>2.2000000000000001E-3</v>
      </c>
      <c r="P83" s="20">
        <v>9.9800000000000019E-4</v>
      </c>
      <c r="Q83" s="20">
        <v>4.1555000000000009</v>
      </c>
      <c r="R83" s="20">
        <v>0.15313333333333334</v>
      </c>
      <c r="S83" s="20">
        <v>15.133333333333333</v>
      </c>
      <c r="T83" s="20">
        <v>6.1749999999999999E-4</v>
      </c>
      <c r="U83" s="20">
        <v>5.266666666666666E-3</v>
      </c>
      <c r="V83" s="20">
        <v>64.606666666666669</v>
      </c>
      <c r="W83" s="20">
        <v>1.21</v>
      </c>
      <c r="X83" s="20" t="e">
        <v>#DIV/0!</v>
      </c>
      <c r="Y83" s="20">
        <v>0.01</v>
      </c>
      <c r="Z83" s="20">
        <v>1.2401666666666664</v>
      </c>
      <c r="AA83" s="20">
        <v>2.5379999999999998</v>
      </c>
      <c r="AB83" s="20">
        <v>94.653333333333322</v>
      </c>
      <c r="AC83" s="20">
        <v>0.91000000000000014</v>
      </c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</row>
    <row r="84" spans="1:56" x14ac:dyDescent="0.25">
      <c r="A84" s="19"/>
      <c r="B84" s="19"/>
      <c r="C84" s="19" t="s">
        <v>92</v>
      </c>
      <c r="D84" s="19"/>
      <c r="E84" s="20">
        <v>1.3903237033151668E-4</v>
      </c>
      <c r="F84" s="20">
        <v>1.0283141543322249E-2</v>
      </c>
      <c r="G84" s="20">
        <v>4.4967021582488629</v>
      </c>
      <c r="H84" s="20">
        <v>1.619960956319633E-2</v>
      </c>
      <c r="I84" s="20">
        <v>2.3459184413217211E-3</v>
      </c>
      <c r="J84" s="20">
        <v>0.33235247353775849</v>
      </c>
      <c r="K84" s="20">
        <v>7.0131954034282167</v>
      </c>
      <c r="L84" s="20" t="e">
        <v>#DIV/0!</v>
      </c>
      <c r="M84" s="20">
        <v>19.149111467637351</v>
      </c>
      <c r="N84" s="20" t="e">
        <v>#DIV/0!</v>
      </c>
      <c r="O84" s="20" t="e">
        <v>#DIV/0!</v>
      </c>
      <c r="P84" s="20">
        <v>1.4202112518917743E-4</v>
      </c>
      <c r="Q84" s="20">
        <v>0.21957845978146404</v>
      </c>
      <c r="R84" s="20">
        <v>6.8520760844189843E-2</v>
      </c>
      <c r="S84" s="20">
        <v>0.39220742811255693</v>
      </c>
      <c r="T84" s="20">
        <v>5.9651767227244269E-5</v>
      </c>
      <c r="U84" s="20">
        <v>3.1960392154456851E-3</v>
      </c>
      <c r="V84" s="20">
        <v>2.4640265150088543</v>
      </c>
      <c r="W84" s="20">
        <v>0.32784142508231068</v>
      </c>
      <c r="X84" s="20" t="e">
        <v>#DIV/0!</v>
      </c>
      <c r="Y84" s="20">
        <v>0</v>
      </c>
      <c r="Z84" s="20">
        <v>0.28926763847113468</v>
      </c>
      <c r="AA84" s="20">
        <v>2.6972748469520127</v>
      </c>
      <c r="AB84" s="20">
        <v>3.9333632767221816</v>
      </c>
      <c r="AC84" s="20">
        <v>0.13682105101189618</v>
      </c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</row>
    <row r="85" spans="1:56" x14ac:dyDescent="0.25">
      <c r="A85" s="19"/>
      <c r="B85" s="19"/>
      <c r="C85" s="19" t="s">
        <v>45</v>
      </c>
      <c r="D85" s="19"/>
      <c r="E85" s="20">
        <v>5.6759727506980395E-5</v>
      </c>
      <c r="F85" s="20">
        <v>4.1980749556592388E-3</v>
      </c>
      <c r="G85" s="20">
        <v>1.8357709688302617</v>
      </c>
      <c r="H85" s="20">
        <v>6.6134629103569492E-3</v>
      </c>
      <c r="I85" s="20">
        <v>9.577171932372429E-4</v>
      </c>
      <c r="J85" s="20">
        <v>0.13568232915322617</v>
      </c>
      <c r="K85" s="20">
        <v>2.8631250341385917</v>
      </c>
      <c r="L85" s="20" t="e">
        <v>#DIV/0!</v>
      </c>
      <c r="M85" s="20">
        <v>7.8175920205649039</v>
      </c>
      <c r="N85" s="20" t="e">
        <v>#DIV/0!</v>
      </c>
      <c r="O85" s="20" t="e">
        <v>#DIV/0!</v>
      </c>
      <c r="P85" s="20">
        <v>5.7979881568235961E-5</v>
      </c>
      <c r="Q85" s="20">
        <v>8.9642530828470804E-2</v>
      </c>
      <c r="R85" s="20">
        <v>2.7973483475923711E-2</v>
      </c>
      <c r="S85" s="20">
        <v>0.16011801203417983</v>
      </c>
      <c r="T85" s="20">
        <v>2.4352731993670766E-5</v>
      </c>
      <c r="U85" s="20">
        <v>1.3047775459611669E-3</v>
      </c>
      <c r="V85" s="20">
        <v>1.005934612409995</v>
      </c>
      <c r="W85" s="20">
        <v>0.13384070133308998</v>
      </c>
      <c r="X85" s="20" t="e">
        <v>#DIV/0!</v>
      </c>
      <c r="Y85" s="20">
        <v>0</v>
      </c>
      <c r="Z85" s="20">
        <v>0.11809301889235951</v>
      </c>
      <c r="AA85" s="20">
        <v>1.1011578451793371</v>
      </c>
      <c r="AB85" s="20">
        <v>1.6057888334951693</v>
      </c>
      <c r="AC85" s="20">
        <v>5.5856960175075618E-2</v>
      </c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</row>
    <row r="86" spans="1:56" x14ac:dyDescent="0.25">
      <c r="A86" s="29">
        <v>154226</v>
      </c>
      <c r="B86" s="29" t="s">
        <v>185</v>
      </c>
      <c r="C86" s="29" t="s">
        <v>217</v>
      </c>
      <c r="D86" s="24">
        <v>42171</v>
      </c>
      <c r="E86" s="30"/>
      <c r="F86" s="30">
        <v>0.02</v>
      </c>
      <c r="G86" s="30">
        <v>7.758</v>
      </c>
      <c r="H86" s="30"/>
      <c r="I86" s="30">
        <v>9.7000000000000003E-3</v>
      </c>
      <c r="J86" s="30">
        <v>1.391</v>
      </c>
      <c r="K86" s="30">
        <v>10.199999999999999</v>
      </c>
      <c r="L86" s="30"/>
      <c r="M86" s="30">
        <v>82.87</v>
      </c>
      <c r="N86" s="30">
        <v>2.7000000000000001E-3</v>
      </c>
      <c r="O86" s="30"/>
      <c r="P86" s="30"/>
      <c r="Q86" s="30">
        <v>4.0289999999999999</v>
      </c>
      <c r="R86" s="30">
        <v>0.1641</v>
      </c>
      <c r="S86" s="30">
        <v>15.79</v>
      </c>
      <c r="T86" s="30"/>
      <c r="U86" s="30">
        <v>1.3299999999999999E-2</v>
      </c>
      <c r="V86" s="30">
        <v>76.53</v>
      </c>
      <c r="W86" s="30">
        <v>1.31</v>
      </c>
      <c r="X86" s="30">
        <v>0.72799999999999998</v>
      </c>
      <c r="Y86" s="30"/>
      <c r="Z86" s="30">
        <v>0.81499999999999995</v>
      </c>
      <c r="AA86" s="30">
        <v>4.4999999999999998E-2</v>
      </c>
      <c r="AB86" s="30"/>
      <c r="AC86" s="30">
        <v>0.88</v>
      </c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</row>
    <row r="87" spans="1:56" x14ac:dyDescent="0.25">
      <c r="A87" s="31"/>
      <c r="B87" s="31"/>
      <c r="C87" s="31" t="s">
        <v>218</v>
      </c>
      <c r="D87" s="31"/>
      <c r="E87" s="32">
        <v>6.8999999999999997E-4</v>
      </c>
      <c r="F87" s="32">
        <v>7.6E-3</v>
      </c>
      <c r="G87" s="32">
        <v>2.2063333333333337</v>
      </c>
      <c r="H87" s="32" t="e">
        <v>#DIV/0!</v>
      </c>
      <c r="I87" s="32">
        <v>5.3666666666666663E-3</v>
      </c>
      <c r="J87" s="32">
        <v>0.58173333333333332</v>
      </c>
      <c r="K87" s="32">
        <v>3.7486666666666668</v>
      </c>
      <c r="L87" s="32" t="e">
        <v>#DIV/0!</v>
      </c>
      <c r="M87" s="32">
        <v>87.276666666666685</v>
      </c>
      <c r="N87" s="32" t="e">
        <v>#DIV/0!</v>
      </c>
      <c r="O87" s="32">
        <v>2.4999999999999996E-3</v>
      </c>
      <c r="P87" s="32">
        <v>8.2000000000000009E-4</v>
      </c>
      <c r="Q87" s="32">
        <v>4.1189999999999998</v>
      </c>
      <c r="R87" s="32">
        <v>4.3466666666666674E-2</v>
      </c>
      <c r="S87" s="32">
        <v>14.146666666666667</v>
      </c>
      <c r="T87" s="32">
        <v>3.8333333333333334E-4</v>
      </c>
      <c r="U87" s="32">
        <v>7.4666666666666666E-3</v>
      </c>
      <c r="V87" s="32">
        <v>65.945999999999998</v>
      </c>
      <c r="W87" s="32">
        <v>1.4937499999999999</v>
      </c>
      <c r="X87" s="32">
        <v>0.39980000000000004</v>
      </c>
      <c r="Y87" s="32">
        <v>1.2E-2</v>
      </c>
      <c r="Z87" s="32">
        <v>1.0806</v>
      </c>
      <c r="AA87" s="32">
        <v>3.0164</v>
      </c>
      <c r="AB87" s="32">
        <v>82.903333333333336</v>
      </c>
      <c r="AC87" s="32">
        <v>0.83774999999999999</v>
      </c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</row>
    <row r="88" spans="1:56" x14ac:dyDescent="0.25">
      <c r="A88" s="31"/>
      <c r="B88" s="31"/>
      <c r="C88" s="31" t="s">
        <v>92</v>
      </c>
      <c r="D88" s="31"/>
      <c r="E88" s="32">
        <v>1.0392304845413261E-4</v>
      </c>
      <c r="F88" s="32">
        <v>2.8354893757515645E-3</v>
      </c>
      <c r="G88" s="32">
        <v>0.8076938363843893</v>
      </c>
      <c r="H88" s="32" t="e">
        <v>#DIV/0!</v>
      </c>
      <c r="I88" s="32">
        <v>1.0969655114602891E-3</v>
      </c>
      <c r="J88" s="32">
        <v>8.2125899284777065E-2</v>
      </c>
      <c r="K88" s="32">
        <v>1.3986301631715699</v>
      </c>
      <c r="L88" s="32" t="e">
        <v>#DIV/0!</v>
      </c>
      <c r="M88" s="32">
        <v>2.947835364014304</v>
      </c>
      <c r="N88" s="32" t="e">
        <v>#DIV/0!</v>
      </c>
      <c r="O88" s="32">
        <v>5.6568542494923792E-4</v>
      </c>
      <c r="P88" s="32">
        <v>9.1651513899116763E-5</v>
      </c>
      <c r="Q88" s="32">
        <v>9.8731960377579753E-2</v>
      </c>
      <c r="R88" s="32">
        <v>1.0071908127724974E-2</v>
      </c>
      <c r="S88" s="32">
        <v>0.39715656022950607</v>
      </c>
      <c r="T88" s="32">
        <v>5.5075705472861007E-5</v>
      </c>
      <c r="U88" s="32">
        <v>5.9768999768553387E-3</v>
      </c>
      <c r="V88" s="32">
        <v>3.4549500719981445</v>
      </c>
      <c r="W88" s="32">
        <v>0.21049683291362611</v>
      </c>
      <c r="X88" s="32">
        <v>0.10014589357532321</v>
      </c>
      <c r="Y88" s="32">
        <v>1.4142135623730952E-3</v>
      </c>
      <c r="Z88" s="32">
        <v>0.19745581784287744</v>
      </c>
      <c r="AA88" s="32">
        <v>2.7161594761721926</v>
      </c>
      <c r="AB88" s="32">
        <v>2.0318546535944328</v>
      </c>
      <c r="AC88" s="32">
        <v>0.13207668227208086</v>
      </c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</row>
    <row r="89" spans="1:56" x14ac:dyDescent="0.25">
      <c r="A89" s="31"/>
      <c r="B89" s="31"/>
      <c r="C89" s="31" t="s">
        <v>45</v>
      </c>
      <c r="D89" s="31"/>
      <c r="E89" s="32">
        <v>4.6475800154488984E-5</v>
      </c>
      <c r="F89" s="32">
        <v>1.2680693987317884E-3</v>
      </c>
      <c r="G89" s="32">
        <v>0.36121166463261745</v>
      </c>
      <c r="H89" s="32" t="e">
        <v>#DIV/0!</v>
      </c>
      <c r="I89" s="32">
        <v>4.9057789051960615E-4</v>
      </c>
      <c r="J89" s="32">
        <v>3.6727818702812574E-2</v>
      </c>
      <c r="K89" s="32">
        <v>0.62548642404665056</v>
      </c>
      <c r="L89" s="32" t="e">
        <v>#DIV/0!</v>
      </c>
      <c r="M89" s="32">
        <v>1.3183120520827643</v>
      </c>
      <c r="N89" s="32" t="e">
        <v>#DIV/0!</v>
      </c>
      <c r="O89" s="32">
        <v>2.5298221281347031E-4</v>
      </c>
      <c r="P89" s="32">
        <v>4.0987803063838375E-5</v>
      </c>
      <c r="Q89" s="32">
        <v>4.4154274991216824E-2</v>
      </c>
      <c r="R89" s="32">
        <v>4.5042942473451347E-3</v>
      </c>
      <c r="S89" s="32">
        <v>0.177613813276633</v>
      </c>
      <c r="T89" s="32">
        <v>2.4630604269214882E-5</v>
      </c>
      <c r="U89" s="32">
        <v>2.6729509285930912E-3</v>
      </c>
      <c r="V89" s="32">
        <v>1.5451006439711288</v>
      </c>
      <c r="W89" s="32">
        <v>9.4137045488656618E-2</v>
      </c>
      <c r="X89" s="32">
        <v>4.4786605140376426E-2</v>
      </c>
      <c r="Y89" s="32">
        <v>6.3245553203367588E-4</v>
      </c>
      <c r="Z89" s="32">
        <v>8.8304926249897969E-2</v>
      </c>
      <c r="AA89" s="32">
        <v>1.2147034452902485</v>
      </c>
      <c r="AB89" s="32">
        <v>0.90867302516728776</v>
      </c>
      <c r="AC89" s="32">
        <v>5.9066487960602834E-2</v>
      </c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</row>
    <row r="90" spans="1:56" x14ac:dyDescent="0.25">
      <c r="A90" s="19"/>
      <c r="B90" s="19"/>
      <c r="C90" s="19"/>
      <c r="D90" s="19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</row>
    <row r="91" spans="1:56" x14ac:dyDescent="0.25">
      <c r="A91" s="19"/>
      <c r="B91" s="19"/>
      <c r="C91" s="19" t="s">
        <v>219</v>
      </c>
      <c r="D91" s="19"/>
      <c r="E91" s="20">
        <v>6.6E-4</v>
      </c>
      <c r="F91" s="20">
        <v>2.0933333333333332E-2</v>
      </c>
      <c r="G91" s="20">
        <v>9.105833333333333</v>
      </c>
      <c r="H91" s="20">
        <v>8.8703999999999991E-2</v>
      </c>
      <c r="I91" s="20">
        <v>5.4774999999999997E-2</v>
      </c>
      <c r="J91" s="20">
        <v>1.5646666666666667</v>
      </c>
      <c r="K91" s="20">
        <v>13.862833333333333</v>
      </c>
      <c r="L91" s="20">
        <v>4.8500000000000001E-3</v>
      </c>
      <c r="M91" s="20">
        <v>67.211666666666673</v>
      </c>
      <c r="N91" s="20">
        <v>1.6000000000000001E-3</v>
      </c>
      <c r="O91" s="20">
        <v>5.7499999999999999E-3</v>
      </c>
      <c r="P91" s="20">
        <v>1.4839999999999996E-3</v>
      </c>
      <c r="Q91" s="20">
        <v>4.0961666666666661</v>
      </c>
      <c r="R91" s="20">
        <v>0.14853333333333332</v>
      </c>
      <c r="S91" s="20">
        <v>15.093333333333334</v>
      </c>
      <c r="T91" s="20">
        <v>8.5749999999999997E-4</v>
      </c>
      <c r="U91" s="20">
        <v>1.9133333333333332E-2</v>
      </c>
      <c r="V91" s="20">
        <v>64.64</v>
      </c>
      <c r="W91" s="20">
        <v>1.1949999999999998</v>
      </c>
      <c r="X91" s="20" t="e">
        <v>#DIV/0!</v>
      </c>
      <c r="Y91" s="20">
        <v>1.175E-2</v>
      </c>
      <c r="Z91" s="20">
        <v>1.2636666666666665</v>
      </c>
      <c r="AA91" s="20">
        <v>2.5368333333333335</v>
      </c>
      <c r="AB91" s="20">
        <v>94.33</v>
      </c>
      <c r="AC91" s="20">
        <v>0.8666666666666667</v>
      </c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</row>
    <row r="92" spans="1:56" x14ac:dyDescent="0.25">
      <c r="A92" s="19"/>
      <c r="B92" s="19"/>
      <c r="C92" s="19" t="s">
        <v>92</v>
      </c>
      <c r="D92" s="19"/>
      <c r="E92" s="20">
        <v>1.7185265006200318E-4</v>
      </c>
      <c r="F92" s="20">
        <v>9.7319405396183237E-3</v>
      </c>
      <c r="G92" s="20">
        <v>4.5697244738240679</v>
      </c>
      <c r="H92" s="20">
        <v>4.5769909656891414E-2</v>
      </c>
      <c r="I92" s="20">
        <v>5.4433223616954136E-2</v>
      </c>
      <c r="J92" s="20">
        <v>0.34967794706939548</v>
      </c>
      <c r="K92" s="20">
        <v>7.2964035090355788</v>
      </c>
      <c r="L92" s="20">
        <v>2.0371548787463363E-3</v>
      </c>
      <c r="M92" s="20">
        <v>19.852965941306262</v>
      </c>
      <c r="N92" s="20" t="e">
        <v>#DIV/0!</v>
      </c>
      <c r="O92" s="20">
        <v>2.3334523779156065E-3</v>
      </c>
      <c r="P92" s="20">
        <v>8.542130881694567E-4</v>
      </c>
      <c r="Q92" s="20">
        <v>0.28124822962405766</v>
      </c>
      <c r="R92" s="20">
        <v>6.8075095788890913E-2</v>
      </c>
      <c r="S92" s="20">
        <v>0.46949618386805508</v>
      </c>
      <c r="T92" s="20">
        <v>1.8732769861039416E-4</v>
      </c>
      <c r="U92" s="20">
        <v>1.4561822230293387E-2</v>
      </c>
      <c r="V92" s="20">
        <v>2.6531038426718241</v>
      </c>
      <c r="W92" s="20">
        <v>0.30336446726668642</v>
      </c>
      <c r="X92" s="20" t="e">
        <v>#DIV/0!</v>
      </c>
      <c r="Y92" s="20">
        <v>1.5000000000000005E-3</v>
      </c>
      <c r="Z92" s="20">
        <v>0.3305308861009314</v>
      </c>
      <c r="AA92" s="20">
        <v>2.6983595325061236</v>
      </c>
      <c r="AB92" s="20">
        <v>3.4807010788058208</v>
      </c>
      <c r="AC92" s="20">
        <v>0.14109098719148114</v>
      </c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</row>
    <row r="93" spans="1:56" x14ac:dyDescent="0.25">
      <c r="A93" s="19"/>
      <c r="B93" s="19"/>
      <c r="C93" s="19" t="s">
        <v>45</v>
      </c>
      <c r="D93" s="19"/>
      <c r="E93" s="20">
        <v>7.0158550599497285E-5</v>
      </c>
      <c r="F93" s="20">
        <v>3.9730480881951455E-3</v>
      </c>
      <c r="G93" s="20">
        <v>1.8655822043295518</v>
      </c>
      <c r="H93" s="20">
        <v>1.8685487372111377E-2</v>
      </c>
      <c r="I93" s="20">
        <v>2.2222270486058703E-2</v>
      </c>
      <c r="J93" s="20">
        <v>0.14275542410399389</v>
      </c>
      <c r="K93" s="20">
        <v>2.9787442590983066</v>
      </c>
      <c r="L93" s="20">
        <v>8.3166499665831E-4</v>
      </c>
      <c r="M93" s="20">
        <v>8.1049394061755802</v>
      </c>
      <c r="N93" s="20" t="e">
        <v>#DIV/0!</v>
      </c>
      <c r="O93" s="20">
        <v>9.5262794416288248E-4</v>
      </c>
      <c r="P93" s="20">
        <v>3.4873103293703783E-4</v>
      </c>
      <c r="Q93" s="20">
        <v>0.11481910894000955</v>
      </c>
      <c r="R93" s="20">
        <v>2.779154147897844E-2</v>
      </c>
      <c r="S93" s="20">
        <v>0.19167101444344101</v>
      </c>
      <c r="T93" s="20">
        <v>7.6476212714223193E-5</v>
      </c>
      <c r="U93" s="20">
        <v>5.9448390315559527E-3</v>
      </c>
      <c r="V93" s="20">
        <v>1.083125108193878</v>
      </c>
      <c r="W93" s="20">
        <v>0.12384802514910527</v>
      </c>
      <c r="X93" s="20" t="e">
        <v>#DIV/0!</v>
      </c>
      <c r="Y93" s="20">
        <v>6.1237243569579479E-4</v>
      </c>
      <c r="Z93" s="20">
        <v>0.13493866919621109</v>
      </c>
      <c r="AA93" s="20">
        <v>1.1016006662024938</v>
      </c>
      <c r="AB93" s="20">
        <v>1.4209902650382003</v>
      </c>
      <c r="AC93" s="20">
        <v>5.7600154320780972E-2</v>
      </c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</row>
    <row r="94" spans="1:56" x14ac:dyDescent="0.25">
      <c r="A94" s="29">
        <v>154227</v>
      </c>
      <c r="B94" s="29" t="s">
        <v>185</v>
      </c>
      <c r="C94" s="29" t="s">
        <v>220</v>
      </c>
      <c r="D94" s="24">
        <v>42171</v>
      </c>
      <c r="E94" s="30"/>
      <c r="F94" s="30">
        <v>1.9099999999999999E-2</v>
      </c>
      <c r="G94" s="30">
        <v>7.51</v>
      </c>
      <c r="H94" s="30"/>
      <c r="I94" s="30">
        <v>8.3000000000000001E-3</v>
      </c>
      <c r="J94" s="30">
        <v>1.2669999999999999</v>
      </c>
      <c r="K94" s="30">
        <v>9.8030000000000008</v>
      </c>
      <c r="L94" s="30"/>
      <c r="M94" s="30">
        <v>83.16</v>
      </c>
      <c r="N94" s="30">
        <v>1.1000000000000001E-3</v>
      </c>
      <c r="O94" s="30"/>
      <c r="P94" s="30"/>
      <c r="Q94" s="30">
        <v>4.0220000000000002</v>
      </c>
      <c r="R94" s="30">
        <v>0.15609999999999999</v>
      </c>
      <c r="S94" s="30">
        <v>15.61</v>
      </c>
      <c r="T94" s="30"/>
      <c r="U94" s="30">
        <v>1.3899999999999999E-2</v>
      </c>
      <c r="V94" s="30">
        <v>76.3</v>
      </c>
      <c r="W94" s="30">
        <v>1.39</v>
      </c>
      <c r="X94" s="30">
        <v>0.83699999999999997</v>
      </c>
      <c r="Y94" s="30"/>
      <c r="Z94" s="30">
        <v>0.83699999999999997</v>
      </c>
      <c r="AA94" s="30">
        <v>5</v>
      </c>
      <c r="AB94" s="30"/>
      <c r="AC94" s="30">
        <v>0.84</v>
      </c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</row>
    <row r="95" spans="1:56" x14ac:dyDescent="0.25">
      <c r="A95" s="31"/>
      <c r="B95" s="31"/>
      <c r="C95" s="31" t="s">
        <v>221</v>
      </c>
      <c r="D95" s="31"/>
      <c r="E95" s="32">
        <v>7.3249999999999997E-4</v>
      </c>
      <c r="F95" s="32">
        <v>1.005E-2</v>
      </c>
      <c r="G95" s="32">
        <v>2.8804999999999996</v>
      </c>
      <c r="H95" s="32" t="e">
        <v>#DIV/0!</v>
      </c>
      <c r="I95" s="32">
        <v>5.7500000000000008E-3</v>
      </c>
      <c r="J95" s="32">
        <v>0.75054999999999994</v>
      </c>
      <c r="K95" s="32">
        <v>4.8644999999999996</v>
      </c>
      <c r="L95" s="32">
        <v>1E-3</v>
      </c>
      <c r="M95" s="32">
        <v>137.98500000000001</v>
      </c>
      <c r="N95" s="32" t="e">
        <v>#DIV/0!</v>
      </c>
      <c r="O95" s="32">
        <v>2.8999999999999998E-3</v>
      </c>
      <c r="P95" s="32">
        <v>1.085E-3</v>
      </c>
      <c r="Q95" s="32">
        <v>4.1709999999999994</v>
      </c>
      <c r="R95" s="32">
        <v>6.1874999999999999E-2</v>
      </c>
      <c r="S95" s="32">
        <v>14.145</v>
      </c>
      <c r="T95" s="32">
        <v>3.925E-4</v>
      </c>
      <c r="U95" s="32">
        <v>1.9550000000000001E-2</v>
      </c>
      <c r="V95" s="32">
        <v>65.143333333333331</v>
      </c>
      <c r="W95" s="32">
        <v>1.4914000000000001</v>
      </c>
      <c r="X95" s="32">
        <v>0.3174285714285715</v>
      </c>
      <c r="Y95" s="32">
        <v>1.2E-2</v>
      </c>
      <c r="Z95" s="32">
        <v>1.1378571428571429</v>
      </c>
      <c r="AA95" s="32">
        <v>2.8727142857142858</v>
      </c>
      <c r="AB95" s="32">
        <v>82.626000000000005</v>
      </c>
      <c r="AC95" s="32">
        <v>0.82020000000000004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</row>
    <row r="96" spans="1:56" x14ac:dyDescent="0.25">
      <c r="A96" s="31"/>
      <c r="B96" s="31"/>
      <c r="C96" s="31" t="s">
        <v>92</v>
      </c>
      <c r="D96" s="31"/>
      <c r="E96" s="32">
        <v>1.3841363131329709E-4</v>
      </c>
      <c r="F96" s="32">
        <v>3.4923726414382897E-3</v>
      </c>
      <c r="G96" s="32">
        <v>0.82343204536460401</v>
      </c>
      <c r="H96" s="32" t="e">
        <v>#DIV/0!</v>
      </c>
      <c r="I96" s="32">
        <v>8.1034971874288111E-4</v>
      </c>
      <c r="J96" s="32">
        <v>0.20181233031375159</v>
      </c>
      <c r="K96" s="32">
        <v>1.2514334447611151</v>
      </c>
      <c r="L96" s="32" t="e">
        <v>#DIV/0!</v>
      </c>
      <c r="M96" s="32">
        <v>105.01083515523527</v>
      </c>
      <c r="N96" s="32" t="e">
        <v>#DIV/0!</v>
      </c>
      <c r="O96" s="32">
        <v>7.8102496759066531E-4</v>
      </c>
      <c r="P96" s="32">
        <v>3.2949456242351959E-4</v>
      </c>
      <c r="Q96" s="32">
        <v>0.15233734495082499</v>
      </c>
      <c r="R96" s="32">
        <v>2.3083381468060538E-2</v>
      </c>
      <c r="S96" s="32">
        <v>0.41105555180129438</v>
      </c>
      <c r="T96" s="32">
        <v>6.3966136874651645E-5</v>
      </c>
      <c r="U96" s="32">
        <v>7.7237728259359458E-3</v>
      </c>
      <c r="V96" s="32">
        <v>3.3695499204888879</v>
      </c>
      <c r="W96" s="32">
        <v>0.17006263551997519</v>
      </c>
      <c r="X96" s="32">
        <v>0.14398015736303973</v>
      </c>
      <c r="Y96" s="32" t="e">
        <v>#DIV/0!</v>
      </c>
      <c r="Z96" s="32">
        <v>0.21518784706346555</v>
      </c>
      <c r="AA96" s="32">
        <v>2.653197235681616</v>
      </c>
      <c r="AB96" s="32">
        <v>2.5548835589905052</v>
      </c>
      <c r="AC96" s="32">
        <v>0.12115362148941354</v>
      </c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</row>
    <row r="97" spans="1:56" x14ac:dyDescent="0.25">
      <c r="A97" s="31"/>
      <c r="B97" s="31"/>
      <c r="C97" s="31" t="s">
        <v>45</v>
      </c>
      <c r="D97" s="31"/>
      <c r="E97" s="32">
        <v>5.2315435216623804E-5</v>
      </c>
      <c r="F97" s="32">
        <v>1.319992784973066E-3</v>
      </c>
      <c r="G97" s="32">
        <v>0.31122805908514262</v>
      </c>
      <c r="H97" s="32" t="e">
        <v>#DIV/0!</v>
      </c>
      <c r="I97" s="32">
        <v>3.0628340439782856E-4</v>
      </c>
      <c r="J97" s="32">
        <v>7.6277891073801216E-2</v>
      </c>
      <c r="K97" s="32">
        <v>0.47299738245525669</v>
      </c>
      <c r="L97" s="32" t="e">
        <v>#DIV/0!</v>
      </c>
      <c r="M97" s="32">
        <v>39.690364969707332</v>
      </c>
      <c r="N97" s="32" t="e">
        <v>#DIV/0!</v>
      </c>
      <c r="O97" s="32">
        <v>2.9519969028245457E-4</v>
      </c>
      <c r="P97" s="32">
        <v>1.245372386458115E-4</v>
      </c>
      <c r="Q97" s="32">
        <v>5.7578104303963429E-2</v>
      </c>
      <c r="R97" s="32">
        <v>8.7246981118464621E-3</v>
      </c>
      <c r="S97" s="32">
        <v>0.15536439501409333</v>
      </c>
      <c r="T97" s="32">
        <v>2.4176927214263804E-5</v>
      </c>
      <c r="U97" s="32">
        <v>2.9193117257978692E-3</v>
      </c>
      <c r="V97" s="32">
        <v>1.273570159975866</v>
      </c>
      <c r="W97" s="32">
        <v>6.4277634412867712E-2</v>
      </c>
      <c r="X97" s="32">
        <v>5.4419384301506918E-2</v>
      </c>
      <c r="Y97" s="32" t="e">
        <v>#DIV/0!</v>
      </c>
      <c r="Z97" s="32">
        <v>8.1333361213332941E-2</v>
      </c>
      <c r="AA97" s="32">
        <v>1.0028142949739405</v>
      </c>
      <c r="AB97" s="32">
        <v>0.96565521797378517</v>
      </c>
      <c r="AC97" s="32">
        <v>4.5791764699405574E-2</v>
      </c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</row>
    <row r="98" spans="1:56" x14ac:dyDescent="0.25">
      <c r="A98" s="19"/>
      <c r="B98" s="19"/>
      <c r="C98" s="19"/>
      <c r="D98" s="19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</row>
    <row r="99" spans="1:56" x14ac:dyDescent="0.25">
      <c r="A99" s="19"/>
      <c r="B99" s="19"/>
      <c r="C99" s="19" t="s">
        <v>222</v>
      </c>
      <c r="D99" s="19"/>
      <c r="E99" s="20">
        <v>6.2750000000000002E-4</v>
      </c>
      <c r="F99" s="20">
        <v>2.4249999999999997E-2</v>
      </c>
      <c r="G99" s="20">
        <v>10.519333333333334</v>
      </c>
      <c r="H99" s="20">
        <v>0.11858399999999999</v>
      </c>
      <c r="I99" s="20">
        <v>0.10521666666666667</v>
      </c>
      <c r="J99" s="20">
        <v>1.7113333333333332</v>
      </c>
      <c r="K99" s="20">
        <v>15.405499999999998</v>
      </c>
      <c r="L99" s="20">
        <v>7.9333333333333339E-3</v>
      </c>
      <c r="M99" s="20">
        <v>63.313333333333333</v>
      </c>
      <c r="N99" s="20">
        <v>1.1999999999999999E-3</v>
      </c>
      <c r="O99" s="20">
        <v>1.5380000000000001E-2</v>
      </c>
      <c r="P99" s="20">
        <v>1.5234000000000001E-2</v>
      </c>
      <c r="Q99" s="20">
        <v>4.0981666666666667</v>
      </c>
      <c r="R99" s="20">
        <v>0.17245000000000002</v>
      </c>
      <c r="S99" s="20">
        <v>15.221666666666669</v>
      </c>
      <c r="T99" s="20">
        <v>6.2E-4</v>
      </c>
      <c r="U99" s="20">
        <v>2.9883333333333331E-2</v>
      </c>
      <c r="V99" s="20">
        <v>64.90666666666668</v>
      </c>
      <c r="W99" s="20">
        <v>1.1116666666666666</v>
      </c>
      <c r="X99" s="20" t="e">
        <v>#DIV/0!</v>
      </c>
      <c r="Y99" s="20">
        <v>1.6750000000000001E-2</v>
      </c>
      <c r="Z99" s="20">
        <v>1.0946666666666667</v>
      </c>
      <c r="AA99" s="20">
        <v>3.3728333333333329</v>
      </c>
      <c r="AB99" s="20">
        <v>94.803333333333342</v>
      </c>
      <c r="AC99" s="20">
        <v>1.1516666666666668</v>
      </c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</row>
    <row r="100" spans="1:56" x14ac:dyDescent="0.25">
      <c r="A100" s="19"/>
      <c r="B100" s="19"/>
      <c r="C100" s="19" t="s">
        <v>92</v>
      </c>
      <c r="D100" s="19"/>
      <c r="E100" s="20">
        <v>2.0287516687197897E-4</v>
      </c>
      <c r="F100" s="20">
        <v>7.6143942634985815E-3</v>
      </c>
      <c r="G100" s="20">
        <v>4.0377333575493388</v>
      </c>
      <c r="H100" s="20">
        <v>0.10808089021654106</v>
      </c>
      <c r="I100" s="20">
        <v>0.11351978535333244</v>
      </c>
      <c r="J100" s="20">
        <v>0.29908571792492433</v>
      </c>
      <c r="K100" s="20">
        <v>5.8744716102812236</v>
      </c>
      <c r="L100" s="20">
        <v>7.1014552499235432E-3</v>
      </c>
      <c r="M100" s="20">
        <v>15.261156793201039</v>
      </c>
      <c r="N100" s="20">
        <v>2.6457513110645904E-4</v>
      </c>
      <c r="O100" s="20">
        <v>1.5949827585275019E-2</v>
      </c>
      <c r="P100" s="20">
        <v>1.4811856061952533E-2</v>
      </c>
      <c r="Q100" s="20">
        <v>0.20839905629984662</v>
      </c>
      <c r="R100" s="20">
        <v>5.3796198750469218E-2</v>
      </c>
      <c r="S100" s="20">
        <v>0.50348452475390648</v>
      </c>
      <c r="T100" s="20">
        <v>6.2182527020592106E-5</v>
      </c>
      <c r="U100" s="20">
        <v>2.8804334164612571E-2</v>
      </c>
      <c r="V100" s="20">
        <v>1.8076135280160595</v>
      </c>
      <c r="W100" s="20">
        <v>0.21720190299964393</v>
      </c>
      <c r="X100" s="20" t="e">
        <v>#DIV/0!</v>
      </c>
      <c r="Y100" s="20">
        <v>7.6321687612368695E-3</v>
      </c>
      <c r="Z100" s="20">
        <v>0.17015012978739244</v>
      </c>
      <c r="AA100" s="20">
        <v>2.5211465976151941</v>
      </c>
      <c r="AB100" s="20">
        <v>4.0036566619362706</v>
      </c>
      <c r="AC100" s="20">
        <v>0.24895113308974112</v>
      </c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</row>
    <row r="101" spans="1:56" x14ac:dyDescent="0.25">
      <c r="A101" s="19"/>
      <c r="B101" s="19"/>
      <c r="C101" s="19" t="s">
        <v>45</v>
      </c>
      <c r="D101" s="19"/>
      <c r="E101" s="20">
        <v>8.2823440053056362E-5</v>
      </c>
      <c r="F101" s="20">
        <v>3.1085634409911416E-3</v>
      </c>
      <c r="G101" s="20">
        <v>1.6483977405684316</v>
      </c>
      <c r="H101" s="20">
        <v>4.4123838662715346E-2</v>
      </c>
      <c r="I101" s="20">
        <v>4.634425830432265E-2</v>
      </c>
      <c r="J101" s="20">
        <v>0.12210123304500752</v>
      </c>
      <c r="K101" s="20">
        <v>2.3982429922758062</v>
      </c>
      <c r="L101" s="20">
        <v>2.899156965586912E-3</v>
      </c>
      <c r="M101" s="20">
        <v>6.2303411713252945</v>
      </c>
      <c r="N101" s="20">
        <v>1.0801234497346434E-4</v>
      </c>
      <c r="O101" s="20">
        <v>6.5114898448818915E-3</v>
      </c>
      <c r="P101" s="20">
        <v>6.0469149158889285E-3</v>
      </c>
      <c r="Q101" s="20">
        <v>8.5078558468694734E-2</v>
      </c>
      <c r="R101" s="20">
        <v>2.1962206173333262E-2</v>
      </c>
      <c r="S101" s="20">
        <v>0.20554669650579285</v>
      </c>
      <c r="T101" s="20">
        <v>2.53859103528797E-5</v>
      </c>
      <c r="U101" s="20">
        <v>1.1759320180652927E-2</v>
      </c>
      <c r="V101" s="20">
        <v>0.73795513263190848</v>
      </c>
      <c r="W101" s="20">
        <v>8.8672305585102446E-2</v>
      </c>
      <c r="X101" s="20" t="e">
        <v>#DIV/0!</v>
      </c>
      <c r="Y101" s="20">
        <v>3.1158198493066512E-3</v>
      </c>
      <c r="Z101" s="20">
        <v>6.9463499607907389E-2</v>
      </c>
      <c r="AA101" s="20">
        <v>1.0292537884851878</v>
      </c>
      <c r="AB101" s="20">
        <v>1.6344859878397389</v>
      </c>
      <c r="AC101" s="20">
        <v>0.10163387449292846</v>
      </c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</row>
    <row r="102" spans="1:56" x14ac:dyDescent="0.25">
      <c r="A102" s="29">
        <v>154228</v>
      </c>
      <c r="B102" s="29" t="s">
        <v>185</v>
      </c>
      <c r="C102" s="29" t="s">
        <v>223</v>
      </c>
      <c r="D102" s="24">
        <v>42171</v>
      </c>
      <c r="E102" s="30"/>
      <c r="F102" s="30">
        <v>2.0799999999999999E-2</v>
      </c>
      <c r="G102" s="30">
        <v>8.1660000000000004</v>
      </c>
      <c r="H102" s="30"/>
      <c r="I102" s="30">
        <v>0.13370000000000001</v>
      </c>
      <c r="J102" s="30">
        <v>1.464</v>
      </c>
      <c r="K102" s="30">
        <v>10.44</v>
      </c>
      <c r="L102" s="30">
        <v>6.7999999999999996E-3</v>
      </c>
      <c r="M102" s="30">
        <v>81.2</v>
      </c>
      <c r="N102" s="30">
        <v>1E-3</v>
      </c>
      <c r="O102" s="30">
        <v>6.4999999999999997E-3</v>
      </c>
      <c r="P102" s="30"/>
      <c r="Q102" s="30">
        <v>3.7320000000000002</v>
      </c>
      <c r="R102" s="30">
        <v>0.16200000000000001</v>
      </c>
      <c r="S102" s="30">
        <v>15.95</v>
      </c>
      <c r="T102" s="30"/>
      <c r="U102" s="30">
        <v>1.6799999999999999E-2</v>
      </c>
      <c r="V102" s="30">
        <v>77.61</v>
      </c>
      <c r="W102" s="30">
        <v>1.41</v>
      </c>
      <c r="X102" s="30">
        <v>0.69599999999999995</v>
      </c>
      <c r="Y102" s="30"/>
      <c r="Z102" s="30">
        <v>0.84</v>
      </c>
      <c r="AA102" s="30">
        <v>5</v>
      </c>
      <c r="AB102" s="30"/>
      <c r="AC102" s="30">
        <v>1.08</v>
      </c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</row>
    <row r="103" spans="1:56" x14ac:dyDescent="0.25">
      <c r="A103" s="31"/>
      <c r="B103" s="31"/>
      <c r="C103" s="31" t="s">
        <v>224</v>
      </c>
      <c r="D103" s="31"/>
      <c r="E103" s="32">
        <v>6.7250000000000003E-4</v>
      </c>
      <c r="F103" s="32">
        <v>1.3524999999999999E-2</v>
      </c>
      <c r="G103" s="32">
        <v>3.7850000000000001</v>
      </c>
      <c r="H103" s="32" t="e">
        <v>#DIV/0!</v>
      </c>
      <c r="I103" s="32">
        <v>0.23354999999999998</v>
      </c>
      <c r="J103" s="32">
        <v>0.84939999999999993</v>
      </c>
      <c r="K103" s="32">
        <v>6.1247499999999997</v>
      </c>
      <c r="L103" s="32">
        <v>1.1650000000000001E-2</v>
      </c>
      <c r="M103" s="32">
        <v>81.737500000000011</v>
      </c>
      <c r="N103" s="32" t="e">
        <v>#DIV/0!</v>
      </c>
      <c r="O103" s="32">
        <v>7.6249999999999998E-3</v>
      </c>
      <c r="P103" s="32">
        <v>7.3749999999999996E-3</v>
      </c>
      <c r="Q103" s="32">
        <v>3.9135</v>
      </c>
      <c r="R103" s="32">
        <v>7.7399999999999997E-2</v>
      </c>
      <c r="S103" s="32">
        <v>14.41</v>
      </c>
      <c r="T103" s="32">
        <v>3.1E-4</v>
      </c>
      <c r="U103" s="32">
        <v>3.1150000000000001E-2</v>
      </c>
      <c r="V103" s="32">
        <v>67.193999999999988</v>
      </c>
      <c r="W103" s="32">
        <v>1.45</v>
      </c>
      <c r="X103" s="32">
        <v>0.28083333333333332</v>
      </c>
      <c r="Y103" s="32">
        <v>1.2500000000000001E-2</v>
      </c>
      <c r="Z103" s="32">
        <v>1.1573333333333335</v>
      </c>
      <c r="AA103" s="32">
        <v>3.3491666666666671</v>
      </c>
      <c r="AB103" s="32">
        <v>83.3</v>
      </c>
      <c r="AC103" s="32">
        <v>1.11425</v>
      </c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</row>
    <row r="104" spans="1:56" x14ac:dyDescent="0.25">
      <c r="A104" s="31"/>
      <c r="B104" s="31"/>
      <c r="C104" s="31" t="s">
        <v>92</v>
      </c>
      <c r="D104" s="31"/>
      <c r="E104" s="32">
        <v>4.8562674281111577E-5</v>
      </c>
      <c r="F104" s="32">
        <v>4.9533658590228732E-3</v>
      </c>
      <c r="G104" s="32">
        <v>1.4613137924484256</v>
      </c>
      <c r="H104" s="32" t="e">
        <v>#DIV/0!</v>
      </c>
      <c r="I104" s="32">
        <v>3.2661138988100295E-2</v>
      </c>
      <c r="J104" s="32">
        <v>0.18459279509233292</v>
      </c>
      <c r="K104" s="32">
        <v>2.3663594225448223</v>
      </c>
      <c r="L104" s="32">
        <v>3.682843104631706E-3</v>
      </c>
      <c r="M104" s="32">
        <v>6.6337187911457329</v>
      </c>
      <c r="N104" s="32" t="e">
        <v>#DIV/0!</v>
      </c>
      <c r="O104" s="32">
        <v>1.6780444968275824E-3</v>
      </c>
      <c r="P104" s="32">
        <v>3.5632382276051458E-4</v>
      </c>
      <c r="Q104" s="32">
        <v>0.16427111736394803</v>
      </c>
      <c r="R104" s="32">
        <v>2.8993217597684237E-2</v>
      </c>
      <c r="S104" s="32">
        <v>0.71381603605784416</v>
      </c>
      <c r="T104" s="32">
        <v>3.7416573867739423E-5</v>
      </c>
      <c r="U104" s="32">
        <v>1.009042450378906E-2</v>
      </c>
      <c r="V104" s="32">
        <v>2.538814684060259</v>
      </c>
      <c r="W104" s="32">
        <v>0.24556465543721778</v>
      </c>
      <c r="X104" s="32">
        <v>6.1153631671934792E-2</v>
      </c>
      <c r="Y104" s="32">
        <v>3.0000000000000001E-3</v>
      </c>
      <c r="Z104" s="32">
        <v>0.27600048309136388</v>
      </c>
      <c r="AA104" s="32">
        <v>2.5574722220713695</v>
      </c>
      <c r="AB104" s="32">
        <v>2.7543904346818149</v>
      </c>
      <c r="AC104" s="32">
        <v>9.8364543069814209E-2</v>
      </c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</row>
    <row r="105" spans="1:56" x14ac:dyDescent="0.25">
      <c r="A105" s="31"/>
      <c r="B105" s="31"/>
      <c r="C105" s="31" t="s">
        <v>45</v>
      </c>
      <c r="D105" s="31"/>
      <c r="E105" s="32">
        <v>1.835496559257909E-5</v>
      </c>
      <c r="F105" s="32">
        <v>1.8721963165274783E-3</v>
      </c>
      <c r="G105" s="32">
        <v>0.55232469746388446</v>
      </c>
      <c r="H105" s="32" t="e">
        <v>#DIV/0!</v>
      </c>
      <c r="I105" s="32">
        <v>1.2344750185518453E-2</v>
      </c>
      <c r="J105" s="32">
        <v>6.9769518518373874E-2</v>
      </c>
      <c r="K105" s="32">
        <v>0.89439979209257303</v>
      </c>
      <c r="L105" s="32">
        <v>1.391983853217789E-3</v>
      </c>
      <c r="M105" s="32">
        <v>2.5073100269868047</v>
      </c>
      <c r="N105" s="32" t="e">
        <v>#DIV/0!</v>
      </c>
      <c r="O105" s="32">
        <v>6.3424120392947098E-4</v>
      </c>
      <c r="P105" s="32">
        <v>1.3467774589031117E-4</v>
      </c>
      <c r="Q105" s="32">
        <v>6.2088646305101532E-2</v>
      </c>
      <c r="R105" s="32">
        <v>1.0958406210150574E-2</v>
      </c>
      <c r="S105" s="32">
        <v>0.26979710189413858</v>
      </c>
      <c r="T105" s="32">
        <v>1.4142135623730953E-5</v>
      </c>
      <c r="U105" s="32">
        <v>3.813821980014025E-3</v>
      </c>
      <c r="V105" s="32">
        <v>0.95958175412892344</v>
      </c>
      <c r="W105" s="32">
        <v>9.2814715582020479E-2</v>
      </c>
      <c r="X105" s="32">
        <v>2.3113900167483221E-2</v>
      </c>
      <c r="Y105" s="32">
        <v>1.1338934190276817E-3</v>
      </c>
      <c r="Z105" s="32">
        <v>0.10431837714191948</v>
      </c>
      <c r="AA105" s="32">
        <v>0.96663364065094248</v>
      </c>
      <c r="AB105" s="32">
        <v>1.0410617291061683</v>
      </c>
      <c r="AC105" s="32">
        <v>3.7178302684175761E-2</v>
      </c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</row>
    <row r="106" spans="1:56" x14ac:dyDescent="0.25">
      <c r="A106" s="31"/>
      <c r="B106" s="31"/>
      <c r="C106" s="31"/>
      <c r="D106" s="31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</row>
    <row r="107" spans="1:56" x14ac:dyDescent="0.25">
      <c r="A107" s="25"/>
      <c r="B107" s="25"/>
      <c r="C107" s="25" t="s">
        <v>225</v>
      </c>
      <c r="D107" s="26"/>
      <c r="E107" s="27">
        <v>2.5616877399910426E-4</v>
      </c>
      <c r="F107" s="27">
        <v>9.5223749180203751E-3</v>
      </c>
      <c r="G107" s="27">
        <v>3.7023515156897528</v>
      </c>
      <c r="H107" s="27" t="e">
        <v>#DIV/0!</v>
      </c>
      <c r="I107" s="27">
        <v>5.9166055901853393E-2</v>
      </c>
      <c r="J107" s="27">
        <v>0.57602739926730107</v>
      </c>
      <c r="K107" s="27">
        <v>5.3977540317342054</v>
      </c>
      <c r="L107" s="27" t="e">
        <v>#DIV/0!</v>
      </c>
      <c r="M107" s="27">
        <v>50.052881968339747</v>
      </c>
      <c r="N107" s="27" t="e">
        <v>#DIV/0!</v>
      </c>
      <c r="O107" s="27">
        <v>5.1284090092387977E-3</v>
      </c>
      <c r="P107" s="27">
        <v>4.2455225880607371E-3</v>
      </c>
      <c r="Q107" s="27">
        <v>1.6201912948402395</v>
      </c>
      <c r="R107" s="27">
        <v>6.7169980429185663E-2</v>
      </c>
      <c r="S107" s="27">
        <v>6.0197613977696331</v>
      </c>
      <c r="T107" s="27">
        <v>1.6487037475258862E-4</v>
      </c>
      <c r="U107" s="27">
        <v>1.5146229228921931E-2</v>
      </c>
      <c r="V107" s="27">
        <v>28.121331856166737</v>
      </c>
      <c r="W107" s="27">
        <v>0.62760561604763743</v>
      </c>
      <c r="X107" s="27" t="e">
        <v>#DIV/0!</v>
      </c>
      <c r="Y107" s="27" t="e">
        <v>#DIV/0!</v>
      </c>
      <c r="Z107" s="27">
        <v>0.49606003046612829</v>
      </c>
      <c r="AA107" s="27">
        <v>2.6250147895308578</v>
      </c>
      <c r="AB107" s="27">
        <v>89.144545454545465</v>
      </c>
      <c r="AC107" s="27">
        <v>0.45060623443880055</v>
      </c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</row>
    <row r="108" spans="1:56" x14ac:dyDescent="0.25">
      <c r="A108" s="25"/>
      <c r="B108" s="25"/>
      <c r="C108" s="25"/>
      <c r="D108" s="26"/>
      <c r="E108" s="27">
        <v>2.7708951420206092E-4</v>
      </c>
      <c r="F108" s="27">
        <v>7.6961865904105276E-3</v>
      </c>
      <c r="G108" s="27">
        <v>3.2244629481559208</v>
      </c>
      <c r="H108" s="27" t="e">
        <v>#DIV/0!</v>
      </c>
      <c r="I108" s="27">
        <v>6.9400368718013652E-2</v>
      </c>
      <c r="J108" s="27">
        <v>0.57598160225931516</v>
      </c>
      <c r="K108" s="27">
        <v>4.4290128527996941</v>
      </c>
      <c r="L108" s="27" t="e">
        <v>#DIV/0!</v>
      </c>
      <c r="M108" s="27">
        <v>44.771776594258981</v>
      </c>
      <c r="N108" s="27" t="e">
        <v>#DIV/0!</v>
      </c>
      <c r="O108" s="27">
        <v>5.5333888638365849E-3</v>
      </c>
      <c r="P108" s="27">
        <v>5.8860025295835632E-3</v>
      </c>
      <c r="Q108" s="27">
        <v>1.9512188047980998</v>
      </c>
      <c r="R108" s="27">
        <v>5.9068195572841369E-2</v>
      </c>
      <c r="S108" s="27">
        <v>7.4595763145943748</v>
      </c>
      <c r="T108" s="27">
        <v>1.967941015842269E-4</v>
      </c>
      <c r="U108" s="27">
        <v>9.7407273895569607E-3</v>
      </c>
      <c r="V108" s="27">
        <v>34.842993569991172</v>
      </c>
      <c r="W108" s="27">
        <v>0.62092669189156935</v>
      </c>
      <c r="X108" s="27" t="e">
        <v>#DIV/0!</v>
      </c>
      <c r="Y108" s="27" t="e">
        <v>#DIV/0!</v>
      </c>
      <c r="Z108" s="27">
        <v>0.44166692810397867</v>
      </c>
      <c r="AA108" s="27">
        <v>1.3752764449477548</v>
      </c>
      <c r="AB108" s="27">
        <v>7.2357077934869158</v>
      </c>
      <c r="AC108" s="27">
        <v>0.46515077696271989</v>
      </c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</row>
    <row r="109" spans="1:56" x14ac:dyDescent="0.25">
      <c r="A109" s="25"/>
      <c r="B109" s="25"/>
      <c r="C109" s="25"/>
      <c r="D109" s="26"/>
      <c r="E109" s="27">
        <v>7.4055287686553164E-5</v>
      </c>
      <c r="F109" s="27">
        <v>2.0568923861428645E-3</v>
      </c>
      <c r="G109" s="27">
        <v>0.8617739720247487</v>
      </c>
      <c r="H109" s="27" t="e">
        <v>#DIV/0!</v>
      </c>
      <c r="I109" s="27">
        <v>1.8548028732756495E-2</v>
      </c>
      <c r="J109" s="27">
        <v>0.15393755833853265</v>
      </c>
      <c r="K109" s="27">
        <v>1.1837034754853359</v>
      </c>
      <c r="L109" s="27" t="e">
        <v>#DIV/0!</v>
      </c>
      <c r="M109" s="27">
        <v>11.96576061520727</v>
      </c>
      <c r="N109" s="27" t="e">
        <v>#DIV/0!</v>
      </c>
      <c r="O109" s="27">
        <v>1.4788603797333446E-3</v>
      </c>
      <c r="P109" s="27">
        <v>1.5731003459561745E-3</v>
      </c>
      <c r="Q109" s="27">
        <v>0.52148516101321651</v>
      </c>
      <c r="R109" s="27">
        <v>1.5786639306323551E-2</v>
      </c>
      <c r="S109" s="27">
        <v>1.9936556299789985</v>
      </c>
      <c r="T109" s="27">
        <v>5.2595435990440284E-5</v>
      </c>
      <c r="U109" s="27">
        <v>2.6033188992633611E-3</v>
      </c>
      <c r="V109" s="27">
        <v>9.3121817334624577</v>
      </c>
      <c r="W109" s="27">
        <v>0.16594963881151412</v>
      </c>
      <c r="X109" s="27" t="e">
        <v>#DIV/0!</v>
      </c>
      <c r="Y109" s="27" t="e">
        <v>#DIV/0!</v>
      </c>
      <c r="Z109" s="27">
        <v>0.11804045171671479</v>
      </c>
      <c r="AA109" s="27">
        <v>0.3675580906496409</v>
      </c>
      <c r="AB109" s="27">
        <v>1.933824251002721</v>
      </c>
      <c r="AC109" s="27">
        <v>0.12431677432758564</v>
      </c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</row>
    <row r="110" spans="1:56" x14ac:dyDescent="0.25">
      <c r="A110" s="19"/>
      <c r="B110" s="19"/>
      <c r="C110" s="19" t="s">
        <v>226</v>
      </c>
      <c r="D110" s="19"/>
      <c r="E110" s="20">
        <v>7.6500000000000005E-4</v>
      </c>
      <c r="F110" s="20">
        <v>4.3716666666666661E-2</v>
      </c>
      <c r="G110" s="20">
        <v>18.838333333333331</v>
      </c>
      <c r="H110" s="20">
        <v>3.9759999999999995E-3</v>
      </c>
      <c r="I110" s="20">
        <v>2.844E-2</v>
      </c>
      <c r="J110" s="20">
        <v>2.536</v>
      </c>
      <c r="K110" s="20">
        <v>27.23</v>
      </c>
      <c r="L110" s="20">
        <v>5.5199999999999997E-3</v>
      </c>
      <c r="M110" s="20">
        <v>29.386666666666667</v>
      </c>
      <c r="N110" s="20">
        <v>1E-3</v>
      </c>
      <c r="O110" s="20">
        <v>5.9249999999999997E-3</v>
      </c>
      <c r="P110" s="20">
        <v>5.1780000000000003E-3</v>
      </c>
      <c r="Q110" s="20">
        <v>4.2621666666666664</v>
      </c>
      <c r="R110" s="20">
        <v>0.30915000000000004</v>
      </c>
      <c r="S110" s="20">
        <v>15.090000000000002</v>
      </c>
      <c r="T110" s="20">
        <v>7.5750000000000004E-4</v>
      </c>
      <c r="U110" s="20">
        <v>7.8399999999999997E-2</v>
      </c>
      <c r="V110" s="20">
        <v>62.813333333333333</v>
      </c>
      <c r="W110" s="20">
        <v>1.17</v>
      </c>
      <c r="X110" s="20">
        <v>4.2999999999999997E-2</v>
      </c>
      <c r="Y110" s="20">
        <v>1.2500000000000001E-2</v>
      </c>
      <c r="Z110" s="20">
        <v>1.206</v>
      </c>
      <c r="AA110" s="20">
        <v>3.3545000000000003</v>
      </c>
      <c r="AB110" s="20">
        <v>94.925000000000011</v>
      </c>
      <c r="AC110" s="20">
        <v>0.79333333333333333</v>
      </c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</row>
    <row r="111" spans="1:56" x14ac:dyDescent="0.25">
      <c r="A111" s="19"/>
      <c r="B111" s="19"/>
      <c r="C111" s="19" t="s">
        <v>92</v>
      </c>
      <c r="D111" s="19"/>
      <c r="E111" s="20">
        <v>1.1090536506409414E-4</v>
      </c>
      <c r="F111" s="20">
        <v>4.4174276074053186E-3</v>
      </c>
      <c r="G111" s="20">
        <v>1.1888720144181484</v>
      </c>
      <c r="H111" s="20">
        <v>2.9528511645526604E-3</v>
      </c>
      <c r="I111" s="20">
        <v>1.5411781207894184E-2</v>
      </c>
      <c r="J111" s="20">
        <v>0.15210391184976155</v>
      </c>
      <c r="K111" s="20">
        <v>1.7897038861219468</v>
      </c>
      <c r="L111" s="20">
        <v>2.2286767374386086E-3</v>
      </c>
      <c r="M111" s="20">
        <v>1.4162721019163886</v>
      </c>
      <c r="N111" s="20" t="e">
        <v>#DIV/0!</v>
      </c>
      <c r="O111" s="20">
        <v>3.3420303210274244E-3</v>
      </c>
      <c r="P111" s="20">
        <v>2.9423069180491692E-3</v>
      </c>
      <c r="Q111" s="20">
        <v>0.20232193817445154</v>
      </c>
      <c r="R111" s="20">
        <v>2.6520614623345373E-2</v>
      </c>
      <c r="S111" s="20">
        <v>0.44004545219783842</v>
      </c>
      <c r="T111" s="20">
        <v>1.8892238265135944E-4</v>
      </c>
      <c r="U111" s="20">
        <v>0.10333593760159146</v>
      </c>
      <c r="V111" s="20">
        <v>2.0859210595481938</v>
      </c>
      <c r="W111" s="20">
        <v>0.27107194616927877</v>
      </c>
      <c r="X111" s="20" t="e">
        <v>#DIV/0!</v>
      </c>
      <c r="Y111" s="20">
        <v>3.5355339059327368E-3</v>
      </c>
      <c r="Z111" s="20">
        <v>0.28360465440468358</v>
      </c>
      <c r="AA111" s="20">
        <v>2.5492244899184531</v>
      </c>
      <c r="AB111" s="20">
        <v>2.9982911799890268</v>
      </c>
      <c r="AC111" s="20">
        <v>0.15002222057637613</v>
      </c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</row>
    <row r="112" spans="1:56" x14ac:dyDescent="0.25">
      <c r="A112" s="19"/>
      <c r="B112" s="19"/>
      <c r="C112" s="19" t="s">
        <v>45</v>
      </c>
      <c r="D112" s="19"/>
      <c r="E112" s="20">
        <v>4.5276925690687079E-5</v>
      </c>
      <c r="F112" s="20">
        <v>1.803407268971094E-3</v>
      </c>
      <c r="G112" s="20">
        <v>0.48535496746653822</v>
      </c>
      <c r="H112" s="20">
        <v>1.2054964399228509E-3</v>
      </c>
      <c r="I112" s="20">
        <v>6.2918333311258907E-3</v>
      </c>
      <c r="J112" s="20">
        <v>6.2096161985531272E-2</v>
      </c>
      <c r="K112" s="20">
        <v>0.73064355194581698</v>
      </c>
      <c r="L112" s="20">
        <v>9.0985346805589175E-4</v>
      </c>
      <c r="M112" s="20">
        <v>0.57819066443902767</v>
      </c>
      <c r="N112" s="20" t="e">
        <v>#DIV/0!</v>
      </c>
      <c r="O112" s="20">
        <v>1.3643781652378415E-3</v>
      </c>
      <c r="P112" s="20">
        <v>1.2011917693135709E-3</v>
      </c>
      <c r="Q112" s="20">
        <v>8.2597585383055241E-2</v>
      </c>
      <c r="R112" s="20">
        <v>1.0826995582031675E-2</v>
      </c>
      <c r="S112" s="20">
        <v>0.17964780358616511</v>
      </c>
      <c r="T112" s="20">
        <v>7.7127239747777277E-5</v>
      </c>
      <c r="U112" s="20">
        <v>4.218671986933014E-2</v>
      </c>
      <c r="V112" s="20">
        <v>0.85157370660312004</v>
      </c>
      <c r="W112" s="20">
        <v>0.11066465861632037</v>
      </c>
      <c r="X112" s="20" t="e">
        <v>#DIV/0!</v>
      </c>
      <c r="Y112" s="20">
        <v>1.4433756729740643E-3</v>
      </c>
      <c r="Z112" s="20">
        <v>0.11578111532830676</v>
      </c>
      <c r="AA112" s="20">
        <v>1.0407165400178218</v>
      </c>
      <c r="AB112" s="20">
        <v>1.2240472485433989</v>
      </c>
      <c r="AC112" s="20">
        <v>6.124631508189813E-2</v>
      </c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</row>
    <row r="113" spans="1:56" x14ac:dyDescent="0.25">
      <c r="A113" s="29">
        <v>154229</v>
      </c>
      <c r="B113" s="29" t="s">
        <v>185</v>
      </c>
      <c r="C113" s="29" t="s">
        <v>227</v>
      </c>
      <c r="D113" s="24">
        <v>42171</v>
      </c>
      <c r="E113" s="30"/>
      <c r="F113" s="30">
        <v>5.3199999999999997E-2</v>
      </c>
      <c r="G113" s="30">
        <v>19.73</v>
      </c>
      <c r="H113" s="30"/>
      <c r="I113" s="30">
        <v>1.2699999999999999E-2</v>
      </c>
      <c r="J113" s="30">
        <v>2.5070000000000001</v>
      </c>
      <c r="K113" s="30">
        <v>25.51</v>
      </c>
      <c r="L113" s="30">
        <v>3.0000000000000001E-3</v>
      </c>
      <c r="M113" s="30">
        <v>31.67</v>
      </c>
      <c r="N113" s="30"/>
      <c r="O113" s="30">
        <v>2.0999999999999999E-3</v>
      </c>
      <c r="P113" s="30"/>
      <c r="Q113" s="30">
        <v>4.3849999999999998</v>
      </c>
      <c r="R113" s="30">
        <v>0.41539999999999999</v>
      </c>
      <c r="S113" s="30">
        <v>15.91</v>
      </c>
      <c r="T113" s="30"/>
      <c r="U113" s="30">
        <v>1.8800000000000001E-2</v>
      </c>
      <c r="V113" s="30">
        <v>67</v>
      </c>
      <c r="W113" s="30">
        <v>0.78</v>
      </c>
      <c r="X113" s="30"/>
      <c r="Y113" s="30"/>
      <c r="Z113" s="30">
        <v>0.76400000000000001</v>
      </c>
      <c r="AA113" s="30">
        <v>4.9000000000000002E-2</v>
      </c>
      <c r="AB113" s="30"/>
      <c r="AC113" s="30">
        <v>0.68</v>
      </c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</row>
    <row r="114" spans="1:56" x14ac:dyDescent="0.25">
      <c r="A114" s="31"/>
      <c r="B114" s="31"/>
      <c r="C114" s="31" t="s">
        <v>228</v>
      </c>
      <c r="D114" s="31"/>
      <c r="E114" s="32">
        <v>7.000000000000001E-4</v>
      </c>
      <c r="F114" s="32">
        <v>4.9700000000000001E-2</v>
      </c>
      <c r="G114" s="32">
        <v>14.5</v>
      </c>
      <c r="H114" s="32" t="e">
        <v>#DIV/0!</v>
      </c>
      <c r="I114" s="32">
        <v>6.7250000000000001E-3</v>
      </c>
      <c r="J114" s="32">
        <v>2.4742500000000001</v>
      </c>
      <c r="K114" s="32">
        <v>24.865000000000002</v>
      </c>
      <c r="L114" s="32">
        <v>1.7000000000000001E-3</v>
      </c>
      <c r="M114" s="32">
        <v>28.712499999999999</v>
      </c>
      <c r="N114" s="32" t="e">
        <v>#DIV/0!</v>
      </c>
      <c r="O114" s="32">
        <v>4.15E-3</v>
      </c>
      <c r="P114" s="32">
        <v>2.2550000000000001E-3</v>
      </c>
      <c r="Q114" s="32">
        <v>4.2392500000000002</v>
      </c>
      <c r="R114" s="32">
        <v>0.30872500000000003</v>
      </c>
      <c r="S114" s="32">
        <v>14.047500000000001</v>
      </c>
      <c r="T114" s="32">
        <v>4.8749999999999998E-4</v>
      </c>
      <c r="U114" s="32">
        <v>1.4500000000000001E-2</v>
      </c>
      <c r="V114" s="32">
        <v>61.113333333333323</v>
      </c>
      <c r="W114" s="32">
        <v>1.1632</v>
      </c>
      <c r="X114" s="32" t="e">
        <v>#DIV/0!</v>
      </c>
      <c r="Y114" s="32" t="e">
        <v>#DIV/0!</v>
      </c>
      <c r="Z114" s="32">
        <v>1.1375714285714287</v>
      </c>
      <c r="AA114" s="32">
        <v>2.8759999999999999</v>
      </c>
      <c r="AB114" s="32">
        <v>82.207999999999998</v>
      </c>
      <c r="AC114" s="32">
        <v>0.71840000000000004</v>
      </c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</row>
    <row r="115" spans="1:56" x14ac:dyDescent="0.25">
      <c r="A115" s="31"/>
      <c r="B115" s="31"/>
      <c r="C115" s="31" t="s">
        <v>92</v>
      </c>
      <c r="D115" s="31"/>
      <c r="E115" s="32">
        <v>6.0553007081949842E-5</v>
      </c>
      <c r="F115" s="32">
        <v>4.8304589153964793E-3</v>
      </c>
      <c r="G115" s="32">
        <v>0.56497787567302171</v>
      </c>
      <c r="H115" s="32" t="e">
        <v>#DIV/0!</v>
      </c>
      <c r="I115" s="32">
        <v>2.5708299567779014E-3</v>
      </c>
      <c r="J115" s="32">
        <v>0.23972953510153897</v>
      </c>
      <c r="K115" s="32">
        <v>1.3306264188970052</v>
      </c>
      <c r="L115" s="32">
        <v>5.1961524227066313E-4</v>
      </c>
      <c r="M115" s="32">
        <v>0.60395226080654085</v>
      </c>
      <c r="N115" s="32" t="e">
        <v>#DIV/0!</v>
      </c>
      <c r="O115" s="32">
        <v>6.3639610306789256E-4</v>
      </c>
      <c r="P115" s="32">
        <v>4.3608103222528098E-4</v>
      </c>
      <c r="Q115" s="32">
        <v>0.20923252615212584</v>
      </c>
      <c r="R115" s="32">
        <v>4.5062798773858936E-2</v>
      </c>
      <c r="S115" s="32">
        <v>0.3966841732831462</v>
      </c>
      <c r="T115" s="32">
        <v>1.0657548185832111E-4</v>
      </c>
      <c r="U115" s="32">
        <v>7.014983962918225E-3</v>
      </c>
      <c r="V115" s="32">
        <v>2.9012732836922948</v>
      </c>
      <c r="W115" s="32">
        <v>0.21420830982947381</v>
      </c>
      <c r="X115" s="32" t="e">
        <v>#DIV/0!</v>
      </c>
      <c r="Y115" s="32" t="e">
        <v>#DIV/0!</v>
      </c>
      <c r="Z115" s="32">
        <v>0.20399253020871116</v>
      </c>
      <c r="AA115" s="32">
        <v>2.6491196650963129</v>
      </c>
      <c r="AB115" s="32">
        <v>3.0637264890978755</v>
      </c>
      <c r="AC115" s="32">
        <v>9.1860219899585052E-2</v>
      </c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</row>
    <row r="116" spans="1:56" x14ac:dyDescent="0.25">
      <c r="A116" s="31"/>
      <c r="B116" s="31"/>
      <c r="C116" s="31" t="s">
        <v>45</v>
      </c>
      <c r="D116" s="31"/>
      <c r="E116" s="32">
        <v>2.2886885410853174E-5</v>
      </c>
      <c r="F116" s="32">
        <v>1.8257418583505535E-3</v>
      </c>
      <c r="G116" s="32">
        <v>0.21354156504062635</v>
      </c>
      <c r="H116" s="32" t="e">
        <v>#DIV/0!</v>
      </c>
      <c r="I116" s="32">
        <v>9.7168238980989386E-4</v>
      </c>
      <c r="J116" s="32">
        <v>9.0609247399400211E-2</v>
      </c>
      <c r="K116" s="32">
        <v>0.50292951319056178</v>
      </c>
      <c r="L116" s="32">
        <v>1.9639610121239312E-4</v>
      </c>
      <c r="M116" s="32">
        <v>0.22827249797847557</v>
      </c>
      <c r="N116" s="32" t="e">
        <v>#DIV/0!</v>
      </c>
      <c r="O116" s="32">
        <v>2.4053511772118184E-4</v>
      </c>
      <c r="P116" s="32">
        <v>1.6482313753434814E-4</v>
      </c>
      <c r="Q116" s="32">
        <v>7.9082461483477598E-2</v>
      </c>
      <c r="R116" s="32">
        <v>1.7032136990882442E-2</v>
      </c>
      <c r="S116" s="32">
        <v>0.14993252450606531</v>
      </c>
      <c r="T116" s="32">
        <v>4.0281745836284791E-5</v>
      </c>
      <c r="U116" s="32">
        <v>2.6514147167125673E-3</v>
      </c>
      <c r="V116" s="32">
        <v>1.0965782277265084</v>
      </c>
      <c r="W116" s="32">
        <v>8.0963130938894332E-2</v>
      </c>
      <c r="X116" s="32" t="e">
        <v>#DIV/0!</v>
      </c>
      <c r="Y116" s="32" t="e">
        <v>#DIV/0!</v>
      </c>
      <c r="Z116" s="32">
        <v>7.710192917815438E-2</v>
      </c>
      <c r="AA116" s="32">
        <v>1.0012731181565084</v>
      </c>
      <c r="AB116" s="32">
        <v>0.81881534635628994</v>
      </c>
      <c r="AC116" s="32">
        <v>3.4719899604858391E-2</v>
      </c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</row>
    <row r="117" spans="1:56" x14ac:dyDescent="0.25">
      <c r="A117" s="19"/>
      <c r="B117" s="19"/>
      <c r="C117" s="19"/>
      <c r="D117" s="19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</row>
    <row r="118" spans="1:56" x14ac:dyDescent="0.25">
      <c r="A118" s="19"/>
      <c r="B118" s="19"/>
      <c r="C118" s="19" t="s">
        <v>229</v>
      </c>
      <c r="D118" s="19"/>
      <c r="E118" s="20">
        <v>6.3400000000000001E-4</v>
      </c>
      <c r="F118" s="20">
        <v>2.1133333333333334E-2</v>
      </c>
      <c r="G118" s="20">
        <v>8.6</v>
      </c>
      <c r="H118" s="20">
        <v>6.8335999999999994E-2</v>
      </c>
      <c r="I118" s="20">
        <v>0.1676</v>
      </c>
      <c r="J118" s="20">
        <v>1.5361666666666667</v>
      </c>
      <c r="K118" s="20">
        <v>13.031500000000001</v>
      </c>
      <c r="L118" s="20">
        <v>2.9499999999999999E-3</v>
      </c>
      <c r="M118" s="20">
        <v>70.801666666666662</v>
      </c>
      <c r="N118" s="20">
        <v>1.1999999999999999E-3</v>
      </c>
      <c r="O118" s="20">
        <v>2.4499999999999999E-3</v>
      </c>
      <c r="P118" s="20">
        <v>1.49E-3</v>
      </c>
      <c r="Q118" s="20">
        <v>4.179666666666666</v>
      </c>
      <c r="R118" s="20">
        <v>0.14193333333333333</v>
      </c>
      <c r="S118" s="20">
        <v>15.236666666666666</v>
      </c>
      <c r="T118" s="20">
        <v>6.3750000000000005E-4</v>
      </c>
      <c r="U118" s="20">
        <v>2.9216666666666665E-2</v>
      </c>
      <c r="V118" s="20">
        <v>64.923333333333332</v>
      </c>
      <c r="W118" s="20">
        <v>1.2100000000000002</v>
      </c>
      <c r="X118" s="20" t="e">
        <v>#DIV/0!</v>
      </c>
      <c r="Y118" s="20">
        <v>1.2333333333333335E-2</v>
      </c>
      <c r="Z118" s="20">
        <v>1.2436666666666667</v>
      </c>
      <c r="AA118" s="20">
        <v>3.3885000000000005</v>
      </c>
      <c r="AB118" s="20">
        <v>94.02</v>
      </c>
      <c r="AC118" s="20">
        <v>0.89833333333333332</v>
      </c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</row>
    <row r="119" spans="1:56" x14ac:dyDescent="0.25">
      <c r="A119" s="19"/>
      <c r="B119" s="19"/>
      <c r="C119" s="19" t="s">
        <v>92</v>
      </c>
      <c r="D119" s="19"/>
      <c r="E119" s="20">
        <v>2.1349473061413015E-4</v>
      </c>
      <c r="F119" s="20">
        <v>1.1284975262120278E-2</v>
      </c>
      <c r="G119" s="20">
        <v>4.8918023263414883</v>
      </c>
      <c r="H119" s="20">
        <v>2.2416168941190646E-2</v>
      </c>
      <c r="I119" s="20">
        <v>0.27816953463670319</v>
      </c>
      <c r="J119" s="20">
        <v>0.39490830159249196</v>
      </c>
      <c r="K119" s="20">
        <v>7.6288658069204462</v>
      </c>
      <c r="L119" s="20">
        <v>2.3334523779156065E-3</v>
      </c>
      <c r="M119" s="20">
        <v>20.078514304267351</v>
      </c>
      <c r="N119" s="20" t="e">
        <v>#DIV/0!</v>
      </c>
      <c r="O119" s="20">
        <v>2.1213203435596419E-4</v>
      </c>
      <c r="P119" s="20">
        <v>3.3113441379596897E-4</v>
      </c>
      <c r="Q119" s="20">
        <v>0.23147152452659622</v>
      </c>
      <c r="R119" s="20">
        <v>7.5581999620720944E-2</v>
      </c>
      <c r="S119" s="20">
        <v>0.46538872640693268</v>
      </c>
      <c r="T119" s="20">
        <v>5.1234753829797993E-5</v>
      </c>
      <c r="U119" s="20">
        <v>1.4395473825708792E-2</v>
      </c>
      <c r="V119" s="20">
        <v>2.8292590313837778</v>
      </c>
      <c r="W119" s="20">
        <v>0.34612136599753518</v>
      </c>
      <c r="X119" s="20" t="e">
        <v>#DIV/0!</v>
      </c>
      <c r="Y119" s="20">
        <v>2.5166114784235826E-3</v>
      </c>
      <c r="Z119" s="20">
        <v>0.2873121415232342</v>
      </c>
      <c r="AA119" s="20">
        <v>2.4978475333774868</v>
      </c>
      <c r="AB119" s="20">
        <v>2.9980660433019164</v>
      </c>
      <c r="AC119" s="20">
        <v>0.15432649372893495</v>
      </c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</row>
    <row r="120" spans="1:56" x14ac:dyDescent="0.25">
      <c r="A120" s="19"/>
      <c r="B120" s="19"/>
      <c r="C120" s="19" t="s">
        <v>45</v>
      </c>
      <c r="D120" s="19"/>
      <c r="E120" s="20">
        <v>8.7158858796261598E-5</v>
      </c>
      <c r="F120" s="20">
        <v>4.607071858687588E-3</v>
      </c>
      <c r="G120" s="20">
        <v>1.9970699370160609</v>
      </c>
      <c r="H120" s="20">
        <v>9.1513626489902241E-3</v>
      </c>
      <c r="I120" s="20">
        <v>0.11356223697456241</v>
      </c>
      <c r="J120" s="20">
        <v>0.16122063901512249</v>
      </c>
      <c r="K120" s="20">
        <v>3.1144714238534914</v>
      </c>
      <c r="L120" s="20">
        <v>9.5262794416288248E-4</v>
      </c>
      <c r="M120" s="20">
        <v>8.197019139771367</v>
      </c>
      <c r="N120" s="20" t="e">
        <v>#DIV/0!</v>
      </c>
      <c r="O120" s="20">
        <v>8.6602540378443851E-5</v>
      </c>
      <c r="P120" s="20">
        <v>1.3518505834595777E-4</v>
      </c>
      <c r="Q120" s="20">
        <v>9.4497854179047061E-2</v>
      </c>
      <c r="R120" s="20">
        <v>3.085622213499967E-2</v>
      </c>
      <c r="S120" s="20">
        <v>0.18999415195678473</v>
      </c>
      <c r="T120" s="20">
        <v>2.091650066335189E-5</v>
      </c>
      <c r="U120" s="20">
        <v>5.8769275797629006E-3</v>
      </c>
      <c r="V120" s="20">
        <v>1.1550401628418723</v>
      </c>
      <c r="W120" s="20">
        <v>0.14130345596151078</v>
      </c>
      <c r="X120" s="20" t="e">
        <v>#DIV/0!</v>
      </c>
      <c r="Y120" s="20">
        <v>1.0274023338281626E-3</v>
      </c>
      <c r="Z120" s="20">
        <v>0.11729469060637185</v>
      </c>
      <c r="AA120" s="20">
        <v>1.0197419853407361</v>
      </c>
      <c r="AB120" s="20">
        <v>1.2239553368757654</v>
      </c>
      <c r="AC120" s="20">
        <v>6.3003527238119778E-2</v>
      </c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</row>
    <row r="121" spans="1:56" x14ac:dyDescent="0.25">
      <c r="A121" s="29">
        <v>154230</v>
      </c>
      <c r="B121" s="29" t="s">
        <v>185</v>
      </c>
      <c r="C121" s="29" t="s">
        <v>230</v>
      </c>
      <c r="D121" s="24">
        <v>42171</v>
      </c>
      <c r="E121" s="30"/>
      <c r="F121" s="30">
        <v>1.6799999999999999E-2</v>
      </c>
      <c r="G121" s="30">
        <v>6.2590000000000003</v>
      </c>
      <c r="H121" s="30"/>
      <c r="I121" s="30">
        <v>0.01</v>
      </c>
      <c r="J121" s="30">
        <v>1.194</v>
      </c>
      <c r="K121" s="30">
        <v>7.9359999999999999</v>
      </c>
      <c r="L121" s="30"/>
      <c r="M121" s="30">
        <v>87.09</v>
      </c>
      <c r="N121" s="30"/>
      <c r="O121" s="30"/>
      <c r="P121" s="30"/>
      <c r="Q121" s="30">
        <v>4.1319999999999997</v>
      </c>
      <c r="R121" s="30">
        <v>0.13039999999999999</v>
      </c>
      <c r="S121" s="30">
        <v>15.63</v>
      </c>
      <c r="T121" s="30"/>
      <c r="U121" s="30">
        <v>1.61E-2</v>
      </c>
      <c r="V121" s="30">
        <v>75.13</v>
      </c>
      <c r="W121" s="30">
        <v>1.37</v>
      </c>
      <c r="X121" s="30">
        <v>0.76200000000000001</v>
      </c>
      <c r="Y121" s="30"/>
      <c r="Z121" s="30">
        <v>0.84</v>
      </c>
      <c r="AA121" s="30">
        <v>5</v>
      </c>
      <c r="AB121" s="30"/>
      <c r="AC121" s="30">
        <v>0.97</v>
      </c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</row>
    <row r="122" spans="1:56" x14ac:dyDescent="0.25">
      <c r="A122" s="31"/>
      <c r="B122" s="31"/>
      <c r="C122" s="31" t="s">
        <v>231</v>
      </c>
      <c r="D122" s="31"/>
      <c r="E122" s="32">
        <v>6.9749999999999999E-4</v>
      </c>
      <c r="F122" s="32">
        <v>6.9666666666666661E-3</v>
      </c>
      <c r="G122" s="32">
        <v>1.966</v>
      </c>
      <c r="H122" s="32" t="e">
        <v>#DIV/0!</v>
      </c>
      <c r="I122" s="32">
        <v>5.6333333333333331E-3</v>
      </c>
      <c r="J122" s="32">
        <v>0.54010000000000002</v>
      </c>
      <c r="K122" s="32">
        <v>3.3736666666666668</v>
      </c>
      <c r="L122" s="32" t="e">
        <v>#DIV/0!</v>
      </c>
      <c r="M122" s="32">
        <v>88.553333333333327</v>
      </c>
      <c r="N122" s="32" t="e">
        <v>#DIV/0!</v>
      </c>
      <c r="O122" s="32">
        <v>3.3500000000000001E-3</v>
      </c>
      <c r="P122" s="32">
        <v>1.3124999999999999E-3</v>
      </c>
      <c r="Q122" s="32">
        <v>4.033666666666667</v>
      </c>
      <c r="R122" s="32">
        <v>3.7966666666666669E-2</v>
      </c>
      <c r="S122" s="32">
        <v>14.106666666666667</v>
      </c>
      <c r="T122" s="32">
        <v>3.8750000000000004E-4</v>
      </c>
      <c r="U122" s="32">
        <v>2.0599999999999997E-2</v>
      </c>
      <c r="V122" s="32">
        <v>66.058333333333323</v>
      </c>
      <c r="W122" s="32">
        <v>1.4967999999999999</v>
      </c>
      <c r="X122" s="32">
        <v>0.4091428571428572</v>
      </c>
      <c r="Y122" s="32">
        <v>1.1999999999999999E-2</v>
      </c>
      <c r="Z122" s="32">
        <v>1.153142857142857</v>
      </c>
      <c r="AA122" s="32">
        <v>2.1634285714285713</v>
      </c>
      <c r="AB122" s="32">
        <v>81.963999999999999</v>
      </c>
      <c r="AC122" s="32">
        <v>0.86359999999999992</v>
      </c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</row>
    <row r="123" spans="1:56" x14ac:dyDescent="0.25">
      <c r="A123" s="31"/>
      <c r="B123" s="31"/>
      <c r="C123" s="31" t="s">
        <v>92</v>
      </c>
      <c r="D123" s="31"/>
      <c r="E123" s="32">
        <v>6.2383224240709676E-5</v>
      </c>
      <c r="F123" s="32">
        <v>2.4006943440041126E-3</v>
      </c>
      <c r="G123" s="32">
        <v>0.79129703651663008</v>
      </c>
      <c r="H123" s="32" t="e">
        <v>#DIV/0!</v>
      </c>
      <c r="I123" s="32">
        <v>1.0692676621563626E-3</v>
      </c>
      <c r="J123" s="32">
        <v>0.11066928209760793</v>
      </c>
      <c r="K123" s="32">
        <v>1.4354568378510473</v>
      </c>
      <c r="L123" s="32" t="e">
        <v>#DIV/0!</v>
      </c>
      <c r="M123" s="32">
        <v>2.2018250006150168</v>
      </c>
      <c r="N123" s="32" t="e">
        <v>#DIV/0!</v>
      </c>
      <c r="O123" s="32">
        <v>9.1923881554251173E-4</v>
      </c>
      <c r="P123" s="32">
        <v>4.323096883793684E-4</v>
      </c>
      <c r="Q123" s="32">
        <v>0.15556456323126205</v>
      </c>
      <c r="R123" s="32">
        <v>1.0013158010005302E-2</v>
      </c>
      <c r="S123" s="32">
        <v>0.18502252115170517</v>
      </c>
      <c r="T123" s="32">
        <v>5.8523499553598122E-5</v>
      </c>
      <c r="U123" s="32">
        <v>3.6055512754639891E-3</v>
      </c>
      <c r="V123" s="32">
        <v>3.2727322937671928</v>
      </c>
      <c r="W123" s="32">
        <v>0.19206431214569769</v>
      </c>
      <c r="X123" s="32">
        <v>0.12418189424043602</v>
      </c>
      <c r="Y123" s="32">
        <v>1.7320508075688767E-3</v>
      </c>
      <c r="Z123" s="32">
        <v>0.20777666581486809</v>
      </c>
      <c r="AA123" s="32">
        <v>2.6533923479917081</v>
      </c>
      <c r="AB123" s="32">
        <v>2.6330647542360217</v>
      </c>
      <c r="AC123" s="32">
        <v>0.12999730766442971</v>
      </c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</row>
    <row r="124" spans="1:56" x14ac:dyDescent="0.25">
      <c r="A124" s="31"/>
      <c r="B124" s="31"/>
      <c r="C124" s="31" t="s">
        <v>45</v>
      </c>
      <c r="D124" s="31"/>
      <c r="E124" s="32">
        <v>2.3578642474756281E-5</v>
      </c>
      <c r="F124" s="32">
        <v>9.0737717258774684E-4</v>
      </c>
      <c r="G124" s="32">
        <v>0.29908216740077131</v>
      </c>
      <c r="H124" s="32" t="e">
        <v>#DIV/0!</v>
      </c>
      <c r="I124" s="32">
        <v>4.0414518843273796E-4</v>
      </c>
      <c r="J124" s="32">
        <v>4.1829056886331886E-2</v>
      </c>
      <c r="K124" s="32">
        <v>0.54255168724586278</v>
      </c>
      <c r="L124" s="32" t="e">
        <v>#DIV/0!</v>
      </c>
      <c r="M124" s="32">
        <v>0.83221162601599619</v>
      </c>
      <c r="N124" s="32" t="e">
        <v>#DIV/0!</v>
      </c>
      <c r="O124" s="32">
        <v>3.4743961448615169E-4</v>
      </c>
      <c r="P124" s="32">
        <v>1.6339770354509121E-4</v>
      </c>
      <c r="Q124" s="32">
        <v>5.8797878160614568E-2</v>
      </c>
      <c r="R124" s="32">
        <v>3.784617990409776E-3</v>
      </c>
      <c r="S124" s="32">
        <v>6.9931939701942836E-2</v>
      </c>
      <c r="T124" s="32">
        <v>2.2119803667431458E-5</v>
      </c>
      <c r="U124" s="32">
        <v>1.3627702877384937E-3</v>
      </c>
      <c r="V124" s="32">
        <v>1.2369765367139964</v>
      </c>
      <c r="W124" s="32">
        <v>7.2593486524028347E-2</v>
      </c>
      <c r="X124" s="32">
        <v>4.6936344213873986E-2</v>
      </c>
      <c r="Y124" s="32">
        <v>6.5465367070797695E-4</v>
      </c>
      <c r="Z124" s="32">
        <v>7.853219799833093E-2</v>
      </c>
      <c r="AA124" s="32">
        <v>1.0028880404954019</v>
      </c>
      <c r="AB124" s="32">
        <v>0.99520493223398832</v>
      </c>
      <c r="AC124" s="32">
        <v>4.913436388400455E-2</v>
      </c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</row>
    <row r="125" spans="1:56" x14ac:dyDescent="0.25">
      <c r="A125" s="19"/>
      <c r="B125" s="19"/>
      <c r="C125" s="19"/>
      <c r="D125" s="19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</row>
    <row r="126" spans="1:56" x14ac:dyDescent="0.25">
      <c r="A126" s="19"/>
      <c r="B126" s="19"/>
      <c r="C126" s="19" t="s">
        <v>232</v>
      </c>
      <c r="D126" s="19"/>
      <c r="E126" s="20">
        <v>5.3799999999999996E-4</v>
      </c>
      <c r="F126" s="20">
        <v>2.2199999999999998E-2</v>
      </c>
      <c r="G126" s="20">
        <v>8.9414999999999996</v>
      </c>
      <c r="H126" s="20">
        <v>6.8897999999999987E-2</v>
      </c>
      <c r="I126" s="20">
        <v>0.67115000000000002</v>
      </c>
      <c r="J126" s="20">
        <v>1.5854999999999999</v>
      </c>
      <c r="K126" s="20">
        <v>13.506666666666668</v>
      </c>
      <c r="L126" s="20">
        <v>3.075E-3</v>
      </c>
      <c r="M126" s="20">
        <v>69.154999999999987</v>
      </c>
      <c r="N126" s="20">
        <v>1.8E-3</v>
      </c>
      <c r="O126" s="20">
        <v>5.1000000000000004E-3</v>
      </c>
      <c r="P126" s="20">
        <v>1.3499999999999999E-3</v>
      </c>
      <c r="Q126" s="20">
        <v>4.2021666666666668</v>
      </c>
      <c r="R126" s="20">
        <v>0.14861666666666665</v>
      </c>
      <c r="S126" s="20">
        <v>15.263333333333335</v>
      </c>
      <c r="T126" s="20">
        <v>6.2E-4</v>
      </c>
      <c r="U126" s="20">
        <v>3.068333333333333E-2</v>
      </c>
      <c r="V126" s="20">
        <v>65.706000000000003</v>
      </c>
      <c r="W126" s="20">
        <v>1.1966666666666665</v>
      </c>
      <c r="X126" s="20" t="e">
        <v>#DIV/0!</v>
      </c>
      <c r="Y126" s="20">
        <v>1.4999999999999999E-2</v>
      </c>
      <c r="Z126" s="20">
        <v>1.1085</v>
      </c>
      <c r="AA126" s="20">
        <v>3.3666666666666667</v>
      </c>
      <c r="AB126" s="20">
        <v>93.93</v>
      </c>
      <c r="AC126" s="20">
        <v>0.90833333333333321</v>
      </c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</row>
    <row r="127" spans="1:56" x14ac:dyDescent="0.25">
      <c r="A127" s="19"/>
      <c r="B127" s="19"/>
      <c r="C127" s="19" t="s">
        <v>92</v>
      </c>
      <c r="D127" s="19"/>
      <c r="E127" s="20">
        <v>1.0963576058932595E-4</v>
      </c>
      <c r="F127" s="20">
        <v>1.1345483682946274E-2</v>
      </c>
      <c r="G127" s="20">
        <v>4.7649759600652741</v>
      </c>
      <c r="H127" s="20">
        <v>1.8889763630072293E-2</v>
      </c>
      <c r="I127" s="20">
        <v>1.1023424581317731</v>
      </c>
      <c r="J127" s="20">
        <v>0.39457610165847579</v>
      </c>
      <c r="K127" s="20">
        <v>7.373719486573016</v>
      </c>
      <c r="L127" s="20">
        <v>1.6479785597310825E-3</v>
      </c>
      <c r="M127" s="20">
        <v>19.768796372060724</v>
      </c>
      <c r="N127" s="20">
        <v>0</v>
      </c>
      <c r="O127" s="20" t="e">
        <v>#DIV/0!</v>
      </c>
      <c r="P127" s="20">
        <v>1.3171370467798713E-3</v>
      </c>
      <c r="Q127" s="20">
        <v>0.22953903081320773</v>
      </c>
      <c r="R127" s="20">
        <v>7.4212867258088552E-2</v>
      </c>
      <c r="S127" s="20">
        <v>0.46919789712515447</v>
      </c>
      <c r="T127" s="20">
        <v>6.3770421565696652E-5</v>
      </c>
      <c r="U127" s="20">
        <v>3.5813316890043377E-2</v>
      </c>
      <c r="V127" s="20">
        <v>2.1567405963629471</v>
      </c>
      <c r="W127" s="20">
        <v>0.30591937935780822</v>
      </c>
      <c r="X127" s="20" t="e">
        <v>#DIV/0!</v>
      </c>
      <c r="Y127" s="20">
        <v>2.8284271247461914E-3</v>
      </c>
      <c r="Z127" s="20">
        <v>0.55657335545281006</v>
      </c>
      <c r="AA127" s="20">
        <v>2.530349830886367</v>
      </c>
      <c r="AB127" s="20">
        <v>3.3428730158353344</v>
      </c>
      <c r="AC127" s="20">
        <v>0.13688194426828884</v>
      </c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</row>
    <row r="128" spans="1:56" x14ac:dyDescent="0.25">
      <c r="A128" s="19"/>
      <c r="B128" s="19"/>
      <c r="C128" s="19" t="s">
        <v>45</v>
      </c>
      <c r="D128" s="19"/>
      <c r="E128" s="20">
        <v>4.475861183429769E-5</v>
      </c>
      <c r="F128" s="20">
        <v>4.6317743180484695E-3</v>
      </c>
      <c r="G128" s="20">
        <v>1.9452932897980528</v>
      </c>
      <c r="H128" s="20">
        <v>7.7117137092434698E-3</v>
      </c>
      <c r="I128" s="20">
        <v>0.45002942403802892</v>
      </c>
      <c r="J128" s="20">
        <v>0.16108501895996818</v>
      </c>
      <c r="K128" s="20">
        <v>3.010308374753508</v>
      </c>
      <c r="L128" s="20">
        <v>6.7278442973131363E-4</v>
      </c>
      <c r="M128" s="20">
        <v>8.0705773234220093</v>
      </c>
      <c r="N128" s="20">
        <v>0</v>
      </c>
      <c r="O128" s="20" t="e">
        <v>#DIV/0!</v>
      </c>
      <c r="P128" s="20">
        <v>5.3771894765450366E-4</v>
      </c>
      <c r="Q128" s="20">
        <v>9.3708916924224034E-2</v>
      </c>
      <c r="R128" s="20">
        <v>3.0297276188536247E-2</v>
      </c>
      <c r="S128" s="20">
        <v>0.1915492393905838</v>
      </c>
      <c r="T128" s="20">
        <v>2.6034165586355522E-5</v>
      </c>
      <c r="U128" s="20">
        <v>1.4620725396200801E-2</v>
      </c>
      <c r="V128" s="20">
        <v>0.88048566143918561</v>
      </c>
      <c r="W128" s="20">
        <v>0.1248910636425912</v>
      </c>
      <c r="X128" s="20" t="e">
        <v>#DIV/0!</v>
      </c>
      <c r="Y128" s="20">
        <v>1.1547005383792522E-3</v>
      </c>
      <c r="Z128" s="20">
        <v>0.22722012088134569</v>
      </c>
      <c r="AA128" s="20">
        <v>1.0330109927348843</v>
      </c>
      <c r="AB128" s="20">
        <v>1.3647221939525536</v>
      </c>
      <c r="AC128" s="20">
        <v>5.58818197428987E-2</v>
      </c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</row>
    <row r="129" spans="1:56" x14ac:dyDescent="0.25">
      <c r="A129" s="29">
        <v>154231</v>
      </c>
      <c r="B129" s="29" t="s">
        <v>185</v>
      </c>
      <c r="C129" s="29" t="s">
        <v>233</v>
      </c>
      <c r="D129" s="24">
        <v>42171</v>
      </c>
      <c r="E129" s="30"/>
      <c r="F129" s="30">
        <v>1.7899999999999999E-2</v>
      </c>
      <c r="G129" s="30">
        <v>6.7080000000000002</v>
      </c>
      <c r="H129" s="30"/>
      <c r="I129" s="30">
        <v>0.1003</v>
      </c>
      <c r="J129" s="30">
        <v>1.246</v>
      </c>
      <c r="K129" s="30">
        <v>8.5809999999999995</v>
      </c>
      <c r="L129" s="30">
        <v>1.6000000000000001E-3</v>
      </c>
      <c r="M129" s="30">
        <v>84.77</v>
      </c>
      <c r="N129" s="30"/>
      <c r="O129" s="30"/>
      <c r="P129" s="30"/>
      <c r="Q129" s="30">
        <v>4.1029999999999998</v>
      </c>
      <c r="R129" s="30">
        <v>0.1404</v>
      </c>
      <c r="S129" s="30">
        <v>15.49</v>
      </c>
      <c r="T129" s="30"/>
      <c r="U129" s="30">
        <v>1.0800000000000001E-2</v>
      </c>
      <c r="V129" s="30">
        <v>75.33</v>
      </c>
      <c r="W129" s="30">
        <v>1.36</v>
      </c>
      <c r="X129" s="30">
        <v>0.76200000000000001</v>
      </c>
      <c r="Y129" s="30"/>
      <c r="Z129" s="30">
        <v>0.85399999999999998</v>
      </c>
      <c r="AA129" s="30">
        <v>5</v>
      </c>
      <c r="AB129" s="30"/>
      <c r="AC129" s="30">
        <v>0.93</v>
      </c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</row>
    <row r="130" spans="1:56" x14ac:dyDescent="0.25">
      <c r="A130" s="31"/>
      <c r="B130" s="31"/>
      <c r="C130" s="31" t="s">
        <v>234</v>
      </c>
      <c r="D130" s="31"/>
      <c r="E130" s="32">
        <v>7.1000000000000002E-4</v>
      </c>
      <c r="F130" s="32">
        <v>7.7666666666666656E-3</v>
      </c>
      <c r="G130" s="32">
        <v>2.218666666666667</v>
      </c>
      <c r="H130" s="32" t="e">
        <v>#DIV/0!</v>
      </c>
      <c r="I130" s="32">
        <v>0.13623333333333335</v>
      </c>
      <c r="J130" s="32">
        <v>0.58743333333333336</v>
      </c>
      <c r="K130" s="32">
        <v>3.7796666666666661</v>
      </c>
      <c r="L130" s="32">
        <v>1.5499999999999999E-3</v>
      </c>
      <c r="M130" s="32">
        <v>87.31</v>
      </c>
      <c r="N130" s="32" t="e">
        <v>#DIV/0!</v>
      </c>
      <c r="O130" s="32">
        <v>3.0999999999999999E-3</v>
      </c>
      <c r="P130" s="32">
        <v>2.3125000000000003E-3</v>
      </c>
      <c r="Q130" s="32">
        <v>4.0390000000000006</v>
      </c>
      <c r="R130" s="32">
        <v>4.2666666666666665E-2</v>
      </c>
      <c r="S130" s="32">
        <v>14.063333333333333</v>
      </c>
      <c r="T130" s="32">
        <v>3.7750000000000001E-4</v>
      </c>
      <c r="U130" s="32">
        <v>8.2000000000000007E-3</v>
      </c>
      <c r="V130" s="32">
        <v>66.3</v>
      </c>
      <c r="W130" s="32">
        <v>1.4965999999999999</v>
      </c>
      <c r="X130" s="32">
        <v>0.40442857142857142</v>
      </c>
      <c r="Y130" s="32">
        <v>1.3333333333333334E-2</v>
      </c>
      <c r="Z130" s="32">
        <v>1.1505714285714286</v>
      </c>
      <c r="AA130" s="32">
        <v>2.1594285714285717</v>
      </c>
      <c r="AB130" s="32">
        <v>81.366000000000014</v>
      </c>
      <c r="AC130" s="32">
        <v>0.83360000000000001</v>
      </c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</row>
    <row r="131" spans="1:56" x14ac:dyDescent="0.25">
      <c r="A131" s="31"/>
      <c r="B131" s="31"/>
      <c r="C131" s="31" t="s">
        <v>92</v>
      </c>
      <c r="D131" s="31"/>
      <c r="E131" s="32">
        <v>8.2865352631040376E-5</v>
      </c>
      <c r="F131" s="32">
        <v>2.7227437142216182E-3</v>
      </c>
      <c r="G131" s="32">
        <v>0.93232093901903346</v>
      </c>
      <c r="H131" s="32" t="e">
        <v>#DIV/0!</v>
      </c>
      <c r="I131" s="32">
        <v>6.945216579296376E-2</v>
      </c>
      <c r="J131" s="32">
        <v>0.10675178374778227</v>
      </c>
      <c r="K131" s="32">
        <v>1.6905411362440521</v>
      </c>
      <c r="L131" s="32">
        <v>7.7781745930520214E-4</v>
      </c>
      <c r="M131" s="32">
        <v>2.2689424849475603</v>
      </c>
      <c r="N131" s="32" t="e">
        <v>#DIV/0!</v>
      </c>
      <c r="O131" s="32" t="e">
        <v>#DIV/0!</v>
      </c>
      <c r="P131" s="32">
        <v>2.6567069214850675E-3</v>
      </c>
      <c r="Q131" s="32">
        <v>0.19550959055759917</v>
      </c>
      <c r="R131" s="32">
        <v>1.2168127766149317E-2</v>
      </c>
      <c r="S131" s="32">
        <v>0.15176736583776229</v>
      </c>
      <c r="T131" s="32">
        <v>4.2720018726587668E-5</v>
      </c>
      <c r="U131" s="32">
        <v>5.6240554762555474E-3</v>
      </c>
      <c r="V131" s="32">
        <v>3.0438659628833866</v>
      </c>
      <c r="W131" s="32">
        <v>0.20878170417927033</v>
      </c>
      <c r="X131" s="32">
        <v>0.11673311033129806</v>
      </c>
      <c r="Y131" s="32">
        <v>1.1547005383792516E-3</v>
      </c>
      <c r="Z131" s="32">
        <v>0.21183079500933172</v>
      </c>
      <c r="AA131" s="32">
        <v>2.6571142778800998</v>
      </c>
      <c r="AB131" s="32">
        <v>1.8171488656684114</v>
      </c>
      <c r="AC131" s="32">
        <v>0.13915746476563826</v>
      </c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</row>
    <row r="132" spans="1:56" x14ac:dyDescent="0.25">
      <c r="A132" s="31"/>
      <c r="B132" s="31"/>
      <c r="C132" s="31" t="s">
        <v>45</v>
      </c>
      <c r="D132" s="31"/>
      <c r="E132" s="32">
        <v>3.1320159337914958E-5</v>
      </c>
      <c r="F132" s="32">
        <v>1.0291003930849598E-3</v>
      </c>
      <c r="G132" s="32">
        <v>0.35238419239179686</v>
      </c>
      <c r="H132" s="32" t="e">
        <v>#DIV/0!</v>
      </c>
      <c r="I132" s="32">
        <v>2.6250451243287024E-2</v>
      </c>
      <c r="J132" s="32">
        <v>4.0348381687025509E-2</v>
      </c>
      <c r="K132" s="32">
        <v>0.63896448966090336</v>
      </c>
      <c r="L132" s="32">
        <v>2.9398736610366675E-4</v>
      </c>
      <c r="M132" s="32">
        <v>0.85757965061145114</v>
      </c>
      <c r="N132" s="32" t="e">
        <v>#DIV/0!</v>
      </c>
      <c r="O132" s="32" t="e">
        <v>#DIV/0!</v>
      </c>
      <c r="P132" s="32">
        <v>1.0041408315190699E-3</v>
      </c>
      <c r="Q132" s="32">
        <v>7.3895679363352756E-2</v>
      </c>
      <c r="R132" s="32">
        <v>4.5991199986415718E-3</v>
      </c>
      <c r="S132" s="32">
        <v>5.7362672448868418E-2</v>
      </c>
      <c r="T132" s="32">
        <v>1.6146649364939025E-5</v>
      </c>
      <c r="U132" s="32">
        <v>2.1256931642575864E-3</v>
      </c>
      <c r="V132" s="32">
        <v>1.1504731945719431</v>
      </c>
      <c r="W132" s="32">
        <v>7.8912066794086286E-2</v>
      </c>
      <c r="X132" s="32">
        <v>4.4120968529097047E-2</v>
      </c>
      <c r="Y132" s="32">
        <v>4.3643578047198477E-4</v>
      </c>
      <c r="Z132" s="32">
        <v>8.0064514802827697E-2</v>
      </c>
      <c r="AA132" s="32">
        <v>1.0042947977642451</v>
      </c>
      <c r="AB132" s="32">
        <v>0.68681771339167608</v>
      </c>
      <c r="AC132" s="32">
        <v>5.2596577835444566E-2</v>
      </c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BE6A0-6552-40E4-9E2A-D4E2051D4D52}">
  <dimension ref="A1:H42"/>
  <sheetViews>
    <sheetView topLeftCell="A16" workbookViewId="0">
      <selection activeCell="K4" sqref="K4"/>
    </sheetView>
  </sheetViews>
  <sheetFormatPr defaultRowHeight="15" x14ac:dyDescent="0.25"/>
  <sheetData>
    <row r="1" spans="1:8" x14ac:dyDescent="0.25">
      <c r="A1" s="54" t="s">
        <v>300</v>
      </c>
      <c r="B1" s="50"/>
      <c r="C1" s="50"/>
      <c r="D1" s="50"/>
      <c r="E1" s="50"/>
      <c r="F1" s="50"/>
      <c r="G1" s="54"/>
      <c r="H1" s="54"/>
    </row>
    <row r="2" spans="1:8" x14ac:dyDescent="0.25">
      <c r="A2" s="54"/>
      <c r="B2" s="50"/>
      <c r="C2" s="50"/>
      <c r="D2" s="50"/>
      <c r="E2" s="50"/>
      <c r="F2" s="50"/>
      <c r="G2" s="54"/>
      <c r="H2" s="54"/>
    </row>
    <row r="3" spans="1:8" x14ac:dyDescent="0.25">
      <c r="A3" s="54"/>
      <c r="B3" s="50"/>
      <c r="C3" s="50"/>
      <c r="D3" s="50"/>
      <c r="E3" s="50"/>
      <c r="F3" s="50"/>
      <c r="G3" s="50"/>
      <c r="H3" s="54"/>
    </row>
    <row r="4" spans="1:8" x14ac:dyDescent="0.25">
      <c r="A4" s="54"/>
      <c r="B4" s="55" t="s">
        <v>290</v>
      </c>
      <c r="C4" s="55" t="s">
        <v>0</v>
      </c>
      <c r="D4" s="55"/>
      <c r="E4" s="55" t="s">
        <v>235</v>
      </c>
      <c r="F4" s="55"/>
      <c r="G4" s="55" t="s">
        <v>291</v>
      </c>
      <c r="H4" s="55" t="s">
        <v>0</v>
      </c>
    </row>
    <row r="5" spans="1:8" x14ac:dyDescent="0.25">
      <c r="A5" s="76">
        <v>1</v>
      </c>
      <c r="B5" s="41">
        <v>1.1000000000000001E-2</v>
      </c>
      <c r="C5" s="41">
        <v>1.1450376024878448E-3</v>
      </c>
      <c r="D5" s="41"/>
      <c r="E5" s="48">
        <v>0.26</v>
      </c>
      <c r="F5" s="41"/>
      <c r="G5" s="41">
        <v>0.14699999999999999</v>
      </c>
      <c r="H5" s="41">
        <v>3.7600000000000001E-2</v>
      </c>
    </row>
    <row r="6" spans="1:8" x14ac:dyDescent="0.25">
      <c r="A6" s="76">
        <v>2</v>
      </c>
      <c r="B6" s="41">
        <v>1.1000000000000001E-2</v>
      </c>
      <c r="C6" s="41">
        <v>1.1450376024878448E-3</v>
      </c>
      <c r="D6" s="41"/>
      <c r="E6" s="48">
        <v>7.0000000000000007E-2</v>
      </c>
      <c r="F6" s="41"/>
      <c r="G6" s="41">
        <v>0.125</v>
      </c>
      <c r="H6" s="41">
        <v>1.7999999999999999E-2</v>
      </c>
    </row>
    <row r="7" spans="1:8" x14ac:dyDescent="0.25">
      <c r="A7" s="76">
        <v>3</v>
      </c>
      <c r="B7" s="41">
        <v>1.1000000000000001E-2</v>
      </c>
      <c r="C7" s="41">
        <v>1.1450376024878448E-3</v>
      </c>
      <c r="D7" s="41"/>
      <c r="E7" s="48">
        <v>0.25</v>
      </c>
      <c r="F7" s="41"/>
      <c r="G7" s="41">
        <v>0.16800000000000001</v>
      </c>
      <c r="H7" s="41">
        <v>4.4999999999999998E-2</v>
      </c>
    </row>
    <row r="8" spans="1:8" x14ac:dyDescent="0.25">
      <c r="A8" s="76">
        <v>4</v>
      </c>
      <c r="B8" s="41">
        <v>1.1000000000000001E-2</v>
      </c>
      <c r="C8" s="41">
        <v>1.1450376024878448E-3</v>
      </c>
      <c r="D8" s="41"/>
      <c r="E8" s="48">
        <v>0.43</v>
      </c>
      <c r="F8" s="41"/>
      <c r="G8" s="41">
        <v>0.24199999999999999</v>
      </c>
      <c r="H8" s="41">
        <v>3.6600000000000001E-2</v>
      </c>
    </row>
    <row r="9" spans="1:8" x14ac:dyDescent="0.25">
      <c r="A9" s="76">
        <v>5</v>
      </c>
      <c r="B9" s="41">
        <v>1.1000000000000001E-2</v>
      </c>
      <c r="C9" s="41">
        <v>1.1450376024878448E-3</v>
      </c>
      <c r="D9" s="41"/>
      <c r="E9" s="48">
        <v>0.32</v>
      </c>
      <c r="F9" s="41"/>
      <c r="G9" s="41">
        <v>0.182</v>
      </c>
      <c r="H9" s="41">
        <v>1.8499999999999999E-2</v>
      </c>
    </row>
    <row r="10" spans="1:8" x14ac:dyDescent="0.25">
      <c r="A10" s="76">
        <v>6</v>
      </c>
      <c r="B10" s="41">
        <v>1.1000000000000001E-2</v>
      </c>
      <c r="C10" s="41">
        <v>1.1450376024878448E-3</v>
      </c>
      <c r="D10" s="41"/>
      <c r="E10" s="48">
        <v>0.1</v>
      </c>
      <c r="F10" s="41"/>
      <c r="G10" s="41">
        <v>8.5000000000000006E-2</v>
      </c>
      <c r="H10" s="41">
        <v>2.1700000000000001E-2</v>
      </c>
    </row>
    <row r="11" spans="1:8" x14ac:dyDescent="0.25">
      <c r="A11" s="76">
        <v>7</v>
      </c>
      <c r="B11" s="41">
        <v>1.1000000000000001E-2</v>
      </c>
      <c r="C11" s="41">
        <v>1.1450376024878448E-3</v>
      </c>
      <c r="D11" s="41"/>
      <c r="E11" s="48">
        <v>0.34</v>
      </c>
      <c r="F11" s="41"/>
      <c r="G11" s="41">
        <v>0.32600000000000001</v>
      </c>
      <c r="H11" s="41">
        <v>0.105</v>
      </c>
    </row>
    <row r="12" spans="1:8" x14ac:dyDescent="0.25">
      <c r="A12" s="76" t="s">
        <v>292</v>
      </c>
      <c r="B12" s="41">
        <v>1.1000000000000001E-2</v>
      </c>
      <c r="C12" s="41">
        <v>1.1450376024878448E-3</v>
      </c>
      <c r="D12" s="41"/>
      <c r="E12" s="48">
        <v>0.01</v>
      </c>
      <c r="F12" s="41"/>
      <c r="G12" s="41">
        <v>5.1999999999999998E-2</v>
      </c>
      <c r="H12" s="41">
        <v>1.7000000000000001E-2</v>
      </c>
    </row>
    <row r="13" spans="1:8" x14ac:dyDescent="0.25">
      <c r="A13" s="76" t="s">
        <v>293</v>
      </c>
      <c r="B13" s="41">
        <v>1.1000000000000001E-2</v>
      </c>
      <c r="C13" s="41">
        <v>1.1450376024878448E-3</v>
      </c>
      <c r="D13" s="41"/>
      <c r="E13" s="48">
        <v>0.09</v>
      </c>
      <c r="F13" s="41"/>
      <c r="G13" s="41">
        <v>0.16200000000000001</v>
      </c>
      <c r="H13" s="41">
        <v>6.7000000000000004E-2</v>
      </c>
    </row>
    <row r="14" spans="1:8" x14ac:dyDescent="0.25">
      <c r="A14" s="76">
        <v>9</v>
      </c>
      <c r="B14" s="41">
        <v>1.1000000000000001E-2</v>
      </c>
      <c r="C14" s="41">
        <v>1.1450376024878448E-3</v>
      </c>
      <c r="D14" s="41"/>
      <c r="E14" s="48">
        <v>0.01</v>
      </c>
      <c r="F14" s="41"/>
      <c r="G14" s="41">
        <v>5.33E-2</v>
      </c>
      <c r="H14" s="41">
        <v>1.7500000000000002E-2</v>
      </c>
    </row>
    <row r="15" spans="1:8" x14ac:dyDescent="0.25">
      <c r="A15" s="76">
        <v>10</v>
      </c>
      <c r="B15" s="41">
        <v>1.1000000000000001E-2</v>
      </c>
      <c r="C15" s="41">
        <v>1.1450376024878448E-3</v>
      </c>
      <c r="D15" s="41"/>
      <c r="E15" s="48">
        <v>7.0000000000000007E-2</v>
      </c>
      <c r="F15" s="41"/>
      <c r="G15" s="41">
        <v>0.05</v>
      </c>
      <c r="H15" s="41">
        <v>1.2999999999999999E-2</v>
      </c>
    </row>
    <row r="16" spans="1:8" x14ac:dyDescent="0.25">
      <c r="A16" s="76" t="s">
        <v>294</v>
      </c>
      <c r="B16" s="41">
        <v>1.1000000000000001E-2</v>
      </c>
      <c r="C16" s="41">
        <v>1.1450376024878448E-3</v>
      </c>
      <c r="D16" s="41"/>
      <c r="E16" s="48">
        <v>7.0000000000000007E-2</v>
      </c>
      <c r="F16" s="41"/>
      <c r="G16" s="41">
        <v>3.5000000000000003E-2</v>
      </c>
      <c r="H16" s="41">
        <v>2.23</v>
      </c>
    </row>
    <row r="17" spans="1:8" x14ac:dyDescent="0.25">
      <c r="A17" s="76" t="s">
        <v>295</v>
      </c>
      <c r="B17" s="41">
        <v>1.1000000000000001E-2</v>
      </c>
      <c r="C17" s="41">
        <v>1.1450376024878448E-3</v>
      </c>
      <c r="D17" s="41"/>
      <c r="E17" s="48">
        <v>0.39</v>
      </c>
      <c r="F17" s="41"/>
      <c r="G17" s="41">
        <v>0.12670000000000001</v>
      </c>
      <c r="H17" s="41">
        <v>2.1999999999999999E-2</v>
      </c>
    </row>
    <row r="18" spans="1:8" x14ac:dyDescent="0.25">
      <c r="A18" s="76" t="s">
        <v>296</v>
      </c>
      <c r="B18" s="41">
        <v>1.1000000000000001E-2</v>
      </c>
      <c r="C18" s="41">
        <v>1.1450376024878448E-3</v>
      </c>
      <c r="D18" s="41"/>
      <c r="E18" s="48">
        <v>0.01</v>
      </c>
      <c r="F18" s="41"/>
      <c r="G18" s="41">
        <v>0.01</v>
      </c>
      <c r="H18" s="41">
        <v>1E-3</v>
      </c>
    </row>
    <row r="19" spans="1:8" x14ac:dyDescent="0.25">
      <c r="A19" s="76" t="s">
        <v>297</v>
      </c>
      <c r="B19" s="41">
        <v>1.1000000000000001E-2</v>
      </c>
      <c r="C19" s="41">
        <v>1.1450376024878448E-3</v>
      </c>
      <c r="D19" s="41"/>
      <c r="E19" s="48">
        <v>0.01</v>
      </c>
      <c r="F19" s="41"/>
      <c r="G19" s="41">
        <v>1.7500000000000002E-2</v>
      </c>
      <c r="H19" s="41">
        <v>1.7500000000000002E-2</v>
      </c>
    </row>
    <row r="20" spans="1:8" x14ac:dyDescent="0.25">
      <c r="A20" s="76" t="s">
        <v>298</v>
      </c>
      <c r="B20" s="41">
        <v>1.1000000000000001E-2</v>
      </c>
      <c r="C20" s="41">
        <v>1.1450376024878448E-3</v>
      </c>
      <c r="D20" s="41"/>
      <c r="E20" s="48">
        <v>0.04</v>
      </c>
      <c r="F20" s="41"/>
      <c r="G20" s="41">
        <v>0.05</v>
      </c>
      <c r="H20" s="41">
        <v>0.02</v>
      </c>
    </row>
    <row r="23" spans="1:8" x14ac:dyDescent="0.25">
      <c r="A23" s="54" t="s">
        <v>299</v>
      </c>
      <c r="B23" s="50"/>
      <c r="C23" s="50"/>
      <c r="D23" s="50"/>
      <c r="E23" s="50"/>
      <c r="F23" s="50"/>
      <c r="G23" s="54"/>
      <c r="H23" s="54"/>
    </row>
    <row r="24" spans="1:8" x14ac:dyDescent="0.25">
      <c r="A24" s="54"/>
      <c r="B24" s="50"/>
      <c r="C24" s="50"/>
      <c r="D24" s="50"/>
      <c r="E24" s="50"/>
      <c r="F24" s="50"/>
      <c r="G24" s="54"/>
      <c r="H24" s="54"/>
    </row>
    <row r="25" spans="1:8" x14ac:dyDescent="0.25">
      <c r="A25" s="54"/>
      <c r="B25" s="50"/>
      <c r="C25" s="50"/>
      <c r="D25" s="50"/>
      <c r="E25" s="50"/>
      <c r="F25" s="50"/>
      <c r="G25" s="50"/>
      <c r="H25" s="54"/>
    </row>
    <row r="26" spans="1:8" x14ac:dyDescent="0.25">
      <c r="A26" s="54"/>
      <c r="B26" s="55" t="s">
        <v>290</v>
      </c>
      <c r="C26" s="55" t="s">
        <v>0</v>
      </c>
      <c r="D26" s="55"/>
      <c r="E26" s="55" t="s">
        <v>235</v>
      </c>
      <c r="F26" s="55"/>
      <c r="G26" s="55" t="s">
        <v>291</v>
      </c>
      <c r="H26" s="55" t="s">
        <v>0</v>
      </c>
    </row>
    <row r="27" spans="1:8" x14ac:dyDescent="0.25">
      <c r="A27" s="76">
        <v>1</v>
      </c>
      <c r="B27" s="41">
        <v>0.03</v>
      </c>
      <c r="C27" s="41">
        <v>1.1450376024878448E-3</v>
      </c>
      <c r="D27" s="41"/>
      <c r="E27" s="48">
        <v>0.72499999999999998</v>
      </c>
      <c r="F27" s="41"/>
      <c r="G27" s="41">
        <v>0.34399999999999997</v>
      </c>
      <c r="H27" s="41">
        <v>5.5E-2</v>
      </c>
    </row>
    <row r="28" spans="1:8" x14ac:dyDescent="0.25">
      <c r="A28" s="76">
        <v>2</v>
      </c>
      <c r="B28" s="41">
        <v>0.03</v>
      </c>
      <c r="C28" s="41">
        <v>1.1450376024878448E-3</v>
      </c>
      <c r="D28" s="41"/>
      <c r="E28" s="48">
        <v>8.5199999999999998E-2</v>
      </c>
      <c r="F28" s="41"/>
      <c r="G28" s="41">
        <v>0.36599999999999999</v>
      </c>
      <c r="H28" s="41">
        <v>4.9000000000000002E-2</v>
      </c>
    </row>
    <row r="29" spans="1:8" x14ac:dyDescent="0.25">
      <c r="A29" s="76">
        <v>3</v>
      </c>
      <c r="B29" s="41">
        <v>0.03</v>
      </c>
      <c r="C29" s="41">
        <v>1.1450376024878448E-3</v>
      </c>
      <c r="D29" s="41"/>
      <c r="E29" s="48">
        <v>0.89200000000000002</v>
      </c>
      <c r="F29" s="41"/>
      <c r="G29" s="41">
        <v>0.40600000000000003</v>
      </c>
      <c r="H29" s="41">
        <v>5.7000000000000002E-2</v>
      </c>
    </row>
    <row r="30" spans="1:8" x14ac:dyDescent="0.25">
      <c r="A30" s="76">
        <v>4</v>
      </c>
      <c r="B30" s="41">
        <v>3.5000000000000003E-2</v>
      </c>
      <c r="C30" s="41">
        <v>1E-3</v>
      </c>
      <c r="D30" s="41"/>
      <c r="E30" s="48">
        <v>0.60399999999999998</v>
      </c>
      <c r="F30" s="41"/>
      <c r="G30" s="41">
        <v>0.32700000000000001</v>
      </c>
      <c r="H30" s="41">
        <v>5.7000000000000002E-2</v>
      </c>
    </row>
    <row r="31" spans="1:8" x14ac:dyDescent="0.25">
      <c r="A31" s="76">
        <v>5</v>
      </c>
      <c r="B31" s="41">
        <v>0.04</v>
      </c>
      <c r="C31" s="41">
        <v>2E-3</v>
      </c>
      <c r="D31" s="41"/>
      <c r="E31" s="48">
        <v>0.81699999999999995</v>
      </c>
      <c r="F31" s="41"/>
      <c r="G31" s="41">
        <v>0.40799999999999997</v>
      </c>
      <c r="H31" s="41">
        <v>3.7600000000000001E-2</v>
      </c>
    </row>
    <row r="32" spans="1:8" x14ac:dyDescent="0.25">
      <c r="A32" s="76">
        <v>6</v>
      </c>
      <c r="B32" s="41">
        <v>1.1000000000000001E-2</v>
      </c>
      <c r="C32" s="41">
        <v>1.1450376024878448E-3</v>
      </c>
      <c r="D32" s="41"/>
      <c r="E32" s="48">
        <v>0.86199999999999999</v>
      </c>
      <c r="F32" s="41"/>
      <c r="G32" s="41">
        <v>0.41299999999999998</v>
      </c>
      <c r="H32" s="41">
        <v>6.5000000000000002E-2</v>
      </c>
    </row>
    <row r="33" spans="1:8" x14ac:dyDescent="0.25">
      <c r="A33" s="76">
        <v>7</v>
      </c>
      <c r="B33" s="41">
        <v>1.1000000000000001E-2</v>
      </c>
      <c r="C33" s="41">
        <v>1.1450376024878448E-3</v>
      </c>
      <c r="D33" s="41"/>
      <c r="E33" s="48">
        <v>0.38500000000000001</v>
      </c>
      <c r="F33" s="41"/>
      <c r="G33" s="41">
        <v>0.45050000000000001</v>
      </c>
      <c r="H33" s="41">
        <v>5.6000000000000001E-2</v>
      </c>
    </row>
    <row r="34" spans="1:8" x14ac:dyDescent="0.25">
      <c r="A34" s="76" t="s">
        <v>292</v>
      </c>
      <c r="B34" s="41">
        <v>1.1000000000000001E-2</v>
      </c>
      <c r="C34" s="41">
        <v>1.1450376024878448E-3</v>
      </c>
      <c r="D34" s="41"/>
      <c r="E34" s="48">
        <v>0.61199999999999999</v>
      </c>
      <c r="F34" s="41"/>
      <c r="G34" s="41">
        <v>0.32100000000000001</v>
      </c>
      <c r="H34" s="41">
        <v>3.4099999999999998E-2</v>
      </c>
    </row>
    <row r="35" spans="1:8" x14ac:dyDescent="0.25">
      <c r="A35" s="76" t="s">
        <v>293</v>
      </c>
      <c r="B35" s="41">
        <v>1.1000000000000001E-2</v>
      </c>
      <c r="C35" s="41">
        <v>1.1450376024878448E-3</v>
      </c>
      <c r="D35" s="41"/>
      <c r="E35" s="48">
        <v>0.09</v>
      </c>
      <c r="F35" s="41"/>
      <c r="G35" s="41">
        <v>0.16</v>
      </c>
      <c r="H35" s="41">
        <v>6.7000000000000004E-2</v>
      </c>
    </row>
    <row r="36" spans="1:8" x14ac:dyDescent="0.25">
      <c r="A36" s="76">
        <v>9</v>
      </c>
      <c r="B36" s="41">
        <v>1.1000000000000001E-2</v>
      </c>
      <c r="C36" s="41">
        <v>1.1450376024878448E-3</v>
      </c>
      <c r="D36" s="41"/>
      <c r="E36" s="48">
        <v>0.13900000000000001</v>
      </c>
      <c r="F36" s="41"/>
      <c r="G36" s="41">
        <v>0.21099999999999999</v>
      </c>
      <c r="H36" s="41">
        <v>5.7000000000000002E-2</v>
      </c>
    </row>
    <row r="37" spans="1:8" x14ac:dyDescent="0.25">
      <c r="A37" s="76">
        <v>10</v>
      </c>
      <c r="B37" s="41">
        <v>1.1000000000000001E-2</v>
      </c>
      <c r="C37" s="41">
        <v>1.1450376024878448E-3</v>
      </c>
      <c r="D37" s="41"/>
      <c r="E37" s="48">
        <v>0.72799999999999998</v>
      </c>
      <c r="F37" s="41"/>
      <c r="G37" s="41">
        <v>0.39979999999999999</v>
      </c>
      <c r="H37" s="41">
        <v>4.4699999999999997E-2</v>
      </c>
    </row>
    <row r="38" spans="1:8" x14ac:dyDescent="0.25">
      <c r="A38" s="76" t="s">
        <v>294</v>
      </c>
      <c r="B38" s="41">
        <v>1.1000000000000001E-2</v>
      </c>
      <c r="C38" s="41">
        <v>1.1450376024878448E-3</v>
      </c>
      <c r="D38" s="41"/>
      <c r="E38" s="48">
        <v>0.83699999999999997</v>
      </c>
      <c r="F38" s="41"/>
      <c r="G38" s="41">
        <v>0.317</v>
      </c>
      <c r="H38" s="41">
        <v>5.3999999999999999E-2</v>
      </c>
    </row>
    <row r="39" spans="1:8" x14ac:dyDescent="0.25">
      <c r="A39" s="76" t="s">
        <v>295</v>
      </c>
      <c r="B39" s="41">
        <v>1.1000000000000001E-2</v>
      </c>
      <c r="C39" s="41">
        <v>1.1450376024878448E-3</v>
      </c>
      <c r="D39" s="41"/>
      <c r="E39" s="48">
        <v>0.69599999999999995</v>
      </c>
      <c r="F39" s="41"/>
      <c r="G39" s="41">
        <v>0.28100000000000003</v>
      </c>
      <c r="H39" s="41">
        <v>2.3E-2</v>
      </c>
    </row>
    <row r="40" spans="1:8" x14ac:dyDescent="0.25">
      <c r="A40" s="76" t="s">
        <v>296</v>
      </c>
      <c r="B40" s="41">
        <v>1.1000000000000001E-2</v>
      </c>
      <c r="C40" s="41">
        <v>1.1450376024878448E-3</v>
      </c>
      <c r="D40" s="41"/>
      <c r="E40" s="48">
        <v>0.01</v>
      </c>
      <c r="F40" s="41"/>
      <c r="G40" s="41">
        <v>0.01</v>
      </c>
      <c r="H40" s="41">
        <v>1E-3</v>
      </c>
    </row>
    <row r="41" spans="1:8" x14ac:dyDescent="0.25">
      <c r="A41" s="76" t="s">
        <v>297</v>
      </c>
      <c r="B41" s="41">
        <v>1.1000000000000001E-2</v>
      </c>
      <c r="C41" s="41">
        <v>1.1450376024878448E-3</v>
      </c>
      <c r="D41" s="41"/>
      <c r="E41" s="48">
        <v>0.76200000000000001</v>
      </c>
      <c r="F41" s="41"/>
      <c r="G41" s="41">
        <v>0.40899999999999997</v>
      </c>
      <c r="H41" s="41">
        <v>4.6899999999999997E-2</v>
      </c>
    </row>
    <row r="42" spans="1:8" x14ac:dyDescent="0.25">
      <c r="A42" s="76" t="s">
        <v>298</v>
      </c>
      <c r="B42" s="41">
        <v>1.1000000000000001E-2</v>
      </c>
      <c r="C42" s="41">
        <v>1.1450376024878448E-3</v>
      </c>
      <c r="D42" s="41"/>
      <c r="E42" s="48">
        <v>0.76200000000000001</v>
      </c>
      <c r="F42" s="41"/>
      <c r="G42" s="41">
        <v>0.40400000000000003</v>
      </c>
      <c r="H42" s="41">
        <v>4.3999999999999997E-2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FBC4-722A-4E49-9877-F04916847A1D}">
  <dimension ref="A1:H38"/>
  <sheetViews>
    <sheetView topLeftCell="A7" workbookViewId="0">
      <selection activeCell="A21" sqref="A21"/>
    </sheetView>
  </sheetViews>
  <sheetFormatPr defaultRowHeight="15" x14ac:dyDescent="0.25"/>
  <sheetData>
    <row r="1" spans="1:8" x14ac:dyDescent="0.25">
      <c r="A1" t="s">
        <v>26</v>
      </c>
    </row>
    <row r="3" spans="1:8" x14ac:dyDescent="0.25">
      <c r="A3" s="54"/>
      <c r="B3" s="55" t="s">
        <v>290</v>
      </c>
      <c r="C3" s="55" t="s">
        <v>0</v>
      </c>
      <c r="D3" s="55"/>
      <c r="E3" s="55" t="s">
        <v>235</v>
      </c>
      <c r="F3" s="55"/>
      <c r="G3" s="55" t="s">
        <v>291</v>
      </c>
      <c r="H3" s="55" t="s">
        <v>0</v>
      </c>
    </row>
    <row r="4" spans="1:8" x14ac:dyDescent="0.25">
      <c r="A4" s="76">
        <v>1</v>
      </c>
      <c r="B4" s="41">
        <v>1.2666999999999999E-2</v>
      </c>
      <c r="C4" s="41">
        <v>1.5460000000000001E-3</v>
      </c>
      <c r="D4" s="41"/>
      <c r="E4" s="48">
        <v>0.01</v>
      </c>
      <c r="F4" s="41"/>
      <c r="G4" s="41">
        <v>1.3667E-2</v>
      </c>
      <c r="H4" s="41">
        <v>5.7700000000000004E-4</v>
      </c>
    </row>
    <row r="5" spans="1:8" x14ac:dyDescent="0.25">
      <c r="A5" s="76">
        <v>2</v>
      </c>
      <c r="B5" s="41">
        <v>1.2500000000000001E-2</v>
      </c>
      <c r="C5" s="41">
        <v>1.5809999999999999E-3</v>
      </c>
      <c r="D5" s="41"/>
      <c r="E5" s="48">
        <v>0.01</v>
      </c>
      <c r="F5" s="41"/>
      <c r="G5" s="41">
        <v>1.2500000000000001E-2</v>
      </c>
      <c r="H5" s="41">
        <v>1.4430000000000001E-3</v>
      </c>
    </row>
    <row r="6" spans="1:8" x14ac:dyDescent="0.25">
      <c r="A6" s="76">
        <v>3</v>
      </c>
      <c r="B6" s="41">
        <v>1.2666999999999999E-2</v>
      </c>
      <c r="C6" s="41">
        <v>1.2470000000000001E-3</v>
      </c>
      <c r="D6" s="41"/>
      <c r="E6" s="48">
        <v>0.01</v>
      </c>
      <c r="F6" s="41"/>
      <c r="G6" s="41">
        <v>1.333E-2</v>
      </c>
      <c r="H6" s="41">
        <v>5.7700000000000004E-4</v>
      </c>
    </row>
    <row r="7" spans="1:8" x14ac:dyDescent="0.25">
      <c r="A7" s="76">
        <v>4</v>
      </c>
      <c r="B7" s="41">
        <v>6.3799999999999996E-2</v>
      </c>
      <c r="C7" s="41">
        <v>1.1900000000000001E-2</v>
      </c>
      <c r="D7" s="41"/>
      <c r="E7" s="48">
        <v>6.7000000000000004E-2</v>
      </c>
      <c r="F7" s="41"/>
      <c r="G7" s="41">
        <v>0.10071428571428573</v>
      </c>
      <c r="H7" s="41">
        <v>2.619129868838365E-2</v>
      </c>
    </row>
    <row r="8" spans="1:8" x14ac:dyDescent="0.25">
      <c r="A8" s="76">
        <v>5</v>
      </c>
      <c r="B8" s="41">
        <v>0.03</v>
      </c>
      <c r="C8" s="41">
        <v>7.0000000000000001E-3</v>
      </c>
      <c r="D8" s="41"/>
      <c r="E8" s="48">
        <v>1.6E-2</v>
      </c>
      <c r="F8" s="41"/>
      <c r="G8" s="41">
        <v>1.9199999999999998E-2</v>
      </c>
      <c r="H8" s="41">
        <v>2E-3</v>
      </c>
    </row>
    <row r="9" spans="1:8" x14ac:dyDescent="0.25">
      <c r="A9" s="76">
        <v>6</v>
      </c>
      <c r="B9" s="41">
        <v>1.2999999999999999E-2</v>
      </c>
      <c r="C9" s="41">
        <v>5.0000000000000001E-4</v>
      </c>
      <c r="D9" s="41"/>
      <c r="E9" s="48">
        <v>0.01</v>
      </c>
      <c r="F9" s="41"/>
      <c r="G9" s="41">
        <v>1.4E-2</v>
      </c>
      <c r="H9" s="41">
        <v>7.3029674334022148E-4</v>
      </c>
    </row>
    <row r="10" spans="1:8" x14ac:dyDescent="0.25">
      <c r="A10" s="76">
        <v>7</v>
      </c>
      <c r="B10" s="41">
        <v>1.2666999999999999E-2</v>
      </c>
      <c r="C10" s="41">
        <v>4.71E-5</v>
      </c>
      <c r="D10" s="41"/>
      <c r="E10" s="48">
        <v>0.01</v>
      </c>
      <c r="F10" s="41"/>
      <c r="G10" s="41">
        <v>1.4500000000000001E-2</v>
      </c>
      <c r="H10" s="41">
        <v>2.6699999999999998E-4</v>
      </c>
    </row>
    <row r="11" spans="1:8" x14ac:dyDescent="0.25">
      <c r="A11" s="76" t="s">
        <v>292</v>
      </c>
      <c r="B11" s="41">
        <v>1.4999999999999999E-2</v>
      </c>
      <c r="C11" s="41">
        <v>8.3333333333333317E-4</v>
      </c>
      <c r="D11" s="41"/>
      <c r="E11" s="48">
        <v>0.01</v>
      </c>
      <c r="F11" s="41"/>
      <c r="G11" s="41">
        <v>1.15E-2</v>
      </c>
      <c r="H11" s="41">
        <v>8.0199999999999994E-3</v>
      </c>
    </row>
    <row r="12" spans="1:8" x14ac:dyDescent="0.25">
      <c r="A12" s="76" t="s">
        <v>293</v>
      </c>
      <c r="B12" s="41">
        <v>4.7E-2</v>
      </c>
      <c r="C12" s="41">
        <v>1.4E-2</v>
      </c>
      <c r="D12" s="41"/>
      <c r="E12" s="48">
        <v>0.01</v>
      </c>
      <c r="F12" s="41"/>
      <c r="G12" s="41">
        <v>2.1600000000000001E-2</v>
      </c>
      <c r="H12" s="41">
        <v>6.6150000000000002E-3</v>
      </c>
    </row>
    <row r="13" spans="1:8" x14ac:dyDescent="0.25">
      <c r="A13" s="76">
        <v>9</v>
      </c>
      <c r="B13" s="41">
        <v>2.4E-2</v>
      </c>
      <c r="C13" s="41">
        <v>2.3333333333333353E-3</v>
      </c>
      <c r="D13" s="41"/>
      <c r="E13" s="48">
        <v>0.01</v>
      </c>
      <c r="F13" s="41"/>
      <c r="G13" s="41">
        <v>1.2999999999999999E-2</v>
      </c>
      <c r="H13" s="41">
        <v>5.5328333517248797E-4</v>
      </c>
    </row>
    <row r="14" spans="1:8" x14ac:dyDescent="0.25">
      <c r="A14" s="76">
        <v>10</v>
      </c>
      <c r="B14" s="41">
        <v>0.01</v>
      </c>
      <c r="C14" s="41">
        <v>1E-3</v>
      </c>
      <c r="D14" s="41"/>
      <c r="E14" s="48">
        <v>0.01</v>
      </c>
      <c r="F14" s="41"/>
      <c r="G14" s="41">
        <v>1.2E-2</v>
      </c>
      <c r="H14" s="41">
        <v>5.9999999999999995E-4</v>
      </c>
    </row>
    <row r="15" spans="1:8" x14ac:dyDescent="0.25">
      <c r="A15" s="76" t="s">
        <v>294</v>
      </c>
      <c r="B15" s="41">
        <v>1.175E-2</v>
      </c>
      <c r="C15" s="41">
        <v>5.9999999999999995E-4</v>
      </c>
      <c r="D15" s="41"/>
      <c r="E15" s="48">
        <v>0.01</v>
      </c>
      <c r="F15" s="41"/>
      <c r="G15" s="41">
        <v>1.2E-2</v>
      </c>
      <c r="H15" s="41">
        <v>1E-3</v>
      </c>
    </row>
    <row r="16" spans="1:8" x14ac:dyDescent="0.25">
      <c r="A16" s="76" t="s">
        <v>295</v>
      </c>
      <c r="B16" s="41">
        <v>1.6750000000000001E-2</v>
      </c>
      <c r="C16" s="41">
        <v>3.1159999999999998E-3</v>
      </c>
      <c r="D16" s="41"/>
      <c r="E16" s="48">
        <v>0.01</v>
      </c>
      <c r="F16" s="41"/>
      <c r="G16" s="41">
        <v>1.2500000000000001E-2</v>
      </c>
      <c r="H16" s="41">
        <v>1.134E-3</v>
      </c>
    </row>
    <row r="17" spans="1:8" x14ac:dyDescent="0.25">
      <c r="A17" s="76" t="s">
        <v>296</v>
      </c>
      <c r="B17" s="41">
        <v>1.2500000000000001E-2</v>
      </c>
      <c r="C17" s="41">
        <v>1.4430000000000001E-3</v>
      </c>
      <c r="D17" s="41"/>
      <c r="E17" s="48">
        <v>0.01</v>
      </c>
      <c r="F17" s="41"/>
      <c r="G17" s="41">
        <v>0.01</v>
      </c>
      <c r="H17" s="41">
        <v>1E-3</v>
      </c>
    </row>
    <row r="18" spans="1:8" x14ac:dyDescent="0.25">
      <c r="A18" s="76" t="s">
        <v>297</v>
      </c>
      <c r="B18" s="41">
        <v>1.2330000000000001E-2</v>
      </c>
      <c r="C18" s="41">
        <v>1E-3</v>
      </c>
      <c r="D18" s="41"/>
      <c r="E18" s="48">
        <v>0.01</v>
      </c>
      <c r="F18" s="41"/>
      <c r="G18" s="41">
        <v>1.2E-2</v>
      </c>
      <c r="H18" s="41">
        <v>6.4999999999999997E-4</v>
      </c>
    </row>
    <row r="19" spans="1:8" x14ac:dyDescent="0.25">
      <c r="A19" s="76" t="s">
        <v>298</v>
      </c>
      <c r="B19" s="41">
        <v>1.4999999999999999E-2</v>
      </c>
      <c r="C19" s="41">
        <v>1.15E-3</v>
      </c>
      <c r="D19" s="41"/>
      <c r="E19" s="48">
        <v>0.01</v>
      </c>
      <c r="F19" s="41"/>
      <c r="G19" s="41">
        <v>1.3299999999999999E-2</v>
      </c>
      <c r="H19" s="41">
        <v>1E-3</v>
      </c>
    </row>
    <row r="21" spans="1:8" x14ac:dyDescent="0.25">
      <c r="A21" s="76" t="s">
        <v>313</v>
      </c>
    </row>
    <row r="22" spans="1:8" x14ac:dyDescent="0.25">
      <c r="A22" s="54"/>
      <c r="B22" s="55" t="s">
        <v>236</v>
      </c>
      <c r="C22" s="55" t="s">
        <v>0</v>
      </c>
      <c r="D22" s="55"/>
      <c r="E22" s="55" t="s">
        <v>235</v>
      </c>
      <c r="F22" s="55"/>
      <c r="G22" s="55" t="s">
        <v>237</v>
      </c>
      <c r="H22" s="55" t="s">
        <v>0</v>
      </c>
    </row>
    <row r="23" spans="1:8" x14ac:dyDescent="0.25">
      <c r="A23" s="76" t="s">
        <v>1</v>
      </c>
      <c r="B23" s="41">
        <v>1.1891666666666667</v>
      </c>
      <c r="C23" s="41">
        <v>9.4993128406450911E-2</v>
      </c>
      <c r="D23" s="41"/>
      <c r="E23" s="48">
        <v>0.81899999999999995</v>
      </c>
      <c r="F23" s="41"/>
      <c r="G23" s="41">
        <v>1.1684285714285714</v>
      </c>
      <c r="H23" s="41">
        <v>7.9285156583195085E-2</v>
      </c>
    </row>
    <row r="24" spans="1:8" x14ac:dyDescent="0.25">
      <c r="A24" s="76" t="s">
        <v>2</v>
      </c>
      <c r="B24" s="41">
        <v>1.1976</v>
      </c>
      <c r="C24" s="41">
        <v>0.21044871109132526</v>
      </c>
      <c r="D24" s="41"/>
      <c r="E24" s="48">
        <v>0.80500000000000005</v>
      </c>
      <c r="F24" s="41"/>
      <c r="G24" s="41">
        <v>1.1856666666666666</v>
      </c>
      <c r="H24" s="41">
        <v>7.8790721393941859E-2</v>
      </c>
    </row>
    <row r="25" spans="1:8" x14ac:dyDescent="0.25">
      <c r="A25" s="76" t="s">
        <v>3</v>
      </c>
      <c r="B25" s="41">
        <v>1.2261666666666668</v>
      </c>
      <c r="C25" s="41">
        <v>0.11828001146056345</v>
      </c>
      <c r="D25" s="41"/>
      <c r="E25" s="48">
        <v>0.89600000000000002</v>
      </c>
      <c r="F25" s="41"/>
      <c r="G25" s="41">
        <v>1.1228571428571428</v>
      </c>
      <c r="H25" s="41">
        <v>8.0321505325081657E-2</v>
      </c>
    </row>
    <row r="26" spans="1:8" x14ac:dyDescent="0.25">
      <c r="A26" s="76" t="s">
        <v>4</v>
      </c>
      <c r="B26" s="41">
        <v>1.1159999999999999</v>
      </c>
      <c r="C26" s="41">
        <v>9.2417170121862846E-2</v>
      </c>
      <c r="D26" s="41"/>
      <c r="E26" s="48">
        <v>0.63300000000000001</v>
      </c>
      <c r="F26" s="41"/>
      <c r="G26" s="41">
        <v>1.0055714285714286</v>
      </c>
      <c r="H26" s="41">
        <v>0.10273208336435559</v>
      </c>
    </row>
    <row r="27" spans="1:8" x14ac:dyDescent="0.25">
      <c r="A27" s="76" t="s">
        <v>5</v>
      </c>
      <c r="B27" s="41">
        <v>1.1849999999999998</v>
      </c>
      <c r="C27" s="41">
        <v>0.11474173899094763</v>
      </c>
      <c r="D27" s="41"/>
      <c r="E27" s="48">
        <v>0.73099999999999998</v>
      </c>
      <c r="F27" s="41"/>
      <c r="G27" s="41">
        <v>1.085</v>
      </c>
      <c r="H27" s="41">
        <v>8.9234709241042126E-2</v>
      </c>
    </row>
    <row r="28" spans="1:8" x14ac:dyDescent="0.25">
      <c r="A28" s="76" t="s">
        <v>6</v>
      </c>
      <c r="B28" s="41">
        <v>1.2246666666666666</v>
      </c>
      <c r="C28" s="41">
        <v>0.13358210126277331</v>
      </c>
      <c r="D28" s="41"/>
      <c r="E28" s="48">
        <v>0.82499999999999996</v>
      </c>
      <c r="F28" s="41"/>
      <c r="G28" s="41">
        <v>1.0274999999999999</v>
      </c>
      <c r="H28" s="41">
        <v>9.2797737041374256E-2</v>
      </c>
    </row>
    <row r="29" spans="1:8" x14ac:dyDescent="0.25">
      <c r="A29" s="76" t="s">
        <v>7</v>
      </c>
      <c r="B29" s="41">
        <v>1.2269999999999999</v>
      </c>
      <c r="C29" s="41">
        <v>0.13481864361677409</v>
      </c>
      <c r="D29" s="41"/>
      <c r="E29" s="48">
        <v>1</v>
      </c>
      <c r="F29" s="41"/>
      <c r="G29" s="41">
        <v>1.129</v>
      </c>
      <c r="H29" s="41">
        <v>8.1640326169992977E-2</v>
      </c>
    </row>
    <row r="30" spans="1:8" x14ac:dyDescent="0.25">
      <c r="A30" s="76" t="s">
        <v>8</v>
      </c>
      <c r="B30" s="41">
        <v>1.2273333333333334</v>
      </c>
      <c r="C30" s="41">
        <v>0.11946259293649657</v>
      </c>
      <c r="D30" s="41"/>
      <c r="E30" s="48">
        <v>0.81200000000000006</v>
      </c>
      <c r="F30" s="41"/>
      <c r="G30" s="41">
        <v>1.1400000000000001</v>
      </c>
      <c r="H30" s="41">
        <v>7.8805366024692305E-2</v>
      </c>
    </row>
    <row r="31" spans="1:8" x14ac:dyDescent="0.25">
      <c r="A31" s="76" t="s">
        <v>9</v>
      </c>
      <c r="B31" s="41">
        <v>1.1608333333333334</v>
      </c>
      <c r="C31" s="41">
        <v>0.11592509554784854</v>
      </c>
      <c r="D31" s="41"/>
      <c r="E31" s="48">
        <v>0.84599999999999997</v>
      </c>
      <c r="F31" s="41"/>
      <c r="G31" s="41">
        <v>1.1204285714285713</v>
      </c>
      <c r="H31" s="41">
        <v>7.631696345875276E-2</v>
      </c>
    </row>
    <row r="32" spans="1:8" x14ac:dyDescent="0.25">
      <c r="A32" s="76" t="s">
        <v>10</v>
      </c>
      <c r="B32" s="41">
        <v>1.1254999999999999</v>
      </c>
      <c r="C32" s="41">
        <v>0.14294188795917503</v>
      </c>
      <c r="D32" s="41"/>
      <c r="E32" s="48">
        <v>0.83799999999999997</v>
      </c>
      <c r="F32" s="41"/>
      <c r="G32" s="41">
        <v>1.1485714285714288</v>
      </c>
      <c r="H32" s="41">
        <v>8.1789467578672254E-2</v>
      </c>
    </row>
    <row r="33" spans="1:8" x14ac:dyDescent="0.25">
      <c r="A33" s="76" t="s">
        <v>11</v>
      </c>
      <c r="B33" s="41">
        <v>1.2401666666666664</v>
      </c>
      <c r="C33" s="41">
        <v>0.11809301889235951</v>
      </c>
      <c r="D33" s="41"/>
      <c r="E33" s="48">
        <v>0.81499999999999995</v>
      </c>
      <c r="F33" s="41"/>
      <c r="G33" s="41">
        <v>1.0806</v>
      </c>
      <c r="H33" s="41">
        <v>8.8304926249897969E-2</v>
      </c>
    </row>
    <row r="34" spans="1:8" x14ac:dyDescent="0.25">
      <c r="A34" s="76" t="s">
        <v>12</v>
      </c>
      <c r="B34" s="41">
        <v>1.2636666666666665</v>
      </c>
      <c r="C34" s="41">
        <v>0.14781790599698461</v>
      </c>
      <c r="D34" s="41"/>
      <c r="E34" s="48">
        <v>0.83699999999999997</v>
      </c>
      <c r="F34" s="41"/>
      <c r="G34" s="41">
        <v>1.1378571428571429</v>
      </c>
      <c r="H34" s="41">
        <v>9.6234930793147488E-2</v>
      </c>
    </row>
    <row r="35" spans="1:8" x14ac:dyDescent="0.25">
      <c r="A35" s="76" t="s">
        <v>13</v>
      </c>
      <c r="B35" s="41">
        <v>1.0946666666666667</v>
      </c>
      <c r="C35" s="41">
        <v>6.9463499607907389E-2</v>
      </c>
      <c r="D35" s="41"/>
      <c r="E35" s="48">
        <v>0.84</v>
      </c>
      <c r="F35" s="41"/>
      <c r="G35" s="41">
        <v>1.1573333333333335</v>
      </c>
      <c r="H35" s="41">
        <v>0.11267672538924964</v>
      </c>
    </row>
    <row r="36" spans="1:8" x14ac:dyDescent="0.25">
      <c r="A36" s="76" t="s">
        <v>143</v>
      </c>
      <c r="B36" s="41">
        <v>1.206</v>
      </c>
      <c r="C36" s="41">
        <v>0.11578111532830676</v>
      </c>
      <c r="D36" s="41"/>
      <c r="E36" s="48">
        <v>0.76400000000000001</v>
      </c>
      <c r="F36" s="41"/>
      <c r="G36" s="41">
        <v>1.1375714285714287</v>
      </c>
      <c r="H36" s="41">
        <v>7.710192917815438E-2</v>
      </c>
    </row>
    <row r="37" spans="1:8" x14ac:dyDescent="0.25">
      <c r="A37" s="76" t="s">
        <v>14</v>
      </c>
      <c r="B37" s="41">
        <v>1.2436666666666667</v>
      </c>
      <c r="C37" s="41">
        <v>0.11729469060637185</v>
      </c>
      <c r="D37" s="41"/>
      <c r="E37" s="48">
        <v>0.84</v>
      </c>
      <c r="F37" s="41"/>
      <c r="G37" s="41">
        <v>1.153142857142857</v>
      </c>
      <c r="H37" s="41">
        <v>8.4824468617201276E-2</v>
      </c>
    </row>
    <row r="38" spans="1:8" x14ac:dyDescent="0.25">
      <c r="A38" s="76" t="s">
        <v>15</v>
      </c>
      <c r="B38" s="41">
        <v>1.1085</v>
      </c>
      <c r="C38" s="41">
        <v>0.22722012088134569</v>
      </c>
      <c r="D38" s="41"/>
      <c r="E38" s="48">
        <v>0.85399999999999998</v>
      </c>
      <c r="F38" s="41"/>
      <c r="G38" s="41">
        <v>1.1505714285714286</v>
      </c>
      <c r="H38" s="41">
        <v>8.0064514802827697E-2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36DA1-357E-4F6A-A9AA-DAC73F035FB3}">
  <dimension ref="A1:P56"/>
  <sheetViews>
    <sheetView topLeftCell="A34" workbookViewId="0">
      <selection activeCell="M41" sqref="M41"/>
    </sheetView>
  </sheetViews>
  <sheetFormatPr defaultRowHeight="15" x14ac:dyDescent="0.25"/>
  <cols>
    <col min="1" max="16384" width="9.140625" style="54"/>
  </cols>
  <sheetData>
    <row r="1" spans="1:16" x14ac:dyDescent="0.25">
      <c r="A1" s="54" t="s">
        <v>316</v>
      </c>
    </row>
    <row r="2" spans="1:16" ht="15.75" thickBot="1" x14ac:dyDescent="0.3">
      <c r="B2" s="55" t="s">
        <v>290</v>
      </c>
      <c r="C2" s="55" t="s">
        <v>0</v>
      </c>
      <c r="D2" s="55"/>
      <c r="E2" s="55" t="s">
        <v>235</v>
      </c>
      <c r="F2" s="55"/>
      <c r="G2" s="55" t="s">
        <v>291</v>
      </c>
      <c r="H2" s="55" t="s">
        <v>0</v>
      </c>
      <c r="I2" s="40"/>
      <c r="J2" s="69"/>
      <c r="K2" s="69"/>
      <c r="L2" s="69"/>
      <c r="M2" s="69"/>
      <c r="N2" s="40"/>
      <c r="O2" s="69"/>
      <c r="P2" s="69"/>
    </row>
    <row r="3" spans="1:16" ht="15.75" thickBot="1" x14ac:dyDescent="0.3">
      <c r="A3" s="76">
        <v>1</v>
      </c>
      <c r="B3" s="110">
        <v>18186.37333170573</v>
      </c>
      <c r="C3" s="110">
        <v>8779.9320578571387</v>
      </c>
      <c r="D3" s="50"/>
      <c r="E3" s="109">
        <v>28059.4755859375</v>
      </c>
      <c r="F3" s="50"/>
      <c r="G3" s="50">
        <v>8.5285444259643555</v>
      </c>
      <c r="H3" s="50">
        <v>6.4243590903643444</v>
      </c>
      <c r="I3" s="69"/>
      <c r="J3" s="69"/>
      <c r="K3" s="69"/>
      <c r="L3" s="69"/>
      <c r="M3" s="69"/>
      <c r="N3" s="69"/>
      <c r="O3" s="69"/>
      <c r="P3" s="69"/>
    </row>
    <row r="4" spans="1:16" ht="15.75" thickBot="1" x14ac:dyDescent="0.3">
      <c r="A4" s="76">
        <v>2</v>
      </c>
      <c r="B4" s="110">
        <v>11864.151041666666</v>
      </c>
      <c r="C4" s="110">
        <v>5958.6806698339169</v>
      </c>
      <c r="D4" s="50"/>
      <c r="E4" s="109">
        <v>11059.0341796875</v>
      </c>
      <c r="F4" s="50"/>
      <c r="G4" s="50">
        <v>27.442630672454833</v>
      </c>
      <c r="H4" s="50">
        <v>12.457436462955323</v>
      </c>
      <c r="I4" s="39"/>
      <c r="J4" s="39"/>
      <c r="K4" s="39"/>
      <c r="L4" s="39"/>
      <c r="M4" s="39"/>
      <c r="N4" s="39"/>
      <c r="O4" s="39"/>
      <c r="P4" s="39"/>
    </row>
    <row r="5" spans="1:16" ht="15.75" thickBot="1" x14ac:dyDescent="0.3">
      <c r="A5" s="76">
        <v>3</v>
      </c>
      <c r="B5" s="110">
        <v>16245.030924479166</v>
      </c>
      <c r="C5" s="110">
        <v>4695.7091911762373</v>
      </c>
      <c r="D5" s="50"/>
      <c r="E5" s="109">
        <v>5024.05322265625</v>
      </c>
      <c r="F5" s="50"/>
      <c r="G5" s="50">
        <v>1.836318204800288</v>
      </c>
      <c r="H5" s="50">
        <v>1.203124968347979</v>
      </c>
      <c r="I5" s="39"/>
      <c r="J5" s="39"/>
      <c r="K5" s="39"/>
      <c r="L5" s="39"/>
      <c r="M5" s="39"/>
      <c r="N5" s="39"/>
      <c r="O5" s="39"/>
      <c r="P5" s="39"/>
    </row>
    <row r="6" spans="1:16" ht="15.75" thickBot="1" x14ac:dyDescent="0.3">
      <c r="A6" s="76">
        <v>4</v>
      </c>
      <c r="B6" s="110">
        <v>10618.525024414063</v>
      </c>
      <c r="C6" s="110">
        <v>4344.6627906179574</v>
      </c>
      <c r="D6" s="50"/>
      <c r="E6" s="109">
        <v>40940.255859375</v>
      </c>
      <c r="F6" s="50"/>
      <c r="G6" s="50">
        <v>264.87998572985333</v>
      </c>
      <c r="H6" s="50">
        <v>193.65350622601406</v>
      </c>
      <c r="I6" s="39"/>
      <c r="J6" s="39"/>
      <c r="K6" s="39"/>
      <c r="L6" s="39"/>
      <c r="M6" s="39"/>
      <c r="N6" s="39"/>
      <c r="O6" s="39"/>
      <c r="P6" s="39"/>
    </row>
    <row r="7" spans="1:16" ht="15.75" thickBot="1" x14ac:dyDescent="0.3">
      <c r="A7" s="76">
        <v>5</v>
      </c>
      <c r="B7" s="110">
        <v>13028.215006510416</v>
      </c>
      <c r="C7" s="110">
        <v>2672.7358458697054</v>
      </c>
      <c r="D7" s="50"/>
      <c r="E7" s="109">
        <v>5277.09619140625</v>
      </c>
      <c r="F7" s="50"/>
      <c r="G7" s="50">
        <v>88.562114934126541</v>
      </c>
      <c r="H7" s="50">
        <v>70.238347560573487</v>
      </c>
      <c r="I7" s="39"/>
      <c r="J7" s="39"/>
      <c r="K7" s="39"/>
      <c r="L7" s="39"/>
      <c r="M7" s="39"/>
      <c r="N7" s="39"/>
      <c r="O7" s="39"/>
      <c r="P7" s="39"/>
    </row>
    <row r="8" spans="1:16" ht="15.75" thickBot="1" x14ac:dyDescent="0.3">
      <c r="A8" s="76">
        <v>6</v>
      </c>
      <c r="B8" s="110">
        <v>0</v>
      </c>
      <c r="C8" s="110">
        <v>0</v>
      </c>
      <c r="D8" s="50"/>
      <c r="E8" s="109">
        <v>96.111968994140625</v>
      </c>
      <c r="F8" s="50"/>
      <c r="G8" s="50">
        <v>0.23613522052764893</v>
      </c>
      <c r="H8" s="50">
        <v>0.23613522052764888</v>
      </c>
      <c r="I8" s="39"/>
      <c r="J8" s="39"/>
      <c r="K8" s="39"/>
      <c r="L8" s="39"/>
      <c r="M8" s="39"/>
      <c r="N8" s="39"/>
      <c r="O8" s="39"/>
      <c r="P8" s="39"/>
    </row>
    <row r="9" spans="1:16" ht="15.75" thickBot="1" x14ac:dyDescent="0.3">
      <c r="A9" s="76">
        <v>7</v>
      </c>
      <c r="B9" s="110">
        <v>760.26509094238281</v>
      </c>
      <c r="C9" s="110">
        <v>239.26903249584325</v>
      </c>
      <c r="D9" s="50"/>
      <c r="E9" s="109">
        <v>33.902416229248047</v>
      </c>
      <c r="F9" s="50"/>
      <c r="G9" s="50">
        <v>0.2230806996424993</v>
      </c>
      <c r="H9" s="50">
        <v>0.2230806996424993</v>
      </c>
      <c r="I9" s="39"/>
      <c r="J9" s="39"/>
      <c r="K9" s="39"/>
      <c r="L9" s="39"/>
      <c r="M9" s="39"/>
      <c r="N9" s="39"/>
      <c r="O9" s="39"/>
      <c r="P9" s="39"/>
    </row>
    <row r="10" spans="1:16" ht="15.75" thickBot="1" x14ac:dyDescent="0.3">
      <c r="A10" s="76" t="s">
        <v>292</v>
      </c>
      <c r="B10" s="110">
        <v>1127.9363708496094</v>
      </c>
      <c r="C10" s="110">
        <v>427.29475949660679</v>
      </c>
      <c r="D10" s="50"/>
      <c r="E10" s="109">
        <v>187.70069122314453</v>
      </c>
      <c r="F10" s="50"/>
      <c r="G10" s="50">
        <v>0</v>
      </c>
      <c r="H10" s="50">
        <v>0</v>
      </c>
      <c r="I10" s="39"/>
      <c r="J10" s="39"/>
      <c r="K10" s="39"/>
      <c r="L10" s="39"/>
      <c r="M10" s="39"/>
      <c r="N10" s="39"/>
      <c r="O10" s="39"/>
      <c r="P10" s="39"/>
    </row>
    <row r="11" spans="1:16" ht="15.75" thickBot="1" x14ac:dyDescent="0.3">
      <c r="A11" s="76" t="s">
        <v>293</v>
      </c>
      <c r="B11" s="110">
        <v>3955.8343912760415</v>
      </c>
      <c r="C11" s="110">
        <v>915.60370219288484</v>
      </c>
      <c r="D11" s="50"/>
      <c r="E11" s="109">
        <v>189.19811248779297</v>
      </c>
      <c r="F11" s="50"/>
      <c r="G11" s="50">
        <v>3.0404665097594261</v>
      </c>
      <c r="H11" s="50">
        <v>2.7854217023365981</v>
      </c>
      <c r="I11" s="39"/>
      <c r="J11" s="39"/>
      <c r="K11" s="39"/>
      <c r="L11" s="39"/>
      <c r="M11" s="39"/>
      <c r="N11" s="39"/>
      <c r="O11" s="39"/>
      <c r="P11" s="39"/>
    </row>
    <row r="12" spans="1:16" ht="15.75" thickBot="1" x14ac:dyDescent="0.3">
      <c r="A12" s="76">
        <v>9</v>
      </c>
      <c r="B12" s="110">
        <v>11935.83859594663</v>
      </c>
      <c r="C12" s="110">
        <v>10947.447248337534</v>
      </c>
      <c r="D12" s="50"/>
      <c r="E12" s="109">
        <v>2118.1805419921875</v>
      </c>
      <c r="F12" s="50"/>
      <c r="G12" s="50">
        <v>148.38968070348105</v>
      </c>
      <c r="H12" s="50">
        <v>109.47119346309316</v>
      </c>
      <c r="I12" s="39"/>
      <c r="J12" s="39"/>
      <c r="K12" s="39"/>
      <c r="L12" s="39"/>
      <c r="M12" s="39"/>
      <c r="N12" s="39"/>
      <c r="O12" s="39"/>
      <c r="P12" s="39"/>
    </row>
    <row r="13" spans="1:16" ht="15.75" thickBot="1" x14ac:dyDescent="0.3">
      <c r="A13" s="76">
        <v>10</v>
      </c>
      <c r="B13" s="110">
        <v>897.47384643554688</v>
      </c>
      <c r="C13" s="110">
        <v>157.49896161474814</v>
      </c>
      <c r="D13" s="50"/>
      <c r="E13" s="109">
        <v>89.260154724121094</v>
      </c>
      <c r="F13" s="50"/>
      <c r="G13" s="50">
        <v>0.86120654940605168</v>
      </c>
      <c r="H13" s="50">
        <v>0.65958596452270135</v>
      </c>
      <c r="I13" s="39"/>
      <c r="J13" s="39"/>
      <c r="K13" s="39"/>
      <c r="L13" s="39"/>
      <c r="M13" s="39"/>
      <c r="N13" s="39"/>
      <c r="O13" s="39"/>
      <c r="P13" s="39"/>
    </row>
    <row r="14" spans="1:16" ht="15.75" thickBot="1" x14ac:dyDescent="0.3">
      <c r="A14" s="76" t="s">
        <v>294</v>
      </c>
      <c r="B14" s="110">
        <v>932.2764994303385</v>
      </c>
      <c r="C14" s="110">
        <v>106.96789071264782</v>
      </c>
      <c r="D14" s="50"/>
      <c r="E14" s="109">
        <v>90.501083374023438</v>
      </c>
      <c r="F14" s="50"/>
      <c r="G14" s="50">
        <v>9.8973462978998825E-2</v>
      </c>
      <c r="H14" s="50">
        <v>9.8973462978998825E-2</v>
      </c>
      <c r="I14" s="39"/>
      <c r="J14" s="39"/>
      <c r="K14" s="39"/>
      <c r="L14" s="39"/>
      <c r="M14" s="39"/>
      <c r="N14" s="39"/>
      <c r="O14" s="39"/>
      <c r="P14" s="39"/>
    </row>
    <row r="15" spans="1:16" ht="15.75" thickBot="1" x14ac:dyDescent="0.3">
      <c r="A15" s="76" t="s">
        <v>295</v>
      </c>
      <c r="B15" s="110">
        <v>9428.0912272135411</v>
      </c>
      <c r="C15" s="110">
        <v>4744.0432870919512</v>
      </c>
      <c r="D15" s="50"/>
      <c r="E15" s="109">
        <v>419.97111511230469</v>
      </c>
      <c r="F15" s="50"/>
      <c r="G15" s="50">
        <v>11.91405143737793</v>
      </c>
      <c r="H15" s="50">
        <v>11.914051437377928</v>
      </c>
      <c r="I15" s="39"/>
      <c r="J15" s="39"/>
      <c r="K15" s="39"/>
      <c r="L15" s="39"/>
      <c r="M15" s="39"/>
      <c r="N15" s="39"/>
      <c r="O15" s="39"/>
      <c r="P15" s="39"/>
    </row>
    <row r="16" spans="1:16" ht="15.75" thickBot="1" x14ac:dyDescent="0.3">
      <c r="A16" s="76" t="s">
        <v>297</v>
      </c>
      <c r="B16" s="110">
        <v>1772.4185485839844</v>
      </c>
      <c r="C16" s="110">
        <v>732.00352707953505</v>
      </c>
      <c r="D16" s="50"/>
      <c r="E16" s="49">
        <v>85.158126831054688</v>
      </c>
      <c r="F16" s="50"/>
      <c r="G16" s="50">
        <v>0.16582029312849045</v>
      </c>
      <c r="H16" s="50">
        <v>0.16582029312849048</v>
      </c>
      <c r="I16" s="39"/>
      <c r="J16" s="39"/>
      <c r="K16" s="39"/>
      <c r="L16" s="39"/>
      <c r="M16" s="39"/>
      <c r="N16" s="39"/>
      <c r="O16" s="39"/>
      <c r="P16" s="39"/>
    </row>
    <row r="17" spans="1:16" x14ac:dyDescent="0.25">
      <c r="A17" s="76" t="s">
        <v>298</v>
      </c>
      <c r="B17" s="110">
        <v>874.32648380597436</v>
      </c>
      <c r="C17" s="110">
        <v>517.93685576836492</v>
      </c>
      <c r="D17" s="50"/>
      <c r="E17" s="49">
        <v>130.84616088867188</v>
      </c>
      <c r="F17" s="50"/>
      <c r="G17" s="50">
        <v>1.3687969048817952</v>
      </c>
      <c r="H17" s="50">
        <v>0.87828179271521045</v>
      </c>
      <c r="I17" s="39"/>
      <c r="J17" s="39"/>
      <c r="K17" s="39"/>
      <c r="L17" s="39"/>
      <c r="M17" s="39"/>
      <c r="N17" s="39"/>
      <c r="O17" s="39"/>
      <c r="P17" s="39"/>
    </row>
    <row r="18" spans="1:16" x14ac:dyDescent="0.2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22" spans="1:16" x14ac:dyDescent="0.25">
      <c r="A22" s="54" t="s">
        <v>315</v>
      </c>
      <c r="B22" s="50"/>
      <c r="C22" s="50"/>
      <c r="D22" s="50"/>
      <c r="E22" s="50"/>
      <c r="F22" s="50"/>
      <c r="G22" s="50"/>
    </row>
    <row r="23" spans="1:16" x14ac:dyDescent="0.25">
      <c r="B23" s="55" t="s">
        <v>290</v>
      </c>
      <c r="C23" s="55" t="s">
        <v>0</v>
      </c>
      <c r="D23" s="55"/>
      <c r="E23" s="55" t="s">
        <v>235</v>
      </c>
      <c r="F23" s="55"/>
      <c r="G23" s="55" t="s">
        <v>291</v>
      </c>
      <c r="H23" s="55" t="s">
        <v>0</v>
      </c>
    </row>
    <row r="24" spans="1:16" x14ac:dyDescent="0.25">
      <c r="A24" s="76">
        <v>1</v>
      </c>
      <c r="B24" s="50">
        <v>17346.804321289063</v>
      </c>
      <c r="C24" s="50">
        <v>8771.5435697399771</v>
      </c>
      <c r="D24" s="50"/>
      <c r="E24" s="109">
        <v>50092.19921875</v>
      </c>
      <c r="F24" s="50"/>
      <c r="G24" s="50">
        <v>50.587162812550865</v>
      </c>
      <c r="H24" s="50">
        <v>41.991874494925327</v>
      </c>
    </row>
    <row r="25" spans="1:16" x14ac:dyDescent="0.25">
      <c r="A25" s="76">
        <v>2</v>
      </c>
      <c r="B25" s="50">
        <v>15647.61865234375</v>
      </c>
      <c r="C25" s="50">
        <v>3188.2521868391082</v>
      </c>
      <c r="D25" s="50"/>
      <c r="E25" s="109">
        <v>9060.69482421875</v>
      </c>
      <c r="F25" s="50"/>
      <c r="G25" s="50">
        <v>0.98660535812377925</v>
      </c>
      <c r="H25" s="50">
        <v>0.98660535812377925</v>
      </c>
    </row>
    <row r="26" spans="1:16" x14ac:dyDescent="0.25">
      <c r="A26" s="76">
        <v>3</v>
      </c>
      <c r="B26" s="50">
        <v>25591.992024739582</v>
      </c>
      <c r="C26" s="50">
        <v>2777.2506262392321</v>
      </c>
      <c r="D26" s="50"/>
      <c r="E26" s="109">
        <v>7783.532470703125</v>
      </c>
      <c r="F26" s="50"/>
      <c r="G26" s="50">
        <v>0.76314822832743323</v>
      </c>
      <c r="H26" s="50">
        <v>0.76314822832743334</v>
      </c>
    </row>
    <row r="27" spans="1:16" x14ac:dyDescent="0.25">
      <c r="A27" s="76">
        <v>4</v>
      </c>
      <c r="B27" s="50">
        <v>10026.775431315104</v>
      </c>
      <c r="C27" s="50">
        <v>4020.6519578187285</v>
      </c>
      <c r="D27" s="50"/>
      <c r="E27" s="109">
        <v>46355.3046875</v>
      </c>
      <c r="F27" s="50"/>
      <c r="G27" s="50">
        <v>358.92381016413373</v>
      </c>
      <c r="H27" s="50">
        <v>207.72150184666634</v>
      </c>
    </row>
    <row r="28" spans="1:16" x14ac:dyDescent="0.25">
      <c r="A28" s="76">
        <v>5</v>
      </c>
      <c r="B28" s="50">
        <v>7883.0950927734375</v>
      </c>
      <c r="C28" s="50">
        <v>1535.1156377396035</v>
      </c>
      <c r="D28" s="50"/>
      <c r="E28" s="109">
        <v>6245.61572265625</v>
      </c>
      <c r="F28" s="50"/>
      <c r="G28" s="50">
        <v>53.661287903785706</v>
      </c>
      <c r="H28" s="50">
        <v>30.156415699024642</v>
      </c>
    </row>
    <row r="29" spans="1:16" x14ac:dyDescent="0.25">
      <c r="A29" s="76">
        <v>6</v>
      </c>
      <c r="B29" s="50">
        <v>0</v>
      </c>
      <c r="C29" s="50">
        <v>0</v>
      </c>
      <c r="D29" s="50"/>
      <c r="E29" s="109">
        <v>164.82744598388672</v>
      </c>
      <c r="F29" s="50"/>
      <c r="G29" s="50">
        <v>2.0052349090576174</v>
      </c>
      <c r="H29" s="50">
        <v>2.0052349090576174</v>
      </c>
    </row>
    <row r="30" spans="1:16" x14ac:dyDescent="0.25">
      <c r="A30" s="76">
        <v>7</v>
      </c>
      <c r="B30" s="50">
        <v>1254.3591359456379</v>
      </c>
      <c r="C30" s="50">
        <v>490.61103000214257</v>
      </c>
      <c r="D30" s="50"/>
      <c r="E30" s="109">
        <v>186.70182037353516</v>
      </c>
      <c r="F30" s="50"/>
      <c r="G30" s="50">
        <v>0</v>
      </c>
      <c r="H30" s="50">
        <v>0</v>
      </c>
    </row>
    <row r="31" spans="1:16" x14ac:dyDescent="0.25">
      <c r="A31" s="76" t="s">
        <v>292</v>
      </c>
      <c r="B31" s="50">
        <v>1657.3749033610027</v>
      </c>
      <c r="C31" s="50">
        <v>913.85311745117895</v>
      </c>
      <c r="D31" s="50"/>
      <c r="E31" s="109">
        <v>693.04421997070313</v>
      </c>
      <c r="F31" s="50"/>
      <c r="G31" s="50">
        <v>0</v>
      </c>
      <c r="H31" s="50">
        <v>0</v>
      </c>
    </row>
    <row r="32" spans="1:16" x14ac:dyDescent="0.25">
      <c r="A32" s="76" t="s">
        <v>293</v>
      </c>
      <c r="B32" s="50">
        <v>2527.1572265625</v>
      </c>
      <c r="C32" s="50">
        <v>1532.0968847277632</v>
      </c>
      <c r="D32" s="50"/>
      <c r="E32" s="109">
        <v>474.11015319824219</v>
      </c>
      <c r="F32" s="50"/>
      <c r="G32" s="50">
        <v>5.8084654808044434</v>
      </c>
      <c r="H32" s="50">
        <v>3.6938578243142501</v>
      </c>
    </row>
    <row r="33" spans="1:8" x14ac:dyDescent="0.25">
      <c r="A33" s="76">
        <v>9</v>
      </c>
      <c r="B33" s="50">
        <v>449.971918741862</v>
      </c>
      <c r="C33" s="50">
        <v>373.57547563218412</v>
      </c>
      <c r="D33" s="50"/>
      <c r="E33" s="109">
        <v>352.97882080078125</v>
      </c>
      <c r="F33" s="50"/>
      <c r="G33" s="50">
        <v>1.8469421863555908</v>
      </c>
      <c r="H33" s="50">
        <v>1.1681203345374231</v>
      </c>
    </row>
    <row r="34" spans="1:8" x14ac:dyDescent="0.25">
      <c r="A34" s="76">
        <v>10</v>
      </c>
      <c r="B34" s="50">
        <v>1142.1160024007161</v>
      </c>
      <c r="C34" s="50">
        <v>432.69117330381249</v>
      </c>
      <c r="D34" s="50"/>
      <c r="E34" s="109">
        <v>358.84135437011719</v>
      </c>
      <c r="F34" s="50"/>
      <c r="G34" s="50">
        <v>0</v>
      </c>
      <c r="H34" s="50">
        <v>0</v>
      </c>
    </row>
    <row r="35" spans="1:8" x14ac:dyDescent="0.25">
      <c r="A35" s="76" t="s">
        <v>294</v>
      </c>
      <c r="B35" s="50">
        <v>1201.4154357910156</v>
      </c>
      <c r="C35" s="50">
        <v>536.67610657355317</v>
      </c>
      <c r="D35" s="50"/>
      <c r="E35" s="109">
        <v>457.75727844238281</v>
      </c>
      <c r="F35" s="50"/>
      <c r="G35" s="50">
        <v>0</v>
      </c>
      <c r="H35" s="50">
        <v>0</v>
      </c>
    </row>
    <row r="36" spans="1:8" ht="15.75" thickBot="1" x14ac:dyDescent="0.3">
      <c r="A36" s="76" t="s">
        <v>295</v>
      </c>
      <c r="B36" s="50">
        <v>7423.497884114583</v>
      </c>
      <c r="C36" s="50">
        <v>4206.1703477772198</v>
      </c>
      <c r="D36" s="50"/>
      <c r="E36" s="109">
        <v>878.72512817382813</v>
      </c>
      <c r="F36" s="50"/>
      <c r="G36" s="50">
        <v>13.59202823638916</v>
      </c>
      <c r="H36" s="50">
        <v>7.488070963013409</v>
      </c>
    </row>
    <row r="37" spans="1:8" ht="15.75" thickBot="1" x14ac:dyDescent="0.3">
      <c r="A37" s="76" t="s">
        <v>297</v>
      </c>
      <c r="B37" s="110">
        <v>1746.5467529296875</v>
      </c>
      <c r="C37" s="110">
        <v>697.25324721202912</v>
      </c>
      <c r="D37" s="50"/>
      <c r="E37" s="49">
        <v>285.5020751953125</v>
      </c>
      <c r="F37" s="50"/>
      <c r="G37" s="50">
        <v>0</v>
      </c>
      <c r="H37" s="50">
        <v>0</v>
      </c>
    </row>
    <row r="38" spans="1:8" x14ac:dyDescent="0.25">
      <c r="A38" s="76" t="s">
        <v>298</v>
      </c>
      <c r="B38" s="110">
        <v>474.2226727803548</v>
      </c>
      <c r="C38" s="110">
        <v>229.72205337265655</v>
      </c>
      <c r="D38" s="50"/>
      <c r="E38" s="49">
        <v>342.77825927734375</v>
      </c>
      <c r="F38" s="50"/>
      <c r="G38" s="50">
        <v>1.3906902074813843</v>
      </c>
      <c r="H38" s="50">
        <v>1.3906902074813845</v>
      </c>
    </row>
    <row r="40" spans="1:8" x14ac:dyDescent="0.25">
      <c r="A40" s="76" t="s">
        <v>317</v>
      </c>
    </row>
    <row r="41" spans="1:8" x14ac:dyDescent="0.25">
      <c r="B41" s="55" t="s">
        <v>290</v>
      </c>
      <c r="C41" s="55" t="s">
        <v>0</v>
      </c>
      <c r="D41" s="55"/>
      <c r="E41" s="55" t="s">
        <v>235</v>
      </c>
      <c r="F41" s="55"/>
      <c r="G41" s="55" t="s">
        <v>291</v>
      </c>
      <c r="H41" s="55" t="s">
        <v>0</v>
      </c>
    </row>
    <row r="42" spans="1:8" x14ac:dyDescent="0.25">
      <c r="A42" s="76">
        <v>1</v>
      </c>
      <c r="B42" s="50">
        <v>12670.783243815104</v>
      </c>
      <c r="C42" s="50">
        <v>5508.7967994568999</v>
      </c>
      <c r="D42" s="50"/>
      <c r="E42" s="109">
        <v>24795.58984375</v>
      </c>
      <c r="F42" s="50"/>
      <c r="G42" s="50">
        <v>8.2066942950089778</v>
      </c>
      <c r="H42" s="50">
        <v>2.9999567472131172</v>
      </c>
    </row>
    <row r="43" spans="1:8" x14ac:dyDescent="0.25">
      <c r="A43" s="76">
        <v>2</v>
      </c>
      <c r="B43" s="50">
        <v>8452.6839192708339</v>
      </c>
      <c r="C43" s="50">
        <v>2036.2816064613719</v>
      </c>
      <c r="D43" s="50"/>
      <c r="E43" s="109">
        <v>4851.684326171875</v>
      </c>
      <c r="F43" s="50"/>
      <c r="G43" s="50">
        <v>4.1858788728713989</v>
      </c>
      <c r="H43" s="50">
        <v>1.7358480878971245</v>
      </c>
    </row>
    <row r="44" spans="1:8" x14ac:dyDescent="0.25">
      <c r="A44" s="76">
        <v>3</v>
      </c>
      <c r="B44" s="50">
        <v>13702.648763020834</v>
      </c>
      <c r="C44" s="50">
        <v>2749.5759350333128</v>
      </c>
      <c r="D44" s="50"/>
      <c r="E44" s="109">
        <v>5651.5146484375</v>
      </c>
      <c r="F44" s="50"/>
      <c r="G44" s="50">
        <v>2.9183073441187539</v>
      </c>
      <c r="H44" s="50">
        <v>1.3795562959736192</v>
      </c>
    </row>
    <row r="45" spans="1:8" x14ac:dyDescent="0.25">
      <c r="A45" s="76">
        <v>4</v>
      </c>
      <c r="B45" s="50">
        <v>5218.377604166667</v>
      </c>
      <c r="C45" s="50">
        <v>1414.2644760104552</v>
      </c>
      <c r="D45" s="50"/>
      <c r="E45" s="109">
        <v>29511.9501953125</v>
      </c>
      <c r="F45" s="50"/>
      <c r="G45" s="50">
        <v>50.98229114214579</v>
      </c>
      <c r="H45" s="50">
        <v>15.634033958303881</v>
      </c>
    </row>
    <row r="46" spans="1:8" x14ac:dyDescent="0.25">
      <c r="A46" s="76">
        <v>5</v>
      </c>
      <c r="B46" s="50">
        <v>3402.06787109375</v>
      </c>
      <c r="C46" s="50">
        <v>1514.7430923423392</v>
      </c>
      <c r="D46" s="50"/>
      <c r="E46" s="109">
        <v>337.97967529296875</v>
      </c>
      <c r="F46" s="50"/>
      <c r="G46" s="50">
        <v>12.165106877684593</v>
      </c>
      <c r="H46" s="50">
        <v>5.7937798989544635</v>
      </c>
    </row>
    <row r="47" spans="1:8" x14ac:dyDescent="0.25">
      <c r="A47" s="76">
        <v>6</v>
      </c>
      <c r="B47" s="50">
        <v>0</v>
      </c>
      <c r="C47" s="50">
        <v>0</v>
      </c>
      <c r="D47" s="50"/>
      <c r="E47" s="109">
        <v>137.79815673828125</v>
      </c>
      <c r="F47" s="50"/>
      <c r="G47" s="50">
        <v>1.7645688533782959</v>
      </c>
      <c r="H47" s="50">
        <v>1.7645688533782959</v>
      </c>
    </row>
    <row r="48" spans="1:8" x14ac:dyDescent="0.25">
      <c r="A48" s="76">
        <v>7</v>
      </c>
      <c r="B48" s="50">
        <v>1220.9883321126301</v>
      </c>
      <c r="C48" s="50">
        <v>470.54262377791099</v>
      </c>
      <c r="D48" s="50"/>
      <c r="E48" s="109">
        <v>94.220252990722656</v>
      </c>
      <c r="F48" s="50"/>
      <c r="G48" s="50">
        <v>0</v>
      </c>
      <c r="H48" s="50">
        <v>0</v>
      </c>
    </row>
    <row r="49" spans="1:8" x14ac:dyDescent="0.25">
      <c r="A49" s="76" t="s">
        <v>292</v>
      </c>
      <c r="B49" s="50">
        <v>2145.7999979654946</v>
      </c>
      <c r="C49" s="50">
        <v>1259.9843490745825</v>
      </c>
      <c r="D49" s="50"/>
      <c r="E49" s="109">
        <v>471.74960327148438</v>
      </c>
      <c r="F49" s="50"/>
      <c r="G49" s="50">
        <v>0</v>
      </c>
      <c r="H49" s="50">
        <v>0</v>
      </c>
    </row>
    <row r="50" spans="1:8" x14ac:dyDescent="0.25">
      <c r="A50" s="76" t="s">
        <v>293</v>
      </c>
      <c r="B50" s="50">
        <v>2386.6791687011719</v>
      </c>
      <c r="C50" s="50">
        <v>1442.4736454188976</v>
      </c>
      <c r="D50" s="50"/>
      <c r="E50" s="109">
        <v>297.43960571289063</v>
      </c>
      <c r="F50" s="50"/>
      <c r="G50" s="50">
        <v>1.6539021035035451</v>
      </c>
      <c r="H50" s="50">
        <v>1.254019924128414</v>
      </c>
    </row>
    <row r="51" spans="1:8" x14ac:dyDescent="0.25">
      <c r="A51" s="76">
        <v>9</v>
      </c>
      <c r="B51" s="50">
        <v>487.95521545410156</v>
      </c>
      <c r="C51" s="50">
        <v>345.34911054588912</v>
      </c>
      <c r="D51" s="50"/>
      <c r="E51" s="109">
        <v>248.06902313232422</v>
      </c>
      <c r="F51" s="50"/>
      <c r="G51" s="50">
        <v>0</v>
      </c>
      <c r="H51" s="50">
        <v>0</v>
      </c>
    </row>
    <row r="52" spans="1:8" x14ac:dyDescent="0.25">
      <c r="A52" s="76">
        <v>10</v>
      </c>
      <c r="B52" s="50">
        <v>1930.886983235677</v>
      </c>
      <c r="C52" s="50">
        <v>813.26797129893953</v>
      </c>
      <c r="D52" s="50"/>
      <c r="E52" s="109">
        <v>199.98661041259766</v>
      </c>
      <c r="F52" s="50"/>
      <c r="G52" s="50">
        <v>0.39526396989822388</v>
      </c>
      <c r="H52" s="50">
        <v>0.39526396989822388</v>
      </c>
    </row>
    <row r="53" spans="1:8" x14ac:dyDescent="0.25">
      <c r="A53" s="76" t="s">
        <v>294</v>
      </c>
      <c r="B53" s="50">
        <v>1873.3524271647136</v>
      </c>
      <c r="C53" s="50">
        <v>975.54243102144255</v>
      </c>
      <c r="D53" s="50"/>
      <c r="E53" s="109">
        <v>257.75624847412109</v>
      </c>
      <c r="F53" s="50"/>
      <c r="G53" s="50">
        <v>0.81143120924631751</v>
      </c>
      <c r="H53" s="50">
        <v>0.81143120924631751</v>
      </c>
    </row>
    <row r="54" spans="1:8" ht="15.75" thickBot="1" x14ac:dyDescent="0.3">
      <c r="A54" s="76" t="s">
        <v>295</v>
      </c>
      <c r="B54" s="50">
        <v>7467.9052327473955</v>
      </c>
      <c r="C54" s="50">
        <v>3390.5676701310954</v>
      </c>
      <c r="D54" s="50"/>
      <c r="E54" s="109">
        <v>648.78646850585938</v>
      </c>
      <c r="F54" s="50"/>
      <c r="G54" s="50">
        <v>14.091157031059264</v>
      </c>
      <c r="H54" s="50">
        <v>9.0527074239043195</v>
      </c>
    </row>
    <row r="55" spans="1:8" ht="15.75" thickBot="1" x14ac:dyDescent="0.3">
      <c r="A55" s="76" t="s">
        <v>297</v>
      </c>
      <c r="B55" s="110">
        <v>1746.5467529296875</v>
      </c>
      <c r="C55" s="110">
        <v>697.25324721202912</v>
      </c>
      <c r="D55" s="50"/>
      <c r="E55" s="49">
        <v>228.97785949707031</v>
      </c>
      <c r="F55" s="50"/>
      <c r="G55" s="50">
        <v>0</v>
      </c>
      <c r="H55" s="50">
        <v>0</v>
      </c>
    </row>
    <row r="56" spans="1:8" x14ac:dyDescent="0.25">
      <c r="A56" s="76" t="s">
        <v>298</v>
      </c>
      <c r="B56" s="110">
        <v>474.2226727803548</v>
      </c>
      <c r="C56" s="110">
        <v>229.72205337265655</v>
      </c>
      <c r="D56" s="50"/>
      <c r="E56" s="49">
        <v>281.6607666015625</v>
      </c>
      <c r="F56" s="50"/>
      <c r="G56" s="50">
        <v>1.3352445761362712</v>
      </c>
      <c r="H56" s="50">
        <v>1.3352445761362715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CAC8-3DE9-4B38-9A3D-D19D43B04A03}">
  <dimension ref="A1:AW145"/>
  <sheetViews>
    <sheetView topLeftCell="A28" workbookViewId="0">
      <selection activeCell="I29" sqref="I29:P44"/>
    </sheetView>
  </sheetViews>
  <sheetFormatPr defaultRowHeight="15" x14ac:dyDescent="0.25"/>
  <cols>
    <col min="1" max="1" width="9.140625" style="54"/>
    <col min="2" max="2" width="10.5703125" style="54" bestFit="1" customWidth="1"/>
    <col min="3" max="16384" width="9.140625" style="54"/>
  </cols>
  <sheetData>
    <row r="1" spans="1:49" x14ac:dyDescent="0.25">
      <c r="C1" s="55" t="s">
        <v>244</v>
      </c>
      <c r="F1" s="55" t="s">
        <v>245</v>
      </c>
      <c r="H1" s="68"/>
      <c r="I1" s="55" t="s">
        <v>246</v>
      </c>
      <c r="K1" s="68"/>
      <c r="L1" s="69" t="s">
        <v>247</v>
      </c>
      <c r="N1" s="68"/>
      <c r="O1" s="55" t="s">
        <v>248</v>
      </c>
      <c r="Q1" s="68"/>
      <c r="R1" s="69" t="s">
        <v>249</v>
      </c>
      <c r="T1" s="68"/>
      <c r="U1" s="69" t="s">
        <v>250</v>
      </c>
      <c r="W1" s="68"/>
      <c r="X1" s="70" t="s">
        <v>251</v>
      </c>
      <c r="Z1" s="68"/>
      <c r="AA1" s="69" t="s">
        <v>252</v>
      </c>
      <c r="AC1" s="68"/>
      <c r="AD1" s="69" t="s">
        <v>253</v>
      </c>
      <c r="AF1" s="68"/>
      <c r="AG1" s="69" t="s">
        <v>254</v>
      </c>
      <c r="AI1" s="68"/>
      <c r="AJ1" s="69" t="s">
        <v>255</v>
      </c>
      <c r="AL1" s="68"/>
      <c r="AM1" s="69" t="s">
        <v>256</v>
      </c>
      <c r="AO1" s="68"/>
      <c r="AP1" s="69" t="s">
        <v>323</v>
      </c>
      <c r="AR1" s="68"/>
      <c r="AS1" s="69" t="s">
        <v>14</v>
      </c>
      <c r="AU1" s="68"/>
      <c r="AV1" s="69" t="s">
        <v>15</v>
      </c>
      <c r="AW1" s="54" t="s">
        <v>257</v>
      </c>
    </row>
    <row r="2" spans="1:49" x14ac:dyDescent="0.25">
      <c r="A2" s="71"/>
      <c r="C2" s="69" t="s">
        <v>258</v>
      </c>
      <c r="E2" s="68"/>
      <c r="F2" s="69" t="s">
        <v>258</v>
      </c>
      <c r="H2" s="72"/>
      <c r="I2" s="69" t="s">
        <v>258</v>
      </c>
      <c r="K2" s="68"/>
      <c r="L2" s="69" t="s">
        <v>258</v>
      </c>
      <c r="N2" s="68"/>
      <c r="O2" s="69" t="s">
        <v>258</v>
      </c>
      <c r="Q2" s="68"/>
      <c r="R2" s="69" t="s">
        <v>258</v>
      </c>
      <c r="T2" s="68"/>
      <c r="U2" s="69" t="s">
        <v>258</v>
      </c>
      <c r="W2" s="68"/>
      <c r="X2" s="69" t="s">
        <v>258</v>
      </c>
      <c r="Z2" s="68"/>
      <c r="AA2" s="69" t="s">
        <v>258</v>
      </c>
      <c r="AC2" s="68"/>
      <c r="AD2" s="69" t="s">
        <v>258</v>
      </c>
      <c r="AF2" s="68"/>
      <c r="AG2" s="69" t="s">
        <v>258</v>
      </c>
      <c r="AI2" s="68"/>
      <c r="AJ2" s="69" t="s">
        <v>258</v>
      </c>
      <c r="AL2" s="68"/>
      <c r="AM2" s="69" t="s">
        <v>258</v>
      </c>
      <c r="AO2" s="68"/>
      <c r="AP2" s="69" t="s">
        <v>258</v>
      </c>
      <c r="AR2" s="68"/>
      <c r="AS2" s="69" t="s">
        <v>258</v>
      </c>
      <c r="AU2" s="68"/>
      <c r="AV2" s="69" t="s">
        <v>258</v>
      </c>
    </row>
    <row r="3" spans="1:49" x14ac:dyDescent="0.25">
      <c r="A3" s="73"/>
      <c r="C3" s="69" t="s">
        <v>261</v>
      </c>
      <c r="D3" s="69" t="s">
        <v>92</v>
      </c>
      <c r="E3" s="68"/>
      <c r="F3" s="69" t="s">
        <v>261</v>
      </c>
      <c r="G3" s="69" t="s">
        <v>92</v>
      </c>
      <c r="H3" s="72"/>
      <c r="I3" s="69" t="s">
        <v>261</v>
      </c>
      <c r="J3" s="69" t="s">
        <v>92</v>
      </c>
      <c r="K3" s="68"/>
      <c r="L3" s="69" t="s">
        <v>261</v>
      </c>
      <c r="M3" s="69" t="s">
        <v>92</v>
      </c>
      <c r="N3" s="68"/>
      <c r="O3" s="69" t="s">
        <v>261</v>
      </c>
      <c r="P3" s="69" t="s">
        <v>92</v>
      </c>
      <c r="Q3" s="68"/>
      <c r="R3" s="69" t="s">
        <v>261</v>
      </c>
      <c r="S3" s="69" t="s">
        <v>92</v>
      </c>
      <c r="T3" s="68"/>
      <c r="U3" s="69" t="s">
        <v>261</v>
      </c>
      <c r="V3" s="69" t="s">
        <v>92</v>
      </c>
      <c r="W3" s="68"/>
      <c r="X3" s="69" t="s">
        <v>261</v>
      </c>
      <c r="Y3" s="69" t="s">
        <v>92</v>
      </c>
      <c r="Z3" s="68"/>
      <c r="AA3" s="69" t="s">
        <v>261</v>
      </c>
      <c r="AB3" s="69" t="s">
        <v>92</v>
      </c>
      <c r="AC3" s="68"/>
      <c r="AD3" s="69" t="s">
        <v>261</v>
      </c>
      <c r="AE3" s="69" t="s">
        <v>92</v>
      </c>
      <c r="AF3" s="68"/>
      <c r="AG3" s="69" t="s">
        <v>261</v>
      </c>
      <c r="AH3" s="69" t="s">
        <v>92</v>
      </c>
      <c r="AI3" s="68"/>
      <c r="AJ3" s="69" t="s">
        <v>261</v>
      </c>
      <c r="AK3" s="69" t="s">
        <v>92</v>
      </c>
      <c r="AL3" s="68"/>
      <c r="AM3" s="69" t="s">
        <v>261</v>
      </c>
      <c r="AN3" s="69" t="s">
        <v>92</v>
      </c>
      <c r="AO3" s="68"/>
      <c r="AP3" s="69" t="s">
        <v>261</v>
      </c>
      <c r="AQ3" s="69" t="s">
        <v>92</v>
      </c>
      <c r="AR3" s="68"/>
      <c r="AS3" s="69" t="s">
        <v>261</v>
      </c>
      <c r="AT3" s="69" t="s">
        <v>92</v>
      </c>
      <c r="AU3" s="68"/>
      <c r="AV3" s="69" t="s">
        <v>261</v>
      </c>
      <c r="AW3" s="69" t="s">
        <v>92</v>
      </c>
    </row>
    <row r="4" spans="1:49" x14ac:dyDescent="0.25">
      <c r="A4" s="74" t="s">
        <v>263</v>
      </c>
      <c r="C4" s="69"/>
      <c r="E4" s="68"/>
      <c r="G4" s="69"/>
      <c r="H4" s="68"/>
      <c r="J4" s="69"/>
      <c r="K4" s="68"/>
      <c r="M4" s="69"/>
      <c r="N4" s="68"/>
      <c r="P4" s="69"/>
      <c r="Q4" s="68"/>
      <c r="T4" s="68"/>
      <c r="V4" s="69"/>
      <c r="W4" s="68"/>
      <c r="Y4" s="69"/>
      <c r="Z4" s="68"/>
      <c r="AB4" s="69"/>
      <c r="AC4" s="68"/>
      <c r="AE4" s="69"/>
      <c r="AF4" s="68"/>
      <c r="AH4" s="69"/>
      <c r="AI4" s="68"/>
      <c r="AK4" s="69"/>
      <c r="AL4" s="68"/>
      <c r="AN4" s="69"/>
      <c r="AO4" s="68"/>
      <c r="AQ4" s="69"/>
      <c r="AR4" s="68"/>
      <c r="AT4" s="69"/>
      <c r="AU4" s="68"/>
      <c r="AW4" s="69"/>
    </row>
    <row r="5" spans="1:49" x14ac:dyDescent="0.25">
      <c r="A5" s="74" t="s">
        <v>265</v>
      </c>
      <c r="C5" s="54">
        <v>400</v>
      </c>
      <c r="D5" s="54">
        <v>0</v>
      </c>
      <c r="E5" s="68"/>
      <c r="F5" s="54">
        <v>400</v>
      </c>
      <c r="G5" s="54">
        <v>0</v>
      </c>
      <c r="H5" s="68"/>
      <c r="I5" s="54">
        <v>400</v>
      </c>
      <c r="J5" s="54">
        <v>0</v>
      </c>
      <c r="K5" s="68"/>
      <c r="L5" s="54">
        <v>400</v>
      </c>
      <c r="M5" s="54">
        <v>0</v>
      </c>
      <c r="N5" s="68"/>
      <c r="O5" s="54">
        <v>400</v>
      </c>
      <c r="P5" s="54">
        <v>0</v>
      </c>
      <c r="Q5" s="68"/>
      <c r="R5" s="54">
        <v>3</v>
      </c>
      <c r="S5" s="54">
        <v>2.8</v>
      </c>
      <c r="T5" s="68"/>
      <c r="U5" s="54">
        <v>3</v>
      </c>
      <c r="V5" s="54">
        <v>1.4</v>
      </c>
      <c r="W5" s="68"/>
      <c r="X5" s="54">
        <v>0</v>
      </c>
      <c r="Y5" s="54">
        <v>0</v>
      </c>
      <c r="Z5" s="68"/>
      <c r="AA5" s="54">
        <v>400</v>
      </c>
      <c r="AB5" s="54">
        <v>0</v>
      </c>
      <c r="AC5" s="68"/>
      <c r="AD5" s="54">
        <v>0</v>
      </c>
      <c r="AE5" s="54">
        <v>0</v>
      </c>
      <c r="AF5" s="68"/>
      <c r="AG5" s="54">
        <v>1</v>
      </c>
      <c r="AH5" s="54">
        <v>0</v>
      </c>
      <c r="AI5" s="68"/>
      <c r="AJ5" s="54">
        <v>1.5</v>
      </c>
      <c r="AK5" s="54">
        <v>2.1</v>
      </c>
      <c r="AL5" s="68"/>
      <c r="AM5" s="54">
        <v>109</v>
      </c>
      <c r="AN5" s="54">
        <v>0</v>
      </c>
      <c r="AO5" s="68"/>
      <c r="AP5" s="54">
        <v>0</v>
      </c>
      <c r="AQ5" s="54">
        <v>0</v>
      </c>
      <c r="AR5" s="68"/>
      <c r="AS5" s="54">
        <v>0</v>
      </c>
      <c r="AT5" s="54">
        <v>0</v>
      </c>
      <c r="AU5" s="68"/>
      <c r="AV5" s="54">
        <v>66</v>
      </c>
      <c r="AW5" s="54">
        <v>12.7</v>
      </c>
    </row>
    <row r="6" spans="1:49" x14ac:dyDescent="0.25">
      <c r="A6" s="74" t="s">
        <v>267</v>
      </c>
      <c r="C6" s="54">
        <v>400</v>
      </c>
      <c r="D6" s="54">
        <v>0</v>
      </c>
      <c r="E6" s="68"/>
      <c r="F6" s="75" t="s">
        <v>324</v>
      </c>
      <c r="G6" s="69"/>
      <c r="H6" s="75"/>
      <c r="I6" s="75" t="s">
        <v>324</v>
      </c>
      <c r="J6" s="69"/>
      <c r="K6" s="68"/>
      <c r="L6" s="75" t="s">
        <v>324</v>
      </c>
      <c r="M6" s="69"/>
      <c r="N6" s="68"/>
      <c r="O6" s="75" t="s">
        <v>324</v>
      </c>
      <c r="P6" s="69"/>
      <c r="Q6" s="68"/>
      <c r="R6" s="76" t="s">
        <v>324</v>
      </c>
      <c r="S6" s="69"/>
      <c r="T6" s="68"/>
      <c r="U6" s="75" t="s">
        <v>324</v>
      </c>
      <c r="V6" s="69"/>
      <c r="W6" s="68"/>
      <c r="X6" s="54">
        <v>1.3</v>
      </c>
      <c r="Y6" s="54">
        <v>1.4</v>
      </c>
      <c r="Z6" s="68"/>
      <c r="AA6" s="54">
        <v>177</v>
      </c>
      <c r="AB6" s="54">
        <v>11.3</v>
      </c>
      <c r="AC6" s="68"/>
      <c r="AD6" s="54">
        <v>1</v>
      </c>
      <c r="AE6" s="54">
        <v>0.69999999999999896</v>
      </c>
      <c r="AF6" s="68"/>
      <c r="AG6" s="54">
        <v>2</v>
      </c>
      <c r="AH6" s="54">
        <v>1.4</v>
      </c>
      <c r="AI6" s="68"/>
      <c r="AJ6" s="54">
        <v>12.5</v>
      </c>
      <c r="AK6" s="54">
        <v>17.7</v>
      </c>
      <c r="AL6" s="68"/>
      <c r="AM6" s="54">
        <v>400</v>
      </c>
      <c r="AN6" s="54">
        <v>0</v>
      </c>
      <c r="AO6" s="68"/>
      <c r="AP6" s="54">
        <v>0</v>
      </c>
      <c r="AQ6" s="54">
        <v>0</v>
      </c>
      <c r="AR6" s="68"/>
      <c r="AS6" s="54">
        <v>54</v>
      </c>
      <c r="AT6" s="54">
        <v>67.900000000000006</v>
      </c>
      <c r="AU6" s="68"/>
      <c r="AV6" s="54">
        <v>1</v>
      </c>
      <c r="AW6" s="54">
        <v>0.69999999999999896</v>
      </c>
    </row>
    <row r="7" spans="1:49" x14ac:dyDescent="0.25">
      <c r="A7" s="74" t="s">
        <v>269</v>
      </c>
      <c r="C7" s="76" t="s">
        <v>324</v>
      </c>
      <c r="E7" s="68"/>
      <c r="F7" s="75" t="s">
        <v>324</v>
      </c>
      <c r="G7" s="69"/>
      <c r="H7" s="77"/>
      <c r="I7" s="76" t="s">
        <v>324</v>
      </c>
      <c r="J7" s="69"/>
      <c r="K7" s="68"/>
      <c r="L7" s="76" t="s">
        <v>324</v>
      </c>
      <c r="M7" s="69"/>
      <c r="N7" s="68"/>
      <c r="O7" s="76" t="s">
        <v>324</v>
      </c>
      <c r="P7" s="69"/>
      <c r="Q7" s="68"/>
      <c r="R7" s="76" t="s">
        <v>324</v>
      </c>
      <c r="S7" s="69"/>
      <c r="T7" s="68"/>
      <c r="U7" s="76" t="s">
        <v>324</v>
      </c>
      <c r="V7" s="69"/>
      <c r="W7" s="68"/>
      <c r="X7" s="76" t="s">
        <v>324</v>
      </c>
      <c r="Y7" s="69"/>
      <c r="Z7" s="68"/>
      <c r="AA7" s="75" t="s">
        <v>324</v>
      </c>
      <c r="AB7" s="69"/>
      <c r="AC7" s="68"/>
      <c r="AD7" s="75" t="s">
        <v>324</v>
      </c>
      <c r="AE7" s="69"/>
      <c r="AF7" s="68"/>
      <c r="AG7" s="75" t="s">
        <v>324</v>
      </c>
      <c r="AH7" s="69"/>
      <c r="AI7" s="68"/>
      <c r="AJ7" s="75" t="s">
        <v>324</v>
      </c>
      <c r="AK7" s="69"/>
      <c r="AL7" s="68"/>
      <c r="AM7" s="75" t="s">
        <v>324</v>
      </c>
      <c r="AN7" s="69"/>
      <c r="AO7" s="68"/>
      <c r="AP7" s="75" t="s">
        <v>324</v>
      </c>
      <c r="AQ7" s="69"/>
      <c r="AR7" s="68"/>
      <c r="AS7" s="75" t="s">
        <v>324</v>
      </c>
      <c r="AT7" s="69"/>
      <c r="AU7" s="68"/>
      <c r="AV7" s="75" t="s">
        <v>324</v>
      </c>
      <c r="AW7" s="69"/>
    </row>
    <row r="8" spans="1:49" x14ac:dyDescent="0.25">
      <c r="A8" s="78" t="s">
        <v>271</v>
      </c>
      <c r="C8" s="79" t="s">
        <v>324</v>
      </c>
      <c r="E8" s="68"/>
      <c r="F8" s="76" t="s">
        <v>324</v>
      </c>
      <c r="G8" s="79"/>
      <c r="H8" s="77"/>
      <c r="I8" s="76" t="s">
        <v>324</v>
      </c>
      <c r="J8" s="79"/>
      <c r="K8" s="68"/>
      <c r="L8" s="76" t="s">
        <v>324</v>
      </c>
      <c r="M8" s="79"/>
      <c r="N8" s="68"/>
      <c r="O8" s="80" t="s">
        <v>324</v>
      </c>
      <c r="P8" s="79"/>
      <c r="Q8" s="68"/>
      <c r="R8" s="76" t="s">
        <v>324</v>
      </c>
      <c r="S8" s="69"/>
      <c r="T8" s="68"/>
      <c r="U8" s="76" t="s">
        <v>324</v>
      </c>
      <c r="V8" s="79"/>
      <c r="W8" s="68"/>
      <c r="X8" s="76" t="s">
        <v>324</v>
      </c>
      <c r="Z8" s="68"/>
      <c r="AA8" s="76" t="s">
        <v>324</v>
      </c>
      <c r="AB8" s="79"/>
      <c r="AC8" s="68"/>
      <c r="AD8" s="76" t="s">
        <v>324</v>
      </c>
      <c r="AE8" s="79"/>
      <c r="AF8" s="68"/>
      <c r="AG8" s="75" t="s">
        <v>324</v>
      </c>
      <c r="AH8" s="79"/>
      <c r="AI8" s="68"/>
      <c r="AJ8" s="76" t="s">
        <v>324</v>
      </c>
      <c r="AK8" s="79"/>
      <c r="AL8" s="68"/>
      <c r="AM8" s="76" t="s">
        <v>324</v>
      </c>
      <c r="AN8" s="79"/>
      <c r="AO8" s="68"/>
      <c r="AP8" s="75" t="s">
        <v>324</v>
      </c>
      <c r="AQ8" s="76"/>
      <c r="AR8" s="68"/>
      <c r="AS8" s="80" t="s">
        <v>324</v>
      </c>
      <c r="AT8" s="79"/>
      <c r="AU8" s="68"/>
      <c r="AV8" s="76" t="s">
        <v>324</v>
      </c>
      <c r="AW8" s="79"/>
    </row>
    <row r="9" spans="1:49" x14ac:dyDescent="0.25">
      <c r="A9" s="78" t="s">
        <v>272</v>
      </c>
      <c r="C9" s="54">
        <v>400</v>
      </c>
      <c r="D9" s="54">
        <v>0</v>
      </c>
      <c r="E9" s="68"/>
      <c r="F9" s="54">
        <v>6</v>
      </c>
      <c r="G9" s="54">
        <v>7.1</v>
      </c>
      <c r="H9" s="68"/>
      <c r="I9" s="54">
        <v>400</v>
      </c>
      <c r="J9" s="54">
        <v>0</v>
      </c>
      <c r="K9" s="68"/>
      <c r="L9" s="54">
        <v>400</v>
      </c>
      <c r="M9" s="54">
        <v>0</v>
      </c>
      <c r="N9" s="68"/>
      <c r="O9" s="54">
        <v>400</v>
      </c>
      <c r="P9" s="54">
        <v>0</v>
      </c>
      <c r="Q9" s="68"/>
      <c r="R9" s="54">
        <v>1.5</v>
      </c>
      <c r="S9" s="54">
        <v>0.69999999999999896</v>
      </c>
      <c r="T9" s="68"/>
      <c r="U9" s="54">
        <v>1</v>
      </c>
      <c r="V9" s="54">
        <v>0.5</v>
      </c>
      <c r="W9" s="68"/>
      <c r="X9" s="54">
        <v>207.5</v>
      </c>
      <c r="Y9" s="54">
        <v>272</v>
      </c>
      <c r="Z9" s="68"/>
      <c r="AA9" s="54">
        <v>200.5</v>
      </c>
      <c r="AB9" s="54">
        <v>282</v>
      </c>
      <c r="AC9" s="68"/>
      <c r="AD9" s="54">
        <v>109.5</v>
      </c>
      <c r="AE9" s="54">
        <v>2</v>
      </c>
      <c r="AF9" s="68"/>
      <c r="AG9" s="54">
        <v>1.5</v>
      </c>
      <c r="AH9" s="54">
        <v>0.69999999999999896</v>
      </c>
      <c r="AI9" s="68"/>
      <c r="AJ9" s="54">
        <v>4</v>
      </c>
      <c r="AK9" s="54">
        <v>5.7</v>
      </c>
      <c r="AL9" s="68"/>
      <c r="AM9" s="54">
        <v>400</v>
      </c>
      <c r="AN9" s="54">
        <v>0</v>
      </c>
      <c r="AO9" s="68"/>
      <c r="AP9" s="54">
        <v>0</v>
      </c>
      <c r="AQ9" s="54">
        <v>0</v>
      </c>
      <c r="AR9" s="68"/>
      <c r="AS9" s="54">
        <v>206</v>
      </c>
      <c r="AT9" s="54">
        <v>274</v>
      </c>
      <c r="AU9" s="68"/>
      <c r="AV9" s="54">
        <v>8</v>
      </c>
      <c r="AW9" s="54">
        <v>2.8</v>
      </c>
    </row>
    <row r="10" spans="1:49" x14ac:dyDescent="0.25">
      <c r="A10" s="78" t="s">
        <v>273</v>
      </c>
      <c r="C10" s="54">
        <v>400</v>
      </c>
      <c r="D10" s="54">
        <v>0</v>
      </c>
      <c r="E10" s="68"/>
      <c r="F10" s="54">
        <v>400</v>
      </c>
      <c r="G10" s="54">
        <v>0</v>
      </c>
      <c r="H10" s="68"/>
      <c r="I10" s="54">
        <v>400</v>
      </c>
      <c r="J10" s="54">
        <v>0</v>
      </c>
      <c r="K10" s="68"/>
      <c r="L10" s="54">
        <v>400</v>
      </c>
      <c r="M10" s="54">
        <v>0</v>
      </c>
      <c r="N10" s="68"/>
      <c r="O10" s="54">
        <v>400</v>
      </c>
      <c r="P10" s="54">
        <v>0</v>
      </c>
      <c r="Q10" s="68"/>
      <c r="R10" s="54">
        <v>4.5</v>
      </c>
      <c r="S10" s="54">
        <v>3.5</v>
      </c>
      <c r="T10" s="68"/>
      <c r="U10" s="54">
        <v>1</v>
      </c>
      <c r="V10" s="54">
        <v>1.4</v>
      </c>
      <c r="W10" s="68"/>
      <c r="X10" s="54">
        <v>0</v>
      </c>
      <c r="Y10" s="54">
        <v>0</v>
      </c>
      <c r="Z10" s="68"/>
      <c r="AA10" s="54">
        <v>253.5</v>
      </c>
      <c r="AB10" s="54">
        <v>207</v>
      </c>
      <c r="AC10" s="68"/>
      <c r="AD10" s="54">
        <v>73</v>
      </c>
      <c r="AE10" s="54">
        <v>52</v>
      </c>
      <c r="AF10" s="68"/>
      <c r="AG10" s="54">
        <v>2.5</v>
      </c>
      <c r="AH10" s="54">
        <v>3.5</v>
      </c>
      <c r="AI10" s="68"/>
      <c r="AJ10" s="54">
        <v>1.5</v>
      </c>
      <c r="AK10" s="54">
        <v>0.69999999999999896</v>
      </c>
      <c r="AL10" s="68"/>
      <c r="AM10" s="54">
        <v>30</v>
      </c>
      <c r="AN10" s="54">
        <v>0</v>
      </c>
      <c r="AO10" s="68"/>
      <c r="AP10" s="54">
        <v>0</v>
      </c>
      <c r="AQ10" s="54">
        <v>0</v>
      </c>
      <c r="AR10" s="68"/>
      <c r="AS10" s="54">
        <v>0</v>
      </c>
      <c r="AT10" s="54">
        <v>0</v>
      </c>
      <c r="AU10" s="68"/>
      <c r="AV10" s="54">
        <v>400</v>
      </c>
      <c r="AW10" s="54">
        <v>0</v>
      </c>
    </row>
    <row r="11" spans="1:49" x14ac:dyDescent="0.25">
      <c r="A11" s="78"/>
      <c r="C11" s="69" t="s">
        <v>261</v>
      </c>
      <c r="D11" s="69" t="s">
        <v>92</v>
      </c>
      <c r="F11" s="69" t="s">
        <v>261</v>
      </c>
      <c r="G11" s="69" t="s">
        <v>92</v>
      </c>
      <c r="H11" s="68"/>
      <c r="I11" s="69" t="s">
        <v>261</v>
      </c>
      <c r="J11" s="69" t="s">
        <v>92</v>
      </c>
      <c r="K11" s="68"/>
      <c r="L11" s="69" t="s">
        <v>261</v>
      </c>
      <c r="M11" s="69" t="s">
        <v>92</v>
      </c>
      <c r="N11" s="68"/>
      <c r="O11" s="69" t="s">
        <v>261</v>
      </c>
      <c r="P11" s="69" t="s">
        <v>92</v>
      </c>
      <c r="Q11" s="68"/>
      <c r="T11" s="68"/>
      <c r="W11" s="68"/>
      <c r="Z11" s="68"/>
      <c r="AC11" s="68"/>
      <c r="AF11" s="68"/>
      <c r="AI11" s="68"/>
      <c r="AL11" s="68"/>
      <c r="AO11" s="68"/>
      <c r="AR11" s="68"/>
      <c r="AU11" s="68"/>
    </row>
    <row r="12" spans="1:49" ht="15.75" x14ac:dyDescent="0.25">
      <c r="A12" s="81" t="s">
        <v>274</v>
      </c>
      <c r="B12" s="82" t="s">
        <v>275</v>
      </c>
      <c r="C12" s="82">
        <f>AVERAGE(C5:C6,C9:C10)</f>
        <v>400</v>
      </c>
      <c r="D12" s="82">
        <f>STDEV(C5:C6,C9:C10)</f>
        <v>0</v>
      </c>
      <c r="E12" s="83" t="s">
        <v>276</v>
      </c>
      <c r="F12" s="82">
        <f>AVERAGE(F5,F9:F10)</f>
        <v>268.66666666666669</v>
      </c>
      <c r="G12" s="82">
        <f>STDEV(F5,F9:F10)</f>
        <v>227.47600606071254</v>
      </c>
      <c r="H12" s="83" t="s">
        <v>276</v>
      </c>
      <c r="I12" s="82">
        <f>AVERAGE(I5,I9:I10)</f>
        <v>400</v>
      </c>
      <c r="J12" s="82">
        <v>0</v>
      </c>
      <c r="K12" s="83" t="s">
        <v>276</v>
      </c>
      <c r="L12" s="82">
        <f>AVERAGE(L5,L9:L10)</f>
        <v>400</v>
      </c>
      <c r="M12" s="82">
        <v>0</v>
      </c>
      <c r="N12" s="83" t="s">
        <v>276</v>
      </c>
      <c r="O12" s="82">
        <f>AVERAGE(O5,O9:O10)</f>
        <v>400</v>
      </c>
      <c r="P12" s="82">
        <v>0</v>
      </c>
      <c r="Q12" s="83" t="s">
        <v>276</v>
      </c>
      <c r="R12" s="82">
        <f>AVERAGE(R5,R9:R10)</f>
        <v>3</v>
      </c>
      <c r="S12" s="82">
        <f>STDEV(R5,R9:R10)</f>
        <v>1.5</v>
      </c>
      <c r="T12" s="83" t="s">
        <v>276</v>
      </c>
      <c r="U12" s="82">
        <f>AVERAGE(U5,U9:U10)</f>
        <v>1.6666666666666667</v>
      </c>
      <c r="V12" s="82">
        <f>STDEV(U5,U9:U10)</f>
        <v>1.1547005383792515</v>
      </c>
      <c r="W12" s="83" t="s">
        <v>275</v>
      </c>
      <c r="X12" s="82">
        <f>AVERAGE(X5:X6,X9:X10)</f>
        <v>52.2</v>
      </c>
      <c r="Y12" s="82">
        <f>STDEV(X5:X6,X9:X10)</f>
        <v>103.53514701137323</v>
      </c>
      <c r="Z12" s="83" t="s">
        <v>275</v>
      </c>
      <c r="AA12" s="82">
        <f>AVERAGE(AA5:AA6,AA9:AA10)</f>
        <v>257.75</v>
      </c>
      <c r="AB12" s="82">
        <f>STDEV(AA5:AA6,AA9:AA10)</f>
        <v>100.08538021775875</v>
      </c>
      <c r="AC12" s="83" t="s">
        <v>275</v>
      </c>
      <c r="AD12" s="82">
        <f>AVERAGE(AD5:AD6,AD9:AD10)</f>
        <v>45.875</v>
      </c>
      <c r="AE12" s="82">
        <f>STDEV(AD5:AD6,AD9:AD10)</f>
        <v>54.473808691272296</v>
      </c>
      <c r="AF12" s="83" t="s">
        <v>275</v>
      </c>
      <c r="AG12" s="82">
        <f>AVERAGE(AG5:AG6,AG9:AG10)</f>
        <v>1.75</v>
      </c>
      <c r="AH12" s="82">
        <f>STDEV(AG5:AG6,AG9:AG10)</f>
        <v>0.6454972243679028</v>
      </c>
      <c r="AI12" s="83" t="s">
        <v>275</v>
      </c>
      <c r="AJ12" s="82">
        <f>AVERAGE(AJ5:AJ6,AJ9:AJ10)</f>
        <v>4.875</v>
      </c>
      <c r="AK12" s="82">
        <f>STDEV(AJ5:AJ6,AJ9:AJ10)</f>
        <v>5.2181574014844232</v>
      </c>
      <c r="AL12" s="83" t="s">
        <v>275</v>
      </c>
      <c r="AM12" s="82">
        <f>AVERAGE(AM5:AM6,AM9:AM10)</f>
        <v>234.75</v>
      </c>
      <c r="AN12" s="82">
        <f>STDEV(AM5:AM6,AM9:AM10)</f>
        <v>193.52067073054496</v>
      </c>
      <c r="AO12" s="83" t="s">
        <v>275</v>
      </c>
      <c r="AP12" s="82">
        <f ca="1">AVERAGE(AP12)+AVERAGE(AP5:AP6,AP9:AP10)</f>
        <v>0</v>
      </c>
      <c r="AQ12" s="82">
        <v>0</v>
      </c>
      <c r="AR12" s="83" t="s">
        <v>275</v>
      </c>
      <c r="AS12" s="82">
        <f>AVERAGE(AS5:AS6,AS9:AS10)</f>
        <v>65</v>
      </c>
      <c r="AT12" s="82">
        <f>STDEV(AS5:AS6,AS9:AS10)</f>
        <v>97.385830591518811</v>
      </c>
      <c r="AU12" s="83" t="s">
        <v>275</v>
      </c>
      <c r="AV12" s="82">
        <f>AVERAGE(AV5:AV6,AV9:AV10)</f>
        <v>118.75</v>
      </c>
      <c r="AW12" s="82">
        <f>STDEV(AV5:AV6,AV9:AV10)</f>
        <v>189.74961572205268</v>
      </c>
    </row>
    <row r="13" spans="1:49" x14ac:dyDescent="0.25">
      <c r="A13" s="78"/>
      <c r="E13" s="68"/>
      <c r="H13" s="68"/>
      <c r="K13" s="68"/>
      <c r="N13" s="68"/>
      <c r="Q13" s="68"/>
      <c r="T13" s="68"/>
      <c r="W13" s="68"/>
      <c r="Z13" s="68"/>
      <c r="AC13" s="68"/>
      <c r="AF13" s="68"/>
      <c r="AI13" s="68"/>
      <c r="AL13" s="68"/>
      <c r="AO13" s="68"/>
      <c r="AR13" s="68"/>
      <c r="AU13" s="68"/>
    </row>
    <row r="14" spans="1:49" x14ac:dyDescent="0.25">
      <c r="A14" s="84" t="s">
        <v>277</v>
      </c>
      <c r="B14" s="85"/>
      <c r="C14" s="85">
        <v>0</v>
      </c>
      <c r="D14" s="85">
        <v>0</v>
      </c>
      <c r="E14" s="86"/>
      <c r="F14" s="85">
        <v>26</v>
      </c>
      <c r="G14" s="85">
        <v>36.799999999999898</v>
      </c>
      <c r="H14" s="86"/>
      <c r="I14" s="85">
        <v>0.5</v>
      </c>
      <c r="J14" s="85">
        <v>0.69999999999999896</v>
      </c>
      <c r="K14" s="86"/>
      <c r="L14" s="85">
        <v>0.5</v>
      </c>
      <c r="M14" s="85">
        <v>0.69999999999999896</v>
      </c>
      <c r="N14" s="86"/>
      <c r="O14" s="85">
        <v>1</v>
      </c>
      <c r="P14" s="85">
        <v>0</v>
      </c>
      <c r="Q14" s="86"/>
      <c r="R14" s="85">
        <v>0.5</v>
      </c>
      <c r="S14" s="85">
        <v>0.69999999999999896</v>
      </c>
      <c r="T14" s="86"/>
      <c r="U14" s="85">
        <v>1</v>
      </c>
      <c r="V14" s="85">
        <v>1.4</v>
      </c>
      <c r="W14" s="86"/>
      <c r="X14" s="85">
        <v>0</v>
      </c>
      <c r="Y14" s="85">
        <v>0</v>
      </c>
      <c r="Z14" s="86"/>
      <c r="AA14" s="85">
        <v>0</v>
      </c>
      <c r="AB14" s="85">
        <v>0</v>
      </c>
      <c r="AC14" s="86"/>
      <c r="AD14" s="85">
        <v>0.5</v>
      </c>
      <c r="AE14" s="85">
        <v>0.69999999999999896</v>
      </c>
      <c r="AF14" s="86"/>
      <c r="AG14" s="85">
        <v>0</v>
      </c>
      <c r="AH14" s="85">
        <v>0</v>
      </c>
      <c r="AI14" s="86"/>
      <c r="AJ14" s="85">
        <v>1</v>
      </c>
      <c r="AK14" s="85">
        <v>1.4</v>
      </c>
      <c r="AL14" s="86"/>
      <c r="AM14" s="85">
        <v>1</v>
      </c>
      <c r="AN14" s="85">
        <v>0</v>
      </c>
      <c r="AO14" s="86"/>
      <c r="AP14" s="85">
        <v>0.5</v>
      </c>
      <c r="AQ14" s="85">
        <v>0.69999999999999896</v>
      </c>
      <c r="AR14" s="86"/>
      <c r="AS14" s="85">
        <v>0</v>
      </c>
      <c r="AT14" s="85">
        <v>0</v>
      </c>
      <c r="AU14" s="86"/>
      <c r="AV14" s="85">
        <v>0.5</v>
      </c>
      <c r="AW14" s="85">
        <v>0.69999999999999896</v>
      </c>
    </row>
    <row r="15" spans="1:49" x14ac:dyDescent="0.25">
      <c r="A15" s="87"/>
      <c r="E15" s="68"/>
      <c r="H15" s="68"/>
      <c r="K15" s="68"/>
      <c r="N15" s="68"/>
      <c r="Q15" s="68"/>
      <c r="T15" s="68"/>
      <c r="W15" s="68"/>
      <c r="Z15" s="68"/>
      <c r="AC15" s="68"/>
      <c r="AF15" s="68"/>
      <c r="AI15" s="68"/>
      <c r="AL15" s="68"/>
      <c r="AO15" s="68"/>
      <c r="AR15" s="68"/>
      <c r="AU15" s="68"/>
    </row>
    <row r="16" spans="1:49" x14ac:dyDescent="0.25">
      <c r="A16" s="87"/>
      <c r="E16" s="68"/>
      <c r="H16" s="68"/>
      <c r="K16" s="68"/>
      <c r="N16" s="68"/>
      <c r="Q16" s="68"/>
      <c r="T16" s="68"/>
      <c r="W16" s="68"/>
      <c r="Z16" s="68"/>
      <c r="AC16" s="68"/>
      <c r="AF16" s="68"/>
      <c r="AI16" s="68"/>
      <c r="AL16" s="68"/>
      <c r="AO16" s="68"/>
      <c r="AR16" s="68"/>
      <c r="AU16" s="68"/>
    </row>
    <row r="17" spans="1:49" x14ac:dyDescent="0.25">
      <c r="A17" s="74" t="s">
        <v>269</v>
      </c>
      <c r="C17" s="79"/>
      <c r="E17" s="68"/>
      <c r="F17" s="76" t="s">
        <v>324</v>
      </c>
      <c r="G17" s="79"/>
      <c r="H17" s="80"/>
      <c r="I17" s="80" t="s">
        <v>324</v>
      </c>
      <c r="J17" s="79"/>
      <c r="K17" s="68"/>
      <c r="L17" s="88" t="s">
        <v>324</v>
      </c>
      <c r="M17" s="79"/>
      <c r="N17" s="53" t="s">
        <v>324</v>
      </c>
      <c r="O17" s="104"/>
      <c r="P17" s="105"/>
      <c r="Q17" s="68"/>
      <c r="R17" s="76" t="s">
        <v>324</v>
      </c>
      <c r="S17" s="79"/>
      <c r="T17" s="68"/>
      <c r="U17" s="80" t="s">
        <v>324</v>
      </c>
      <c r="V17" s="79"/>
      <c r="W17" s="68"/>
      <c r="X17" s="80" t="s">
        <v>324</v>
      </c>
      <c r="Y17" s="79"/>
      <c r="Z17" s="68"/>
      <c r="AA17" s="80" t="s">
        <v>324</v>
      </c>
      <c r="AB17" s="79"/>
      <c r="AC17" s="68"/>
      <c r="AD17" s="76" t="s">
        <v>324</v>
      </c>
      <c r="AE17" s="79"/>
      <c r="AF17" s="68"/>
      <c r="AG17" s="80" t="s">
        <v>324</v>
      </c>
      <c r="AH17" s="79"/>
      <c r="AI17" s="68"/>
      <c r="AJ17" s="80" t="s">
        <v>324</v>
      </c>
      <c r="AK17" s="79"/>
      <c r="AL17" s="68"/>
      <c r="AM17" s="76" t="s">
        <v>324</v>
      </c>
      <c r="AN17" s="79"/>
      <c r="AO17" s="68"/>
      <c r="AP17" s="75" t="s">
        <v>324</v>
      </c>
      <c r="AQ17" s="76"/>
      <c r="AR17" s="68"/>
      <c r="AS17" s="80" t="s">
        <v>324</v>
      </c>
      <c r="AT17" s="79"/>
      <c r="AU17" s="68"/>
      <c r="AV17" s="80" t="s">
        <v>324</v>
      </c>
      <c r="AW17" s="79"/>
    </row>
    <row r="18" spans="1:49" x14ac:dyDescent="0.25">
      <c r="A18" s="78" t="s">
        <v>278</v>
      </c>
      <c r="C18" s="54">
        <v>3</v>
      </c>
      <c r="D18" s="54">
        <v>4.2</v>
      </c>
      <c r="E18" s="68"/>
      <c r="F18" s="54">
        <v>359.5</v>
      </c>
      <c r="G18" s="54">
        <v>12</v>
      </c>
      <c r="H18" s="68"/>
      <c r="I18" s="54">
        <v>0.5</v>
      </c>
      <c r="J18" s="54">
        <v>0.69999999999999896</v>
      </c>
      <c r="K18" s="68"/>
      <c r="L18" s="54">
        <v>3</v>
      </c>
      <c r="M18" s="54">
        <v>4.2</v>
      </c>
      <c r="N18" s="68"/>
      <c r="O18" s="54">
        <v>2.5</v>
      </c>
      <c r="P18" s="54">
        <v>3.5</v>
      </c>
      <c r="Q18" s="68"/>
      <c r="R18" s="54">
        <v>2</v>
      </c>
      <c r="S18" s="54">
        <v>1.4</v>
      </c>
      <c r="T18" s="68"/>
      <c r="U18" s="54">
        <v>5</v>
      </c>
      <c r="V18" s="54">
        <v>7.1</v>
      </c>
      <c r="W18" s="68"/>
      <c r="X18" s="54">
        <v>5</v>
      </c>
      <c r="Y18" s="54">
        <v>1.4</v>
      </c>
      <c r="Z18" s="68"/>
      <c r="AA18" s="54">
        <v>6.5</v>
      </c>
      <c r="AB18" s="54">
        <v>2.1</v>
      </c>
      <c r="AC18" s="68"/>
      <c r="AD18" s="54">
        <v>25.5</v>
      </c>
      <c r="AE18" s="54">
        <v>3.5</v>
      </c>
      <c r="AF18" s="68"/>
      <c r="AG18" s="54">
        <v>0</v>
      </c>
      <c r="AH18" s="54">
        <v>0</v>
      </c>
      <c r="AI18" s="68"/>
      <c r="AJ18" s="54">
        <v>0.5</v>
      </c>
      <c r="AK18" s="54">
        <v>0.69999999999999896</v>
      </c>
      <c r="AL18" s="68"/>
      <c r="AM18" s="54">
        <v>400</v>
      </c>
      <c r="AN18" s="54">
        <v>0</v>
      </c>
      <c r="AO18" s="68"/>
      <c r="AP18" s="54">
        <v>0</v>
      </c>
      <c r="AQ18" s="54">
        <v>0</v>
      </c>
      <c r="AR18" s="68"/>
      <c r="AS18" s="54">
        <v>0.5</v>
      </c>
      <c r="AT18" s="54">
        <v>0.69999999999999896</v>
      </c>
      <c r="AU18" s="68"/>
      <c r="AV18" s="54">
        <v>4</v>
      </c>
      <c r="AW18" s="54">
        <v>5.7</v>
      </c>
    </row>
    <row r="19" spans="1:49" x14ac:dyDescent="0.25">
      <c r="A19" s="78" t="s">
        <v>279</v>
      </c>
      <c r="C19" s="54">
        <v>27.5</v>
      </c>
      <c r="D19" s="54">
        <v>27.5</v>
      </c>
      <c r="E19" s="68"/>
      <c r="F19" s="76" t="s">
        <v>324</v>
      </c>
      <c r="G19" s="76"/>
      <c r="H19" s="68"/>
      <c r="I19" s="54">
        <v>20</v>
      </c>
      <c r="J19" s="54">
        <v>18.399999999999999</v>
      </c>
      <c r="K19" s="68"/>
      <c r="L19" s="54">
        <v>0</v>
      </c>
      <c r="M19" s="54">
        <v>0</v>
      </c>
      <c r="N19" s="68"/>
      <c r="O19" s="54">
        <v>38</v>
      </c>
      <c r="P19" s="54">
        <v>8.5</v>
      </c>
      <c r="Q19" s="68"/>
      <c r="R19" s="54">
        <v>0.5</v>
      </c>
      <c r="S19" s="54">
        <v>0.69999999999999896</v>
      </c>
      <c r="T19" s="68"/>
      <c r="U19" s="54">
        <v>0</v>
      </c>
      <c r="V19" s="54">
        <v>0</v>
      </c>
      <c r="W19" s="68"/>
      <c r="X19" s="54">
        <v>0</v>
      </c>
      <c r="Y19" s="54">
        <v>0</v>
      </c>
      <c r="Z19" s="68"/>
      <c r="AA19" s="54">
        <v>0</v>
      </c>
      <c r="AB19" s="54">
        <v>0</v>
      </c>
      <c r="AC19" s="68"/>
      <c r="AD19" s="54">
        <v>0.5</v>
      </c>
      <c r="AE19" s="54">
        <v>0.69999999999999896</v>
      </c>
      <c r="AF19" s="68"/>
      <c r="AG19" s="54">
        <v>0</v>
      </c>
      <c r="AH19" s="54">
        <v>0</v>
      </c>
      <c r="AI19" s="68"/>
      <c r="AJ19" s="54">
        <v>0</v>
      </c>
      <c r="AK19" s="54">
        <v>0</v>
      </c>
      <c r="AL19" s="68"/>
      <c r="AM19" s="54">
        <v>0</v>
      </c>
      <c r="AN19" s="54">
        <v>0</v>
      </c>
      <c r="AO19" s="68"/>
      <c r="AP19" s="54">
        <v>0</v>
      </c>
      <c r="AQ19" s="54">
        <v>0</v>
      </c>
      <c r="AR19" s="68"/>
      <c r="AS19" s="54">
        <v>0</v>
      </c>
      <c r="AT19" s="54">
        <v>0</v>
      </c>
      <c r="AU19" s="68"/>
      <c r="AV19" s="54">
        <v>0.5</v>
      </c>
      <c r="AW19" s="54">
        <v>0.69999999999999896</v>
      </c>
    </row>
    <row r="20" spans="1:49" x14ac:dyDescent="0.25">
      <c r="A20" s="78" t="s">
        <v>280</v>
      </c>
      <c r="C20" s="54">
        <v>1</v>
      </c>
      <c r="D20" s="54">
        <v>0</v>
      </c>
      <c r="E20" s="68"/>
      <c r="F20" s="54">
        <v>400</v>
      </c>
      <c r="G20" s="54">
        <v>0</v>
      </c>
      <c r="H20" s="68"/>
      <c r="I20" s="54">
        <v>2</v>
      </c>
      <c r="J20" s="54">
        <v>2.8</v>
      </c>
      <c r="K20" s="68"/>
      <c r="L20" s="54">
        <v>0</v>
      </c>
      <c r="M20" s="54">
        <v>0</v>
      </c>
      <c r="N20" s="68"/>
      <c r="O20" s="54">
        <v>2</v>
      </c>
      <c r="P20" s="54">
        <v>2.8</v>
      </c>
      <c r="Q20" s="68"/>
      <c r="R20" s="76" t="s">
        <v>324</v>
      </c>
      <c r="S20" s="79"/>
      <c r="T20" s="68"/>
      <c r="U20" s="54">
        <v>0</v>
      </c>
      <c r="V20" s="54">
        <v>0</v>
      </c>
      <c r="W20" s="68"/>
      <c r="X20" s="54">
        <v>0</v>
      </c>
      <c r="Y20" s="54">
        <v>0</v>
      </c>
      <c r="Z20" s="68"/>
      <c r="AA20" s="54">
        <v>0</v>
      </c>
      <c r="AB20" s="54">
        <v>0</v>
      </c>
      <c r="AC20" s="68"/>
      <c r="AD20" s="54">
        <v>0</v>
      </c>
      <c r="AE20" s="54">
        <v>0</v>
      </c>
      <c r="AF20" s="68"/>
      <c r="AG20" s="76" t="s">
        <v>324</v>
      </c>
      <c r="AI20" s="68"/>
      <c r="AJ20" s="54">
        <v>1</v>
      </c>
      <c r="AK20" s="54">
        <v>1.4</v>
      </c>
      <c r="AL20" s="68"/>
      <c r="AM20" s="54">
        <v>0</v>
      </c>
      <c r="AN20" s="54">
        <v>0</v>
      </c>
      <c r="AO20" s="68"/>
      <c r="AP20" s="54">
        <v>0</v>
      </c>
      <c r="AQ20" s="54">
        <v>0</v>
      </c>
      <c r="AR20" s="68"/>
      <c r="AS20" s="54">
        <v>0</v>
      </c>
      <c r="AT20" s="54">
        <v>0</v>
      </c>
      <c r="AU20" s="68"/>
      <c r="AV20" s="54">
        <v>0</v>
      </c>
      <c r="AW20" s="54">
        <v>0</v>
      </c>
    </row>
    <row r="21" spans="1:49" x14ac:dyDescent="0.25">
      <c r="A21" s="74"/>
      <c r="E21" s="68"/>
      <c r="H21" s="68"/>
      <c r="K21" s="68"/>
      <c r="N21" s="68"/>
      <c r="Q21" s="68"/>
      <c r="T21" s="68"/>
      <c r="W21" s="68"/>
      <c r="Z21" s="68"/>
      <c r="AC21" s="68"/>
      <c r="AF21" s="68"/>
      <c r="AG21" s="75"/>
      <c r="AI21" s="68"/>
      <c r="AL21" s="68"/>
      <c r="AO21" s="68"/>
      <c r="AR21" s="68"/>
      <c r="AU21" s="68"/>
    </row>
    <row r="22" spans="1:49" x14ac:dyDescent="0.25">
      <c r="A22" s="78" t="s">
        <v>281</v>
      </c>
      <c r="C22" s="54">
        <v>10</v>
      </c>
      <c r="D22" s="54">
        <v>1</v>
      </c>
      <c r="E22" s="68"/>
      <c r="F22" s="54">
        <v>400</v>
      </c>
      <c r="G22" s="54">
        <v>0</v>
      </c>
      <c r="H22" s="68"/>
      <c r="I22" s="54">
        <v>39.5</v>
      </c>
      <c r="J22" s="54">
        <v>10.5</v>
      </c>
      <c r="K22" s="68"/>
      <c r="L22" s="54">
        <v>6</v>
      </c>
      <c r="M22" s="54">
        <v>2</v>
      </c>
      <c r="N22" s="68"/>
      <c r="O22" s="54">
        <v>0</v>
      </c>
      <c r="P22" s="54">
        <v>0</v>
      </c>
      <c r="Q22" s="68"/>
      <c r="R22" s="54">
        <v>0</v>
      </c>
      <c r="S22" s="54">
        <v>0</v>
      </c>
      <c r="T22" s="68"/>
      <c r="U22" s="54">
        <v>0</v>
      </c>
      <c r="V22" s="54">
        <v>0</v>
      </c>
      <c r="W22" s="68"/>
      <c r="X22" s="54">
        <v>0</v>
      </c>
      <c r="Y22" s="54">
        <v>0</v>
      </c>
      <c r="Z22" s="68"/>
      <c r="AA22" s="54">
        <v>0</v>
      </c>
      <c r="AB22" s="54">
        <v>0</v>
      </c>
      <c r="AC22" s="68"/>
      <c r="AD22" s="54">
        <v>0</v>
      </c>
      <c r="AE22" s="54">
        <v>0</v>
      </c>
      <c r="AF22" s="68"/>
      <c r="AG22" s="54">
        <v>0.5</v>
      </c>
      <c r="AH22" s="54">
        <v>0.5</v>
      </c>
      <c r="AI22" s="68"/>
      <c r="AJ22" s="54">
        <v>0</v>
      </c>
      <c r="AK22" s="54">
        <v>0</v>
      </c>
      <c r="AL22" s="68"/>
      <c r="AM22" s="54">
        <v>0</v>
      </c>
      <c r="AN22" s="54">
        <v>0</v>
      </c>
      <c r="AO22" s="68"/>
      <c r="AP22" s="54">
        <v>0.5</v>
      </c>
      <c r="AQ22" s="54">
        <v>0.5</v>
      </c>
      <c r="AR22" s="68"/>
      <c r="AS22" s="54">
        <v>0.5</v>
      </c>
      <c r="AT22" s="54">
        <v>0.5</v>
      </c>
      <c r="AU22" s="68"/>
      <c r="AV22" s="54">
        <v>0</v>
      </c>
      <c r="AW22" s="54">
        <v>0</v>
      </c>
    </row>
    <row r="23" spans="1:49" x14ac:dyDescent="0.25">
      <c r="A23" s="78" t="s">
        <v>282</v>
      </c>
      <c r="C23" s="54" t="s">
        <v>324</v>
      </c>
      <c r="E23" s="68"/>
      <c r="F23" s="76" t="s">
        <v>324</v>
      </c>
      <c r="H23" s="77"/>
      <c r="I23" s="76" t="s">
        <v>324</v>
      </c>
      <c r="K23" s="68"/>
      <c r="L23" s="76" t="s">
        <v>324</v>
      </c>
      <c r="N23" s="68"/>
      <c r="Q23" s="68"/>
      <c r="R23" s="76" t="s">
        <v>324</v>
      </c>
      <c r="T23" s="68"/>
      <c r="U23" s="76" t="s">
        <v>324</v>
      </c>
      <c r="W23" s="68"/>
      <c r="X23" s="76" t="s">
        <v>324</v>
      </c>
      <c r="Z23" s="68"/>
      <c r="AA23" s="76" t="s">
        <v>324</v>
      </c>
      <c r="AC23" s="68"/>
      <c r="AD23" s="76" t="s">
        <v>324</v>
      </c>
      <c r="AF23" s="68"/>
      <c r="AG23" s="76" t="s">
        <v>324</v>
      </c>
      <c r="AI23" s="68"/>
      <c r="AJ23" s="76" t="s">
        <v>324</v>
      </c>
      <c r="AL23" s="68"/>
      <c r="AM23" s="76" t="s">
        <v>324</v>
      </c>
      <c r="AO23" s="68"/>
      <c r="AP23" s="76" t="s">
        <v>324</v>
      </c>
      <c r="AR23" s="68"/>
      <c r="AS23" s="76" t="s">
        <v>324</v>
      </c>
      <c r="AU23" s="68"/>
      <c r="AV23" s="76" t="s">
        <v>324</v>
      </c>
    </row>
    <row r="24" spans="1:49" x14ac:dyDescent="0.25">
      <c r="A24" s="78" t="s">
        <v>283</v>
      </c>
      <c r="C24" s="54">
        <v>0</v>
      </c>
      <c r="D24" s="54">
        <v>0</v>
      </c>
      <c r="E24" s="68"/>
      <c r="F24" s="54">
        <v>400</v>
      </c>
      <c r="G24" s="54">
        <v>0</v>
      </c>
      <c r="H24" s="68"/>
      <c r="I24" s="54">
        <v>0</v>
      </c>
      <c r="J24" s="54">
        <v>0</v>
      </c>
      <c r="K24" s="68"/>
      <c r="L24" s="54">
        <v>0</v>
      </c>
      <c r="M24" s="54">
        <v>0</v>
      </c>
      <c r="N24" s="68"/>
      <c r="O24" s="54">
        <v>0.5</v>
      </c>
      <c r="P24" s="54">
        <v>0.5</v>
      </c>
      <c r="Q24" s="68"/>
      <c r="R24" s="54">
        <v>0</v>
      </c>
      <c r="S24" s="54">
        <v>0</v>
      </c>
      <c r="T24" s="68"/>
      <c r="U24" s="54">
        <v>0</v>
      </c>
      <c r="V24" s="54">
        <v>0</v>
      </c>
      <c r="W24" s="68"/>
      <c r="X24" s="54">
        <v>0</v>
      </c>
      <c r="Y24" s="54">
        <v>0</v>
      </c>
      <c r="Z24" s="68"/>
      <c r="AA24" s="54">
        <v>0</v>
      </c>
      <c r="AB24" s="54">
        <v>0</v>
      </c>
      <c r="AC24" s="68"/>
      <c r="AD24" s="54">
        <v>0</v>
      </c>
      <c r="AE24" s="54">
        <v>0</v>
      </c>
      <c r="AF24" s="68"/>
      <c r="AG24" s="54">
        <v>0</v>
      </c>
      <c r="AH24" s="54">
        <v>0</v>
      </c>
      <c r="AI24" s="68"/>
      <c r="AJ24" s="54">
        <v>0</v>
      </c>
      <c r="AK24" s="54">
        <v>0</v>
      </c>
      <c r="AL24" s="68"/>
      <c r="AM24" s="54">
        <v>0</v>
      </c>
      <c r="AN24" s="54">
        <v>0</v>
      </c>
      <c r="AO24" s="68"/>
      <c r="AP24" s="54">
        <v>0.5</v>
      </c>
      <c r="AQ24" s="54">
        <v>0.5</v>
      </c>
      <c r="AR24" s="68"/>
      <c r="AS24" s="54">
        <v>0</v>
      </c>
      <c r="AT24" s="54">
        <v>0</v>
      </c>
      <c r="AU24" s="68"/>
      <c r="AV24" s="54">
        <v>0.5</v>
      </c>
      <c r="AW24" s="54">
        <v>0.5</v>
      </c>
    </row>
    <row r="25" spans="1:49" x14ac:dyDescent="0.25">
      <c r="A25" s="78" t="s">
        <v>284</v>
      </c>
      <c r="C25" s="54">
        <v>0</v>
      </c>
      <c r="D25" s="54">
        <v>0</v>
      </c>
      <c r="E25" s="68"/>
      <c r="F25" s="54">
        <v>400</v>
      </c>
      <c r="G25" s="54">
        <v>0</v>
      </c>
      <c r="H25" s="68"/>
      <c r="I25" s="54">
        <v>0.5</v>
      </c>
      <c r="J25" s="54">
        <v>0.5</v>
      </c>
      <c r="K25" s="68"/>
      <c r="L25" s="54">
        <v>0</v>
      </c>
      <c r="M25" s="54">
        <v>0</v>
      </c>
      <c r="N25" s="68"/>
      <c r="O25" s="54">
        <v>1.5</v>
      </c>
      <c r="P25" s="54">
        <v>0.5</v>
      </c>
      <c r="Q25" s="68"/>
      <c r="R25" s="54">
        <v>0</v>
      </c>
      <c r="S25" s="54">
        <v>0</v>
      </c>
      <c r="T25" s="68"/>
      <c r="U25" s="54">
        <v>0</v>
      </c>
      <c r="V25" s="54">
        <v>0</v>
      </c>
      <c r="W25" s="68"/>
      <c r="X25" s="54">
        <v>0</v>
      </c>
      <c r="Y25" s="54">
        <v>0</v>
      </c>
      <c r="Z25" s="68"/>
      <c r="AA25" s="54">
        <v>0</v>
      </c>
      <c r="AB25" s="54">
        <v>0</v>
      </c>
      <c r="AC25" s="68"/>
      <c r="AD25" s="54">
        <v>0</v>
      </c>
      <c r="AE25" s="54">
        <v>0</v>
      </c>
      <c r="AF25" s="68"/>
      <c r="AG25" s="54">
        <v>0.5</v>
      </c>
      <c r="AH25" s="54">
        <v>0.5</v>
      </c>
      <c r="AI25" s="68"/>
      <c r="AJ25" s="54">
        <v>0.5</v>
      </c>
      <c r="AK25" s="54">
        <v>0.5</v>
      </c>
      <c r="AL25" s="68"/>
      <c r="AM25" s="54">
        <v>0</v>
      </c>
      <c r="AN25" s="54">
        <v>0</v>
      </c>
      <c r="AO25" s="68"/>
      <c r="AP25" s="54">
        <v>0</v>
      </c>
      <c r="AQ25" s="54">
        <v>0</v>
      </c>
      <c r="AR25" s="68"/>
      <c r="AS25" s="54">
        <v>0</v>
      </c>
      <c r="AT25" s="54">
        <v>0</v>
      </c>
      <c r="AU25" s="68"/>
      <c r="AV25" s="54">
        <v>0</v>
      </c>
      <c r="AW25" s="54">
        <v>0</v>
      </c>
    </row>
    <row r="26" spans="1:49" x14ac:dyDescent="0.25">
      <c r="A26" s="89">
        <v>42552</v>
      </c>
      <c r="B26" s="68"/>
      <c r="C26" s="54">
        <v>0</v>
      </c>
      <c r="D26" s="54">
        <v>0</v>
      </c>
      <c r="E26" s="68"/>
      <c r="F26" s="54" t="s">
        <v>324</v>
      </c>
      <c r="H26" s="68"/>
      <c r="I26" s="54">
        <v>0.5</v>
      </c>
      <c r="J26" s="54">
        <v>0.5</v>
      </c>
      <c r="K26" s="68"/>
      <c r="L26" s="54">
        <v>0</v>
      </c>
      <c r="M26" s="54">
        <v>0</v>
      </c>
      <c r="N26" s="68"/>
      <c r="O26" s="54">
        <v>1.5</v>
      </c>
      <c r="P26" s="54">
        <v>0.7</v>
      </c>
      <c r="Q26" s="68"/>
      <c r="R26" s="54">
        <v>0</v>
      </c>
      <c r="S26" s="54">
        <v>0</v>
      </c>
      <c r="T26" s="68"/>
      <c r="U26" s="54">
        <v>0</v>
      </c>
      <c r="V26" s="54">
        <v>0</v>
      </c>
      <c r="W26" s="68"/>
      <c r="X26" s="54">
        <v>0</v>
      </c>
      <c r="Y26" s="54">
        <v>0</v>
      </c>
      <c r="Z26" s="68"/>
      <c r="AA26" s="54">
        <v>0</v>
      </c>
      <c r="AB26" s="54">
        <v>0</v>
      </c>
      <c r="AC26" s="68"/>
      <c r="AD26" s="54">
        <v>85.5</v>
      </c>
      <c r="AE26" s="54">
        <v>3.5</v>
      </c>
      <c r="AF26" s="68"/>
      <c r="AG26" s="54" t="s">
        <v>324</v>
      </c>
      <c r="AI26" s="68"/>
      <c r="AJ26" s="54">
        <v>0</v>
      </c>
      <c r="AK26" s="54">
        <v>0</v>
      </c>
      <c r="AL26" s="68"/>
      <c r="AM26" s="54">
        <v>0</v>
      </c>
      <c r="AN26" s="54">
        <v>0</v>
      </c>
      <c r="AO26" s="68"/>
      <c r="AP26" s="54">
        <v>0</v>
      </c>
      <c r="AQ26" s="54">
        <v>0</v>
      </c>
      <c r="AR26" s="68"/>
      <c r="AS26" s="54">
        <v>0</v>
      </c>
      <c r="AT26" s="54">
        <v>0</v>
      </c>
      <c r="AU26" s="68"/>
      <c r="AV26" s="54">
        <v>0</v>
      </c>
      <c r="AW26" s="54">
        <v>0</v>
      </c>
    </row>
    <row r="27" spans="1:49" ht="15.75" x14ac:dyDescent="0.25">
      <c r="A27" s="90" t="s">
        <v>285</v>
      </c>
      <c r="B27" s="91" t="s">
        <v>286</v>
      </c>
      <c r="C27" s="82">
        <f>AVERAGE(C18:C22,C24:C26)</f>
        <v>5.9285714285714288</v>
      </c>
      <c r="D27" s="82">
        <f>STDEV(C18:C22,C24:C26)</f>
        <v>10.167056979236795</v>
      </c>
      <c r="E27" s="83" t="s">
        <v>287</v>
      </c>
      <c r="F27" s="82">
        <f>AVERAGE(F18,F20:F22,F24:F25)</f>
        <v>391.9</v>
      </c>
      <c r="G27" s="82">
        <f>STDEV(F18,F20:F22,F24:F25)</f>
        <v>18.112150617748298</v>
      </c>
      <c r="H27" s="83" t="s">
        <v>286</v>
      </c>
      <c r="I27" s="82">
        <f>AVERAGE(I18:I22,I24:I26)</f>
        <v>9</v>
      </c>
      <c r="J27" s="82">
        <f>STDEV(I18:I22,I24:I26)</f>
        <v>15.264337522473747</v>
      </c>
      <c r="K27" s="83" t="s">
        <v>286</v>
      </c>
      <c r="L27" s="82">
        <f>AVERAGE(L18:L22,L24:L26)</f>
        <v>1.2857142857142858</v>
      </c>
      <c r="M27" s="82">
        <f>STDEV(L18:L22,L24:L26)</f>
        <v>2.3603873774083297</v>
      </c>
      <c r="N27" s="83" t="s">
        <v>286</v>
      </c>
      <c r="O27" s="82">
        <f>AVERAGE(O18:O22,O24:O26)</f>
        <v>6.5714285714285712</v>
      </c>
      <c r="P27" s="82">
        <f>STDEV(O18:O22,O24:O26)</f>
        <v>13.884729535922343</v>
      </c>
      <c r="Q27" s="83" t="s">
        <v>288</v>
      </c>
      <c r="R27" s="82">
        <f>AVERAGE(R18:R19,R21:R22,R24:R26)</f>
        <v>0.41666666666666669</v>
      </c>
      <c r="S27" s="82">
        <f>STDEV(R18:R19,R21:R22,R24:R26)</f>
        <v>0.80104098937986101</v>
      </c>
      <c r="T27" s="83" t="s">
        <v>286</v>
      </c>
      <c r="U27" s="82">
        <f>AVERAGE(U18:U22,U24:U26)</f>
        <v>0.7142857142857143</v>
      </c>
      <c r="V27" s="82">
        <f>STDEV(U18:U22,U24:U26)</f>
        <v>1.8898223650461361</v>
      </c>
      <c r="W27" s="83" t="s">
        <v>286</v>
      </c>
      <c r="X27" s="82">
        <f>AVERAGE(X24:X26,X18:X22)</f>
        <v>0.7142857142857143</v>
      </c>
      <c r="Y27" s="82">
        <f>STDEV(X18:X22,X24:X26)</f>
        <v>1.8898223650461361</v>
      </c>
      <c r="Z27" s="83" t="s">
        <v>286</v>
      </c>
      <c r="AA27" s="82">
        <f>AVERAGE(AA18:AA22,AA24:AA26)</f>
        <v>0.9285714285714286</v>
      </c>
      <c r="AB27" s="82">
        <f>STDEV(AA18:AA22,AA24:AA26)</f>
        <v>2.4567690745599768</v>
      </c>
      <c r="AC27" s="83" t="s">
        <v>286</v>
      </c>
      <c r="AD27" s="82">
        <f>AVERAGE(AD18:AD22,AD24:AD26)</f>
        <v>15.928571428571429</v>
      </c>
      <c r="AE27" s="82">
        <f>STDEV(AD18:AD22,AD24:AD26)</f>
        <v>32.105851714067867</v>
      </c>
      <c r="AF27" s="83" t="s">
        <v>289</v>
      </c>
      <c r="AG27" s="82">
        <f>AVERAGE(AG18:AG19,AG22,AG24:AG25)</f>
        <v>0.2</v>
      </c>
      <c r="AH27" s="82">
        <f>STDEV(AG18:AG19,AG22,AG24:AG25)</f>
        <v>0.27386127875258304</v>
      </c>
      <c r="AI27" s="83" t="s">
        <v>286</v>
      </c>
      <c r="AJ27" s="82">
        <f>AVERAGE(AJ18:AJ22,AJ24:AJ26)</f>
        <v>0.2857142857142857</v>
      </c>
      <c r="AK27" s="82">
        <f>STDEV(AJ18:AJ22,AJ24:AJ26)</f>
        <v>0.3933978962347216</v>
      </c>
      <c r="AL27" s="83" t="s">
        <v>286</v>
      </c>
      <c r="AM27" s="82">
        <f>AVERAGE(AM18:AM22,AM24:AM26)</f>
        <v>57.142857142857146</v>
      </c>
      <c r="AN27" s="82">
        <f>STDEV(AM18:AM22,AM24:AM26)</f>
        <v>151.18578920369089</v>
      </c>
      <c r="AO27" s="83" t="s">
        <v>286</v>
      </c>
      <c r="AP27" s="82">
        <f>AVERAGE(AP18:AP22,AP24:AP26)</f>
        <v>0.14285714285714285</v>
      </c>
      <c r="AQ27" s="82">
        <f>STDEV(AP18:AP22,AP24:AP26)</f>
        <v>0.2439750182371333</v>
      </c>
      <c r="AR27" s="83" t="s">
        <v>286</v>
      </c>
      <c r="AS27" s="82">
        <f>AVERAGE(AS18:AS22,AS25,AS24:AS26)</f>
        <v>0.125</v>
      </c>
      <c r="AT27" s="82">
        <f>STDEV(AS18:AS22,AS24:AS26)</f>
        <v>0.2439750182371333</v>
      </c>
      <c r="AU27" s="83" t="s">
        <v>286</v>
      </c>
      <c r="AV27" s="82">
        <f>AVERAGE(AV18:AV22,AV24:AV26)</f>
        <v>0.7142857142857143</v>
      </c>
      <c r="AW27" s="82">
        <f>STDEV(AV18:AV22,AV24:AV26)</f>
        <v>1.4679107277903192</v>
      </c>
    </row>
    <row r="28" spans="1:49" x14ac:dyDescent="0.25">
      <c r="H28" s="59"/>
    </row>
    <row r="29" spans="1:49" x14ac:dyDescent="0.25">
      <c r="A29" s="59" t="s">
        <v>19</v>
      </c>
      <c r="B29" s="60"/>
      <c r="C29" s="64"/>
      <c r="D29" s="64"/>
      <c r="E29" s="64"/>
      <c r="F29" s="59"/>
      <c r="G29" s="60"/>
      <c r="H29" s="59"/>
    </row>
    <row r="30" spans="1:49" x14ac:dyDescent="0.25">
      <c r="A30" s="59" t="s">
        <v>319</v>
      </c>
      <c r="B30" s="60" t="s">
        <v>0</v>
      </c>
      <c r="C30" s="64"/>
      <c r="D30" s="64" t="s">
        <v>235</v>
      </c>
      <c r="E30" s="64"/>
      <c r="F30" s="64" t="s">
        <v>320</v>
      </c>
      <c r="G30" s="60" t="s">
        <v>0</v>
      </c>
    </row>
    <row r="31" spans="1:49" x14ac:dyDescent="0.25">
      <c r="A31" s="59">
        <v>234672.7576223202</v>
      </c>
      <c r="B31" s="111">
        <v>277557.08637088293</v>
      </c>
      <c r="D31" s="54">
        <v>22412.87415381521</v>
      </c>
      <c r="E31" s="64"/>
      <c r="F31" s="64">
        <v>6625.6679333491775</v>
      </c>
      <c r="G31" s="64">
        <v>6278.9545996988745</v>
      </c>
    </row>
    <row r="32" spans="1:49" x14ac:dyDescent="0.25">
      <c r="A32" s="59">
        <v>117984.63447485119</v>
      </c>
      <c r="B32" s="111">
        <v>46571.272816841192</v>
      </c>
      <c r="D32" s="54">
        <v>90436.584781855345</v>
      </c>
      <c r="E32" s="64"/>
      <c r="F32" s="64">
        <v>4310242.6702156663</v>
      </c>
      <c r="G32" s="64">
        <v>3976648.5861168937</v>
      </c>
      <c r="H32" s="59"/>
    </row>
    <row r="33" spans="1:9" x14ac:dyDescent="0.25">
      <c r="A33" s="59">
        <v>105337.50666945707</v>
      </c>
      <c r="B33" s="111">
        <v>140111.53135928724</v>
      </c>
      <c r="D33" s="54">
        <v>4407.333537528757</v>
      </c>
      <c r="E33" s="64"/>
      <c r="F33" s="64">
        <v>1002.0281868037273</v>
      </c>
      <c r="G33" s="64">
        <v>2018.368802808903</v>
      </c>
      <c r="I33" s="59"/>
    </row>
    <row r="34" spans="1:9" x14ac:dyDescent="0.25">
      <c r="A34" s="59">
        <v>99972.606229130179</v>
      </c>
      <c r="B34" s="111">
        <v>131252.3103978869</v>
      </c>
      <c r="D34" s="54">
        <v>4998.1969641521573</v>
      </c>
      <c r="E34" s="64"/>
      <c r="F34" s="65">
        <v>22913.324621072203</v>
      </c>
      <c r="G34" s="64">
        <v>39371.32918476512</v>
      </c>
      <c r="I34" s="59"/>
    </row>
    <row r="35" spans="1:9" x14ac:dyDescent="0.25">
      <c r="A35" s="59">
        <v>5605.4829874483403</v>
      </c>
      <c r="B35" s="111">
        <v>2870.4249123054274</v>
      </c>
      <c r="D35" s="54">
        <v>8704.4464889913797</v>
      </c>
      <c r="E35" s="64"/>
      <c r="F35" s="64">
        <v>15064.252396200573</v>
      </c>
      <c r="G35" s="64">
        <v>33928.681987607357</v>
      </c>
    </row>
    <row r="36" spans="1:9" x14ac:dyDescent="0.25">
      <c r="A36" s="59">
        <v>40954.020660137758</v>
      </c>
      <c r="B36" s="111">
        <v>44740.604533512116</v>
      </c>
      <c r="D36" s="54">
        <v>1802.63522270252</v>
      </c>
      <c r="E36" s="64"/>
      <c r="F36" s="54">
        <v>45.595054916702793</v>
      </c>
      <c r="G36" s="64">
        <v>63.501616013463163</v>
      </c>
      <c r="H36" s="59"/>
    </row>
    <row r="37" spans="1:9" x14ac:dyDescent="0.25">
      <c r="A37" s="59">
        <v>7428.5638129367726</v>
      </c>
      <c r="B37" s="111">
        <v>10540.996047037561</v>
      </c>
      <c r="D37" s="54">
        <v>655.20189491508063</v>
      </c>
      <c r="E37" s="64"/>
      <c r="F37" s="64">
        <v>80.386875310978212</v>
      </c>
      <c r="G37" s="64">
        <v>132.09479126908985</v>
      </c>
    </row>
    <row r="38" spans="1:9" x14ac:dyDescent="0.25">
      <c r="A38" s="59">
        <v>8594.1572597221239</v>
      </c>
      <c r="B38" s="111">
        <v>10147.251709985529</v>
      </c>
      <c r="D38" s="54">
        <v>3945.2530108974315</v>
      </c>
      <c r="E38" s="64"/>
      <c r="F38" s="64">
        <v>32.817196188261732</v>
      </c>
      <c r="G38" s="64">
        <v>73.381481507900219</v>
      </c>
      <c r="H38" s="59"/>
    </row>
    <row r="39" spans="1:9" x14ac:dyDescent="0.25">
      <c r="A39" s="59">
        <v>12619761.519134045</v>
      </c>
      <c r="B39" s="111">
        <v>8306804.5976507412</v>
      </c>
      <c r="D39" s="54">
        <v>1227619.0649718046</v>
      </c>
      <c r="E39" s="64"/>
      <c r="F39" s="64">
        <v>93696.628425021787</v>
      </c>
      <c r="G39" s="64">
        <v>145170.81849630232</v>
      </c>
    </row>
    <row r="40" spans="1:9" x14ac:dyDescent="0.25">
      <c r="A40" s="59">
        <v>13977.987728139851</v>
      </c>
      <c r="B40" s="111">
        <v>9464.3560929374835</v>
      </c>
      <c r="D40" s="54">
        <v>8127.3369141854346</v>
      </c>
      <c r="E40" s="64"/>
      <c r="F40" s="64">
        <v>111960.0563442873</v>
      </c>
      <c r="G40" s="64">
        <v>178468.7742701949</v>
      </c>
    </row>
    <row r="41" spans="1:9" x14ac:dyDescent="0.25">
      <c r="A41" s="59">
        <v>3687.7202655887231</v>
      </c>
      <c r="B41" s="111">
        <v>3151.7377557146669</v>
      </c>
      <c r="D41" s="54">
        <v>1063.2367666403297</v>
      </c>
      <c r="E41" s="64"/>
      <c r="F41" s="65">
        <v>29.368908030846796</v>
      </c>
      <c r="G41" s="64">
        <v>48.399160769360556</v>
      </c>
      <c r="I41" s="59"/>
    </row>
    <row r="42" spans="1:9" x14ac:dyDescent="0.25">
      <c r="A42" s="59">
        <v>6659.3437686606194</v>
      </c>
      <c r="B42" s="111">
        <v>7418.094254150772</v>
      </c>
      <c r="D42" s="54">
        <v>689.51833964092657</v>
      </c>
      <c r="E42" s="64"/>
      <c r="F42" s="64">
        <v>40.954331041120895</v>
      </c>
      <c r="G42" s="64">
        <v>55.848448664789977</v>
      </c>
      <c r="H42" s="59"/>
    </row>
    <row r="43" spans="1:9" x14ac:dyDescent="0.25">
      <c r="A43" s="59">
        <v>297444.80783119798</v>
      </c>
      <c r="B43" s="111">
        <v>249351.36677840046</v>
      </c>
      <c r="D43" s="54">
        <v>59067.677822895348</v>
      </c>
      <c r="E43" s="64"/>
      <c r="F43" s="64">
        <v>10565.747348300647</v>
      </c>
      <c r="G43" s="64">
        <v>11496.829853186107</v>
      </c>
      <c r="H43" s="59"/>
    </row>
    <row r="44" spans="1:9" x14ac:dyDescent="0.25">
      <c r="A44" s="59">
        <v>0</v>
      </c>
      <c r="B44" s="111">
        <v>0</v>
      </c>
      <c r="D44" s="54">
        <v>0</v>
      </c>
      <c r="E44" s="64"/>
      <c r="F44" s="64">
        <v>19.834207080293709</v>
      </c>
      <c r="G44" s="64">
        <v>48.583686799416924</v>
      </c>
    </row>
    <row r="45" spans="1:9" x14ac:dyDescent="0.25">
      <c r="A45" s="59">
        <v>5452.3911621799925</v>
      </c>
      <c r="B45" s="111">
        <v>5030.0658035737124</v>
      </c>
      <c r="D45" s="54">
        <v>1728.8465678575449</v>
      </c>
      <c r="E45" s="64"/>
      <c r="F45" s="64">
        <v>38.095155332484865</v>
      </c>
      <c r="G45" s="64">
        <v>69.371453443804256</v>
      </c>
      <c r="H45" s="59"/>
    </row>
    <row r="46" spans="1:9" x14ac:dyDescent="0.25">
      <c r="A46" s="59">
        <v>1562.7113243681379</v>
      </c>
      <c r="B46" s="111">
        <v>1504.580071822214</v>
      </c>
      <c r="D46" s="54">
        <v>713.33644245896721</v>
      </c>
      <c r="E46" s="64"/>
      <c r="F46" s="64">
        <v>43.890423171433213</v>
      </c>
      <c r="G46" s="64">
        <v>59.088932833986526</v>
      </c>
    </row>
    <row r="47" spans="1:9" x14ac:dyDescent="0.25">
      <c r="A47" s="59"/>
      <c r="B47" s="60"/>
      <c r="C47" s="64"/>
      <c r="D47" s="64"/>
      <c r="E47" s="64"/>
      <c r="F47" s="59"/>
      <c r="G47" s="60"/>
      <c r="H47" s="59"/>
    </row>
    <row r="48" spans="1:9" x14ac:dyDescent="0.25">
      <c r="A48" s="59"/>
      <c r="B48" s="60"/>
      <c r="C48" s="64"/>
      <c r="D48" s="64"/>
      <c r="E48" s="64"/>
      <c r="F48" s="59"/>
      <c r="G48" s="60"/>
    </row>
    <row r="49" spans="1:9" x14ac:dyDescent="0.25">
      <c r="A49" s="59"/>
      <c r="B49" s="60"/>
      <c r="C49" s="64"/>
      <c r="D49" s="64"/>
      <c r="E49" s="64"/>
      <c r="F49" s="59"/>
      <c r="G49" s="60"/>
    </row>
    <row r="50" spans="1:9" x14ac:dyDescent="0.25">
      <c r="A50" s="59"/>
      <c r="B50" s="60"/>
      <c r="C50" s="64"/>
      <c r="D50" s="64"/>
      <c r="E50" s="64"/>
      <c r="F50" s="59"/>
      <c r="G50" s="60"/>
    </row>
    <row r="51" spans="1:9" x14ac:dyDescent="0.25">
      <c r="A51" s="59"/>
      <c r="B51" s="60"/>
      <c r="C51" s="64"/>
      <c r="D51" s="64"/>
      <c r="E51" s="64"/>
      <c r="F51" s="59"/>
      <c r="G51" s="60"/>
      <c r="H51" s="59"/>
      <c r="I51" s="59"/>
    </row>
    <row r="52" spans="1:9" x14ac:dyDescent="0.25">
      <c r="A52" s="59"/>
      <c r="B52" s="60"/>
      <c r="C52" s="64"/>
      <c r="D52" s="64"/>
      <c r="E52" s="64"/>
      <c r="F52" s="59"/>
      <c r="G52" s="60"/>
      <c r="H52" s="59"/>
    </row>
    <row r="53" spans="1:9" x14ac:dyDescent="0.25">
      <c r="A53" s="59"/>
      <c r="B53" s="60"/>
      <c r="C53" s="64"/>
      <c r="D53" s="64"/>
      <c r="E53" s="64"/>
      <c r="F53" s="59"/>
      <c r="G53" s="60"/>
    </row>
    <row r="54" spans="1:9" x14ac:dyDescent="0.25">
      <c r="A54" s="59"/>
      <c r="B54" s="60"/>
      <c r="C54" s="65"/>
      <c r="D54" s="64"/>
      <c r="E54" s="64"/>
      <c r="F54" s="59"/>
      <c r="G54" s="60"/>
      <c r="H54" s="59"/>
    </row>
    <row r="55" spans="1:9" x14ac:dyDescent="0.25">
      <c r="A55" s="59"/>
      <c r="B55" s="60"/>
      <c r="C55" s="64"/>
      <c r="D55" s="64"/>
      <c r="E55" s="64"/>
      <c r="F55" s="59"/>
      <c r="G55" s="60"/>
    </row>
    <row r="56" spans="1:9" x14ac:dyDescent="0.25">
      <c r="A56" s="59"/>
      <c r="B56" s="60"/>
      <c r="C56" s="64"/>
      <c r="D56" s="64"/>
      <c r="E56" s="64"/>
      <c r="F56" s="59"/>
      <c r="G56" s="60"/>
      <c r="H56" s="59"/>
    </row>
    <row r="57" spans="1:9" x14ac:dyDescent="0.25">
      <c r="A57" s="59"/>
      <c r="B57" s="60"/>
      <c r="C57" s="64"/>
      <c r="D57" s="64"/>
      <c r="E57" s="64"/>
      <c r="F57" s="59"/>
      <c r="G57" s="60"/>
    </row>
    <row r="58" spans="1:9" x14ac:dyDescent="0.25">
      <c r="A58" s="59"/>
      <c r="B58" s="60"/>
      <c r="C58" s="64"/>
      <c r="D58" s="64"/>
      <c r="E58" s="64"/>
      <c r="F58" s="59"/>
      <c r="G58" s="60"/>
    </row>
    <row r="59" spans="1:9" x14ac:dyDescent="0.25">
      <c r="A59" s="59"/>
      <c r="B59" s="60"/>
      <c r="C59" s="64"/>
      <c r="D59" s="64"/>
      <c r="E59" s="64"/>
      <c r="F59" s="59"/>
      <c r="G59" s="60"/>
      <c r="H59" s="59"/>
    </row>
    <row r="60" spans="1:9" x14ac:dyDescent="0.25">
      <c r="A60" s="59"/>
      <c r="B60" s="60"/>
      <c r="C60" s="64"/>
      <c r="D60" s="64"/>
      <c r="E60" s="64"/>
      <c r="F60" s="59"/>
      <c r="G60" s="60"/>
      <c r="H60" s="59"/>
    </row>
    <row r="61" spans="1:9" x14ac:dyDescent="0.25">
      <c r="B61" s="60"/>
      <c r="C61" s="65"/>
      <c r="D61" s="64"/>
      <c r="E61" s="64"/>
      <c r="F61" s="59"/>
      <c r="G61" s="60"/>
      <c r="I61" s="59"/>
    </row>
    <row r="62" spans="1:9" x14ac:dyDescent="0.25">
      <c r="B62" s="60"/>
      <c r="C62" s="64"/>
      <c r="D62" s="64"/>
      <c r="E62" s="64"/>
      <c r="F62" s="59"/>
      <c r="G62" s="60"/>
    </row>
    <row r="63" spans="1:9" x14ac:dyDescent="0.25">
      <c r="A63" s="59"/>
      <c r="B63" s="60"/>
      <c r="D63" s="64"/>
      <c r="E63" s="64"/>
      <c r="F63" s="59"/>
      <c r="G63" s="60"/>
      <c r="H63" s="59"/>
    </row>
    <row r="64" spans="1:9" x14ac:dyDescent="0.25">
      <c r="A64" s="59"/>
      <c r="B64" s="60"/>
      <c r="C64" s="64"/>
      <c r="D64" s="64"/>
      <c r="E64" s="64"/>
      <c r="F64" s="59"/>
      <c r="G64" s="60"/>
    </row>
    <row r="65" spans="1:9" x14ac:dyDescent="0.25">
      <c r="A65" s="59"/>
      <c r="B65" s="60"/>
      <c r="C65" s="64"/>
      <c r="D65" s="64"/>
      <c r="E65" s="64"/>
      <c r="F65" s="59"/>
      <c r="G65" s="60"/>
      <c r="H65" s="59"/>
    </row>
    <row r="66" spans="1:9" x14ac:dyDescent="0.25">
      <c r="A66" s="59"/>
      <c r="B66" s="60"/>
      <c r="C66" s="64"/>
      <c r="D66" s="64"/>
      <c r="E66" s="64"/>
      <c r="F66" s="59"/>
      <c r="G66" s="60"/>
    </row>
    <row r="67" spans="1:9" x14ac:dyDescent="0.25">
      <c r="A67" s="59"/>
      <c r="B67" s="60"/>
      <c r="C67" s="64"/>
      <c r="D67" s="64"/>
      <c r="E67" s="64"/>
      <c r="F67" s="59"/>
      <c r="G67" s="60"/>
    </row>
    <row r="68" spans="1:9" x14ac:dyDescent="0.25">
      <c r="A68" s="59"/>
      <c r="B68" s="60"/>
      <c r="C68" s="64"/>
      <c r="D68" s="64"/>
      <c r="E68" s="64"/>
      <c r="F68" s="59"/>
      <c r="G68" s="60"/>
      <c r="H68" s="59"/>
    </row>
    <row r="69" spans="1:9" x14ac:dyDescent="0.25">
      <c r="A69" s="59"/>
      <c r="B69" s="60"/>
      <c r="C69" s="64"/>
      <c r="D69" s="64"/>
      <c r="E69" s="64"/>
      <c r="F69" s="59"/>
      <c r="G69" s="60"/>
      <c r="H69" s="59"/>
      <c r="I69" s="59"/>
    </row>
    <row r="70" spans="1:9" x14ac:dyDescent="0.25">
      <c r="A70" s="59"/>
      <c r="B70" s="60"/>
      <c r="C70" s="64"/>
      <c r="D70" s="64"/>
      <c r="E70" s="64"/>
      <c r="F70" s="59"/>
      <c r="G70" s="60"/>
      <c r="H70" s="59"/>
    </row>
    <row r="71" spans="1:9" x14ac:dyDescent="0.25">
      <c r="A71" s="59"/>
      <c r="B71" s="60"/>
      <c r="C71" s="64"/>
      <c r="D71" s="64"/>
      <c r="E71" s="64"/>
      <c r="F71" s="59"/>
      <c r="G71" s="60"/>
    </row>
    <row r="72" spans="1:9" x14ac:dyDescent="0.25">
      <c r="A72" s="59"/>
      <c r="B72" s="60"/>
      <c r="C72" s="64"/>
      <c r="D72" s="64"/>
      <c r="E72" s="64"/>
      <c r="F72" s="59"/>
      <c r="G72" s="60"/>
      <c r="H72" s="59"/>
    </row>
    <row r="73" spans="1:9" x14ac:dyDescent="0.25">
      <c r="A73" s="59"/>
      <c r="B73" s="60"/>
      <c r="C73" s="64"/>
      <c r="D73" s="64"/>
      <c r="E73" s="64"/>
      <c r="F73" s="59"/>
      <c r="G73" s="60"/>
    </row>
    <row r="74" spans="1:9" x14ac:dyDescent="0.25">
      <c r="A74" s="59"/>
      <c r="B74" s="60"/>
      <c r="C74" s="64"/>
      <c r="D74" s="64"/>
      <c r="E74" s="64"/>
      <c r="F74" s="59"/>
      <c r="G74" s="60"/>
      <c r="H74" s="59"/>
    </row>
    <row r="75" spans="1:9" x14ac:dyDescent="0.25">
      <c r="A75" s="59"/>
      <c r="B75" s="60"/>
      <c r="C75" s="65"/>
      <c r="D75" s="64"/>
      <c r="E75" s="64"/>
      <c r="F75" s="59"/>
      <c r="G75" s="60"/>
    </row>
    <row r="76" spans="1:9" x14ac:dyDescent="0.25">
      <c r="A76" s="59"/>
      <c r="B76" s="60"/>
      <c r="D76" s="64"/>
      <c r="E76" s="64"/>
      <c r="F76" s="59"/>
      <c r="G76" s="60"/>
    </row>
    <row r="77" spans="1:9" x14ac:dyDescent="0.25">
      <c r="A77" s="59"/>
      <c r="B77" s="60"/>
      <c r="C77" s="64"/>
      <c r="D77" s="64"/>
      <c r="E77" s="64"/>
      <c r="F77" s="59"/>
      <c r="G77" s="60"/>
      <c r="H77" s="59"/>
    </row>
    <row r="78" spans="1:9" x14ac:dyDescent="0.25">
      <c r="A78" s="59"/>
      <c r="B78" s="60"/>
      <c r="C78" s="64"/>
      <c r="D78" s="64"/>
      <c r="E78" s="64"/>
      <c r="F78" s="59"/>
      <c r="G78" s="60"/>
      <c r="H78" s="59"/>
    </row>
    <row r="79" spans="1:9" x14ac:dyDescent="0.25">
      <c r="A79" s="59"/>
      <c r="B79" s="60"/>
      <c r="C79" s="64"/>
      <c r="D79" s="64"/>
      <c r="E79" s="64"/>
      <c r="F79" s="59"/>
      <c r="G79" s="60"/>
      <c r="I79" s="59"/>
    </row>
    <row r="80" spans="1:9" x14ac:dyDescent="0.25">
      <c r="A80" s="59"/>
      <c r="B80" s="60"/>
      <c r="C80" s="64"/>
      <c r="D80" s="64"/>
      <c r="E80" s="64"/>
      <c r="F80" s="59"/>
      <c r="G80" s="60"/>
    </row>
    <row r="81" spans="1:9" x14ac:dyDescent="0.25">
      <c r="A81" s="59"/>
      <c r="B81" s="60"/>
      <c r="C81" s="64"/>
      <c r="D81" s="64"/>
      <c r="E81" s="64"/>
      <c r="F81" s="59"/>
      <c r="G81" s="60"/>
      <c r="H81" s="59"/>
    </row>
    <row r="82" spans="1:9" x14ac:dyDescent="0.25">
      <c r="A82" s="59"/>
      <c r="B82" s="60"/>
      <c r="C82" s="64"/>
      <c r="D82" s="64"/>
      <c r="E82" s="64"/>
      <c r="F82" s="59"/>
      <c r="G82" s="60"/>
    </row>
    <row r="83" spans="1:9" x14ac:dyDescent="0.25">
      <c r="A83" s="59"/>
      <c r="B83" s="60"/>
      <c r="C83" s="64"/>
      <c r="D83" s="64"/>
      <c r="E83" s="64"/>
      <c r="F83" s="59"/>
      <c r="G83" s="60"/>
      <c r="H83" s="59"/>
    </row>
    <row r="84" spans="1:9" x14ac:dyDescent="0.25">
      <c r="A84" s="59"/>
      <c r="B84" s="60"/>
      <c r="C84" s="64"/>
      <c r="D84" s="64"/>
      <c r="E84" s="64"/>
      <c r="F84" s="59"/>
      <c r="G84" s="60"/>
    </row>
    <row r="85" spans="1:9" x14ac:dyDescent="0.25">
      <c r="A85" s="59"/>
      <c r="B85" s="60"/>
      <c r="C85" s="64"/>
      <c r="D85" s="64"/>
      <c r="E85" s="64"/>
      <c r="F85" s="59"/>
      <c r="G85" s="60"/>
    </row>
    <row r="86" spans="1:9" x14ac:dyDescent="0.25">
      <c r="A86" s="59"/>
      <c r="B86" s="60"/>
      <c r="C86" s="64"/>
      <c r="D86" s="64"/>
      <c r="E86" s="64"/>
      <c r="F86" s="59"/>
      <c r="G86" s="60"/>
      <c r="H86" s="59"/>
    </row>
    <row r="87" spans="1:9" x14ac:dyDescent="0.25">
      <c r="A87" s="59"/>
      <c r="B87" s="60"/>
      <c r="C87" s="64"/>
      <c r="D87" s="64"/>
      <c r="E87" s="64"/>
      <c r="F87" s="59"/>
      <c r="G87" s="60"/>
      <c r="H87" s="59"/>
    </row>
    <row r="88" spans="1:9" x14ac:dyDescent="0.25">
      <c r="A88" s="59"/>
      <c r="B88" s="60"/>
      <c r="C88" s="64"/>
      <c r="D88" s="64"/>
      <c r="E88" s="64"/>
      <c r="F88" s="59"/>
      <c r="G88" s="60"/>
      <c r="H88" s="59"/>
    </row>
    <row r="89" spans="1:9" x14ac:dyDescent="0.25">
      <c r="A89" s="59"/>
      <c r="B89" s="60"/>
      <c r="C89" s="64"/>
      <c r="D89" s="64"/>
      <c r="E89" s="64"/>
      <c r="F89" s="59"/>
      <c r="G89" s="60"/>
    </row>
    <row r="90" spans="1:9" x14ac:dyDescent="0.25">
      <c r="A90" s="59"/>
      <c r="B90" s="60"/>
      <c r="C90" s="64"/>
      <c r="D90" s="64"/>
      <c r="E90" s="64"/>
      <c r="F90" s="59"/>
      <c r="G90" s="60"/>
      <c r="H90" s="59"/>
    </row>
    <row r="91" spans="1:9" x14ac:dyDescent="0.25">
      <c r="A91" s="59"/>
      <c r="B91" s="60"/>
      <c r="D91" s="64"/>
      <c r="E91" s="64"/>
      <c r="F91" s="59"/>
      <c r="G91" s="60"/>
    </row>
    <row r="92" spans="1:9" x14ac:dyDescent="0.25">
      <c r="A92" s="59"/>
      <c r="B92" s="60"/>
      <c r="C92" s="64"/>
      <c r="D92" s="64"/>
      <c r="E92" s="64"/>
      <c r="F92" s="59"/>
      <c r="G92" s="60"/>
      <c r="H92" s="59"/>
    </row>
    <row r="93" spans="1:9" x14ac:dyDescent="0.25">
      <c r="A93" s="59"/>
      <c r="B93" s="60"/>
      <c r="C93" s="64"/>
      <c r="D93" s="64"/>
      <c r="E93" s="64"/>
      <c r="F93" s="59"/>
      <c r="G93" s="60"/>
    </row>
    <row r="94" spans="1:9" x14ac:dyDescent="0.25">
      <c r="A94" s="59"/>
      <c r="B94" s="60"/>
      <c r="C94" s="64"/>
      <c r="D94" s="64"/>
      <c r="E94" s="64"/>
      <c r="F94" s="59"/>
      <c r="G94" s="60"/>
    </row>
    <row r="95" spans="1:9" x14ac:dyDescent="0.25">
      <c r="A95" s="59"/>
      <c r="B95" s="60"/>
      <c r="C95" s="64"/>
      <c r="D95" s="64"/>
      <c r="E95" s="64"/>
      <c r="F95" s="59"/>
      <c r="G95" s="60"/>
      <c r="H95" s="59"/>
    </row>
    <row r="96" spans="1:9" x14ac:dyDescent="0.25">
      <c r="A96" s="59"/>
      <c r="B96" s="60"/>
      <c r="C96" s="65"/>
      <c r="D96" s="64"/>
      <c r="E96" s="64"/>
      <c r="F96" s="59"/>
      <c r="G96" s="60"/>
      <c r="H96" s="59"/>
      <c r="I96" s="59"/>
    </row>
    <row r="97" spans="1:9" x14ac:dyDescent="0.25">
      <c r="A97" s="59"/>
      <c r="B97" s="60"/>
      <c r="D97" s="64"/>
      <c r="E97" s="64"/>
      <c r="F97" s="59"/>
      <c r="G97" s="60"/>
      <c r="H97" s="59"/>
    </row>
    <row r="98" spans="1:9" x14ac:dyDescent="0.25">
      <c r="A98" s="59"/>
      <c r="B98" s="60"/>
      <c r="C98" s="64"/>
      <c r="D98" s="64"/>
      <c r="E98" s="64"/>
      <c r="F98" s="59"/>
      <c r="G98" s="60"/>
    </row>
    <row r="99" spans="1:9" x14ac:dyDescent="0.25">
      <c r="A99" s="59"/>
      <c r="B99" s="60"/>
      <c r="C99" s="64"/>
      <c r="D99" s="64"/>
      <c r="E99" s="64"/>
      <c r="F99" s="59"/>
      <c r="G99" s="60"/>
      <c r="H99" s="59"/>
      <c r="I99" s="59"/>
    </row>
    <row r="100" spans="1:9" x14ac:dyDescent="0.25">
      <c r="A100" s="59"/>
      <c r="B100" s="60"/>
      <c r="C100" s="64"/>
      <c r="D100" s="64"/>
      <c r="E100" s="64"/>
      <c r="F100" s="59"/>
      <c r="G100" s="60"/>
    </row>
    <row r="101" spans="1:9" x14ac:dyDescent="0.25">
      <c r="A101" s="59"/>
      <c r="B101" s="60"/>
      <c r="C101" s="64"/>
      <c r="D101" s="64"/>
      <c r="E101" s="64"/>
      <c r="F101" s="59"/>
      <c r="G101" s="60"/>
      <c r="H101" s="59"/>
    </row>
    <row r="102" spans="1:9" x14ac:dyDescent="0.25">
      <c r="A102" s="59"/>
      <c r="B102" s="60"/>
      <c r="C102" s="64"/>
      <c r="D102" s="64"/>
      <c r="E102" s="64"/>
      <c r="F102" s="59"/>
      <c r="G102" s="60"/>
    </row>
    <row r="103" spans="1:9" x14ac:dyDescent="0.25">
      <c r="A103" s="59"/>
      <c r="B103" s="60"/>
      <c r="C103" s="65"/>
      <c r="D103" s="64"/>
      <c r="E103" s="64"/>
      <c r="F103" s="59"/>
      <c r="G103" s="60"/>
    </row>
    <row r="104" spans="1:9" x14ac:dyDescent="0.25">
      <c r="A104" s="59"/>
      <c r="B104" s="60"/>
      <c r="C104" s="64"/>
      <c r="D104" s="64"/>
      <c r="E104" s="64"/>
      <c r="F104" s="59"/>
      <c r="G104" s="60"/>
      <c r="H104" s="59"/>
    </row>
    <row r="105" spans="1:9" x14ac:dyDescent="0.25">
      <c r="A105" s="59"/>
      <c r="B105" s="60"/>
      <c r="C105" s="64"/>
      <c r="D105" s="64"/>
      <c r="E105" s="64"/>
      <c r="F105" s="59"/>
      <c r="G105" s="60"/>
      <c r="H105" s="59"/>
      <c r="I105" s="59"/>
    </row>
    <row r="106" spans="1:9" x14ac:dyDescent="0.25">
      <c r="A106" s="59"/>
      <c r="B106" s="60"/>
      <c r="C106" s="64"/>
      <c r="D106" s="64"/>
      <c r="E106" s="64"/>
      <c r="F106" s="59"/>
      <c r="G106" s="60"/>
      <c r="H106" s="59"/>
    </row>
    <row r="107" spans="1:9" x14ac:dyDescent="0.25">
      <c r="A107" s="59"/>
      <c r="B107" s="60"/>
      <c r="C107" s="64"/>
      <c r="D107" s="64"/>
      <c r="E107" s="64"/>
      <c r="F107" s="59"/>
      <c r="G107" s="60"/>
    </row>
    <row r="108" spans="1:9" x14ac:dyDescent="0.25">
      <c r="A108" s="59"/>
      <c r="B108" s="60"/>
      <c r="C108" s="64"/>
      <c r="D108" s="64"/>
      <c r="E108" s="64"/>
      <c r="F108" s="59"/>
      <c r="G108" s="60"/>
      <c r="H108" s="59"/>
    </row>
    <row r="109" spans="1:9" x14ac:dyDescent="0.25">
      <c r="A109" s="59"/>
      <c r="B109" s="60"/>
      <c r="C109" s="64"/>
      <c r="D109" s="64"/>
      <c r="E109" s="64"/>
      <c r="F109" s="59"/>
      <c r="G109" s="60"/>
    </row>
    <row r="110" spans="1:9" x14ac:dyDescent="0.25">
      <c r="C110" s="64"/>
      <c r="D110" s="64"/>
      <c r="E110" s="64"/>
      <c r="F110" s="59"/>
      <c r="G110" s="60"/>
      <c r="H110" s="59"/>
    </row>
    <row r="111" spans="1:9" x14ac:dyDescent="0.25">
      <c r="A111" s="51"/>
      <c r="B111" s="51"/>
      <c r="C111" s="52"/>
      <c r="D111" s="64"/>
      <c r="E111" s="64"/>
      <c r="F111" s="59"/>
      <c r="G111" s="60"/>
    </row>
    <row r="112" spans="1:9" x14ac:dyDescent="0.25">
      <c r="A112" s="51"/>
      <c r="B112" s="51"/>
      <c r="C112" s="52"/>
      <c r="D112" s="64"/>
      <c r="E112" s="64"/>
      <c r="F112" s="59"/>
      <c r="G112" s="60"/>
    </row>
    <row r="113" spans="2:9" x14ac:dyDescent="0.25">
      <c r="B113" s="59"/>
      <c r="C113" s="64"/>
      <c r="D113" s="64"/>
      <c r="E113" s="64"/>
      <c r="F113" s="59"/>
      <c r="G113" s="60"/>
    </row>
    <row r="114" spans="2:9" x14ac:dyDescent="0.25">
      <c r="B114" s="60"/>
      <c r="C114" s="64"/>
      <c r="D114" s="64"/>
      <c r="E114" s="64"/>
      <c r="F114" s="59"/>
      <c r="G114" s="60"/>
      <c r="H114" s="59"/>
      <c r="I114" s="59"/>
    </row>
    <row r="115" spans="2:9" x14ac:dyDescent="0.25">
      <c r="B115" s="60"/>
      <c r="C115" s="64"/>
      <c r="D115" s="64"/>
      <c r="E115" s="64"/>
      <c r="F115" s="59"/>
      <c r="G115" s="60"/>
      <c r="H115" s="59"/>
    </row>
    <row r="116" spans="2:9" x14ac:dyDescent="0.25">
      <c r="B116" s="60"/>
      <c r="C116" s="64"/>
      <c r="D116" s="64"/>
      <c r="E116" s="64"/>
      <c r="F116" s="59"/>
      <c r="G116" s="60"/>
    </row>
    <row r="117" spans="2:9" x14ac:dyDescent="0.25">
      <c r="B117" s="60"/>
      <c r="C117" s="64"/>
      <c r="D117" s="64"/>
      <c r="E117" s="64"/>
      <c r="F117" s="59"/>
      <c r="G117" s="60"/>
      <c r="H117" s="59"/>
    </row>
    <row r="118" spans="2:9" x14ac:dyDescent="0.25">
      <c r="B118" s="60"/>
      <c r="C118" s="64"/>
      <c r="D118" s="64"/>
      <c r="E118" s="64"/>
      <c r="F118" s="59"/>
      <c r="G118" s="60"/>
    </row>
    <row r="119" spans="2:9" x14ac:dyDescent="0.25">
      <c r="B119" s="60"/>
      <c r="C119" s="64"/>
      <c r="D119" s="64"/>
      <c r="E119" s="64"/>
      <c r="F119" s="59"/>
      <c r="G119" s="60"/>
      <c r="H119" s="59"/>
    </row>
    <row r="120" spans="2:9" x14ac:dyDescent="0.25">
      <c r="B120" s="60"/>
      <c r="C120" s="64"/>
      <c r="D120" s="64"/>
      <c r="E120" s="64"/>
      <c r="F120" s="59"/>
      <c r="G120" s="60"/>
    </row>
    <row r="121" spans="2:9" x14ac:dyDescent="0.25">
      <c r="B121" s="61"/>
      <c r="C121" s="64"/>
      <c r="D121" s="64"/>
      <c r="E121" s="64"/>
      <c r="F121" s="59"/>
      <c r="G121" s="60"/>
    </row>
    <row r="122" spans="2:9" x14ac:dyDescent="0.25">
      <c r="B122" s="60"/>
      <c r="C122" s="64"/>
      <c r="D122" s="64"/>
      <c r="E122" s="64"/>
      <c r="F122" s="59"/>
      <c r="G122" s="60"/>
      <c r="H122" s="59"/>
    </row>
    <row r="123" spans="2:9" x14ac:dyDescent="0.25">
      <c r="B123" s="60"/>
      <c r="C123" s="64"/>
      <c r="D123" s="64"/>
      <c r="E123" s="64"/>
      <c r="F123" s="59"/>
      <c r="G123" s="60"/>
      <c r="H123" s="59"/>
      <c r="I123" s="59"/>
    </row>
    <row r="124" spans="2:9" x14ac:dyDescent="0.25">
      <c r="B124" s="60"/>
      <c r="C124" s="64"/>
      <c r="D124" s="64"/>
      <c r="E124" s="64"/>
      <c r="F124" s="59"/>
      <c r="G124" s="60"/>
      <c r="H124" s="59"/>
    </row>
    <row r="125" spans="2:9" x14ac:dyDescent="0.25">
      <c r="B125" s="60"/>
      <c r="C125" s="64"/>
      <c r="D125" s="64"/>
      <c r="E125" s="64"/>
      <c r="F125" s="59"/>
      <c r="G125" s="60"/>
    </row>
    <row r="126" spans="2:9" x14ac:dyDescent="0.25">
      <c r="B126" s="60"/>
      <c r="C126" s="64"/>
      <c r="D126" s="64"/>
      <c r="E126" s="64"/>
      <c r="F126" s="59"/>
      <c r="G126" s="60"/>
      <c r="H126" s="59"/>
    </row>
    <row r="127" spans="2:9" x14ac:dyDescent="0.25">
      <c r="B127" s="60"/>
      <c r="C127" s="64"/>
      <c r="D127" s="64"/>
      <c r="E127" s="64"/>
      <c r="F127" s="59"/>
      <c r="G127" s="60"/>
    </row>
    <row r="128" spans="2:9" x14ac:dyDescent="0.25">
      <c r="B128" s="60"/>
      <c r="F128" s="59"/>
      <c r="G128" s="60"/>
      <c r="H128" s="59"/>
    </row>
    <row r="129" spans="2:8" x14ac:dyDescent="0.25">
      <c r="B129" s="61"/>
      <c r="F129" s="59"/>
      <c r="G129" s="60"/>
    </row>
    <row r="130" spans="2:8" x14ac:dyDescent="0.25">
      <c r="B130" s="61"/>
      <c r="F130" s="59"/>
      <c r="G130" s="60"/>
    </row>
    <row r="131" spans="2:8" x14ac:dyDescent="0.25">
      <c r="B131" s="61"/>
      <c r="F131" s="59"/>
      <c r="G131" s="60"/>
      <c r="H131" s="59"/>
    </row>
    <row r="132" spans="2:8" x14ac:dyDescent="0.25">
      <c r="F132" s="59"/>
      <c r="G132" s="60"/>
      <c r="H132" s="59"/>
    </row>
    <row r="133" spans="2:8" x14ac:dyDescent="0.25">
      <c r="F133" s="59"/>
      <c r="G133" s="60"/>
      <c r="H133" s="59"/>
    </row>
    <row r="134" spans="2:8" x14ac:dyDescent="0.25">
      <c r="F134" s="59"/>
      <c r="G134" s="60"/>
    </row>
    <row r="135" spans="2:8" x14ac:dyDescent="0.25">
      <c r="F135" s="59"/>
      <c r="G135" s="60"/>
      <c r="H135" s="59"/>
    </row>
    <row r="136" spans="2:8" x14ac:dyDescent="0.25">
      <c r="F136" s="59"/>
      <c r="G136" s="60"/>
    </row>
    <row r="137" spans="2:8" x14ac:dyDescent="0.25">
      <c r="F137" s="59"/>
      <c r="G137" s="60"/>
      <c r="H137" s="59"/>
    </row>
    <row r="138" spans="2:8" x14ac:dyDescent="0.25">
      <c r="F138" s="59"/>
      <c r="G138" s="60"/>
    </row>
    <row r="139" spans="2:8" x14ac:dyDescent="0.25">
      <c r="F139" s="59"/>
      <c r="G139" s="60"/>
    </row>
    <row r="141" spans="2:8" x14ac:dyDescent="0.25">
      <c r="F141" s="51"/>
      <c r="G141" s="51"/>
      <c r="H141" s="66"/>
    </row>
    <row r="142" spans="2:8" x14ac:dyDescent="0.25">
      <c r="F142" s="51"/>
      <c r="G142" s="51"/>
      <c r="H142" s="67"/>
    </row>
    <row r="143" spans="2:8" x14ac:dyDescent="0.25">
      <c r="G143" s="59"/>
      <c r="H143" s="66"/>
    </row>
    <row r="144" spans="2:8" x14ac:dyDescent="0.25">
      <c r="G144" s="60"/>
      <c r="H144" s="67"/>
    </row>
    <row r="145" spans="7:8" x14ac:dyDescent="0.25">
      <c r="G145" s="59"/>
      <c r="H145" s="59"/>
    </row>
  </sheetData>
  <mergeCells count="4">
    <mergeCell ref="N17:P17"/>
    <mergeCell ref="A111:B112"/>
    <mergeCell ref="C111:C112"/>
    <mergeCell ref="F141:G14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4182-201B-4AEF-BAB3-B7FB983BB5A5}">
  <dimension ref="A1:E143"/>
  <sheetViews>
    <sheetView workbookViewId="0">
      <selection activeCell="G1" sqref="G1:M18"/>
    </sheetView>
  </sheetViews>
  <sheetFormatPr defaultRowHeight="15" x14ac:dyDescent="0.25"/>
  <cols>
    <col min="1" max="16384" width="9.140625" style="54"/>
  </cols>
  <sheetData>
    <row r="1" spans="1:5" x14ac:dyDescent="0.25">
      <c r="A1" s="58"/>
      <c r="B1" s="58" t="s">
        <v>23</v>
      </c>
      <c r="C1" s="62"/>
      <c r="E1" s="58" t="s">
        <v>322</v>
      </c>
    </row>
    <row r="2" spans="1:5" x14ac:dyDescent="0.25">
      <c r="A2" s="58"/>
      <c r="B2" s="58" t="s">
        <v>30</v>
      </c>
      <c r="C2" s="62"/>
      <c r="E2" s="58" t="s">
        <v>30</v>
      </c>
    </row>
    <row r="3" spans="1:5" x14ac:dyDescent="0.25">
      <c r="A3" s="59" t="s">
        <v>1</v>
      </c>
      <c r="D3" s="59" t="s">
        <v>1</v>
      </c>
      <c r="E3" s="59">
        <v>0</v>
      </c>
    </row>
    <row r="4" spans="1:5" x14ac:dyDescent="0.25">
      <c r="A4" s="59" t="s">
        <v>1</v>
      </c>
      <c r="B4" s="64">
        <v>12950</v>
      </c>
      <c r="C4" s="64"/>
      <c r="D4" s="59" t="s">
        <v>1</v>
      </c>
      <c r="E4" s="59">
        <v>5</v>
      </c>
    </row>
    <row r="5" spans="1:5" x14ac:dyDescent="0.25">
      <c r="A5" s="59" t="s">
        <v>1</v>
      </c>
      <c r="B5" s="64">
        <v>42657.9518801593</v>
      </c>
      <c r="C5" s="64"/>
      <c r="D5" s="59" t="s">
        <v>1</v>
      </c>
      <c r="E5" s="59">
        <v>1</v>
      </c>
    </row>
    <row r="6" spans="1:5" x14ac:dyDescent="0.25">
      <c r="A6" s="59" t="s">
        <v>1</v>
      </c>
      <c r="B6" s="64">
        <v>309.02954325135897</v>
      </c>
      <c r="C6" s="64"/>
      <c r="D6" s="59" t="s">
        <v>1</v>
      </c>
    </row>
    <row r="7" spans="1:5" x14ac:dyDescent="0.25">
      <c r="A7" s="59" t="s">
        <v>1</v>
      </c>
      <c r="B7" s="64">
        <v>3000</v>
      </c>
      <c r="C7" s="64"/>
      <c r="D7" s="59" t="s">
        <v>1</v>
      </c>
      <c r="E7" s="59">
        <v>2</v>
      </c>
    </row>
    <row r="8" spans="1:5" x14ac:dyDescent="0.25">
      <c r="A8" s="59" t="s">
        <v>1</v>
      </c>
      <c r="B8" s="64">
        <v>3000</v>
      </c>
      <c r="C8" s="64"/>
      <c r="D8" s="59" t="s">
        <v>1</v>
      </c>
    </row>
    <row r="9" spans="1:5" x14ac:dyDescent="0.25">
      <c r="A9" s="59" t="s">
        <v>1</v>
      </c>
      <c r="B9" s="64">
        <v>800</v>
      </c>
      <c r="C9" s="64"/>
      <c r="D9" s="59" t="s">
        <v>1</v>
      </c>
      <c r="E9" s="59">
        <v>5</v>
      </c>
    </row>
    <row r="10" spans="1:5" x14ac:dyDescent="0.25">
      <c r="A10" s="59" t="s">
        <v>2</v>
      </c>
      <c r="B10" s="64"/>
      <c r="C10" s="64"/>
      <c r="D10" s="59" t="s">
        <v>1</v>
      </c>
    </row>
    <row r="11" spans="1:5" x14ac:dyDescent="0.25">
      <c r="A11" s="59" t="s">
        <v>2</v>
      </c>
      <c r="B11" s="64">
        <v>5350</v>
      </c>
      <c r="C11" s="64"/>
      <c r="D11" s="59" t="s">
        <v>1</v>
      </c>
    </row>
    <row r="12" spans="1:5" x14ac:dyDescent="0.25">
      <c r="A12" s="59" t="s">
        <v>2</v>
      </c>
      <c r="B12" s="64"/>
      <c r="C12" s="64"/>
      <c r="D12" s="59" t="s">
        <v>2</v>
      </c>
      <c r="E12" s="59">
        <v>18</v>
      </c>
    </row>
    <row r="13" spans="1:5" x14ac:dyDescent="0.25">
      <c r="A13" s="59" t="s">
        <v>2</v>
      </c>
      <c r="B13" s="64">
        <v>100</v>
      </c>
      <c r="C13" s="64"/>
      <c r="D13" s="59" t="s">
        <v>2</v>
      </c>
      <c r="E13" s="59">
        <v>140</v>
      </c>
    </row>
    <row r="14" spans="1:5" x14ac:dyDescent="0.25">
      <c r="A14" s="59" t="s">
        <v>2</v>
      </c>
      <c r="B14" s="64">
        <v>39500</v>
      </c>
      <c r="C14" s="64"/>
      <c r="D14" s="59" t="s">
        <v>2</v>
      </c>
    </row>
    <row r="15" spans="1:5" x14ac:dyDescent="0.25">
      <c r="A15" s="59" t="s">
        <v>2</v>
      </c>
      <c r="B15" s="64">
        <v>22000</v>
      </c>
      <c r="C15" s="64"/>
      <c r="D15" s="59" t="s">
        <v>2</v>
      </c>
    </row>
    <row r="16" spans="1:5" x14ac:dyDescent="0.25">
      <c r="A16" s="59" t="s">
        <v>2</v>
      </c>
      <c r="B16" s="64">
        <v>4600</v>
      </c>
      <c r="C16" s="64"/>
      <c r="D16" s="59" t="s">
        <v>2</v>
      </c>
      <c r="E16" s="59">
        <v>980</v>
      </c>
    </row>
    <row r="17" spans="1:5" x14ac:dyDescent="0.25">
      <c r="A17" s="59" t="s">
        <v>3</v>
      </c>
      <c r="B17" s="65">
        <v>4200</v>
      </c>
      <c r="C17" s="64"/>
      <c r="D17" s="59" t="s">
        <v>2</v>
      </c>
    </row>
    <row r="18" spans="1:5" x14ac:dyDescent="0.25">
      <c r="A18" s="59" t="s">
        <v>3</v>
      </c>
      <c r="B18" s="64">
        <v>5550</v>
      </c>
      <c r="C18" s="64"/>
      <c r="D18" s="59" t="s">
        <v>2</v>
      </c>
      <c r="E18" s="59">
        <v>206</v>
      </c>
    </row>
    <row r="19" spans="1:5" x14ac:dyDescent="0.25">
      <c r="A19" s="59" t="s">
        <v>3</v>
      </c>
      <c r="B19" s="64">
        <v>12022.6443461742</v>
      </c>
      <c r="C19" s="64"/>
      <c r="D19" s="59" t="s">
        <v>2</v>
      </c>
    </row>
    <row r="20" spans="1:5" x14ac:dyDescent="0.25">
      <c r="A20" s="59" t="s">
        <v>3</v>
      </c>
      <c r="B20" s="64">
        <v>831.76377110267094</v>
      </c>
      <c r="C20" s="64"/>
      <c r="D20" s="59" t="s">
        <v>2</v>
      </c>
    </row>
    <row r="21" spans="1:5" x14ac:dyDescent="0.25">
      <c r="A21" s="59" t="s">
        <v>3</v>
      </c>
      <c r="B21" s="64">
        <v>3000</v>
      </c>
      <c r="C21" s="64"/>
      <c r="D21" s="59" t="s">
        <v>3</v>
      </c>
      <c r="E21" s="59">
        <v>1</v>
      </c>
    </row>
    <row r="22" spans="1:5" x14ac:dyDescent="0.25">
      <c r="A22" s="59" t="s">
        <v>3</v>
      </c>
      <c r="B22" s="64">
        <v>1395</v>
      </c>
      <c r="C22" s="64"/>
      <c r="D22" s="59" t="s">
        <v>3</v>
      </c>
      <c r="E22" s="59">
        <v>1</v>
      </c>
    </row>
    <row r="23" spans="1:5" x14ac:dyDescent="0.25">
      <c r="A23" s="59" t="s">
        <v>3</v>
      </c>
      <c r="B23" s="64">
        <v>1250</v>
      </c>
      <c r="C23" s="64"/>
      <c r="D23" s="59" t="s">
        <v>3</v>
      </c>
      <c r="E23" s="59">
        <v>2</v>
      </c>
    </row>
    <row r="24" spans="1:5" x14ac:dyDescent="0.25">
      <c r="A24" s="59" t="s">
        <v>4</v>
      </c>
      <c r="B24" s="64"/>
      <c r="C24" s="64"/>
      <c r="D24" s="59" t="s">
        <v>3</v>
      </c>
    </row>
    <row r="25" spans="1:5" x14ac:dyDescent="0.25">
      <c r="A25" s="59" t="s">
        <v>4</v>
      </c>
      <c r="B25" s="64">
        <v>9800</v>
      </c>
      <c r="C25" s="64"/>
      <c r="D25" s="59" t="s">
        <v>3</v>
      </c>
      <c r="E25" s="59">
        <v>605</v>
      </c>
    </row>
    <row r="26" spans="1:5" x14ac:dyDescent="0.25">
      <c r="A26" s="59" t="s">
        <v>4</v>
      </c>
      <c r="B26" s="64">
        <v>11220.184543019601</v>
      </c>
      <c r="C26" s="64"/>
      <c r="D26" s="59" t="s">
        <v>3</v>
      </c>
    </row>
    <row r="27" spans="1:5" x14ac:dyDescent="0.25">
      <c r="A27" s="59" t="s">
        <v>4</v>
      </c>
      <c r="B27" s="64">
        <v>2884.03150312661</v>
      </c>
      <c r="C27" s="64"/>
      <c r="D27" s="59" t="s">
        <v>3</v>
      </c>
      <c r="E27" s="59">
        <v>44.5</v>
      </c>
    </row>
    <row r="28" spans="1:5" x14ac:dyDescent="0.25">
      <c r="A28" s="59" t="s">
        <v>4</v>
      </c>
      <c r="B28" s="64">
        <v>3000</v>
      </c>
      <c r="C28" s="64"/>
      <c r="D28" s="59" t="s">
        <v>3</v>
      </c>
    </row>
    <row r="29" spans="1:5" x14ac:dyDescent="0.25">
      <c r="A29" s="59" t="s">
        <v>4</v>
      </c>
      <c r="B29" s="64">
        <v>7200</v>
      </c>
      <c r="C29" s="64"/>
      <c r="D29" s="59" t="s">
        <v>3</v>
      </c>
    </row>
    <row r="30" spans="1:5" x14ac:dyDescent="0.25">
      <c r="A30" s="59" t="s">
        <v>4</v>
      </c>
      <c r="B30" s="64">
        <v>3550</v>
      </c>
      <c r="C30" s="64"/>
      <c r="D30" s="59" t="s">
        <v>4</v>
      </c>
      <c r="E30" s="59">
        <v>1215</v>
      </c>
    </row>
    <row r="31" spans="1:5" x14ac:dyDescent="0.25">
      <c r="A31" s="59" t="s">
        <v>5</v>
      </c>
      <c r="B31" s="65">
        <v>5300</v>
      </c>
      <c r="C31" s="64"/>
      <c r="D31" s="59" t="s">
        <v>4</v>
      </c>
    </row>
    <row r="32" spans="1:5" x14ac:dyDescent="0.25">
      <c r="A32" s="59" t="s">
        <v>5</v>
      </c>
      <c r="B32" s="64">
        <v>23500</v>
      </c>
      <c r="C32" s="64"/>
      <c r="D32" s="59" t="s">
        <v>4</v>
      </c>
    </row>
    <row r="33" spans="1:5" x14ac:dyDescent="0.25">
      <c r="A33" s="59" t="s">
        <v>5</v>
      </c>
      <c r="C33" s="64"/>
      <c r="D33" s="59" t="s">
        <v>4</v>
      </c>
    </row>
    <row r="34" spans="1:5" x14ac:dyDescent="0.25">
      <c r="A34" s="59" t="s">
        <v>5</v>
      </c>
      <c r="B34" s="64">
        <v>3890.4514499428101</v>
      </c>
      <c r="C34" s="64"/>
      <c r="D34" s="59" t="s">
        <v>4</v>
      </c>
      <c r="E34" s="59">
        <v>3520</v>
      </c>
    </row>
    <row r="35" spans="1:5" x14ac:dyDescent="0.25">
      <c r="A35" s="59" t="s">
        <v>5</v>
      </c>
      <c r="B35" s="64">
        <v>3000</v>
      </c>
      <c r="C35" s="64"/>
      <c r="D35" s="59" t="s">
        <v>4</v>
      </c>
    </row>
    <row r="36" spans="1:5" x14ac:dyDescent="0.25">
      <c r="A36" s="59" t="s">
        <v>5</v>
      </c>
      <c r="B36" s="64">
        <v>13550</v>
      </c>
      <c r="C36" s="64"/>
      <c r="D36" s="59" t="s">
        <v>4</v>
      </c>
      <c r="E36" s="59">
        <v>5800</v>
      </c>
    </row>
    <row r="37" spans="1:5" x14ac:dyDescent="0.25">
      <c r="A37" s="59" t="s">
        <v>5</v>
      </c>
      <c r="B37" s="64">
        <v>3200</v>
      </c>
      <c r="C37" s="64"/>
      <c r="D37" s="59" t="s">
        <v>4</v>
      </c>
    </row>
    <row r="38" spans="1:5" x14ac:dyDescent="0.25">
      <c r="A38" s="59" t="s">
        <v>6</v>
      </c>
      <c r="B38" s="65">
        <v>170</v>
      </c>
      <c r="C38" s="64"/>
      <c r="D38" s="59" t="s">
        <v>4</v>
      </c>
    </row>
    <row r="39" spans="1:5" x14ac:dyDescent="0.25">
      <c r="A39" s="59" t="s">
        <v>6</v>
      </c>
      <c r="B39" s="64">
        <v>350</v>
      </c>
      <c r="C39" s="64"/>
      <c r="D39" s="59" t="s">
        <v>5</v>
      </c>
    </row>
    <row r="40" spans="1:5" x14ac:dyDescent="0.25">
      <c r="A40" s="59" t="s">
        <v>6</v>
      </c>
      <c r="B40" s="64">
        <v>45708.818961487603</v>
      </c>
      <c r="C40" s="64"/>
      <c r="D40" s="59" t="s">
        <v>5</v>
      </c>
      <c r="E40" s="59">
        <v>120</v>
      </c>
    </row>
    <row r="41" spans="1:5" x14ac:dyDescent="0.25">
      <c r="A41" s="59" t="s">
        <v>6</v>
      </c>
      <c r="B41" s="64">
        <v>0</v>
      </c>
      <c r="C41" s="64"/>
      <c r="D41" s="59" t="s">
        <v>5</v>
      </c>
      <c r="E41" s="59">
        <v>265</v>
      </c>
    </row>
    <row r="42" spans="1:5" x14ac:dyDescent="0.25">
      <c r="A42" s="59" t="s">
        <v>6</v>
      </c>
      <c r="B42" s="64">
        <v>125</v>
      </c>
      <c r="C42" s="64"/>
      <c r="D42" s="59" t="s">
        <v>5</v>
      </c>
    </row>
    <row r="43" spans="1:5" x14ac:dyDescent="0.25">
      <c r="A43" s="59" t="s">
        <v>6</v>
      </c>
      <c r="B43" s="64">
        <v>1195</v>
      </c>
      <c r="C43" s="64"/>
      <c r="D43" s="59" t="s">
        <v>5</v>
      </c>
      <c r="E43" s="59">
        <v>3520</v>
      </c>
    </row>
    <row r="44" spans="1:5" x14ac:dyDescent="0.25">
      <c r="A44" s="59" t="s">
        <v>6</v>
      </c>
      <c r="B44" s="64">
        <v>255</v>
      </c>
      <c r="C44" s="64"/>
      <c r="D44" s="59" t="s">
        <v>5</v>
      </c>
    </row>
    <row r="45" spans="1:5" x14ac:dyDescent="0.25">
      <c r="A45" s="59" t="s">
        <v>7</v>
      </c>
      <c r="B45" s="64"/>
      <c r="C45" s="64"/>
      <c r="D45" s="59" t="s">
        <v>5</v>
      </c>
      <c r="E45" s="59">
        <v>8150</v>
      </c>
    </row>
    <row r="46" spans="1:5" x14ac:dyDescent="0.25">
      <c r="A46" s="59" t="s">
        <v>7</v>
      </c>
      <c r="B46" s="64">
        <v>115</v>
      </c>
      <c r="C46" s="64"/>
      <c r="D46" s="59" t="s">
        <v>5</v>
      </c>
    </row>
    <row r="47" spans="1:5" x14ac:dyDescent="0.25">
      <c r="A47" s="59" t="s">
        <v>7</v>
      </c>
      <c r="B47" s="64">
        <v>11748.9755493953</v>
      </c>
      <c r="C47" s="64"/>
      <c r="D47" s="59" t="s">
        <v>5</v>
      </c>
    </row>
    <row r="48" spans="1:5" x14ac:dyDescent="0.25">
      <c r="A48" s="59" t="s">
        <v>7</v>
      </c>
      <c r="B48" s="64">
        <v>39.810717055349798</v>
      </c>
      <c r="C48" s="64"/>
      <c r="D48" s="59" t="s">
        <v>6</v>
      </c>
    </row>
    <row r="49" spans="1:5" x14ac:dyDescent="0.25">
      <c r="A49" s="59" t="s">
        <v>7</v>
      </c>
      <c r="B49" s="64">
        <v>45</v>
      </c>
      <c r="C49" s="64"/>
      <c r="D49" s="59" t="s">
        <v>6</v>
      </c>
      <c r="E49" s="59">
        <v>0</v>
      </c>
    </row>
    <row r="50" spans="1:5" x14ac:dyDescent="0.25">
      <c r="A50" s="59" t="s">
        <v>7</v>
      </c>
      <c r="B50" s="64">
        <v>40</v>
      </c>
      <c r="C50" s="64"/>
      <c r="D50" s="59" t="s">
        <v>6</v>
      </c>
      <c r="E50" s="59">
        <v>10</v>
      </c>
    </row>
    <row r="51" spans="1:5" x14ac:dyDescent="0.25">
      <c r="A51" s="59" t="s">
        <v>7</v>
      </c>
      <c r="B51" s="64">
        <v>145</v>
      </c>
      <c r="C51" s="64"/>
      <c r="D51" s="59" t="s">
        <v>6</v>
      </c>
    </row>
    <row r="52" spans="1:5" x14ac:dyDescent="0.25">
      <c r="A52" s="59" t="s">
        <v>105</v>
      </c>
      <c r="B52" s="65">
        <v>80</v>
      </c>
      <c r="C52" s="64"/>
      <c r="D52" s="59" t="s">
        <v>6</v>
      </c>
      <c r="E52" s="59">
        <v>28</v>
      </c>
    </row>
    <row r="53" spans="1:5" x14ac:dyDescent="0.25">
      <c r="A53" s="59" t="s">
        <v>105</v>
      </c>
      <c r="B53" s="64">
        <v>70</v>
      </c>
      <c r="C53" s="64"/>
      <c r="D53" s="59" t="s">
        <v>6</v>
      </c>
    </row>
    <row r="54" spans="1:5" x14ac:dyDescent="0.25">
      <c r="A54" s="59" t="s">
        <v>105</v>
      </c>
      <c r="B54" s="64">
        <v>2398.83291901949</v>
      </c>
      <c r="C54" s="64"/>
      <c r="D54" s="59" t="s">
        <v>6</v>
      </c>
      <c r="E54" s="59">
        <v>0</v>
      </c>
    </row>
    <row r="55" spans="1:5" x14ac:dyDescent="0.25">
      <c r="A55" s="59" t="s">
        <v>105</v>
      </c>
      <c r="B55" s="64">
        <v>79.432823472428197</v>
      </c>
      <c r="C55" s="64"/>
      <c r="D55" s="59" t="s">
        <v>6</v>
      </c>
    </row>
    <row r="56" spans="1:5" x14ac:dyDescent="0.25">
      <c r="A56" s="59" t="s">
        <v>105</v>
      </c>
      <c r="B56" s="64">
        <v>0</v>
      </c>
      <c r="C56" s="64"/>
      <c r="D56" s="59" t="s">
        <v>6</v>
      </c>
    </row>
    <row r="57" spans="1:5" x14ac:dyDescent="0.25">
      <c r="A57" s="59" t="s">
        <v>105</v>
      </c>
      <c r="B57" s="64">
        <v>30</v>
      </c>
      <c r="C57" s="64"/>
      <c r="D57" s="59" t="s">
        <v>7</v>
      </c>
      <c r="E57" s="59">
        <v>1</v>
      </c>
    </row>
    <row r="58" spans="1:5" x14ac:dyDescent="0.25">
      <c r="A58" s="59" t="s">
        <v>105</v>
      </c>
      <c r="B58" s="64">
        <v>45</v>
      </c>
      <c r="C58" s="64"/>
      <c r="D58" s="59" t="s">
        <v>7</v>
      </c>
      <c r="E58" s="59">
        <v>90</v>
      </c>
    </row>
    <row r="59" spans="1:5" x14ac:dyDescent="0.25">
      <c r="B59" s="65">
        <v>16100</v>
      </c>
      <c r="C59" s="64"/>
      <c r="D59" s="59" t="s">
        <v>7</v>
      </c>
    </row>
    <row r="60" spans="1:5" x14ac:dyDescent="0.25">
      <c r="B60" s="64">
        <v>5350</v>
      </c>
      <c r="C60" s="64"/>
      <c r="D60" s="59" t="s">
        <v>7</v>
      </c>
    </row>
    <row r="61" spans="1:5" x14ac:dyDescent="0.25">
      <c r="A61" s="59" t="s">
        <v>9</v>
      </c>
      <c r="C61" s="64"/>
      <c r="D61" s="59" t="s">
        <v>7</v>
      </c>
      <c r="E61" s="59">
        <v>685</v>
      </c>
    </row>
    <row r="62" spans="1:5" x14ac:dyDescent="0.25">
      <c r="A62" s="59" t="s">
        <v>9</v>
      </c>
      <c r="B62" s="64">
        <v>7762.4711662869304</v>
      </c>
      <c r="C62" s="64"/>
      <c r="D62" s="59" t="s">
        <v>7</v>
      </c>
    </row>
    <row r="63" spans="1:5" x14ac:dyDescent="0.25">
      <c r="A63" s="59" t="s">
        <v>9</v>
      </c>
      <c r="B63" s="64">
        <v>10</v>
      </c>
      <c r="C63" s="64"/>
      <c r="D63" s="59" t="s">
        <v>7</v>
      </c>
      <c r="E63" s="59">
        <v>0</v>
      </c>
    </row>
    <row r="64" spans="1:5" x14ac:dyDescent="0.25">
      <c r="A64" s="59" t="s">
        <v>9</v>
      </c>
      <c r="B64" s="64">
        <v>410</v>
      </c>
      <c r="C64" s="64"/>
      <c r="D64" s="59" t="s">
        <v>7</v>
      </c>
    </row>
    <row r="65" spans="1:5" x14ac:dyDescent="0.25">
      <c r="A65" s="59" t="s">
        <v>9</v>
      </c>
      <c r="B65" s="64">
        <v>57</v>
      </c>
      <c r="C65" s="64"/>
      <c r="D65" s="59" t="s">
        <v>7</v>
      </c>
    </row>
    <row r="66" spans="1:5" x14ac:dyDescent="0.25">
      <c r="A66" s="59" t="s">
        <v>10</v>
      </c>
      <c r="B66" s="64"/>
      <c r="C66" s="64"/>
      <c r="D66" s="59" t="s">
        <v>105</v>
      </c>
      <c r="E66" s="59">
        <v>1</v>
      </c>
    </row>
    <row r="67" spans="1:5" x14ac:dyDescent="0.25">
      <c r="A67" s="59" t="s">
        <v>10</v>
      </c>
      <c r="B67" s="64">
        <v>3300</v>
      </c>
      <c r="C67" s="64"/>
      <c r="D67" s="59" t="s">
        <v>105</v>
      </c>
      <c r="E67" s="59">
        <v>0</v>
      </c>
    </row>
    <row r="68" spans="1:5" x14ac:dyDescent="0.25">
      <c r="A68" s="59" t="s">
        <v>10</v>
      </c>
      <c r="B68" s="64">
        <v>2238.7211385683399</v>
      </c>
      <c r="C68" s="64"/>
      <c r="D68" s="59" t="s">
        <v>105</v>
      </c>
      <c r="E68" s="59">
        <v>0</v>
      </c>
    </row>
    <row r="69" spans="1:5" x14ac:dyDescent="0.25">
      <c r="A69" s="59" t="s">
        <v>10</v>
      </c>
      <c r="B69" s="64">
        <v>81283.051616419994</v>
      </c>
      <c r="C69" s="64"/>
      <c r="D69" s="59" t="s">
        <v>105</v>
      </c>
    </row>
    <row r="70" spans="1:5" x14ac:dyDescent="0.25">
      <c r="A70" s="59" t="s">
        <v>10</v>
      </c>
      <c r="B70" s="64">
        <v>99500</v>
      </c>
      <c r="C70" s="64"/>
      <c r="D70" s="59" t="s">
        <v>105</v>
      </c>
      <c r="E70" s="59">
        <v>53</v>
      </c>
    </row>
    <row r="71" spans="1:5" x14ac:dyDescent="0.25">
      <c r="A71" s="59" t="s">
        <v>10</v>
      </c>
      <c r="B71" s="64">
        <v>5200</v>
      </c>
      <c r="C71" s="64"/>
      <c r="D71" s="59" t="s">
        <v>105</v>
      </c>
    </row>
    <row r="72" spans="1:5" x14ac:dyDescent="0.25">
      <c r="A72" s="59" t="s">
        <v>10</v>
      </c>
      <c r="B72" s="64">
        <v>16000</v>
      </c>
      <c r="C72" s="64"/>
      <c r="D72" s="59" t="s">
        <v>105</v>
      </c>
      <c r="E72" s="59">
        <v>0</v>
      </c>
    </row>
    <row r="73" spans="1:5" x14ac:dyDescent="0.25">
      <c r="A73" s="59" t="s">
        <v>11</v>
      </c>
      <c r="B73" s="65">
        <v>60</v>
      </c>
      <c r="C73" s="64"/>
      <c r="D73" s="59" t="s">
        <v>105</v>
      </c>
    </row>
    <row r="74" spans="1:5" x14ac:dyDescent="0.25">
      <c r="A74" s="59" t="s">
        <v>11</v>
      </c>
      <c r="C74" s="64"/>
      <c r="D74" s="59" t="s">
        <v>105</v>
      </c>
    </row>
    <row r="75" spans="1:5" x14ac:dyDescent="0.25">
      <c r="A75" s="59" t="s">
        <v>11</v>
      </c>
      <c r="B75" s="64">
        <v>1584.89319246112</v>
      </c>
      <c r="C75" s="64"/>
      <c r="D75" s="59" t="s">
        <v>9</v>
      </c>
      <c r="E75" s="59">
        <v>3000</v>
      </c>
    </row>
    <row r="76" spans="1:5" x14ac:dyDescent="0.25">
      <c r="A76" s="59" t="s">
        <v>11</v>
      </c>
      <c r="B76" s="64">
        <v>0</v>
      </c>
      <c r="C76" s="64"/>
      <c r="D76" s="59" t="s">
        <v>9</v>
      </c>
      <c r="E76" s="59">
        <v>2155</v>
      </c>
    </row>
    <row r="77" spans="1:5" x14ac:dyDescent="0.25">
      <c r="A77" s="59" t="s">
        <v>11</v>
      </c>
      <c r="B77" s="64">
        <v>0</v>
      </c>
      <c r="C77" s="64"/>
      <c r="D77" s="59" t="s">
        <v>9</v>
      </c>
    </row>
    <row r="78" spans="1:5" x14ac:dyDescent="0.25">
      <c r="A78" s="59" t="s">
        <v>11</v>
      </c>
      <c r="B78" s="64"/>
      <c r="C78" s="64"/>
      <c r="D78" s="59" t="s">
        <v>9</v>
      </c>
    </row>
    <row r="79" spans="1:5" x14ac:dyDescent="0.25">
      <c r="A79" s="59" t="s">
        <v>11</v>
      </c>
      <c r="B79" s="64">
        <v>0</v>
      </c>
      <c r="C79" s="64"/>
      <c r="D79" s="59" t="s">
        <v>9</v>
      </c>
      <c r="E79" s="59">
        <v>3050</v>
      </c>
    </row>
    <row r="80" spans="1:5" x14ac:dyDescent="0.25">
      <c r="A80" s="59" t="s">
        <v>128</v>
      </c>
      <c r="B80" s="64"/>
      <c r="C80" s="64"/>
      <c r="D80" s="59" t="s">
        <v>9</v>
      </c>
    </row>
    <row r="81" spans="1:5" x14ac:dyDescent="0.25">
      <c r="A81" s="59" t="s">
        <v>128</v>
      </c>
      <c r="B81" s="64">
        <v>85</v>
      </c>
      <c r="C81" s="64"/>
      <c r="D81" s="59" t="s">
        <v>9</v>
      </c>
      <c r="E81" s="59">
        <v>69</v>
      </c>
    </row>
    <row r="82" spans="1:5" x14ac:dyDescent="0.25">
      <c r="A82" s="59" t="s">
        <v>128</v>
      </c>
      <c r="B82" s="64">
        <v>707.94578438413805</v>
      </c>
      <c r="C82" s="64"/>
      <c r="D82" s="59" t="s">
        <v>9</v>
      </c>
    </row>
    <row r="83" spans="1:5" x14ac:dyDescent="0.25">
      <c r="A83" s="59" t="s">
        <v>128</v>
      </c>
      <c r="B83" s="64">
        <v>0</v>
      </c>
      <c r="C83" s="64"/>
      <c r="D83" s="59" t="s">
        <v>9</v>
      </c>
    </row>
    <row r="84" spans="1:5" x14ac:dyDescent="0.25">
      <c r="A84" s="59" t="s">
        <v>128</v>
      </c>
      <c r="B84" s="64">
        <v>0</v>
      </c>
      <c r="C84" s="64"/>
      <c r="D84" s="59" t="s">
        <v>10</v>
      </c>
      <c r="E84" s="59">
        <v>3000</v>
      </c>
    </row>
    <row r="85" spans="1:5" x14ac:dyDescent="0.25">
      <c r="A85" s="59" t="s">
        <v>128</v>
      </c>
      <c r="B85" s="64">
        <v>0</v>
      </c>
      <c r="C85" s="64"/>
      <c r="D85" s="59" t="s">
        <v>10</v>
      </c>
      <c r="E85" s="59">
        <v>150</v>
      </c>
    </row>
    <row r="86" spans="1:5" x14ac:dyDescent="0.25">
      <c r="A86" s="59" t="s">
        <v>128</v>
      </c>
      <c r="B86" s="64">
        <v>15</v>
      </c>
      <c r="C86" s="64"/>
      <c r="D86" s="59" t="s">
        <v>10</v>
      </c>
      <c r="E86" s="59">
        <v>2.5</v>
      </c>
    </row>
    <row r="87" spans="1:5" x14ac:dyDescent="0.25">
      <c r="A87" s="59" t="s">
        <v>132</v>
      </c>
      <c r="B87" s="64"/>
      <c r="C87" s="64"/>
      <c r="D87" s="59" t="s">
        <v>10</v>
      </c>
    </row>
    <row r="88" spans="1:5" x14ac:dyDescent="0.25">
      <c r="A88" s="59" t="s">
        <v>132</v>
      </c>
      <c r="B88" s="64">
        <v>4350</v>
      </c>
      <c r="C88" s="64"/>
      <c r="D88" s="59" t="s">
        <v>10</v>
      </c>
      <c r="E88" s="59">
        <v>35200</v>
      </c>
    </row>
    <row r="89" spans="1:5" x14ac:dyDescent="0.25">
      <c r="A89" s="59" t="s">
        <v>132</v>
      </c>
      <c r="C89" s="64"/>
      <c r="D89" s="59" t="s">
        <v>10</v>
      </c>
    </row>
    <row r="90" spans="1:5" x14ac:dyDescent="0.25">
      <c r="A90" s="59" t="s">
        <v>132</v>
      </c>
      <c r="B90" s="64">
        <v>64565.422903465602</v>
      </c>
      <c r="C90" s="64"/>
      <c r="D90" s="59" t="s">
        <v>10</v>
      </c>
      <c r="E90" s="59">
        <v>3300</v>
      </c>
    </row>
    <row r="91" spans="1:5" x14ac:dyDescent="0.25">
      <c r="A91" s="59" t="s">
        <v>132</v>
      </c>
      <c r="B91" s="64">
        <v>80</v>
      </c>
      <c r="C91" s="64"/>
      <c r="D91" s="59" t="s">
        <v>10</v>
      </c>
    </row>
    <row r="92" spans="1:5" x14ac:dyDescent="0.25">
      <c r="A92" s="59" t="s">
        <v>132</v>
      </c>
      <c r="B92" s="64">
        <v>1070</v>
      </c>
      <c r="C92" s="64"/>
      <c r="D92" s="59" t="s">
        <v>10</v>
      </c>
    </row>
    <row r="93" spans="1:5" x14ac:dyDescent="0.25">
      <c r="A93" s="59" t="s">
        <v>132</v>
      </c>
      <c r="B93" s="64">
        <v>365</v>
      </c>
      <c r="C93" s="64"/>
      <c r="D93" s="59" t="s">
        <v>11</v>
      </c>
      <c r="E93" s="59">
        <v>9</v>
      </c>
    </row>
    <row r="94" spans="1:5" x14ac:dyDescent="0.25">
      <c r="A94" s="59" t="s">
        <v>14</v>
      </c>
      <c r="B94" s="65">
        <v>11</v>
      </c>
      <c r="C94" s="64"/>
      <c r="D94" s="59" t="s">
        <v>11</v>
      </c>
      <c r="E94" s="59">
        <v>0</v>
      </c>
    </row>
    <row r="95" spans="1:5" x14ac:dyDescent="0.25">
      <c r="A95" s="59" t="s">
        <v>14</v>
      </c>
      <c r="C95" s="64"/>
      <c r="D95" s="59" t="s">
        <v>11</v>
      </c>
      <c r="E95" s="59">
        <v>0</v>
      </c>
    </row>
    <row r="96" spans="1:5" x14ac:dyDescent="0.25">
      <c r="A96" s="59" t="s">
        <v>14</v>
      </c>
      <c r="B96" s="64">
        <v>6760.8297539198202</v>
      </c>
      <c r="C96" s="64"/>
      <c r="D96" s="59" t="s">
        <v>11</v>
      </c>
    </row>
    <row r="97" spans="1:5" x14ac:dyDescent="0.25">
      <c r="A97" s="59" t="s">
        <v>14</v>
      </c>
      <c r="B97" s="64">
        <v>19.952623149688801</v>
      </c>
      <c r="C97" s="64"/>
      <c r="D97" s="59" t="s">
        <v>11</v>
      </c>
      <c r="E97" s="59">
        <v>0</v>
      </c>
    </row>
    <row r="98" spans="1:5" x14ac:dyDescent="0.25">
      <c r="A98" s="59" t="s">
        <v>14</v>
      </c>
      <c r="B98" s="64">
        <v>0</v>
      </c>
      <c r="C98" s="64"/>
      <c r="D98" s="59" t="s">
        <v>11</v>
      </c>
    </row>
    <row r="99" spans="1:5" x14ac:dyDescent="0.25">
      <c r="A99" s="59" t="s">
        <v>14</v>
      </c>
      <c r="B99" s="64">
        <v>43</v>
      </c>
      <c r="C99" s="64"/>
      <c r="D99" s="59" t="s">
        <v>11</v>
      </c>
      <c r="E99" s="59">
        <v>0</v>
      </c>
    </row>
    <row r="100" spans="1:5" x14ac:dyDescent="0.25">
      <c r="A100" s="59" t="s">
        <v>14</v>
      </c>
      <c r="B100" s="64">
        <v>0</v>
      </c>
      <c r="C100" s="64"/>
      <c r="D100" s="59" t="s">
        <v>11</v>
      </c>
    </row>
    <row r="101" spans="1:5" x14ac:dyDescent="0.25">
      <c r="A101" s="59" t="s">
        <v>15</v>
      </c>
      <c r="B101" s="65">
        <v>1</v>
      </c>
      <c r="C101" s="64"/>
      <c r="D101" s="59" t="s">
        <v>11</v>
      </c>
    </row>
    <row r="102" spans="1:5" x14ac:dyDescent="0.25">
      <c r="A102" s="59" t="s">
        <v>15</v>
      </c>
      <c r="B102" s="64">
        <v>365</v>
      </c>
      <c r="C102" s="64"/>
      <c r="D102" s="59" t="s">
        <v>128</v>
      </c>
      <c r="E102" s="59">
        <v>5</v>
      </c>
    </row>
    <row r="103" spans="1:5" x14ac:dyDescent="0.25">
      <c r="A103" s="59" t="s">
        <v>15</v>
      </c>
      <c r="B103" s="64">
        <v>10</v>
      </c>
      <c r="C103" s="64"/>
      <c r="D103" s="59" t="s">
        <v>128</v>
      </c>
      <c r="E103" s="59">
        <v>0</v>
      </c>
    </row>
    <row r="104" spans="1:5" x14ac:dyDescent="0.25">
      <c r="A104" s="59" t="s">
        <v>15</v>
      </c>
      <c r="B104" s="64">
        <v>0</v>
      </c>
      <c r="C104" s="64"/>
      <c r="D104" s="59" t="s">
        <v>128</v>
      </c>
      <c r="E104" s="59">
        <v>205</v>
      </c>
    </row>
    <row r="105" spans="1:5" x14ac:dyDescent="0.25">
      <c r="A105" s="59" t="s">
        <v>15</v>
      </c>
      <c r="B105" s="64">
        <v>40</v>
      </c>
      <c r="C105" s="64"/>
      <c r="D105" s="59" t="s">
        <v>128</v>
      </c>
    </row>
    <row r="106" spans="1:5" x14ac:dyDescent="0.25">
      <c r="A106" s="59" t="s">
        <v>15</v>
      </c>
      <c r="B106" s="64">
        <v>12</v>
      </c>
      <c r="C106" s="64"/>
      <c r="D106" s="59" t="s">
        <v>128</v>
      </c>
      <c r="E106" s="59">
        <v>3</v>
      </c>
    </row>
    <row r="107" spans="1:5" x14ac:dyDescent="0.25">
      <c r="A107" s="59" t="s">
        <v>15</v>
      </c>
      <c r="B107" s="64">
        <v>1</v>
      </c>
      <c r="C107" s="64"/>
      <c r="D107" s="59" t="s">
        <v>128</v>
      </c>
    </row>
    <row r="108" spans="1:5" x14ac:dyDescent="0.25">
      <c r="B108" s="64"/>
      <c r="C108" s="64"/>
      <c r="D108" s="59" t="s">
        <v>128</v>
      </c>
      <c r="E108" s="59">
        <v>0</v>
      </c>
    </row>
    <row r="109" spans="1:5" x14ac:dyDescent="0.25">
      <c r="A109" s="51" t="s">
        <v>242</v>
      </c>
      <c r="B109" s="52">
        <v>6951.7606174270586</v>
      </c>
      <c r="C109" s="64"/>
      <c r="D109" s="59" t="s">
        <v>128</v>
      </c>
    </row>
    <row r="110" spans="1:5" x14ac:dyDescent="0.25">
      <c r="A110" s="51"/>
      <c r="B110" s="52"/>
      <c r="C110" s="64"/>
      <c r="D110" s="59" t="s">
        <v>128</v>
      </c>
    </row>
    <row r="111" spans="1:5" x14ac:dyDescent="0.25">
      <c r="B111" s="64">
        <v>16545.422570352879</v>
      </c>
      <c r="C111" s="64"/>
      <c r="D111" s="59" t="s">
        <v>132</v>
      </c>
    </row>
    <row r="112" spans="1:5" x14ac:dyDescent="0.25">
      <c r="B112" s="64">
        <v>92</v>
      </c>
      <c r="C112" s="64"/>
      <c r="D112" s="59" t="s">
        <v>132</v>
      </c>
      <c r="E112" s="59">
        <v>0</v>
      </c>
    </row>
    <row r="113" spans="2:5" x14ac:dyDescent="0.25">
      <c r="B113" s="64">
        <v>800</v>
      </c>
      <c r="C113" s="64"/>
      <c r="D113" s="59" t="s">
        <v>132</v>
      </c>
      <c r="E113" s="59">
        <v>0</v>
      </c>
    </row>
    <row r="114" spans="2:5" x14ac:dyDescent="0.25">
      <c r="B114" s="64"/>
      <c r="C114" s="64"/>
      <c r="D114" s="59" t="s">
        <v>132</v>
      </c>
    </row>
    <row r="115" spans="2:5" x14ac:dyDescent="0.25">
      <c r="B115" s="64"/>
      <c r="C115" s="64"/>
      <c r="D115" s="59" t="s">
        <v>132</v>
      </c>
      <c r="E115" s="59">
        <v>3520</v>
      </c>
    </row>
    <row r="116" spans="2:5" x14ac:dyDescent="0.25">
      <c r="B116" s="64"/>
      <c r="C116" s="64"/>
      <c r="D116" s="59" t="s">
        <v>132</v>
      </c>
    </row>
    <row r="117" spans="2:5" x14ac:dyDescent="0.25">
      <c r="B117" s="64"/>
      <c r="C117" s="64"/>
      <c r="D117" s="59" t="s">
        <v>132</v>
      </c>
      <c r="E117" s="59">
        <v>1445</v>
      </c>
    </row>
    <row r="118" spans="2:5" x14ac:dyDescent="0.25">
      <c r="B118" s="64"/>
      <c r="C118" s="64"/>
      <c r="D118" s="59" t="s">
        <v>132</v>
      </c>
    </row>
    <row r="119" spans="2:5" x14ac:dyDescent="0.25">
      <c r="B119" s="64"/>
      <c r="C119" s="64"/>
      <c r="D119" s="59" t="s">
        <v>132</v>
      </c>
    </row>
    <row r="120" spans="2:5" x14ac:dyDescent="0.25">
      <c r="B120" s="64"/>
      <c r="C120" s="64"/>
      <c r="D120" s="59" t="s">
        <v>14</v>
      </c>
      <c r="E120" s="59">
        <v>9</v>
      </c>
    </row>
    <row r="121" spans="2:5" x14ac:dyDescent="0.25">
      <c r="B121" s="64"/>
      <c r="C121" s="64"/>
      <c r="D121" s="59" t="s">
        <v>14</v>
      </c>
      <c r="E121" s="59">
        <v>0</v>
      </c>
    </row>
    <row r="122" spans="2:5" x14ac:dyDescent="0.25">
      <c r="B122" s="64"/>
      <c r="C122" s="64"/>
      <c r="D122" s="59" t="s">
        <v>14</v>
      </c>
      <c r="E122" s="59">
        <v>1</v>
      </c>
    </row>
    <row r="123" spans="2:5" x14ac:dyDescent="0.25">
      <c r="B123" s="64"/>
      <c r="C123" s="64"/>
      <c r="D123" s="59" t="s">
        <v>14</v>
      </c>
    </row>
    <row r="124" spans="2:5" x14ac:dyDescent="0.25">
      <c r="B124" s="64"/>
      <c r="C124" s="64"/>
      <c r="D124" s="59" t="s">
        <v>14</v>
      </c>
      <c r="E124" s="59">
        <v>0</v>
      </c>
    </row>
    <row r="125" spans="2:5" x14ac:dyDescent="0.25">
      <c r="B125" s="64"/>
      <c r="C125" s="64"/>
      <c r="D125" s="59" t="s">
        <v>14</v>
      </c>
    </row>
    <row r="126" spans="2:5" x14ac:dyDescent="0.25">
      <c r="D126" s="59" t="s">
        <v>14</v>
      </c>
      <c r="E126" s="59">
        <v>0</v>
      </c>
    </row>
    <row r="127" spans="2:5" x14ac:dyDescent="0.25">
      <c r="D127" s="59" t="s">
        <v>14</v>
      </c>
    </row>
    <row r="128" spans="2:5" x14ac:dyDescent="0.25">
      <c r="D128" s="59" t="s">
        <v>14</v>
      </c>
    </row>
    <row r="129" spans="4:5" x14ac:dyDescent="0.25">
      <c r="D129" s="59" t="s">
        <v>15</v>
      </c>
      <c r="E129" s="59">
        <v>15</v>
      </c>
    </row>
    <row r="130" spans="4:5" x14ac:dyDescent="0.25">
      <c r="D130" s="59" t="s">
        <v>15</v>
      </c>
      <c r="E130" s="59">
        <v>1</v>
      </c>
    </row>
    <row r="131" spans="4:5" x14ac:dyDescent="0.25">
      <c r="D131" s="59" t="s">
        <v>15</v>
      </c>
      <c r="E131" s="59">
        <v>0</v>
      </c>
    </row>
    <row r="132" spans="4:5" x14ac:dyDescent="0.25">
      <c r="D132" s="59" t="s">
        <v>15</v>
      </c>
    </row>
    <row r="133" spans="4:5" x14ac:dyDescent="0.25">
      <c r="D133" s="59" t="s">
        <v>15</v>
      </c>
      <c r="E133" s="59">
        <v>90</v>
      </c>
    </row>
    <row r="134" spans="4:5" x14ac:dyDescent="0.25">
      <c r="D134" s="59" t="s">
        <v>15</v>
      </c>
    </row>
    <row r="135" spans="4:5" x14ac:dyDescent="0.25">
      <c r="D135" s="59" t="s">
        <v>15</v>
      </c>
      <c r="E135" s="59">
        <v>1</v>
      </c>
    </row>
    <row r="136" spans="4:5" x14ac:dyDescent="0.25">
      <c r="D136" s="59" t="s">
        <v>15</v>
      </c>
    </row>
    <row r="137" spans="4:5" x14ac:dyDescent="0.25">
      <c r="D137" s="59" t="s">
        <v>15</v>
      </c>
    </row>
    <row r="139" spans="4:5" x14ac:dyDescent="0.25">
      <c r="D139" s="51" t="s">
        <v>243</v>
      </c>
      <c r="E139" s="66">
        <v>1204.4626865671642</v>
      </c>
    </row>
    <row r="140" spans="4:5" x14ac:dyDescent="0.25">
      <c r="D140" s="51"/>
      <c r="E140" s="67"/>
    </row>
    <row r="141" spans="4:5" x14ac:dyDescent="0.25">
      <c r="E141" s="66">
        <v>4484.839492679951</v>
      </c>
    </row>
    <row r="142" spans="4:5" x14ac:dyDescent="0.25">
      <c r="E142" s="67">
        <v>67</v>
      </c>
    </row>
    <row r="143" spans="4:5" x14ac:dyDescent="0.25">
      <c r="E143" s="59">
        <v>5</v>
      </c>
    </row>
  </sheetData>
  <mergeCells count="3">
    <mergeCell ref="A109:A110"/>
    <mergeCell ref="B109:B110"/>
    <mergeCell ref="D139:D1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D397E-20D6-48A7-9857-3D06FEAB6FEF}">
  <dimension ref="A1:H58"/>
  <sheetViews>
    <sheetView topLeftCell="A37" workbookViewId="0">
      <selection activeCell="J43" sqref="J43:Q59"/>
    </sheetView>
  </sheetViews>
  <sheetFormatPr defaultRowHeight="15" x14ac:dyDescent="0.25"/>
  <sheetData>
    <row r="1" spans="1:8" x14ac:dyDescent="0.25">
      <c r="A1" s="54" t="s">
        <v>325</v>
      </c>
      <c r="B1" s="50"/>
      <c r="C1" s="50"/>
      <c r="D1" s="50"/>
      <c r="E1" s="50"/>
      <c r="F1" s="50"/>
      <c r="G1" s="54"/>
      <c r="H1" s="54"/>
    </row>
    <row r="2" spans="1:8" x14ac:dyDescent="0.25">
      <c r="A2" s="54"/>
      <c r="B2" s="50"/>
      <c r="C2" s="50"/>
      <c r="D2" s="50"/>
      <c r="E2" s="50"/>
      <c r="F2" s="50"/>
      <c r="G2" s="54"/>
      <c r="H2" s="54"/>
    </row>
    <row r="3" spans="1:8" x14ac:dyDescent="0.25">
      <c r="A3" s="54"/>
      <c r="B3" s="50"/>
      <c r="C3" s="50"/>
      <c r="D3" s="50"/>
      <c r="E3" s="50"/>
      <c r="F3" s="50"/>
      <c r="G3" s="50"/>
      <c r="H3" s="54"/>
    </row>
    <row r="4" spans="1:8" x14ac:dyDescent="0.25">
      <c r="A4" s="54"/>
      <c r="B4" s="55" t="s">
        <v>290</v>
      </c>
      <c r="C4" s="55" t="s">
        <v>0</v>
      </c>
      <c r="D4" s="55"/>
      <c r="E4" s="55" t="s">
        <v>235</v>
      </c>
      <c r="F4" s="55"/>
      <c r="G4" s="55" t="s">
        <v>291</v>
      </c>
      <c r="H4" s="55" t="s">
        <v>0</v>
      </c>
    </row>
    <row r="5" spans="1:8" x14ac:dyDescent="0.25">
      <c r="A5" s="76">
        <v>1</v>
      </c>
      <c r="B5" s="42">
        <v>8931.8001302083339</v>
      </c>
      <c r="C5" s="43">
        <v>8640.6822150561457</v>
      </c>
      <c r="D5" s="43"/>
      <c r="E5" s="107">
        <v>0.1</v>
      </c>
      <c r="F5" s="47"/>
      <c r="G5" s="42">
        <v>0</v>
      </c>
      <c r="H5" s="43">
        <v>0</v>
      </c>
    </row>
    <row r="6" spans="1:8" x14ac:dyDescent="0.25">
      <c r="A6" s="76">
        <v>2</v>
      </c>
      <c r="B6" s="107">
        <v>9974.2696940104161</v>
      </c>
      <c r="C6" s="43">
        <v>11469.009926473133</v>
      </c>
      <c r="D6" s="43"/>
      <c r="E6" s="107">
        <v>7.8785715103149396</v>
      </c>
      <c r="F6" s="47"/>
      <c r="G6" s="42">
        <v>0</v>
      </c>
      <c r="H6" s="43">
        <v>0</v>
      </c>
    </row>
    <row r="7" spans="1:8" x14ac:dyDescent="0.25">
      <c r="A7" s="76">
        <v>3</v>
      </c>
      <c r="B7" s="44">
        <v>12269.115885416666</v>
      </c>
      <c r="C7" s="43">
        <v>16288.689946493041</v>
      </c>
      <c r="D7" s="43"/>
      <c r="E7" s="45">
        <v>2.4957714080810547</v>
      </c>
      <c r="F7" s="108"/>
      <c r="G7" s="44">
        <v>0</v>
      </c>
      <c r="H7" s="43">
        <v>0</v>
      </c>
    </row>
    <row r="8" spans="1:8" x14ac:dyDescent="0.25">
      <c r="A8" s="76">
        <v>4</v>
      </c>
      <c r="B8" s="44">
        <v>14325.036539713541</v>
      </c>
      <c r="C8" s="43">
        <v>20411.534220444693</v>
      </c>
      <c r="D8" s="43"/>
      <c r="E8" s="46">
        <v>0.1</v>
      </c>
      <c r="F8" s="108"/>
      <c r="G8" s="44">
        <v>0</v>
      </c>
      <c r="H8" s="43">
        <v>0</v>
      </c>
    </row>
    <row r="9" spans="1:8" x14ac:dyDescent="0.25">
      <c r="A9" s="76">
        <v>5</v>
      </c>
      <c r="B9" s="42">
        <v>2740.9924519856772</v>
      </c>
      <c r="C9" s="43">
        <v>3522.0667558768432</v>
      </c>
      <c r="D9" s="43"/>
      <c r="E9" s="46">
        <v>0.1</v>
      </c>
      <c r="F9" s="108"/>
      <c r="G9" s="42">
        <v>0</v>
      </c>
      <c r="H9" s="43">
        <v>0</v>
      </c>
    </row>
    <row r="10" spans="1:8" x14ac:dyDescent="0.25">
      <c r="A10" s="76">
        <v>6</v>
      </c>
      <c r="B10" s="42">
        <v>0</v>
      </c>
      <c r="C10" s="43">
        <v>0</v>
      </c>
      <c r="D10" s="43"/>
      <c r="E10" s="42">
        <v>0.1</v>
      </c>
      <c r="F10" s="42"/>
      <c r="G10" s="42">
        <v>0</v>
      </c>
      <c r="H10" s="43">
        <v>0</v>
      </c>
    </row>
    <row r="11" spans="1:8" x14ac:dyDescent="0.25">
      <c r="A11" s="76">
        <v>7</v>
      </c>
      <c r="B11" s="107">
        <v>173.67435709635416</v>
      </c>
      <c r="C11" s="43">
        <v>300.8128104627458</v>
      </c>
      <c r="D11" s="43"/>
      <c r="E11" s="46">
        <v>0.1</v>
      </c>
      <c r="F11" s="108"/>
      <c r="G11" s="47">
        <v>0</v>
      </c>
      <c r="H11" s="43">
        <v>0</v>
      </c>
    </row>
    <row r="12" spans="1:8" x14ac:dyDescent="0.25">
      <c r="A12" s="76" t="s">
        <v>292</v>
      </c>
      <c r="B12" s="42">
        <v>280.10204060872394</v>
      </c>
      <c r="C12" s="43">
        <v>485.15096563803075</v>
      </c>
      <c r="D12" s="43"/>
      <c r="E12" s="42">
        <v>0.1</v>
      </c>
      <c r="F12" s="42"/>
      <c r="G12" s="42">
        <v>0</v>
      </c>
      <c r="H12" s="43">
        <v>0</v>
      </c>
    </row>
    <row r="13" spans="1:8" x14ac:dyDescent="0.25">
      <c r="A13" s="76" t="s">
        <v>293</v>
      </c>
      <c r="B13" s="42">
        <v>3503.61376953125</v>
      </c>
      <c r="C13" s="43">
        <v>4308.2102832239907</v>
      </c>
      <c r="D13" s="43"/>
      <c r="E13" s="46">
        <v>0.1</v>
      </c>
      <c r="F13" s="108"/>
      <c r="G13" s="42">
        <v>0</v>
      </c>
      <c r="H13" s="43">
        <v>0</v>
      </c>
    </row>
    <row r="14" spans="1:8" x14ac:dyDescent="0.25">
      <c r="A14" s="76">
        <v>9</v>
      </c>
      <c r="B14" s="42">
        <v>20708.740972677868</v>
      </c>
      <c r="C14" s="43">
        <v>35856.20717187984</v>
      </c>
      <c r="D14" s="43"/>
      <c r="E14" s="46">
        <v>29.469314575195313</v>
      </c>
      <c r="F14" s="108"/>
      <c r="G14" s="42">
        <v>1.4398574034372966</v>
      </c>
      <c r="H14" s="43">
        <v>3.5269159407900785</v>
      </c>
    </row>
    <row r="15" spans="1:8" x14ac:dyDescent="0.25">
      <c r="A15" s="76">
        <v>10</v>
      </c>
      <c r="B15" s="44">
        <v>0</v>
      </c>
      <c r="C15" s="43">
        <v>0</v>
      </c>
      <c r="D15" s="43"/>
      <c r="E15" s="108">
        <v>0.1</v>
      </c>
      <c r="F15" s="108"/>
      <c r="G15" s="42">
        <v>0</v>
      </c>
      <c r="H15" s="43">
        <v>0</v>
      </c>
    </row>
    <row r="16" spans="1:8" x14ac:dyDescent="0.25">
      <c r="A16" s="76" t="s">
        <v>294</v>
      </c>
      <c r="B16" s="42">
        <v>0</v>
      </c>
      <c r="C16" s="43">
        <v>0</v>
      </c>
      <c r="D16" s="43"/>
      <c r="E16" s="42">
        <v>0.1</v>
      </c>
      <c r="F16" s="42"/>
      <c r="G16" s="42">
        <v>0</v>
      </c>
      <c r="H16" s="43">
        <v>0</v>
      </c>
    </row>
    <row r="17" spans="1:8" x14ac:dyDescent="0.25">
      <c r="A17" s="76" t="s">
        <v>295</v>
      </c>
      <c r="B17" s="44">
        <v>4521.4579671223955</v>
      </c>
      <c r="C17" s="43">
        <v>5628.1005533910547</v>
      </c>
      <c r="D17" s="43"/>
      <c r="E17" s="46">
        <v>0.1</v>
      </c>
      <c r="F17" s="108"/>
      <c r="G17" s="42">
        <v>0</v>
      </c>
      <c r="H17" s="43">
        <v>0</v>
      </c>
    </row>
    <row r="18" spans="1:8" x14ac:dyDescent="0.25">
      <c r="A18" s="76" t="s">
        <v>297</v>
      </c>
      <c r="B18" s="54">
        <v>118.33140055338542</v>
      </c>
      <c r="C18" s="54">
        <v>204.9559978892475</v>
      </c>
      <c r="D18" s="54"/>
      <c r="E18" s="54">
        <v>0.1</v>
      </c>
      <c r="F18" s="54"/>
      <c r="G18" s="54">
        <v>0</v>
      </c>
      <c r="H18" s="54">
        <v>0</v>
      </c>
    </row>
    <row r="19" spans="1:8" x14ac:dyDescent="0.25">
      <c r="A19" s="76" t="s">
        <v>298</v>
      </c>
      <c r="B19" s="44">
        <v>0</v>
      </c>
      <c r="C19" s="43">
        <v>0</v>
      </c>
      <c r="D19" s="43"/>
      <c r="E19" s="42">
        <v>0.1</v>
      </c>
      <c r="F19" s="42"/>
      <c r="G19" s="42">
        <v>0</v>
      </c>
      <c r="H19" s="43">
        <v>0</v>
      </c>
    </row>
    <row r="20" spans="1:8" x14ac:dyDescent="0.25">
      <c r="A20" s="76"/>
      <c r="B20" s="42"/>
      <c r="C20" s="43"/>
      <c r="D20" s="43"/>
      <c r="E20" s="46"/>
      <c r="F20" s="108"/>
      <c r="G20" s="42"/>
      <c r="H20" s="43"/>
    </row>
    <row r="21" spans="1:8" x14ac:dyDescent="0.25">
      <c r="A21" s="54"/>
      <c r="B21" s="54"/>
      <c r="C21" s="54"/>
      <c r="D21" s="54"/>
      <c r="E21" s="54"/>
      <c r="F21" s="54"/>
      <c r="G21" s="54"/>
      <c r="H21" s="54"/>
    </row>
    <row r="22" spans="1:8" x14ac:dyDescent="0.25">
      <c r="A22" s="76" t="s">
        <v>318</v>
      </c>
    </row>
    <row r="23" spans="1:8" x14ac:dyDescent="0.25">
      <c r="A23">
        <v>545.52043151855469</v>
      </c>
      <c r="B23">
        <v>368.81602045450785</v>
      </c>
      <c r="E23">
        <v>0.39315558969974518</v>
      </c>
      <c r="G23">
        <v>676.1265869140625</v>
      </c>
      <c r="H23">
        <v>1656.165139468995</v>
      </c>
    </row>
    <row r="24" spans="1:8" x14ac:dyDescent="0.25">
      <c r="A24">
        <v>1351.9709116617839</v>
      </c>
      <c r="B24">
        <v>1268.6262616162317</v>
      </c>
      <c r="E24">
        <v>0.35447071865200996</v>
      </c>
      <c r="G24">
        <v>0.11758353970944882</v>
      </c>
      <c r="H24">
        <v>0.14458305153233883</v>
      </c>
    </row>
    <row r="25" spans="1:8" x14ac:dyDescent="0.25">
      <c r="A25">
        <v>367.09974733988446</v>
      </c>
      <c r="B25">
        <v>430.70582434189078</v>
      </c>
      <c r="E25">
        <v>0.68426734209060669</v>
      </c>
      <c r="G25">
        <v>0</v>
      </c>
      <c r="H25">
        <v>0</v>
      </c>
    </row>
    <row r="26" spans="1:8" x14ac:dyDescent="0.25">
      <c r="A26">
        <v>351.21805572509766</v>
      </c>
      <c r="B26">
        <v>207.53529001247944</v>
      </c>
      <c r="E26">
        <v>0.73625221848487854</v>
      </c>
      <c r="G26">
        <v>0.12879738211631775</v>
      </c>
      <c r="H26">
        <v>0.31548786639124587</v>
      </c>
    </row>
    <row r="27" spans="1:8" x14ac:dyDescent="0.25">
      <c r="A27">
        <v>1920.6056060791016</v>
      </c>
      <c r="B27">
        <v>3106.1809093155857</v>
      </c>
      <c r="E27">
        <v>2.6559096574783325</v>
      </c>
      <c r="G27">
        <v>0.69714062909285224</v>
      </c>
      <c r="H27">
        <v>0.80418369616959462</v>
      </c>
    </row>
    <row r="28" spans="1:8" x14ac:dyDescent="0.25">
      <c r="A28">
        <v>4.1669375101725263</v>
      </c>
      <c r="B28">
        <v>7.2173474795833705</v>
      </c>
      <c r="E28">
        <v>0</v>
      </c>
      <c r="G28">
        <v>0</v>
      </c>
      <c r="H28">
        <v>0</v>
      </c>
    </row>
    <row r="29" spans="1:8" x14ac:dyDescent="0.25">
      <c r="A29">
        <v>22.030416868627071</v>
      </c>
      <c r="B29">
        <v>21.454983141393104</v>
      </c>
      <c r="E29">
        <v>0</v>
      </c>
      <c r="G29">
        <v>0</v>
      </c>
      <c r="H29">
        <v>0</v>
      </c>
    </row>
    <row r="30" spans="1:8" x14ac:dyDescent="0.25">
      <c r="A30">
        <v>30.688910722732544</v>
      </c>
      <c r="B30">
        <v>34.223016446529954</v>
      </c>
      <c r="E30">
        <v>0</v>
      </c>
      <c r="G30">
        <v>0</v>
      </c>
      <c r="H30">
        <v>0</v>
      </c>
    </row>
    <row r="31" spans="1:8" x14ac:dyDescent="0.25">
      <c r="A31">
        <v>5513.051595052083</v>
      </c>
      <c r="B31">
        <v>3003.8046467270315</v>
      </c>
      <c r="E31">
        <v>0.90434032678604126</v>
      </c>
      <c r="G31">
        <v>5.5250880792737007</v>
      </c>
      <c r="H31">
        <v>12.79299968587268</v>
      </c>
    </row>
    <row r="32" spans="1:8" x14ac:dyDescent="0.25">
      <c r="A32">
        <v>756.06889947255456</v>
      </c>
      <c r="B32">
        <v>1277.3471326382607</v>
      </c>
      <c r="E32">
        <v>3.7679042816162109</v>
      </c>
      <c r="G32">
        <v>0.16391196101903915</v>
      </c>
      <c r="H32">
        <v>0.26197640210337908</v>
      </c>
    </row>
    <row r="33" spans="1:8" x14ac:dyDescent="0.25">
      <c r="A33">
        <v>24.289146264394123</v>
      </c>
      <c r="B33">
        <v>26.432588582273347</v>
      </c>
      <c r="E33">
        <v>0</v>
      </c>
      <c r="G33">
        <v>0</v>
      </c>
      <c r="H33">
        <v>0</v>
      </c>
    </row>
    <row r="34" spans="1:8" x14ac:dyDescent="0.25">
      <c r="A34">
        <v>27.243014256159466</v>
      </c>
      <c r="B34">
        <v>25.176188042492253</v>
      </c>
      <c r="E34">
        <v>0</v>
      </c>
      <c r="G34">
        <v>0</v>
      </c>
      <c r="H34">
        <v>0</v>
      </c>
    </row>
    <row r="35" spans="1:8" x14ac:dyDescent="0.25">
      <c r="A35">
        <v>1127.8540954589844</v>
      </c>
      <c r="B35">
        <v>661.80155700637658</v>
      </c>
      <c r="E35">
        <v>1.9203547239303589</v>
      </c>
      <c r="G35">
        <v>4.7052013501524922E-2</v>
      </c>
      <c r="H35">
        <v>7.1614604384244038E-2</v>
      </c>
    </row>
    <row r="36" spans="1:8" x14ac:dyDescent="0.25">
      <c r="A36">
        <v>0</v>
      </c>
      <c r="B36">
        <v>0</v>
      </c>
      <c r="E36">
        <v>0</v>
      </c>
      <c r="G36">
        <v>0</v>
      </c>
      <c r="H36">
        <v>0</v>
      </c>
    </row>
    <row r="37" spans="1:8" x14ac:dyDescent="0.25">
      <c r="A37">
        <v>50.750995914141335</v>
      </c>
      <c r="B37">
        <v>65.602490716003743</v>
      </c>
      <c r="E37">
        <v>0</v>
      </c>
      <c r="G37">
        <v>0</v>
      </c>
      <c r="H37">
        <v>0</v>
      </c>
    </row>
    <row r="38" spans="1:8" x14ac:dyDescent="0.25">
      <c r="A38">
        <v>20.194238662719727</v>
      </c>
      <c r="B38">
        <v>34.977447384002346</v>
      </c>
      <c r="E38">
        <v>0</v>
      </c>
      <c r="G38">
        <v>0</v>
      </c>
      <c r="H38">
        <v>0</v>
      </c>
    </row>
    <row r="39" spans="1:8" s="54" customFormat="1" x14ac:dyDescent="0.25"/>
    <row r="40" spans="1:8" s="54" customFormat="1" x14ac:dyDescent="0.25"/>
    <row r="42" spans="1:8" x14ac:dyDescent="0.25">
      <c r="A42" t="s">
        <v>321</v>
      </c>
    </row>
    <row r="43" spans="1:8" x14ac:dyDescent="0.25">
      <c r="A43">
        <v>8931.8001302083339</v>
      </c>
      <c r="B43">
        <v>8640.6822150561457</v>
      </c>
      <c r="E43">
        <v>0</v>
      </c>
      <c r="G43">
        <v>0</v>
      </c>
      <c r="H43">
        <v>0</v>
      </c>
    </row>
    <row r="44" spans="1:8" x14ac:dyDescent="0.25">
      <c r="A44">
        <v>9974.2696940104161</v>
      </c>
      <c r="B44">
        <v>11469.009926473133</v>
      </c>
      <c r="E44">
        <v>7.8785715103149414</v>
      </c>
      <c r="G44">
        <v>0</v>
      </c>
      <c r="H44">
        <v>0</v>
      </c>
    </row>
    <row r="45" spans="1:8" x14ac:dyDescent="0.25">
      <c r="A45">
        <v>12269.115885416666</v>
      </c>
      <c r="B45">
        <v>16288.689946493041</v>
      </c>
      <c r="E45">
        <v>2.4957714080810547</v>
      </c>
      <c r="G45">
        <v>0</v>
      </c>
      <c r="H45">
        <v>0</v>
      </c>
    </row>
    <row r="46" spans="1:8" x14ac:dyDescent="0.25">
      <c r="A46">
        <v>14325.036539713541</v>
      </c>
      <c r="B46">
        <v>20411.534220444693</v>
      </c>
      <c r="E46">
        <v>0</v>
      </c>
      <c r="G46">
        <v>0</v>
      </c>
      <c r="H46">
        <v>0</v>
      </c>
    </row>
    <row r="47" spans="1:8" x14ac:dyDescent="0.25">
      <c r="A47">
        <v>2740.9924519856772</v>
      </c>
      <c r="B47">
        <v>3522.0667558768432</v>
      </c>
      <c r="E47">
        <v>0</v>
      </c>
      <c r="G47">
        <v>0</v>
      </c>
      <c r="H47">
        <v>0</v>
      </c>
    </row>
    <row r="48" spans="1:8" x14ac:dyDescent="0.25">
      <c r="A48">
        <v>0</v>
      </c>
      <c r="B48">
        <v>0</v>
      </c>
      <c r="E48">
        <v>0</v>
      </c>
      <c r="G48">
        <v>0</v>
      </c>
      <c r="H48">
        <v>0</v>
      </c>
    </row>
    <row r="49" spans="1:8" x14ac:dyDescent="0.25">
      <c r="A49">
        <v>173.67435709635416</v>
      </c>
      <c r="B49">
        <v>300.8128104627458</v>
      </c>
      <c r="E49">
        <v>0</v>
      </c>
      <c r="G49">
        <v>0</v>
      </c>
      <c r="H49">
        <v>0</v>
      </c>
    </row>
    <row r="50" spans="1:8" x14ac:dyDescent="0.25">
      <c r="A50">
        <v>280.10204060872394</v>
      </c>
      <c r="B50">
        <v>485.15096563803075</v>
      </c>
      <c r="E50">
        <v>0</v>
      </c>
      <c r="G50">
        <v>0</v>
      </c>
      <c r="H50">
        <v>0</v>
      </c>
    </row>
    <row r="51" spans="1:8" x14ac:dyDescent="0.25">
      <c r="A51">
        <v>3503.61376953125</v>
      </c>
      <c r="B51">
        <v>4308.2102832239907</v>
      </c>
      <c r="E51">
        <v>0</v>
      </c>
      <c r="G51">
        <v>0</v>
      </c>
      <c r="H51">
        <v>0</v>
      </c>
    </row>
    <row r="52" spans="1:8" x14ac:dyDescent="0.25">
      <c r="A52">
        <v>20708.740972677868</v>
      </c>
      <c r="B52">
        <v>35856.20717187984</v>
      </c>
      <c r="E52">
        <v>29.469314575195313</v>
      </c>
      <c r="G52">
        <v>1.4398574034372966</v>
      </c>
      <c r="H52">
        <v>3.5269159407900785</v>
      </c>
    </row>
    <row r="53" spans="1:8" x14ac:dyDescent="0.25">
      <c r="A53">
        <v>0</v>
      </c>
      <c r="B53">
        <v>0</v>
      </c>
      <c r="E53">
        <v>0</v>
      </c>
      <c r="G53">
        <v>0</v>
      </c>
      <c r="H53">
        <v>0</v>
      </c>
    </row>
    <row r="54" spans="1:8" x14ac:dyDescent="0.25">
      <c r="A54">
        <v>0</v>
      </c>
      <c r="B54">
        <v>0</v>
      </c>
      <c r="E54">
        <v>0</v>
      </c>
      <c r="G54">
        <v>0</v>
      </c>
      <c r="H54">
        <v>0</v>
      </c>
    </row>
    <row r="55" spans="1:8" x14ac:dyDescent="0.25">
      <c r="A55">
        <v>4521.4579671223955</v>
      </c>
      <c r="B55">
        <v>5628.1005533910547</v>
      </c>
      <c r="E55">
        <v>0</v>
      </c>
      <c r="G55">
        <v>0</v>
      </c>
      <c r="H55">
        <v>0</v>
      </c>
    </row>
    <row r="56" spans="1:8" x14ac:dyDescent="0.25">
      <c r="A56">
        <v>0</v>
      </c>
      <c r="B56">
        <v>0</v>
      </c>
      <c r="E56">
        <v>0</v>
      </c>
      <c r="G56">
        <v>0</v>
      </c>
      <c r="H56">
        <v>0</v>
      </c>
    </row>
    <row r="57" spans="1:8" x14ac:dyDescent="0.25">
      <c r="A57">
        <v>118.33140055338542</v>
      </c>
      <c r="B57">
        <v>204.9559978892475</v>
      </c>
      <c r="E57">
        <v>0</v>
      </c>
      <c r="G57">
        <v>0</v>
      </c>
      <c r="H57">
        <v>0</v>
      </c>
    </row>
    <row r="58" spans="1:8" x14ac:dyDescent="0.25">
      <c r="A58">
        <v>0</v>
      </c>
      <c r="B58">
        <v>0</v>
      </c>
      <c r="E58">
        <v>0</v>
      </c>
      <c r="G58">
        <v>0</v>
      </c>
      <c r="H5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68CC2-95E7-4E78-8B8B-BCF60666FE12}">
  <dimension ref="A1:H40"/>
  <sheetViews>
    <sheetView workbookViewId="0">
      <selection activeCell="K19" sqref="K19"/>
    </sheetView>
  </sheetViews>
  <sheetFormatPr defaultRowHeight="15" x14ac:dyDescent="0.25"/>
  <sheetData>
    <row r="1" spans="1:8" x14ac:dyDescent="0.25">
      <c r="A1" s="54" t="s">
        <v>303</v>
      </c>
      <c r="B1" s="50"/>
      <c r="C1" s="50"/>
      <c r="D1" s="50"/>
      <c r="E1" s="50"/>
      <c r="F1" s="50"/>
      <c r="G1" s="54"/>
      <c r="H1" s="54"/>
    </row>
    <row r="2" spans="1:8" x14ac:dyDescent="0.25">
      <c r="A2" s="54"/>
      <c r="B2" s="50"/>
      <c r="C2" s="50"/>
      <c r="D2" s="50"/>
      <c r="E2" s="50"/>
      <c r="F2" s="50"/>
      <c r="G2" s="54"/>
      <c r="H2" s="54"/>
    </row>
    <row r="3" spans="1:8" x14ac:dyDescent="0.25">
      <c r="A3" s="54"/>
      <c r="B3" s="50"/>
      <c r="C3" s="50"/>
      <c r="D3" s="50"/>
      <c r="E3" s="50"/>
      <c r="F3" s="50"/>
      <c r="G3" s="50"/>
      <c r="H3" s="54"/>
    </row>
    <row r="4" spans="1:8" x14ac:dyDescent="0.25">
      <c r="A4" s="54"/>
      <c r="B4" s="55" t="s">
        <v>290</v>
      </c>
      <c r="C4" s="55" t="s">
        <v>0</v>
      </c>
      <c r="D4" s="55"/>
      <c r="E4" s="55" t="s">
        <v>235</v>
      </c>
      <c r="F4" s="55"/>
      <c r="G4" s="55" t="s">
        <v>291</v>
      </c>
      <c r="H4" s="55" t="s">
        <v>0</v>
      </c>
    </row>
    <row r="5" spans="1:8" x14ac:dyDescent="0.25">
      <c r="A5" s="76">
        <v>1</v>
      </c>
      <c r="B5" s="41">
        <v>47.42</v>
      </c>
      <c r="C5" s="41">
        <v>4.5999999999999996</v>
      </c>
      <c r="D5" s="41"/>
      <c r="E5" s="48">
        <v>31.02</v>
      </c>
      <c r="F5" s="41"/>
      <c r="G5" s="41">
        <v>38.96</v>
      </c>
      <c r="H5" s="41">
        <v>4.3</v>
      </c>
    </row>
    <row r="6" spans="1:8" x14ac:dyDescent="0.25">
      <c r="A6" s="76">
        <v>2</v>
      </c>
      <c r="B6" s="41">
        <v>41.06</v>
      </c>
      <c r="C6" s="41">
        <v>3.5</v>
      </c>
      <c r="D6" s="41"/>
      <c r="E6" s="48">
        <v>26.66</v>
      </c>
      <c r="F6" s="41"/>
      <c r="G6" s="41">
        <v>30.42</v>
      </c>
      <c r="H6" s="41">
        <v>3.3</v>
      </c>
    </row>
    <row r="7" spans="1:8" x14ac:dyDescent="0.25">
      <c r="A7" s="76">
        <v>3</v>
      </c>
      <c r="B7" s="41">
        <v>47.7</v>
      </c>
      <c r="C7" s="41">
        <v>5.3</v>
      </c>
      <c r="D7" s="41"/>
      <c r="E7" s="48">
        <v>32.56</v>
      </c>
      <c r="F7" s="41"/>
      <c r="G7" s="41">
        <v>34</v>
      </c>
      <c r="H7" s="41">
        <v>4.5</v>
      </c>
    </row>
    <row r="8" spans="1:8" x14ac:dyDescent="0.25">
      <c r="A8" s="76">
        <v>4</v>
      </c>
      <c r="B8" s="41">
        <v>46.6</v>
      </c>
      <c r="C8" s="41">
        <v>4.8</v>
      </c>
      <c r="D8" s="41"/>
      <c r="E8" s="48">
        <v>31.52</v>
      </c>
      <c r="F8" s="41"/>
      <c r="G8" s="41">
        <v>33.28</v>
      </c>
      <c r="H8" s="41">
        <v>3.6</v>
      </c>
    </row>
    <row r="9" spans="1:8" x14ac:dyDescent="0.25">
      <c r="A9" s="76">
        <v>5</v>
      </c>
      <c r="B9" s="41">
        <v>45.9</v>
      </c>
      <c r="C9" s="41">
        <v>4.3</v>
      </c>
      <c r="D9" s="41"/>
      <c r="E9" s="48">
        <v>31.82</v>
      </c>
      <c r="F9" s="41"/>
      <c r="G9" s="41">
        <v>33.35</v>
      </c>
      <c r="H9" s="41">
        <v>4.2</v>
      </c>
    </row>
    <row r="10" spans="1:8" x14ac:dyDescent="0.25">
      <c r="A10" s="76">
        <v>6</v>
      </c>
      <c r="B10" s="41">
        <v>37.79</v>
      </c>
      <c r="C10" s="41">
        <v>2.1</v>
      </c>
      <c r="D10" s="41"/>
      <c r="E10" s="48">
        <v>34.799999999999997</v>
      </c>
      <c r="F10" s="41"/>
      <c r="G10" s="41">
        <v>28.77</v>
      </c>
      <c r="H10" s="41">
        <v>4</v>
      </c>
    </row>
    <row r="11" spans="1:8" x14ac:dyDescent="0.25">
      <c r="A11" s="76">
        <v>7</v>
      </c>
      <c r="B11" s="41">
        <v>49.96</v>
      </c>
      <c r="C11" s="41">
        <v>4.5999999999999996</v>
      </c>
      <c r="D11" s="41"/>
      <c r="E11" s="48">
        <v>35.799999999999997</v>
      </c>
      <c r="F11" s="41"/>
      <c r="G11" s="41">
        <v>33.869999999999997</v>
      </c>
      <c r="H11" s="41">
        <v>4.5</v>
      </c>
    </row>
    <row r="12" spans="1:8" x14ac:dyDescent="0.25">
      <c r="A12" s="76" t="s">
        <v>292</v>
      </c>
      <c r="B12" s="41">
        <v>45.18</v>
      </c>
      <c r="C12" s="41">
        <v>2.8</v>
      </c>
      <c r="D12" s="41"/>
      <c r="E12" s="48">
        <v>35.39</v>
      </c>
      <c r="F12" s="41"/>
      <c r="G12" s="41">
        <v>32.619999999999997</v>
      </c>
      <c r="H12" s="41">
        <v>4</v>
      </c>
    </row>
    <row r="13" spans="1:8" x14ac:dyDescent="0.25">
      <c r="A13" s="76" t="s">
        <v>293</v>
      </c>
      <c r="B13" s="41">
        <v>40.56</v>
      </c>
      <c r="C13" s="41">
        <v>3.7</v>
      </c>
      <c r="D13" s="41"/>
      <c r="E13" s="48">
        <v>26.38</v>
      </c>
      <c r="F13" s="41"/>
      <c r="G13" s="41">
        <v>28.15</v>
      </c>
      <c r="H13" s="41">
        <v>5.9</v>
      </c>
    </row>
    <row r="14" spans="1:8" x14ac:dyDescent="0.25">
      <c r="A14" s="76">
        <v>9</v>
      </c>
      <c r="B14" s="41">
        <v>30.51</v>
      </c>
      <c r="C14" s="41">
        <v>1.3</v>
      </c>
      <c r="D14" s="41"/>
      <c r="E14" s="48">
        <v>23.69</v>
      </c>
      <c r="F14" s="41"/>
      <c r="G14" s="41">
        <v>26.54</v>
      </c>
      <c r="H14" s="41">
        <v>3.5</v>
      </c>
    </row>
    <row r="15" spans="1:8" x14ac:dyDescent="0.25">
      <c r="A15" s="76">
        <v>10</v>
      </c>
      <c r="B15" s="41">
        <v>47.49</v>
      </c>
      <c r="C15" s="41">
        <v>6.1</v>
      </c>
      <c r="D15" s="41"/>
      <c r="E15" s="48">
        <v>34.43</v>
      </c>
      <c r="F15" s="41"/>
      <c r="G15" s="41">
        <v>41.78</v>
      </c>
      <c r="H15" s="41">
        <v>0.8</v>
      </c>
    </row>
    <row r="16" spans="1:8" x14ac:dyDescent="0.25">
      <c r="A16" s="76" t="s">
        <v>294</v>
      </c>
      <c r="B16" s="41">
        <v>46.68</v>
      </c>
      <c r="C16" s="41">
        <v>4.2</v>
      </c>
      <c r="D16" s="41"/>
      <c r="E16" s="48">
        <v>36.44</v>
      </c>
      <c r="F16" s="41"/>
      <c r="G16" s="41">
        <v>33.99</v>
      </c>
      <c r="H16" s="41">
        <v>4.2</v>
      </c>
    </row>
    <row r="17" spans="1:8" x14ac:dyDescent="0.25">
      <c r="A17" s="76" t="s">
        <v>295</v>
      </c>
      <c r="B17" s="41">
        <v>40.17</v>
      </c>
      <c r="C17" s="41">
        <v>4.4000000000000004</v>
      </c>
      <c r="D17" s="41"/>
      <c r="E17" s="48">
        <v>31.67</v>
      </c>
      <c r="F17" s="41"/>
      <c r="G17" s="41">
        <v>26.33</v>
      </c>
      <c r="H17" s="41">
        <v>3</v>
      </c>
    </row>
    <row r="18" spans="1:8" x14ac:dyDescent="0.25">
      <c r="A18" s="76" t="s">
        <v>296</v>
      </c>
      <c r="B18" s="41">
        <v>30.85</v>
      </c>
      <c r="C18" s="41">
        <v>3.2</v>
      </c>
      <c r="D18" s="41"/>
      <c r="E18" s="48">
        <v>19.64</v>
      </c>
      <c r="F18" s="41"/>
      <c r="G18" s="41">
        <v>20.2</v>
      </c>
      <c r="H18" s="41">
        <v>2</v>
      </c>
    </row>
    <row r="19" spans="1:8" x14ac:dyDescent="0.25">
      <c r="A19" s="76" t="s">
        <v>297</v>
      </c>
      <c r="B19" s="41">
        <v>28.08</v>
      </c>
      <c r="C19" s="41">
        <v>0.5</v>
      </c>
      <c r="D19" s="41"/>
      <c r="E19" s="48">
        <v>31.05</v>
      </c>
      <c r="F19" s="41"/>
      <c r="G19" s="41">
        <v>31.05</v>
      </c>
      <c r="H19" s="41">
        <v>5.8</v>
      </c>
    </row>
    <row r="20" spans="1:8" x14ac:dyDescent="0.25">
      <c r="A20" s="76" t="s">
        <v>298</v>
      </c>
      <c r="B20" s="41">
        <v>46.77</v>
      </c>
      <c r="C20" s="41">
        <v>5.9</v>
      </c>
      <c r="D20" s="41"/>
      <c r="E20" s="48">
        <v>35.4</v>
      </c>
      <c r="F20" s="41"/>
      <c r="G20" s="41">
        <v>32.619999999999997</v>
      </c>
      <c r="H20" s="41">
        <v>4.4000000000000004</v>
      </c>
    </row>
    <row r="24" spans="1:8" x14ac:dyDescent="0.25">
      <c r="C24" t="s">
        <v>307</v>
      </c>
      <c r="D24" t="s">
        <v>308</v>
      </c>
      <c r="E24" t="s">
        <v>309</v>
      </c>
      <c r="F24" t="s">
        <v>310</v>
      </c>
      <c r="G24" t="s">
        <v>311</v>
      </c>
      <c r="H24" t="s">
        <v>312</v>
      </c>
    </row>
    <row r="25" spans="1:8" x14ac:dyDescent="0.25">
      <c r="A25">
        <v>1</v>
      </c>
      <c r="B25">
        <v>0</v>
      </c>
      <c r="C25">
        <v>27.1</v>
      </c>
      <c r="D25">
        <v>9.57</v>
      </c>
      <c r="E25">
        <v>10.220000000000001</v>
      </c>
      <c r="F25">
        <v>5.12</v>
      </c>
      <c r="G25">
        <v>52.01</v>
      </c>
      <c r="H25" t="s">
        <v>306</v>
      </c>
    </row>
    <row r="26" spans="1:8" x14ac:dyDescent="0.25">
      <c r="A26">
        <v>2</v>
      </c>
      <c r="B26">
        <v>0</v>
      </c>
      <c r="C26">
        <v>22.5</v>
      </c>
      <c r="D26">
        <v>8.2899999999999903</v>
      </c>
      <c r="E26">
        <v>8.9499999999999904</v>
      </c>
      <c r="F26">
        <v>4.8099999999999898</v>
      </c>
      <c r="G26">
        <v>44.549999999999898</v>
      </c>
      <c r="H26">
        <v>4.37</v>
      </c>
    </row>
    <row r="27" spans="1:8" x14ac:dyDescent="0.25">
      <c r="A27">
        <v>3</v>
      </c>
      <c r="B27">
        <v>0</v>
      </c>
      <c r="C27">
        <v>27.78</v>
      </c>
      <c r="D27">
        <v>9.74</v>
      </c>
      <c r="E27">
        <v>10.42</v>
      </c>
      <c r="F27">
        <v>5.07</v>
      </c>
      <c r="G27">
        <v>53.01</v>
      </c>
      <c r="H27" t="s">
        <v>306</v>
      </c>
    </row>
    <row r="28" spans="1:8" x14ac:dyDescent="0.25">
      <c r="A28">
        <v>4</v>
      </c>
      <c r="B28">
        <v>0</v>
      </c>
      <c r="C28">
        <v>26.75</v>
      </c>
      <c r="D28">
        <v>9.4499999999999904</v>
      </c>
      <c r="E28">
        <v>10.17</v>
      </c>
      <c r="F28">
        <v>5.0199999999999898</v>
      </c>
      <c r="G28">
        <v>51.39</v>
      </c>
      <c r="H28" t="s">
        <v>306</v>
      </c>
    </row>
    <row r="29" spans="1:8" x14ac:dyDescent="0.25">
      <c r="A29">
        <v>5</v>
      </c>
      <c r="B29">
        <v>0</v>
      </c>
      <c r="C29">
        <v>26.4</v>
      </c>
      <c r="D29">
        <v>9.16</v>
      </c>
      <c r="E29">
        <v>9.77</v>
      </c>
      <c r="F29">
        <v>4.91</v>
      </c>
      <c r="G29">
        <v>50.24</v>
      </c>
      <c r="H29">
        <v>4.34</v>
      </c>
    </row>
    <row r="30" spans="1:8" x14ac:dyDescent="0.25">
      <c r="A30">
        <v>6</v>
      </c>
      <c r="B30">
        <v>0</v>
      </c>
      <c r="C30">
        <v>17.97</v>
      </c>
      <c r="D30">
        <v>8.3699999999999903</v>
      </c>
      <c r="E30">
        <v>9.08</v>
      </c>
      <c r="F30">
        <v>4.5</v>
      </c>
      <c r="G30">
        <v>39.92</v>
      </c>
      <c r="H30">
        <v>4.62</v>
      </c>
    </row>
    <row r="31" spans="1:8" x14ac:dyDescent="0.25">
      <c r="A31">
        <v>7</v>
      </c>
      <c r="B31">
        <v>0</v>
      </c>
      <c r="C31">
        <v>27.5</v>
      </c>
      <c r="D31">
        <v>9.43</v>
      </c>
      <c r="E31">
        <v>9.77</v>
      </c>
      <c r="F31">
        <v>4.8499999999999899</v>
      </c>
      <c r="G31">
        <v>51.55</v>
      </c>
      <c r="H31">
        <v>4.51</v>
      </c>
    </row>
    <row r="32" spans="1:8" x14ac:dyDescent="0.25">
      <c r="A32" t="s">
        <v>238</v>
      </c>
      <c r="B32">
        <v>0</v>
      </c>
      <c r="C32">
        <v>25.2</v>
      </c>
      <c r="D32">
        <v>8.83</v>
      </c>
      <c r="E32">
        <v>9.19</v>
      </c>
      <c r="F32">
        <v>4.76</v>
      </c>
      <c r="G32">
        <v>47.98</v>
      </c>
      <c r="H32">
        <v>4.54</v>
      </c>
    </row>
    <row r="33" spans="1:8" x14ac:dyDescent="0.25">
      <c r="A33" t="s">
        <v>239</v>
      </c>
      <c r="B33">
        <v>0</v>
      </c>
      <c r="C33">
        <v>22.53</v>
      </c>
      <c r="D33">
        <v>8.24</v>
      </c>
      <c r="E33">
        <v>8.8699999999999903</v>
      </c>
      <c r="F33">
        <v>4.6399999999999997</v>
      </c>
      <c r="G33">
        <v>44.28</v>
      </c>
      <c r="H33">
        <v>4.5199999999999898</v>
      </c>
    </row>
    <row r="34" spans="1:8" x14ac:dyDescent="0.25">
      <c r="A34">
        <v>9</v>
      </c>
      <c r="B34">
        <v>0</v>
      </c>
      <c r="C34">
        <v>12.68</v>
      </c>
      <c r="D34">
        <v>7.1</v>
      </c>
      <c r="E34">
        <v>7.86</v>
      </c>
      <c r="F34">
        <v>4.18</v>
      </c>
      <c r="G34">
        <v>31.82</v>
      </c>
      <c r="H34">
        <v>4.62</v>
      </c>
    </row>
    <row r="35" spans="1:8" x14ac:dyDescent="0.25">
      <c r="A35">
        <v>10</v>
      </c>
      <c r="B35">
        <v>0</v>
      </c>
      <c r="C35">
        <v>28.78</v>
      </c>
      <c r="D35">
        <v>9.7899999999999903</v>
      </c>
      <c r="E35">
        <v>10.06</v>
      </c>
      <c r="F35">
        <v>4.93</v>
      </c>
      <c r="G35">
        <v>53.56</v>
      </c>
      <c r="H35">
        <v>4.5199999999999898</v>
      </c>
    </row>
    <row r="36" spans="1:8" x14ac:dyDescent="0.25">
      <c r="A36" t="s">
        <v>240</v>
      </c>
      <c r="B36">
        <v>0</v>
      </c>
      <c r="C36">
        <v>27.12</v>
      </c>
      <c r="D36">
        <v>9.32</v>
      </c>
      <c r="E36">
        <v>9.61</v>
      </c>
      <c r="F36">
        <v>4.8099999999999898</v>
      </c>
      <c r="G36">
        <v>50.86</v>
      </c>
      <c r="H36">
        <v>4.51</v>
      </c>
    </row>
    <row r="37" spans="1:8" x14ac:dyDescent="0.25">
      <c r="A37" t="s">
        <v>241</v>
      </c>
      <c r="B37">
        <v>0</v>
      </c>
      <c r="C37">
        <v>22.56</v>
      </c>
      <c r="D37">
        <v>8.39</v>
      </c>
      <c r="E37">
        <v>8.9499999999999904</v>
      </c>
      <c r="F37">
        <v>4.6500000000000004</v>
      </c>
      <c r="G37">
        <v>44.549999999999898</v>
      </c>
      <c r="H37">
        <v>4.51</v>
      </c>
    </row>
    <row r="38" spans="1:8" x14ac:dyDescent="0.25">
      <c r="A38">
        <v>12</v>
      </c>
      <c r="B38">
        <v>0</v>
      </c>
      <c r="C38">
        <v>7.17</v>
      </c>
      <c r="D38">
        <v>7.66</v>
      </c>
      <c r="E38">
        <v>8.5</v>
      </c>
      <c r="F38">
        <v>4.29</v>
      </c>
      <c r="G38">
        <v>27.62</v>
      </c>
      <c r="H38">
        <v>4.8099999999999898</v>
      </c>
    </row>
    <row r="39" spans="1:8" x14ac:dyDescent="0.25">
      <c r="A39">
        <v>13</v>
      </c>
      <c r="B39">
        <v>0</v>
      </c>
      <c r="C39">
        <v>12.06</v>
      </c>
      <c r="D39">
        <v>5.39</v>
      </c>
      <c r="E39">
        <v>6.15</v>
      </c>
      <c r="F39">
        <v>3.95</v>
      </c>
      <c r="G39">
        <v>27.55</v>
      </c>
      <c r="H39">
        <v>4.5</v>
      </c>
    </row>
    <row r="40" spans="1:8" x14ac:dyDescent="0.25">
      <c r="A40">
        <v>14</v>
      </c>
      <c r="B40">
        <v>0</v>
      </c>
      <c r="C40">
        <v>27.71</v>
      </c>
      <c r="D40">
        <v>9.84</v>
      </c>
      <c r="E40">
        <v>10.14</v>
      </c>
      <c r="F40">
        <v>4.95</v>
      </c>
      <c r="G40">
        <v>52.64</v>
      </c>
      <c r="H40">
        <v>4.53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29701-A390-4A51-91FC-0BDBB1E2DB48}">
  <dimension ref="A1:H43"/>
  <sheetViews>
    <sheetView zoomScale="60" zoomScaleNormal="60" workbookViewId="0">
      <selection activeCell="Q18" sqref="Q18"/>
    </sheetView>
  </sheetViews>
  <sheetFormatPr defaultRowHeight="15" x14ac:dyDescent="0.25"/>
  <sheetData>
    <row r="1" spans="1:8" x14ac:dyDescent="0.25">
      <c r="A1" s="54" t="s">
        <v>301</v>
      </c>
      <c r="B1" s="50"/>
      <c r="C1" s="50"/>
      <c r="D1" s="50"/>
      <c r="E1" s="50"/>
      <c r="F1" s="50"/>
      <c r="G1" s="54"/>
      <c r="H1" s="54"/>
    </row>
    <row r="2" spans="1:8" x14ac:dyDescent="0.25">
      <c r="A2" s="54"/>
      <c r="B2" s="50"/>
      <c r="C2" s="50"/>
      <c r="D2" s="50"/>
      <c r="E2" s="50"/>
      <c r="F2" s="50"/>
      <c r="G2" s="54"/>
      <c r="H2" s="54"/>
    </row>
    <row r="3" spans="1:8" x14ac:dyDescent="0.25">
      <c r="A3" s="54"/>
      <c r="B3" s="50"/>
      <c r="C3" s="50"/>
      <c r="D3" s="50"/>
      <c r="E3" s="50"/>
      <c r="F3" s="50"/>
      <c r="G3" s="50"/>
      <c r="H3" s="54"/>
    </row>
    <row r="4" spans="1:8" x14ac:dyDescent="0.25">
      <c r="A4" s="54"/>
      <c r="B4" s="55" t="s">
        <v>290</v>
      </c>
      <c r="C4" s="55" t="s">
        <v>0</v>
      </c>
      <c r="D4" s="55"/>
      <c r="E4" s="55" t="s">
        <v>235</v>
      </c>
      <c r="F4" s="55"/>
      <c r="G4" s="55" t="s">
        <v>291</v>
      </c>
      <c r="H4" s="55" t="s">
        <v>0</v>
      </c>
    </row>
    <row r="5" spans="1:8" x14ac:dyDescent="0.25">
      <c r="A5" s="76">
        <v>1</v>
      </c>
      <c r="B5" s="41">
        <v>1.518</v>
      </c>
      <c r="C5" s="41">
        <v>0.3</v>
      </c>
      <c r="D5" s="41"/>
      <c r="E5" s="48">
        <v>0</v>
      </c>
      <c r="F5" s="41"/>
      <c r="G5" s="41">
        <v>0.79800000000000004</v>
      </c>
      <c r="H5" s="41">
        <v>8.1232010043961805E-4</v>
      </c>
    </row>
    <row r="6" spans="1:8" x14ac:dyDescent="0.25">
      <c r="A6" s="76">
        <v>2</v>
      </c>
      <c r="B6" s="41">
        <v>1.49</v>
      </c>
      <c r="C6" s="41">
        <v>0.2</v>
      </c>
      <c r="D6" s="41"/>
      <c r="E6" s="48">
        <v>0</v>
      </c>
      <c r="F6" s="41"/>
      <c r="G6" s="41">
        <v>1.1299999999999999</v>
      </c>
      <c r="H6" s="41">
        <v>0.02</v>
      </c>
    </row>
    <row r="7" spans="1:8" x14ac:dyDescent="0.25">
      <c r="A7" s="76">
        <v>3</v>
      </c>
      <c r="B7" s="41">
        <v>3.09</v>
      </c>
      <c r="C7" s="41">
        <v>0.4</v>
      </c>
      <c r="D7" s="41"/>
      <c r="E7" s="48">
        <v>3</v>
      </c>
      <c r="F7" s="41"/>
      <c r="G7" s="41">
        <v>1.6</v>
      </c>
      <c r="H7" s="41">
        <v>0.02</v>
      </c>
    </row>
    <row r="8" spans="1:8" x14ac:dyDescent="0.25">
      <c r="A8" s="76">
        <v>4</v>
      </c>
      <c r="B8" s="41">
        <v>1.03</v>
      </c>
      <c r="C8" s="41">
        <v>0.4</v>
      </c>
      <c r="D8" s="41"/>
      <c r="E8" s="48">
        <v>0</v>
      </c>
      <c r="F8" s="41"/>
      <c r="G8" s="41">
        <v>0.56000000000000005</v>
      </c>
      <c r="H8" s="41">
        <v>0.12</v>
      </c>
    </row>
    <row r="9" spans="1:8" x14ac:dyDescent="0.25">
      <c r="A9" s="76">
        <v>5</v>
      </c>
      <c r="B9" s="41">
        <v>2.97</v>
      </c>
      <c r="C9" s="41">
        <v>1.5</v>
      </c>
      <c r="D9" s="41"/>
      <c r="E9" s="48">
        <v>0</v>
      </c>
      <c r="F9" s="41"/>
      <c r="G9" s="41">
        <v>1.27</v>
      </c>
      <c r="H9" s="41">
        <v>0.4</v>
      </c>
    </row>
    <row r="10" spans="1:8" x14ac:dyDescent="0.25">
      <c r="A10" s="76">
        <v>6</v>
      </c>
      <c r="B10" s="41">
        <v>0.33</v>
      </c>
      <c r="C10" s="41">
        <v>6.0000000000000001E-3</v>
      </c>
      <c r="D10" s="41"/>
      <c r="E10" s="48">
        <v>0</v>
      </c>
      <c r="F10" s="41"/>
      <c r="G10" s="41">
        <v>0.377</v>
      </c>
      <c r="H10" s="41">
        <v>1.7999999999999999E-2</v>
      </c>
    </row>
    <row r="11" spans="1:8" x14ac:dyDescent="0.25">
      <c r="A11" s="76">
        <v>7</v>
      </c>
      <c r="B11" s="41">
        <v>0.26800000000000002</v>
      </c>
      <c r="C11" s="41">
        <v>6.6666666666666675E-4</v>
      </c>
      <c r="D11" s="41"/>
      <c r="E11" s="48">
        <v>0</v>
      </c>
      <c r="F11" s="41"/>
      <c r="G11" s="41">
        <v>0.22500000000000001</v>
      </c>
      <c r="H11" s="41">
        <v>8.3706646815461623E-4</v>
      </c>
    </row>
    <row r="12" spans="1:8" x14ac:dyDescent="0.25">
      <c r="A12" s="76" t="s">
        <v>292</v>
      </c>
      <c r="B12" s="41">
        <v>1.67</v>
      </c>
      <c r="C12" s="41">
        <v>0.15</v>
      </c>
      <c r="D12" s="41"/>
      <c r="E12" s="48">
        <v>0</v>
      </c>
      <c r="F12" s="41"/>
      <c r="G12" s="41">
        <v>1.6479999999999999</v>
      </c>
      <c r="H12" s="41">
        <v>0.114</v>
      </c>
    </row>
    <row r="13" spans="1:8" x14ac:dyDescent="0.25">
      <c r="A13" s="76" t="s">
        <v>293</v>
      </c>
      <c r="B13" s="41">
        <v>9.4600000000000009</v>
      </c>
      <c r="C13" s="41">
        <v>1.88</v>
      </c>
      <c r="D13" s="41"/>
      <c r="E13" s="48">
        <v>6</v>
      </c>
      <c r="F13" s="41"/>
      <c r="G13" s="41">
        <v>12.9</v>
      </c>
      <c r="H13" s="41">
        <v>3.8</v>
      </c>
    </row>
    <row r="14" spans="1:8" x14ac:dyDescent="0.25">
      <c r="A14" s="76">
        <v>9</v>
      </c>
      <c r="B14" s="41">
        <v>4.9000000000000004</v>
      </c>
      <c r="C14" s="41">
        <v>2.42</v>
      </c>
      <c r="D14" s="41"/>
      <c r="E14" s="48">
        <v>3</v>
      </c>
      <c r="F14" s="41"/>
      <c r="G14" s="41">
        <v>2.5379999999999998</v>
      </c>
      <c r="H14" s="41">
        <v>0.27800000000000002</v>
      </c>
    </row>
    <row r="15" spans="1:8" x14ac:dyDescent="0.25">
      <c r="A15" s="76">
        <v>10</v>
      </c>
      <c r="B15" s="41">
        <v>0.99</v>
      </c>
      <c r="C15" s="41">
        <v>1E-3</v>
      </c>
      <c r="D15" s="41"/>
      <c r="E15" s="48">
        <v>0</v>
      </c>
      <c r="F15" s="41"/>
      <c r="G15" s="41">
        <v>0.82</v>
      </c>
      <c r="H15" s="41">
        <v>5.830951894845299E-4</v>
      </c>
    </row>
    <row r="16" spans="1:8" x14ac:dyDescent="0.25">
      <c r="A16" s="76" t="s">
        <v>294</v>
      </c>
      <c r="B16" s="41">
        <v>1.484</v>
      </c>
      <c r="C16" s="41">
        <v>0.3</v>
      </c>
      <c r="D16" s="41"/>
      <c r="E16" s="48">
        <v>0</v>
      </c>
      <c r="F16" s="41"/>
      <c r="G16" s="41">
        <v>1.085</v>
      </c>
      <c r="H16" s="41">
        <v>0.125</v>
      </c>
    </row>
    <row r="17" spans="1:8" x14ac:dyDescent="0.25">
      <c r="A17" s="76" t="s">
        <v>295</v>
      </c>
      <c r="B17" s="41">
        <v>15.2</v>
      </c>
      <c r="C17" s="41">
        <v>6.04</v>
      </c>
      <c r="D17" s="41"/>
      <c r="E17" s="48">
        <v>7</v>
      </c>
      <c r="F17" s="41"/>
      <c r="G17" s="41">
        <v>7.375</v>
      </c>
      <c r="H17" s="41">
        <v>0.13500000000000001</v>
      </c>
    </row>
    <row r="18" spans="1:8" x14ac:dyDescent="0.25">
      <c r="A18" s="76" t="s">
        <v>296</v>
      </c>
      <c r="B18" s="41">
        <v>5.1779999999999999</v>
      </c>
      <c r="C18" s="41">
        <v>1.2</v>
      </c>
      <c r="D18" s="41"/>
      <c r="E18" s="48">
        <v>0</v>
      </c>
      <c r="F18" s="41"/>
      <c r="G18" s="41">
        <v>2.25</v>
      </c>
      <c r="H18" s="41">
        <v>0.16500000000000001</v>
      </c>
    </row>
    <row r="19" spans="1:8" x14ac:dyDescent="0.25">
      <c r="A19" s="76" t="s">
        <v>297</v>
      </c>
      <c r="B19" s="41">
        <v>1.49</v>
      </c>
      <c r="C19" s="41">
        <v>1.35</v>
      </c>
      <c r="D19" s="41"/>
      <c r="E19" s="48">
        <v>0</v>
      </c>
      <c r="F19" s="41"/>
      <c r="G19" s="41">
        <v>1.3129999999999999</v>
      </c>
      <c r="H19" s="41">
        <v>0.16300000000000001</v>
      </c>
    </row>
    <row r="20" spans="1:8" x14ac:dyDescent="0.25">
      <c r="A20" s="76" t="s">
        <v>298</v>
      </c>
      <c r="B20" s="41">
        <v>1.35</v>
      </c>
      <c r="C20" s="41">
        <v>0.53800000000000003</v>
      </c>
      <c r="D20" s="41"/>
      <c r="E20" s="48">
        <v>0</v>
      </c>
      <c r="F20" s="41"/>
      <c r="G20" s="41">
        <v>2.3130000000000002</v>
      </c>
      <c r="H20" s="41">
        <v>1.004</v>
      </c>
    </row>
    <row r="24" spans="1:8" x14ac:dyDescent="0.25">
      <c r="A24" s="54" t="s">
        <v>302</v>
      </c>
      <c r="B24" s="50"/>
      <c r="C24" s="50"/>
      <c r="D24" s="50"/>
      <c r="E24" s="50"/>
      <c r="F24" s="50"/>
      <c r="G24" s="54"/>
      <c r="H24" s="54"/>
    </row>
    <row r="25" spans="1:8" x14ac:dyDescent="0.25">
      <c r="A25" s="54"/>
      <c r="B25" s="50"/>
      <c r="C25" s="50"/>
      <c r="D25" s="50"/>
      <c r="E25" s="50"/>
      <c r="F25" s="50"/>
      <c r="G25" s="54"/>
      <c r="H25" s="54"/>
    </row>
    <row r="26" spans="1:8" x14ac:dyDescent="0.25">
      <c r="A26" s="54"/>
      <c r="B26" s="50"/>
      <c r="C26" s="50"/>
      <c r="D26" s="50"/>
      <c r="E26" s="50"/>
      <c r="F26" s="50"/>
      <c r="G26" s="50"/>
      <c r="H26" s="54"/>
    </row>
    <row r="27" spans="1:8" x14ac:dyDescent="0.25">
      <c r="A27" s="54"/>
      <c r="B27" s="55" t="s">
        <v>290</v>
      </c>
      <c r="C27" s="55" t="s">
        <v>0</v>
      </c>
      <c r="D27" s="55"/>
      <c r="E27" s="55" t="s">
        <v>235</v>
      </c>
      <c r="F27" s="55"/>
      <c r="G27" s="55" t="s">
        <v>291</v>
      </c>
      <c r="H27" s="55" t="s">
        <v>0</v>
      </c>
    </row>
    <row r="28" spans="1:8" x14ac:dyDescent="0.25">
      <c r="A28" s="76">
        <v>1</v>
      </c>
      <c r="B28" s="41">
        <v>6.6000000000000003E-2</v>
      </c>
      <c r="C28" s="41">
        <v>3.0000000000000001E-3</v>
      </c>
      <c r="D28" s="41"/>
      <c r="E28" s="48">
        <v>8.4000000000000005E-2</v>
      </c>
      <c r="F28" s="41"/>
      <c r="G28" s="41">
        <v>5.3999999999999999E-2</v>
      </c>
      <c r="H28" s="41">
        <v>3.0000000000000001E-3</v>
      </c>
    </row>
    <row r="29" spans="1:8" x14ac:dyDescent="0.25">
      <c r="A29" s="76">
        <v>2</v>
      </c>
      <c r="B29" s="41">
        <v>6.4000000000000001E-2</v>
      </c>
      <c r="C29" s="41">
        <v>0.01</v>
      </c>
      <c r="D29" s="41"/>
      <c r="E29" s="48">
        <v>9.8000000000000004E-2</v>
      </c>
      <c r="F29" s="41"/>
      <c r="G29" s="41">
        <v>5.2999999999999999E-2</v>
      </c>
      <c r="H29" s="41">
        <v>5.0000000000000001E-3</v>
      </c>
    </row>
    <row r="30" spans="1:8" x14ac:dyDescent="0.25">
      <c r="A30" s="76">
        <v>3</v>
      </c>
      <c r="B30" s="41">
        <v>6.4000000000000001E-2</v>
      </c>
      <c r="C30" s="41">
        <v>5.0000000000000001E-3</v>
      </c>
      <c r="D30" s="41"/>
      <c r="E30" s="48">
        <v>6.3E-2</v>
      </c>
      <c r="F30" s="41"/>
      <c r="G30" s="41">
        <v>5.8999999999999997E-2</v>
      </c>
      <c r="H30" s="41">
        <v>6.0000000000000001E-3</v>
      </c>
    </row>
    <row r="31" spans="1:8" x14ac:dyDescent="0.25">
      <c r="A31" s="76">
        <v>4</v>
      </c>
      <c r="B31" s="41">
        <v>8.5000000000000006E-2</v>
      </c>
      <c r="C31" s="41">
        <v>2.4E-2</v>
      </c>
      <c r="D31" s="41"/>
      <c r="E31" s="48">
        <v>0.12</v>
      </c>
      <c r="F31" s="41"/>
      <c r="G31" s="41">
        <v>6.0999999999999999E-2</v>
      </c>
      <c r="H31" s="41">
        <v>2.1999999999999999E-2</v>
      </c>
    </row>
    <row r="32" spans="1:8" x14ac:dyDescent="0.25">
      <c r="A32" s="76">
        <v>5</v>
      </c>
      <c r="B32" s="41">
        <v>0.13400000000000001</v>
      </c>
      <c r="C32" s="41">
        <v>5.3999999999999999E-2</v>
      </c>
      <c r="D32" s="41"/>
      <c r="E32" s="48">
        <v>8.8999999999999996E-2</v>
      </c>
      <c r="F32" s="41"/>
      <c r="G32" s="41">
        <v>6.8000000000000005E-2</v>
      </c>
      <c r="H32" s="41">
        <v>1.7999999999999999E-2</v>
      </c>
    </row>
    <row r="33" spans="1:8" x14ac:dyDescent="0.25">
      <c r="A33" s="76">
        <v>6</v>
      </c>
      <c r="B33" s="41">
        <v>8.2000000000000003E-2</v>
      </c>
      <c r="C33" s="41">
        <v>8.0000000000000002E-3</v>
      </c>
      <c r="D33" s="41"/>
      <c r="E33" s="48">
        <v>8.6999999999999994E-2</v>
      </c>
      <c r="F33" s="41"/>
      <c r="G33" s="41">
        <v>6.4000000000000001E-2</v>
      </c>
      <c r="H33" s="41">
        <v>2E-3</v>
      </c>
    </row>
    <row r="34" spans="1:8" x14ac:dyDescent="0.25">
      <c r="A34" s="76">
        <v>7</v>
      </c>
      <c r="B34" s="41">
        <v>0.10100000000000001</v>
      </c>
      <c r="C34" s="41">
        <v>6.0000000000000001E-3</v>
      </c>
      <c r="D34" s="41"/>
      <c r="E34" s="48">
        <v>6.7000000000000004E-2</v>
      </c>
      <c r="F34" s="41"/>
      <c r="G34" s="41">
        <v>7.0000000000000007E-2</v>
      </c>
      <c r="H34" s="41">
        <v>2E-3</v>
      </c>
    </row>
    <row r="35" spans="1:8" x14ac:dyDescent="0.25">
      <c r="A35" s="76" t="s">
        <v>292</v>
      </c>
      <c r="B35" s="41">
        <v>6.7000000000000004E-2</v>
      </c>
      <c r="C35" s="41">
        <v>7.0000000000000001E-3</v>
      </c>
      <c r="D35" s="41"/>
      <c r="E35" s="48">
        <v>0.06</v>
      </c>
      <c r="F35" s="41"/>
      <c r="G35" s="41">
        <v>5.2999999999999999E-2</v>
      </c>
      <c r="H35" s="41">
        <v>3.0000000000000001E-3</v>
      </c>
    </row>
    <row r="36" spans="1:8" x14ac:dyDescent="0.25">
      <c r="A36" s="76" t="s">
        <v>293</v>
      </c>
      <c r="B36" s="41">
        <v>7.9000000000000001E-2</v>
      </c>
      <c r="C36" s="41">
        <v>1.2999999999999999E-2</v>
      </c>
      <c r="D36" s="41"/>
      <c r="E36" s="48">
        <v>7.2999999999999995E-2</v>
      </c>
      <c r="F36" s="41"/>
      <c r="G36" s="41">
        <v>7.1999999999999995E-2</v>
      </c>
      <c r="H36" s="41">
        <v>4.0000000000000001E-3</v>
      </c>
    </row>
    <row r="37" spans="1:8" x14ac:dyDescent="0.25">
      <c r="A37" s="76">
        <v>9</v>
      </c>
      <c r="B37" s="41">
        <v>5.5E-2</v>
      </c>
      <c r="C37" s="41">
        <v>6.0000000000000001E-3</v>
      </c>
      <c r="D37" s="41"/>
      <c r="E37" s="48">
        <v>3.5000000000000003E-2</v>
      </c>
      <c r="F37" s="41"/>
      <c r="G37" s="41">
        <v>4.5999999999999999E-2</v>
      </c>
      <c r="H37" s="41">
        <v>4.0000000000000001E-3</v>
      </c>
    </row>
    <row r="38" spans="1:8" x14ac:dyDescent="0.25">
      <c r="A38" s="76">
        <v>10</v>
      </c>
      <c r="B38" s="41">
        <v>6.7000000000000004E-2</v>
      </c>
      <c r="C38" s="41">
        <v>7.0000000000000001E-3</v>
      </c>
      <c r="D38" s="41"/>
      <c r="E38" s="48">
        <v>6.3E-2</v>
      </c>
      <c r="F38" s="41"/>
      <c r="G38" s="41">
        <v>5.0999999999999997E-2</v>
      </c>
      <c r="H38" s="41">
        <v>1E-3</v>
      </c>
    </row>
    <row r="39" spans="1:8" x14ac:dyDescent="0.25">
      <c r="A39" s="76" t="s">
        <v>294</v>
      </c>
      <c r="B39" s="41">
        <v>9.1999999999999998E-2</v>
      </c>
      <c r="C39" s="41">
        <v>1.9E-2</v>
      </c>
      <c r="D39" s="41"/>
      <c r="E39" s="48">
        <v>0.06</v>
      </c>
      <c r="F39" s="41"/>
      <c r="G39" s="41">
        <v>5.1999999999999998E-2</v>
      </c>
      <c r="H39" s="41">
        <v>2E-3</v>
      </c>
    </row>
    <row r="40" spans="1:8" x14ac:dyDescent="0.25">
      <c r="A40" s="76" t="s">
        <v>295</v>
      </c>
      <c r="B40" s="41">
        <v>0.121</v>
      </c>
      <c r="C40" s="41">
        <v>4.4999999999999998E-2</v>
      </c>
      <c r="D40" s="41"/>
      <c r="E40" s="48">
        <v>6.8000000000000005E-2</v>
      </c>
      <c r="F40" s="41"/>
      <c r="G40" s="41">
        <v>6.2E-2</v>
      </c>
      <c r="H40" s="41">
        <v>1E-3</v>
      </c>
    </row>
    <row r="41" spans="1:8" x14ac:dyDescent="0.25">
      <c r="A41" s="76" t="s">
        <v>296</v>
      </c>
      <c r="B41" s="41">
        <v>4.0000000000000001E-3</v>
      </c>
      <c r="C41" s="41">
        <v>1E-3</v>
      </c>
      <c r="D41" s="41"/>
      <c r="E41" s="48">
        <v>2E-3</v>
      </c>
      <c r="F41" s="41"/>
      <c r="G41" s="41">
        <v>1E-3</v>
      </c>
      <c r="H41" s="41">
        <v>1E-3</v>
      </c>
    </row>
    <row r="42" spans="1:8" x14ac:dyDescent="0.25">
      <c r="A42" s="76" t="s">
        <v>297</v>
      </c>
      <c r="B42" s="41">
        <v>7.5999999999999998E-2</v>
      </c>
      <c r="C42" s="41">
        <v>8.9999999999999993E-3</v>
      </c>
      <c r="D42" s="41"/>
      <c r="E42" s="48">
        <v>7.0000000000000007E-2</v>
      </c>
      <c r="F42" s="41"/>
      <c r="G42" s="41">
        <v>5.0999999999999997E-2</v>
      </c>
      <c r="H42" s="41">
        <v>1E-3</v>
      </c>
    </row>
    <row r="43" spans="1:8" x14ac:dyDescent="0.25">
      <c r="A43" s="76" t="s">
        <v>298</v>
      </c>
      <c r="B43" s="41">
        <v>7.6999999999999999E-2</v>
      </c>
      <c r="C43" s="41">
        <v>7.0000000000000001E-3</v>
      </c>
      <c r="D43" s="41"/>
      <c r="E43" s="48">
        <v>7.0999999999999994E-2</v>
      </c>
      <c r="F43" s="41"/>
      <c r="G43" s="41">
        <v>0.05</v>
      </c>
      <c r="H43" s="41">
        <v>1E-3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522A1DC79E343A81135C17006CFD1" ma:contentTypeVersion="35" ma:contentTypeDescription="Create a new document." ma:contentTypeScope="" ma:versionID="ce20acf2a2b6a54e87e786c1c60ab972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61780729-3423-4e0a-90c3-ce67c8582a54" xmlns:ns7="40c589a8-ad0f-41b4-800d-8acfd721c0dd" targetNamespace="http://schemas.microsoft.com/office/2006/metadata/properties" ma:root="true" ma:fieldsID="d1c7fabd3c3700d5bbb4f5491f2b3bcb" ns1:_="" ns3:_="" ns4:_="" ns5:_="" ns6:_="" ns7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61780729-3423-4e0a-90c3-ce67c8582a54"/>
    <xsd:import namespace="40c589a8-ad0f-41b4-800d-8acfd721c0dd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MediaServiceMetadata" minOccurs="0"/>
                <xsd:element ref="ns6:MediaServiceFastMetadata" minOccurs="0"/>
                <xsd:element ref="ns7:SharedWithUsers" minOccurs="0"/>
                <xsd:element ref="ns7:SharedWithDetails" minOccurs="0"/>
                <xsd:element ref="ns7:SharingHintHash" minOccurs="0"/>
                <xsd:element ref="ns7:Records_x0020_Status" minOccurs="0"/>
                <xsd:element ref="ns7:Records_x0020_Date" minOccurs="0"/>
                <xsd:element ref="ns6:MediaServiceDateTaken" minOccurs="0"/>
                <xsd:element ref="ns6:MediaServiceAutoTags" minOccurs="0"/>
                <xsd:element ref="ns6:MediaServiceGenerationTime" minOccurs="0"/>
                <xsd:element ref="ns6:MediaServiceEventHashCode" minOccurs="0"/>
                <xsd:element ref="ns6:MediaServiceLocation" minOccurs="0"/>
                <xsd:element ref="ns6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8011c21d-ce90-468d-9b1e-095f65090032}" ma:internalName="TaxCatchAllLabel" ma:readOnly="true" ma:showField="CatchAllDataLabel" ma:web="40c589a8-ad0f-41b4-800d-8acfd721c0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8011c21d-ce90-468d-9b1e-095f65090032}" ma:internalName="TaxCatchAll" ma:showField="CatchAllData" ma:web="40c589a8-ad0f-41b4-800d-8acfd721c0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80729-3423-4e0a-90c3-ce67c8582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6" nillable="true" ma:displayName="Tags" ma:internalName="MediaServiceAutoTags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9" nillable="true" ma:displayName="Location" ma:internalName="MediaServiceLocation" ma:readOnly="true">
      <xsd:simpleType>
        <xsd:restriction base="dms:Text"/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589a8-ad0f-41b4-800d-8acfd721c0dd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32" nillable="true" ma:displayName="Sharing Hint Hash" ma:hidden="true" ma:internalName="SharingHintHash" ma:readOnly="true">
      <xsd:simpleType>
        <xsd:restriction base="dms:Text"/>
      </xsd:simpleType>
    </xsd:element>
    <xsd:element name="Records_x0020_Status" ma:index="33" nillable="true" ma:displayName="Records Status" ma:default="Pending" ma:internalName="Records_x0020_Status">
      <xsd:simpleType>
        <xsd:restriction base="dms:Text"/>
      </xsd:simpleType>
    </xsd:element>
    <xsd:element name="Records_x0020_Date" ma:index="34" nillable="true" ma:displayName="Records Date" ma:hidden="true" ma:internalName="Records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9f62856-1543-49d4-a736-4569d363f533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ecords_x0020_Status xmlns="40c589a8-ad0f-41b4-800d-8acfd721c0dd">Pending</Records_x0020_Status>
    <Rights xmlns="4ffa91fb-a0ff-4ac5-b2db-65c790d184a4" xsi:nil="true"/>
    <Document_x0020_Creation_x0020_Date xmlns="4ffa91fb-a0ff-4ac5-b2db-65c790d184a4">2020-05-21T20:24:12+00:00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Records_x0020_Date xmlns="40c589a8-ad0f-41b4-800d-8acfd721c0dd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Props1.xml><?xml version="1.0" encoding="utf-8"?>
<ds:datastoreItem xmlns:ds="http://schemas.openxmlformats.org/officeDocument/2006/customXml" ds:itemID="{422C8B23-0389-4B65-A008-BDF087981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61780729-3423-4e0a-90c3-ce67c8582a54"/>
    <ds:schemaRef ds:uri="40c589a8-ad0f-41b4-800d-8acfd721c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42ADCC-129B-4653-9882-58C6ABB3B6C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D55131D-2983-4317-95F3-F55AEED176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2008E40-4A17-40ED-A0B6-3768F3FAD0E5}">
  <ds:schemaRefs>
    <ds:schemaRef ds:uri="http://schemas.microsoft.com/sharepoint/v3"/>
    <ds:schemaRef ds:uri="40c589a8-ad0f-41b4-800d-8acfd721c0d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1780729-3423-4e0a-90c3-ce67c8582a54"/>
    <ds:schemaRef ds:uri="http://schemas.microsoft.com/office/infopath/2007/PartnerControls"/>
    <ds:schemaRef ds:uri="http://schemas.microsoft.com/sharepoint/v3/fields"/>
    <ds:schemaRef ds:uri="http://purl.org/dc/elements/1.1/"/>
    <ds:schemaRef ds:uri="http://schemas.microsoft.com/office/2006/metadata/properties"/>
    <ds:schemaRef ds:uri="http://schemas.microsoft.com/sharepoint.v3"/>
    <ds:schemaRef ds:uri="4ffa91fb-a0ff-4ac5-b2db-65c790d184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 2</vt:lpstr>
      <vt:lpstr>Fig 3</vt:lpstr>
      <vt:lpstr>Fig 4</vt:lpstr>
      <vt:lpstr>Fig 5</vt:lpstr>
      <vt:lpstr>Fig 6</vt:lpstr>
      <vt:lpstr>Fig 7</vt:lpstr>
      <vt:lpstr>Fig 8</vt:lpstr>
      <vt:lpstr>Fig S1</vt:lpstr>
      <vt:lpstr>Fig S2</vt:lpstr>
      <vt:lpstr>Fig s3</vt:lpstr>
      <vt:lpstr>Table 2</vt:lpstr>
      <vt:lpstr>Tab S3</vt:lpstr>
      <vt:lpstr>Tab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Muhlen, Christy</dc:creator>
  <cp:lastModifiedBy>Muhlen, Christy</cp:lastModifiedBy>
  <dcterms:created xsi:type="dcterms:W3CDTF">2020-05-21T19:19:40Z</dcterms:created>
  <dcterms:modified xsi:type="dcterms:W3CDTF">2020-05-22T13:00:21Z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0x010100C8A522A1DC79E343A81135C17006CFD1</vt:lpwstr>
  </property>
</Properties>
</file>