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HANG\OneDrive - Environmental Protection Agency (EPA)\Profile\EPANET22-ADR\"/>
    </mc:Choice>
  </mc:AlternateContent>
  <xr:revisionPtr revIDLastSave="0" documentId="13_ncr:1_{17FA63FA-CA56-4DDE-B5C5-B798FA0CA975}" xr6:coauthVersionLast="44" xr6:coauthVersionMax="44" xr10:uidLastSave="{00000000-0000-0000-0000-000000000000}"/>
  <bookViews>
    <workbookView xWindow="-108" yWindow="-108" windowWidth="23256" windowHeight="12576" xr2:uid="{3099F6C7-1BE0-480D-A724-9D085FAD5DD4}"/>
  </bookViews>
  <sheets>
    <sheet name="Figure-5 &amp; 6" sheetId="1" r:id="rId1"/>
    <sheet name="Figure-8 Junction 34" sheetId="6" r:id="rId2"/>
    <sheet name="Figure-8 Junction 25" sheetId="7" r:id="rId3"/>
    <sheet name="Figure-8 Junction 11" sheetId="8" r:id="rId4"/>
    <sheet name="Figure-8 Junction 19" sheetId="9" r:id="rId5"/>
  </sheets>
  <definedNames>
    <definedName name="D" localSheetId="0">'Figure-5 &amp; 6'!$T$7</definedName>
    <definedName name="D">'Figure-5 &amp; 6'!$T$7</definedName>
    <definedName name="dom">#REF!</definedName>
    <definedName name="dt">#REF!</definedName>
    <definedName name="dtt">#REF!</definedName>
    <definedName name="dx">#REF!</definedName>
    <definedName name="dxx">#REF!</definedName>
    <definedName name="k" localSheetId="0">'Figure-5 &amp; 6'!$T$8</definedName>
    <definedName name="k">#REF!</definedName>
    <definedName name="kk">#REF!</definedName>
    <definedName name="mean">#REF!</definedName>
    <definedName name="meann">#REF!</definedName>
    <definedName name="t" localSheetId="0">'Figure-5 &amp; 6'!$T$10</definedName>
    <definedName name="t0" localSheetId="0">'Figure-5 &amp; 6'!$T$11</definedName>
    <definedName name="t0">#REF!</definedName>
    <definedName name="t00">#REF!</definedName>
    <definedName name="t2_">#REF!</definedName>
    <definedName name="te">'Figure-5 &amp; 6'!$T$12</definedName>
    <definedName name="tt">#REF!</definedName>
    <definedName name="u" localSheetId="0">'Figure-5 &amp; 6'!$T$9</definedName>
    <definedName name="u">#REF!</definedName>
    <definedName name="uu">#REF!</definedName>
    <definedName name="v" localSheetId="0">'Figure-5 &amp; 6'!$T$6</definedName>
    <definedName name="v">'Figure-5 &amp; 6'!$T$6</definedName>
    <definedName name="var">#REF!</definedName>
    <definedName name="vv">'Figure-5 &amp; 6'!$T$9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2" i="1" l="1"/>
  <c r="T10" i="1"/>
  <c r="H19" i="1"/>
  <c r="H18" i="1"/>
  <c r="F3" i="9" l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3" i="7"/>
  <c r="F4" i="7" s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3" i="6" l="1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T11" i="1" l="1"/>
  <c r="E43" i="1"/>
  <c r="F43" i="1" s="1"/>
  <c r="G43" i="1" l="1"/>
  <c r="T9" i="1"/>
  <c r="E6" i="1"/>
  <c r="F6" i="1" s="1"/>
  <c r="G6" i="1" s="1"/>
  <c r="H6" i="1" s="1"/>
  <c r="I6" i="1" s="1"/>
  <c r="J6" i="1" s="1"/>
  <c r="K6" i="1" s="1"/>
  <c r="L6" i="1" s="1"/>
  <c r="M6" i="1" s="1"/>
  <c r="E48" i="1" l="1"/>
  <c r="F48" i="1"/>
  <c r="G48" i="1"/>
  <c r="D48" i="1"/>
  <c r="C48" i="1"/>
  <c r="D11" i="1"/>
  <c r="L11" i="1"/>
  <c r="J11" i="1"/>
  <c r="M11" i="1"/>
  <c r="F11" i="1"/>
  <c r="E11" i="1"/>
  <c r="H11" i="1"/>
  <c r="G11" i="1"/>
  <c r="C11" i="1"/>
  <c r="I11" i="1"/>
  <c r="K11" i="1"/>
  <c r="H43" i="1"/>
  <c r="H48" i="1" s="1"/>
  <c r="I43" i="1" l="1"/>
  <c r="I48" i="1" s="1"/>
  <c r="J43" i="1" l="1"/>
  <c r="J48" i="1" s="1"/>
  <c r="K43" i="1" l="1"/>
  <c r="K48" i="1" s="1"/>
  <c r="L43" i="1" l="1"/>
  <c r="L48" i="1" s="1"/>
  <c r="M43" i="1" l="1"/>
  <c r="M48" i="1" s="1"/>
</calcChain>
</file>

<file path=xl/sharedStrings.xml><?xml version="1.0" encoding="utf-8"?>
<sst xmlns="http://schemas.openxmlformats.org/spreadsheetml/2006/main" count="66" uniqueCount="24">
  <si>
    <t>Node</t>
  </si>
  <si>
    <t>s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</si>
  <si>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</si>
  <si>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</si>
  <si>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</si>
  <si>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</si>
  <si>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</si>
  <si>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</si>
  <si>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</si>
  <si>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</si>
  <si>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</si>
  <si>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</si>
  <si>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Lagrangian Advection-Dispersion-Reaction</t>
  </si>
  <si>
    <t>Analytical Solution</t>
  </si>
  <si>
    <t>Lagrangian Advection-Reaction (EPANET)</t>
  </si>
  <si>
    <t>MG/L</t>
  </si>
  <si>
    <t xml:space="preserve">Node  </t>
  </si>
  <si>
    <t>Hour</t>
  </si>
  <si>
    <t>EPANET MG/L</t>
  </si>
  <si>
    <t>ADR-29 MG/L</t>
  </si>
  <si>
    <t>ADR-30 MG/L</t>
  </si>
  <si>
    <t>Lagrangian Advection-Dispersion-Reaction without dispersion at Junctions</t>
  </si>
  <si>
    <t>D:</t>
  </si>
  <si>
    <t>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</si>
</sst>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Example 1, Hour = 47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'Figure-5 &amp; 6'!$B$9</c:f>
              <c:strCache>
                <c:ptCount val="1"/>
                <c:pt idx="0">
                  <c:v>Lagrangian Advection-Dispersion-Reaction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'Figure-5 &amp; 6'!$C$8:$M$8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6'!$C$9:$M$9</c:f>
              <c:numCache>
                <c:formatCode>General</c:formatCode>
                <c:ptCount val="11"/>
                <c:pt idx="0">
                  <c:v>1</c:v>
                </c:pt>
                <c:pt idx="1">
                  <c:v>0.94</c:v>
                </c:pt>
                <c:pt idx="2">
                  <c:v>0.89</c:v>
                </c:pt>
                <c:pt idx="3">
                  <c:v>0.84</c:v>
                </c:pt>
                <c:pt idx="4">
                  <c:v>0.79</c:v>
                </c:pt>
                <c:pt idx="5">
                  <c:v>0.74</c:v>
                </c:pt>
                <c:pt idx="6">
                  <c:v>0.69</c:v>
                </c:pt>
                <c:pt idx="7">
                  <c:v>0.65</c:v>
                </c:pt>
                <c:pt idx="8">
                  <c:v>0.61</c:v>
                </c:pt>
                <c:pt idx="9">
                  <c:v>0.56999999999999995</c:v>
                </c:pt>
                <c:pt idx="10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A-47DE-AA2B-B1487C7F014B}"/>
            </c:ext>
          </c:extLst>
        </c:ser>
        <c:ser>
          <c:idx val="1"/>
          <c:order val="1"/>
          <c:tx>
            <c:strRef>
              <c:f>'Figure-5 &amp; 6'!$B$10</c:f>
              <c:strCache>
                <c:ptCount val="1"/>
                <c:pt idx="0">
                  <c:v>Lagrangian Advection-Reaction (EPANET)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'Figure-5 &amp; 6'!$C$8:$M$8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6'!$C$10:$M$10</c:f>
              <c:numCache>
                <c:formatCode>General</c:formatCode>
                <c:ptCount val="11"/>
                <c:pt idx="0">
                  <c:v>1</c:v>
                </c:pt>
                <c:pt idx="1">
                  <c:v>0.84</c:v>
                </c:pt>
                <c:pt idx="2">
                  <c:v>0.7</c:v>
                </c:pt>
                <c:pt idx="3">
                  <c:v>0.59</c:v>
                </c:pt>
                <c:pt idx="4">
                  <c:v>0.49</c:v>
                </c:pt>
                <c:pt idx="5">
                  <c:v>0.41</c:v>
                </c:pt>
                <c:pt idx="6">
                  <c:v>0.34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A-47DE-AA2B-B1487C7F014B}"/>
            </c:ext>
          </c:extLst>
        </c:ser>
        <c:ser>
          <c:idx val="2"/>
          <c:order val="2"/>
          <c:tx>
            <c:strRef>
              <c:f>'Figure-5 &amp; 6'!$B$11</c:f>
              <c:strCache>
                <c:ptCount val="1"/>
                <c:pt idx="0">
                  <c:v>Analytical Solution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'Figure-5 &amp; 6'!$C$8:$M$8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6'!$C$11:$M$11</c:f>
              <c:numCache>
                <c:formatCode>General</c:formatCode>
                <c:ptCount val="11"/>
                <c:pt idx="0">
                  <c:v>1</c:v>
                </c:pt>
                <c:pt idx="1">
                  <c:v>0.94213145211542404</c:v>
                </c:pt>
                <c:pt idx="2">
                  <c:v>0.88724086913734124</c:v>
                </c:pt>
                <c:pt idx="3">
                  <c:v>0.83517309426574415</c:v>
                </c:pt>
                <c:pt idx="4">
                  <c:v>0.78578265108064671</c:v>
                </c:pt>
                <c:pt idx="5">
                  <c:v>0.7389331340131573</c:v>
                </c:pt>
                <c:pt idx="6">
                  <c:v>0.69449662237759624</c:v>
                </c:pt>
                <c:pt idx="7">
                  <c:v>0.65235311768158766</c:v>
                </c:pt>
                <c:pt idx="8">
                  <c:v>0.6123900040680158</c:v>
                </c:pt>
                <c:pt idx="9">
                  <c:v>0.57450153185387809</c:v>
                </c:pt>
                <c:pt idx="10">
                  <c:v>0.53858832421606584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9A-47DE-AA2B-B1487C7F014B}"/>
            </c:ext>
          </c:extLst>
        </c:ser>
        <c:ser>
          <c:idx val="3"/>
          <c:order val="3"/>
          <c:tx>
            <c:strRef>
              <c:f>'Figure-5 &amp; 6'!$B$12</c:f>
              <c:strCache>
                <c:ptCount val="1"/>
                <c:pt idx="0">
                  <c:v>Lagrangian Advection-Dispersion-Reaction without dispersion at Junctions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'Figure-5 &amp; 6'!$C$8:$M$8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6'!$C$12:$M$12</c:f>
              <c:numCache>
                <c:formatCode>General</c:formatCode>
                <c:ptCount val="11"/>
                <c:pt idx="0">
                  <c:v>1</c:v>
                </c:pt>
                <c:pt idx="1">
                  <c:v>0.99</c:v>
                </c:pt>
                <c:pt idx="2">
                  <c:v>0.92</c:v>
                </c:pt>
                <c:pt idx="3">
                  <c:v>0.77</c:v>
                </c:pt>
                <c:pt idx="4">
                  <c:v>0.6</c:v>
                </c:pt>
                <c:pt idx="5">
                  <c:v>0.44</c:v>
                </c:pt>
                <c:pt idx="6">
                  <c:v>0.34</c:v>
                </c:pt>
                <c:pt idx="7">
                  <c:v>0.3</c:v>
                </c:pt>
                <c:pt idx="8">
                  <c:v>0.28999999999999998</c:v>
                </c:pt>
                <c:pt idx="9">
                  <c:v>0.28000000000000003</c:v>
                </c:pt>
                <c:pt idx="10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9A-47DE-AA2B-B1487C7F0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226040"/>
        <c:axId val="671227024"/>
      </c:lineChart>
      <c:catAx>
        <c:axId val="67122604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Junction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227024"/>
        <c:crosses val="autoZero"/>
        <c:auto val="1"/>
        <c:lblAlgn val="ctr"/>
        <c:lblOffset val="100"/>
        <c:noMultiLvlLbl val="0"/>
      </c:catAx>
      <c:valAx>
        <c:axId val="671227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22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Example</a:t>
            </a:r>
            <a:r>
              <a:rPr lang="en-US" baseline="0"/>
              <a:t> 2, Hour = 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'Figure-5 &amp; 6'!$B$46</c:f>
              <c:strCache>
                <c:ptCount val="1"/>
                <c:pt idx="0">
                  <c:v>Lagrangian Advection-Dispersion-Reaction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'Figure-5 &amp; 6'!$C$45:$M$45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6'!$C$46:$M$46</c:f>
              <c:numCache>
                <c:formatCode>General</c:formatCode>
                <c:ptCount val="11"/>
                <c:pt idx="0">
                  <c:v>0</c:v>
                </c:pt>
                <c:pt idx="1">
                  <c:v>0.32</c:v>
                </c:pt>
                <c:pt idx="2">
                  <c:v>0.6</c:v>
                </c:pt>
                <c:pt idx="3">
                  <c:v>0.82</c:v>
                </c:pt>
                <c:pt idx="4">
                  <c:v>0.95</c:v>
                </c:pt>
                <c:pt idx="5">
                  <c:v>0.99</c:v>
                </c:pt>
                <c:pt idx="6">
                  <c:v>0.95</c:v>
                </c:pt>
                <c:pt idx="7">
                  <c:v>0.85</c:v>
                </c:pt>
                <c:pt idx="8">
                  <c:v>0.72</c:v>
                </c:pt>
                <c:pt idx="9">
                  <c:v>0.57999999999999996</c:v>
                </c:pt>
                <c:pt idx="10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39-4CB3-B525-E3092DD59991}"/>
            </c:ext>
          </c:extLst>
        </c:ser>
        <c:ser>
          <c:idx val="1"/>
          <c:order val="1"/>
          <c:tx>
            <c:strRef>
              <c:f>'Figure-5 &amp; 6'!$B$47</c:f>
              <c:strCache>
                <c:ptCount val="1"/>
                <c:pt idx="0">
                  <c:v>Lagrangian Advection-Reaction (EPANET)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'Figure-5 &amp; 6'!$C$45:$M$45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6'!$C$47:$M$47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9-4CB3-B525-E3092DD59991}"/>
            </c:ext>
          </c:extLst>
        </c:ser>
        <c:ser>
          <c:idx val="2"/>
          <c:order val="2"/>
          <c:tx>
            <c:strRef>
              <c:f>'Figure-5 &amp; 6'!$B$48</c:f>
              <c:strCache>
                <c:ptCount val="1"/>
                <c:pt idx="0">
                  <c:v>Analytical Solution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'Figure-5 &amp; 6'!$C$45:$M$45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6'!$C$48:$M$48</c:f>
              <c:numCache>
                <c:formatCode>General</c:formatCode>
                <c:ptCount val="11"/>
                <c:pt idx="0">
                  <c:v>0</c:v>
                </c:pt>
                <c:pt idx="1">
                  <c:v>0.30862737686180175</c:v>
                </c:pt>
                <c:pt idx="2">
                  <c:v>0.58714948693279956</c:v>
                </c:pt>
                <c:pt idx="3">
                  <c:v>0.80338968140157707</c:v>
                </c:pt>
                <c:pt idx="4">
                  <c:v>0.93719710211592888</c:v>
                </c:pt>
                <c:pt idx="5">
                  <c:v>0.98332003400023771</c:v>
                </c:pt>
                <c:pt idx="6">
                  <c:v>0.9505101252952477</c:v>
                </c:pt>
                <c:pt idx="7">
                  <c:v>0.85758893178466078</c:v>
                </c:pt>
                <c:pt idx="8">
                  <c:v>0.72801215191318547</c:v>
                </c:pt>
                <c:pt idx="9">
                  <c:v>0.5846208034110939</c:v>
                </c:pt>
                <c:pt idx="10">
                  <c:v>0.44583961259961119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39-4CB3-B525-E3092DD59991}"/>
            </c:ext>
          </c:extLst>
        </c:ser>
        <c:ser>
          <c:idx val="3"/>
          <c:order val="3"/>
          <c:tx>
            <c:strRef>
              <c:f>'Figure-5 &amp; 6'!$B$49</c:f>
              <c:strCache>
                <c:ptCount val="1"/>
                <c:pt idx="0">
                  <c:v>Lagrangian Advection-Dispersion-Reaction without dispersion at Junctions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'Figure-5 &amp; 6'!$C$45:$M$45</c:f>
              <c:strCache>
                <c:ptCount val="11"/>
                <c:pt idx="0">
                  <c:v>s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n4</c:v>
                </c:pt>
                <c:pt idx="5">
                  <c:v>n5</c:v>
                </c:pt>
                <c:pt idx="6">
                  <c:v>n6</c:v>
                </c:pt>
                <c:pt idx="7">
                  <c:v>n7</c:v>
                </c:pt>
                <c:pt idx="8">
                  <c:v>n8</c:v>
                </c:pt>
                <c:pt idx="9">
                  <c:v>n9</c:v>
                </c:pt>
                <c:pt idx="10">
                  <c:v>n10</c:v>
                </c:pt>
              </c:strCache>
            </c:strRef>
          </c:cat>
          <c:val>
            <c:numRef>
              <c:f>'Figure-5 &amp; 6'!$C$49:$M$49</c:f>
              <c:numCache>
                <c:formatCode>General</c:formatCode>
                <c:ptCount val="11"/>
                <c:pt idx="0">
                  <c:v>0</c:v>
                </c:pt>
                <c:pt idx="1">
                  <c:v>1.1100000000000001</c:v>
                </c:pt>
                <c:pt idx="2">
                  <c:v>0.5</c:v>
                </c:pt>
                <c:pt idx="3">
                  <c:v>0.11</c:v>
                </c:pt>
                <c:pt idx="4">
                  <c:v>0.02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39-4CB3-B525-E3092DD59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089432"/>
        <c:axId val="709090416"/>
      </c:lineChart>
      <c:catAx>
        <c:axId val="70908943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Junction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90416"/>
        <c:crosses val="autoZero"/>
        <c:auto val="1"/>
        <c:lblAlgn val="ctr"/>
        <c:lblOffset val="100"/>
        <c:noMultiLvlLbl val="0"/>
      </c:catAx>
      <c:valAx>
        <c:axId val="70909041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8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Junction 34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'Figure-8 Junction 34'!$G$1</c:f>
              <c:strCache>
                <c:ptCount val="1"/>
                <c:pt idx="0">
                  <c:v>ADR-29 MG/L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'Figure-8 Junction 34'!$F$2:$F$57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34'!$G$2:$G$57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</c:v>
                </c:pt>
                <c:pt idx="14">
                  <c:v>0.99</c:v>
                </c:pt>
                <c:pt idx="15">
                  <c:v>0.98</c:v>
                </c:pt>
                <c:pt idx="16">
                  <c:v>0.98</c:v>
                </c:pt>
                <c:pt idx="17">
                  <c:v>0.98</c:v>
                </c:pt>
                <c:pt idx="18">
                  <c:v>0.98</c:v>
                </c:pt>
                <c:pt idx="19">
                  <c:v>0.98</c:v>
                </c:pt>
                <c:pt idx="20">
                  <c:v>0.98</c:v>
                </c:pt>
                <c:pt idx="21">
                  <c:v>0.97</c:v>
                </c:pt>
                <c:pt idx="22">
                  <c:v>0.96</c:v>
                </c:pt>
                <c:pt idx="23">
                  <c:v>0.95</c:v>
                </c:pt>
                <c:pt idx="24">
                  <c:v>0.91</c:v>
                </c:pt>
                <c:pt idx="25">
                  <c:v>0.9</c:v>
                </c:pt>
                <c:pt idx="26">
                  <c:v>0.87</c:v>
                </c:pt>
                <c:pt idx="27">
                  <c:v>0.85</c:v>
                </c:pt>
                <c:pt idx="28">
                  <c:v>0.85</c:v>
                </c:pt>
                <c:pt idx="29">
                  <c:v>0.84</c:v>
                </c:pt>
                <c:pt idx="30">
                  <c:v>0.84</c:v>
                </c:pt>
                <c:pt idx="31">
                  <c:v>0.85</c:v>
                </c:pt>
                <c:pt idx="32">
                  <c:v>0.85</c:v>
                </c:pt>
                <c:pt idx="33">
                  <c:v>0.84</c:v>
                </c:pt>
                <c:pt idx="34">
                  <c:v>0.81</c:v>
                </c:pt>
                <c:pt idx="35">
                  <c:v>0.78</c:v>
                </c:pt>
                <c:pt idx="36">
                  <c:v>0.75</c:v>
                </c:pt>
                <c:pt idx="37">
                  <c:v>0.72</c:v>
                </c:pt>
                <c:pt idx="38">
                  <c:v>0.69</c:v>
                </c:pt>
                <c:pt idx="39">
                  <c:v>0.67</c:v>
                </c:pt>
                <c:pt idx="40">
                  <c:v>0.66</c:v>
                </c:pt>
                <c:pt idx="41">
                  <c:v>0.65</c:v>
                </c:pt>
                <c:pt idx="42">
                  <c:v>0.65</c:v>
                </c:pt>
                <c:pt idx="43">
                  <c:v>0.65</c:v>
                </c:pt>
                <c:pt idx="44">
                  <c:v>0.64</c:v>
                </c:pt>
                <c:pt idx="45">
                  <c:v>0.65</c:v>
                </c:pt>
                <c:pt idx="46">
                  <c:v>0.67</c:v>
                </c:pt>
                <c:pt idx="47">
                  <c:v>0.68</c:v>
                </c:pt>
                <c:pt idx="48">
                  <c:v>0.67</c:v>
                </c:pt>
                <c:pt idx="49">
                  <c:v>0.64</c:v>
                </c:pt>
                <c:pt idx="50">
                  <c:v>0.63</c:v>
                </c:pt>
                <c:pt idx="51">
                  <c:v>0.61</c:v>
                </c:pt>
                <c:pt idx="52">
                  <c:v>0.61</c:v>
                </c:pt>
                <c:pt idx="53">
                  <c:v>0.61</c:v>
                </c:pt>
                <c:pt idx="54">
                  <c:v>0.61</c:v>
                </c:pt>
                <c:pt idx="55">
                  <c:v>0.61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7C-4A93-9B53-9BBAE4C76E00}"/>
            </c:ext>
          </c:extLst>
        </c:ser>
        <c:ser>
          <c:idx val="1"/>
          <c:order val="1"/>
          <c:tx>
            <c:strRef>
              <c:f>'Figure-8 Junction 34'!$I$1</c:f>
              <c:strCache>
                <c:ptCount val="1"/>
                <c:pt idx="0">
                  <c:v>EPANET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'Figure-8 Junction 34'!$F$2:$F$57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34'!$I$2:$I$57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0.98</c:v>
                </c:pt>
                <c:pt idx="35">
                  <c:v>1.04</c:v>
                </c:pt>
                <c:pt idx="36">
                  <c:v>0.99</c:v>
                </c:pt>
                <c:pt idx="37">
                  <c:v>0.73</c:v>
                </c:pt>
                <c:pt idx="38">
                  <c:v>0.69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0.52</c:v>
                </c:pt>
                <c:pt idx="48">
                  <c:v>0.21</c:v>
                </c:pt>
                <c:pt idx="49">
                  <c:v>0.22</c:v>
                </c:pt>
                <c:pt idx="50">
                  <c:v>0.15</c:v>
                </c:pt>
                <c:pt idx="51">
                  <c:v>0.93</c:v>
                </c:pt>
                <c:pt idx="52">
                  <c:v>0.93</c:v>
                </c:pt>
                <c:pt idx="53">
                  <c:v>0.93</c:v>
                </c:pt>
                <c:pt idx="54">
                  <c:v>0.93</c:v>
                </c:pt>
                <c:pt idx="55">
                  <c:v>0.93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7C-4A93-9B53-9BBAE4C76E00}"/>
            </c:ext>
          </c:extLst>
        </c:ser>
        <c:ser>
          <c:idx val="3"/>
          <c:order val="2"/>
          <c:tx>
            <c:strRef>
              <c:f>'Figure-8 Junction 34'!$H$1</c:f>
              <c:strCache>
                <c:ptCount val="1"/>
                <c:pt idx="0">
                  <c:v>ADR-30 MG/L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'Figure-8 Junction 34'!$F$2:$F$57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34'!$H$2:$H$57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0.99</c:v>
                </c:pt>
                <c:pt idx="33">
                  <c:v>0.99</c:v>
                </c:pt>
                <c:pt idx="34">
                  <c:v>0.96</c:v>
                </c:pt>
                <c:pt idx="35">
                  <c:v>0.95</c:v>
                </c:pt>
                <c:pt idx="36">
                  <c:v>0.92</c:v>
                </c:pt>
                <c:pt idx="37">
                  <c:v>0.92</c:v>
                </c:pt>
                <c:pt idx="38">
                  <c:v>0.92</c:v>
                </c:pt>
                <c:pt idx="39">
                  <c:v>0.92</c:v>
                </c:pt>
                <c:pt idx="40">
                  <c:v>0.91</c:v>
                </c:pt>
                <c:pt idx="41">
                  <c:v>0.91</c:v>
                </c:pt>
                <c:pt idx="42">
                  <c:v>0.88</c:v>
                </c:pt>
                <c:pt idx="43">
                  <c:v>0.88</c:v>
                </c:pt>
                <c:pt idx="44">
                  <c:v>0.85</c:v>
                </c:pt>
                <c:pt idx="45">
                  <c:v>0.8</c:v>
                </c:pt>
                <c:pt idx="46">
                  <c:v>0.73</c:v>
                </c:pt>
                <c:pt idx="47">
                  <c:v>0.68</c:v>
                </c:pt>
                <c:pt idx="48">
                  <c:v>0.65</c:v>
                </c:pt>
                <c:pt idx="49">
                  <c:v>0.64</c:v>
                </c:pt>
                <c:pt idx="50">
                  <c:v>0.66</c:v>
                </c:pt>
                <c:pt idx="51">
                  <c:v>0.68</c:v>
                </c:pt>
                <c:pt idx="52">
                  <c:v>0.69</c:v>
                </c:pt>
                <c:pt idx="53">
                  <c:v>0.71</c:v>
                </c:pt>
                <c:pt idx="54">
                  <c:v>0.71</c:v>
                </c:pt>
                <c:pt idx="55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9C-40FC-9415-0C96BBA476AB}"/>
            </c:ext>
          </c:extLst>
        </c:ser>
        <c:ser>
          <c:idx val="2"/>
          <c:order val="3"/>
          <c:tx>
            <c:v>Observed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'Figure-8 Junction 34'!$B$61:$B$79</c:f>
              <c:numCache>
                <c:formatCode>General</c:formatCode>
                <c:ptCount val="19"/>
                <c:pt idx="0">
                  <c:v>2.67</c:v>
                </c:pt>
                <c:pt idx="1">
                  <c:v>5.5</c:v>
                </c:pt>
                <c:pt idx="2">
                  <c:v>8.4499999999999993</c:v>
                </c:pt>
                <c:pt idx="3">
                  <c:v>11.87</c:v>
                </c:pt>
                <c:pt idx="4">
                  <c:v>13.15</c:v>
                </c:pt>
                <c:pt idx="5">
                  <c:v>14.62</c:v>
                </c:pt>
                <c:pt idx="6">
                  <c:v>17.600000000000001</c:v>
                </c:pt>
                <c:pt idx="7">
                  <c:v>20.420000000000002</c:v>
                </c:pt>
                <c:pt idx="8">
                  <c:v>23.43</c:v>
                </c:pt>
                <c:pt idx="9">
                  <c:v>27.08</c:v>
                </c:pt>
                <c:pt idx="10">
                  <c:v>29.75</c:v>
                </c:pt>
                <c:pt idx="11">
                  <c:v>33.82</c:v>
                </c:pt>
                <c:pt idx="12">
                  <c:v>35.53</c:v>
                </c:pt>
                <c:pt idx="13">
                  <c:v>38.4</c:v>
                </c:pt>
                <c:pt idx="14">
                  <c:v>41.85</c:v>
                </c:pt>
                <c:pt idx="15">
                  <c:v>44.55</c:v>
                </c:pt>
                <c:pt idx="16">
                  <c:v>47.42</c:v>
                </c:pt>
                <c:pt idx="17">
                  <c:v>51.08</c:v>
                </c:pt>
                <c:pt idx="18">
                  <c:v>53.37</c:v>
                </c:pt>
              </c:numCache>
            </c:numRef>
          </c:xVal>
          <c:yVal>
            <c:numRef>
              <c:f>'Figure-8 Junction 34'!$C$61:$C$79</c:f>
              <c:numCache>
                <c:formatCode>General</c:formatCode>
                <c:ptCount val="19"/>
                <c:pt idx="0">
                  <c:v>1.03</c:v>
                </c:pt>
                <c:pt idx="1">
                  <c:v>1.04</c:v>
                </c:pt>
                <c:pt idx="2">
                  <c:v>0.98</c:v>
                </c:pt>
                <c:pt idx="3">
                  <c:v>1.01</c:v>
                </c:pt>
                <c:pt idx="4">
                  <c:v>1.02</c:v>
                </c:pt>
                <c:pt idx="5">
                  <c:v>1.04</c:v>
                </c:pt>
                <c:pt idx="6">
                  <c:v>1.02</c:v>
                </c:pt>
                <c:pt idx="7">
                  <c:v>1.02</c:v>
                </c:pt>
                <c:pt idx="8">
                  <c:v>1</c:v>
                </c:pt>
                <c:pt idx="9">
                  <c:v>1.02</c:v>
                </c:pt>
                <c:pt idx="10">
                  <c:v>0.94</c:v>
                </c:pt>
                <c:pt idx="11">
                  <c:v>0.89</c:v>
                </c:pt>
                <c:pt idx="12">
                  <c:v>0.75</c:v>
                </c:pt>
                <c:pt idx="13">
                  <c:v>0.8</c:v>
                </c:pt>
                <c:pt idx="14">
                  <c:v>0.84</c:v>
                </c:pt>
                <c:pt idx="15">
                  <c:v>0.92</c:v>
                </c:pt>
                <c:pt idx="16">
                  <c:v>0.91</c:v>
                </c:pt>
                <c:pt idx="17">
                  <c:v>0.81</c:v>
                </c:pt>
                <c:pt idx="18">
                  <c:v>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7C-4A93-9B53-9BBAE4C76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22592"/>
        <c:axId val="617021608"/>
      </c:scatterChart>
      <c:valAx>
        <c:axId val="61702259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1608"/>
        <c:crosses val="autoZero"/>
        <c:crossBetween val="midCat"/>
      </c:valAx>
      <c:valAx>
        <c:axId val="61702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Junction 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'Figure-8 Junction 25'!$G$1</c:f>
              <c:strCache>
                <c:ptCount val="1"/>
                <c:pt idx="0">
                  <c:v>ADR-29 MG/L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'Figure-8 Junction 25'!$F$2:$F$57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25'!$G$2:$G$57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0.98</c:v>
                </c:pt>
                <c:pt idx="4">
                  <c:v>1.02</c:v>
                </c:pt>
                <c:pt idx="5">
                  <c:v>1.04</c:v>
                </c:pt>
                <c:pt idx="6">
                  <c:v>0.99</c:v>
                </c:pt>
                <c:pt idx="7">
                  <c:v>0.95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0.42</c:v>
                </c:pt>
                <c:pt idx="15">
                  <c:v>0.25</c:v>
                </c:pt>
                <c:pt idx="16">
                  <c:v>0.24</c:v>
                </c:pt>
                <c:pt idx="17">
                  <c:v>0.16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0.93</c:v>
                </c:pt>
                <c:pt idx="26">
                  <c:v>0.13</c:v>
                </c:pt>
                <c:pt idx="27">
                  <c:v>0.15</c:v>
                </c:pt>
                <c:pt idx="28">
                  <c:v>0.17</c:v>
                </c:pt>
                <c:pt idx="29">
                  <c:v>0.14000000000000001</c:v>
                </c:pt>
                <c:pt idx="30">
                  <c:v>0.09</c:v>
                </c:pt>
                <c:pt idx="31">
                  <c:v>0.11</c:v>
                </c:pt>
                <c:pt idx="32">
                  <c:v>0.84</c:v>
                </c:pt>
                <c:pt idx="33">
                  <c:v>0.84</c:v>
                </c:pt>
                <c:pt idx="34">
                  <c:v>0.84</c:v>
                </c:pt>
                <c:pt idx="35">
                  <c:v>0.84</c:v>
                </c:pt>
                <c:pt idx="36">
                  <c:v>0.84</c:v>
                </c:pt>
                <c:pt idx="37">
                  <c:v>0.84</c:v>
                </c:pt>
                <c:pt idx="38">
                  <c:v>0.84</c:v>
                </c:pt>
                <c:pt idx="39">
                  <c:v>0.13</c:v>
                </c:pt>
                <c:pt idx="40">
                  <c:v>0.15</c:v>
                </c:pt>
                <c:pt idx="41">
                  <c:v>0.08</c:v>
                </c:pt>
                <c:pt idx="42">
                  <c:v>0.09</c:v>
                </c:pt>
                <c:pt idx="43">
                  <c:v>0.22</c:v>
                </c:pt>
                <c:pt idx="44">
                  <c:v>0.76</c:v>
                </c:pt>
                <c:pt idx="45">
                  <c:v>0.76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0.76</c:v>
                </c:pt>
                <c:pt idx="50">
                  <c:v>0.76</c:v>
                </c:pt>
                <c:pt idx="51">
                  <c:v>0.09</c:v>
                </c:pt>
                <c:pt idx="52">
                  <c:v>0.12</c:v>
                </c:pt>
                <c:pt idx="53">
                  <c:v>0.33</c:v>
                </c:pt>
                <c:pt idx="54">
                  <c:v>0.64</c:v>
                </c:pt>
                <c:pt idx="55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5-46BD-9C9A-731D0A7EBDC8}"/>
            </c:ext>
          </c:extLst>
        </c:ser>
        <c:ser>
          <c:idx val="1"/>
          <c:order val="1"/>
          <c:tx>
            <c:strRef>
              <c:f>'Figure-8 Junction 25'!$I$1</c:f>
              <c:strCache>
                <c:ptCount val="1"/>
                <c:pt idx="0">
                  <c:v>EPANET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'Figure-8 Junction 25'!$F$2:$F$57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25'!$I$2:$I$57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0.98</c:v>
                </c:pt>
                <c:pt idx="4">
                  <c:v>1.02</c:v>
                </c:pt>
                <c:pt idx="5">
                  <c:v>1.04</c:v>
                </c:pt>
                <c:pt idx="6">
                  <c:v>0.99</c:v>
                </c:pt>
                <c:pt idx="7">
                  <c:v>0.96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0.42</c:v>
                </c:pt>
                <c:pt idx="15">
                  <c:v>0.27</c:v>
                </c:pt>
                <c:pt idx="16">
                  <c:v>0.24</c:v>
                </c:pt>
                <c:pt idx="17">
                  <c:v>0.15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0.93</c:v>
                </c:pt>
                <c:pt idx="26">
                  <c:v>0.13</c:v>
                </c:pt>
                <c:pt idx="27">
                  <c:v>0.15</c:v>
                </c:pt>
                <c:pt idx="28">
                  <c:v>0.17</c:v>
                </c:pt>
                <c:pt idx="29">
                  <c:v>0.14000000000000001</c:v>
                </c:pt>
                <c:pt idx="30">
                  <c:v>0.09</c:v>
                </c:pt>
                <c:pt idx="31">
                  <c:v>0.11</c:v>
                </c:pt>
                <c:pt idx="32">
                  <c:v>0.84</c:v>
                </c:pt>
                <c:pt idx="33">
                  <c:v>0.84</c:v>
                </c:pt>
                <c:pt idx="34">
                  <c:v>0.84</c:v>
                </c:pt>
                <c:pt idx="35">
                  <c:v>0.84</c:v>
                </c:pt>
                <c:pt idx="36">
                  <c:v>0.84</c:v>
                </c:pt>
                <c:pt idx="37">
                  <c:v>0.84</c:v>
                </c:pt>
                <c:pt idx="38">
                  <c:v>0.84</c:v>
                </c:pt>
                <c:pt idx="39">
                  <c:v>0.12</c:v>
                </c:pt>
                <c:pt idx="40">
                  <c:v>0.14000000000000001</c:v>
                </c:pt>
                <c:pt idx="41">
                  <c:v>0.08</c:v>
                </c:pt>
                <c:pt idx="42">
                  <c:v>0.09</c:v>
                </c:pt>
                <c:pt idx="43">
                  <c:v>0.76</c:v>
                </c:pt>
                <c:pt idx="44">
                  <c:v>0.76</c:v>
                </c:pt>
                <c:pt idx="45">
                  <c:v>0.76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0.76</c:v>
                </c:pt>
                <c:pt idx="50">
                  <c:v>0.76</c:v>
                </c:pt>
                <c:pt idx="51">
                  <c:v>0.09</c:v>
                </c:pt>
                <c:pt idx="52">
                  <c:v>0.12</c:v>
                </c:pt>
                <c:pt idx="53">
                  <c:v>0.33</c:v>
                </c:pt>
                <c:pt idx="54">
                  <c:v>0.64</c:v>
                </c:pt>
                <c:pt idx="55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C5-46BD-9C9A-731D0A7EBDC8}"/>
            </c:ext>
          </c:extLst>
        </c:ser>
        <c:ser>
          <c:idx val="3"/>
          <c:order val="2"/>
          <c:tx>
            <c:strRef>
              <c:f>'Figure-8 Junction 25'!$H$1</c:f>
              <c:strCache>
                <c:ptCount val="1"/>
                <c:pt idx="0">
                  <c:v>ADR-30 MG/L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'Figure-8 Junction 25'!$F$2:$F$57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25'!$H$2:$H$57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0.98</c:v>
                </c:pt>
                <c:pt idx="4">
                  <c:v>1.02</c:v>
                </c:pt>
                <c:pt idx="5">
                  <c:v>1.04</c:v>
                </c:pt>
                <c:pt idx="6">
                  <c:v>0.99</c:v>
                </c:pt>
                <c:pt idx="7">
                  <c:v>0.95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0.42</c:v>
                </c:pt>
                <c:pt idx="15">
                  <c:v>0.25</c:v>
                </c:pt>
                <c:pt idx="16">
                  <c:v>0.24</c:v>
                </c:pt>
                <c:pt idx="17">
                  <c:v>0.15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0.93</c:v>
                </c:pt>
                <c:pt idx="26">
                  <c:v>0.13</c:v>
                </c:pt>
                <c:pt idx="27">
                  <c:v>0.15</c:v>
                </c:pt>
                <c:pt idx="28">
                  <c:v>0.17</c:v>
                </c:pt>
                <c:pt idx="29">
                  <c:v>0.14000000000000001</c:v>
                </c:pt>
                <c:pt idx="30">
                  <c:v>0.09</c:v>
                </c:pt>
                <c:pt idx="31">
                  <c:v>0.11</c:v>
                </c:pt>
                <c:pt idx="32">
                  <c:v>0.84</c:v>
                </c:pt>
                <c:pt idx="33">
                  <c:v>0.84</c:v>
                </c:pt>
                <c:pt idx="34">
                  <c:v>0.84</c:v>
                </c:pt>
                <c:pt idx="35">
                  <c:v>0.84</c:v>
                </c:pt>
                <c:pt idx="36">
                  <c:v>0.84</c:v>
                </c:pt>
                <c:pt idx="37">
                  <c:v>0.84</c:v>
                </c:pt>
                <c:pt idx="38">
                  <c:v>0.84</c:v>
                </c:pt>
                <c:pt idx="39">
                  <c:v>0.13</c:v>
                </c:pt>
                <c:pt idx="40">
                  <c:v>0.15</c:v>
                </c:pt>
                <c:pt idx="41">
                  <c:v>0.09</c:v>
                </c:pt>
                <c:pt idx="42">
                  <c:v>0.09</c:v>
                </c:pt>
                <c:pt idx="43">
                  <c:v>0.71</c:v>
                </c:pt>
                <c:pt idx="44">
                  <c:v>0.76</c:v>
                </c:pt>
                <c:pt idx="45">
                  <c:v>0.76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0.76</c:v>
                </c:pt>
                <c:pt idx="50">
                  <c:v>0.76</c:v>
                </c:pt>
                <c:pt idx="51">
                  <c:v>0.09</c:v>
                </c:pt>
                <c:pt idx="52">
                  <c:v>0.12</c:v>
                </c:pt>
                <c:pt idx="53">
                  <c:v>0.33</c:v>
                </c:pt>
                <c:pt idx="54">
                  <c:v>0.64</c:v>
                </c:pt>
                <c:pt idx="55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C5-46BD-9C9A-731D0A7EBDC8}"/>
            </c:ext>
          </c:extLst>
        </c:ser>
        <c:ser>
          <c:idx val="2"/>
          <c:order val="3"/>
          <c:tx>
            <c:v>Observed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'Figure-8 Junction 25'!$B$41:$B$60</c:f>
              <c:numCache>
                <c:formatCode>General</c:formatCode>
                <c:ptCount val="20"/>
                <c:pt idx="0">
                  <c:v>0.57999999999999996</c:v>
                </c:pt>
                <c:pt idx="1">
                  <c:v>3</c:v>
                </c:pt>
                <c:pt idx="2">
                  <c:v>5.87</c:v>
                </c:pt>
                <c:pt idx="3">
                  <c:v>8.8000000000000007</c:v>
                </c:pt>
                <c:pt idx="4">
                  <c:v>12.25</c:v>
                </c:pt>
                <c:pt idx="5">
                  <c:v>13.5</c:v>
                </c:pt>
                <c:pt idx="6">
                  <c:v>14.97</c:v>
                </c:pt>
                <c:pt idx="7">
                  <c:v>18.149999999999999</c:v>
                </c:pt>
                <c:pt idx="8">
                  <c:v>20.75</c:v>
                </c:pt>
                <c:pt idx="9">
                  <c:v>23.73</c:v>
                </c:pt>
                <c:pt idx="10">
                  <c:v>27.42</c:v>
                </c:pt>
                <c:pt idx="11">
                  <c:v>30.08</c:v>
                </c:pt>
                <c:pt idx="12">
                  <c:v>34.119999999999997</c:v>
                </c:pt>
                <c:pt idx="13">
                  <c:v>35.869999999999997</c:v>
                </c:pt>
                <c:pt idx="14">
                  <c:v>38.67</c:v>
                </c:pt>
                <c:pt idx="15">
                  <c:v>42.4</c:v>
                </c:pt>
                <c:pt idx="16">
                  <c:v>44.92</c:v>
                </c:pt>
                <c:pt idx="17">
                  <c:v>47.75</c:v>
                </c:pt>
                <c:pt idx="18">
                  <c:v>51.5</c:v>
                </c:pt>
                <c:pt idx="19">
                  <c:v>53.75</c:v>
                </c:pt>
              </c:numCache>
            </c:numRef>
          </c:xVal>
          <c:yVal>
            <c:numRef>
              <c:f>'Figure-8 Junction 34'!$C$41:$C$60</c:f>
              <c:numCache>
                <c:formatCode>General</c:formatCode>
                <c:ptCount val="20"/>
                <c:pt idx="0">
                  <c:v>1.04</c:v>
                </c:pt>
                <c:pt idx="1">
                  <c:v>1</c:v>
                </c:pt>
                <c:pt idx="2">
                  <c:v>1.03</c:v>
                </c:pt>
                <c:pt idx="3">
                  <c:v>1</c:v>
                </c:pt>
                <c:pt idx="4">
                  <c:v>1.02</c:v>
                </c:pt>
                <c:pt idx="5">
                  <c:v>0.88</c:v>
                </c:pt>
                <c:pt idx="6">
                  <c:v>0.36</c:v>
                </c:pt>
                <c:pt idx="7">
                  <c:v>0.91</c:v>
                </c:pt>
                <c:pt idx="8">
                  <c:v>0.92</c:v>
                </c:pt>
                <c:pt idx="9">
                  <c:v>0.94</c:v>
                </c:pt>
                <c:pt idx="10">
                  <c:v>0.19</c:v>
                </c:pt>
                <c:pt idx="11">
                  <c:v>0.12</c:v>
                </c:pt>
                <c:pt idx="12">
                  <c:v>0.83</c:v>
                </c:pt>
                <c:pt idx="13">
                  <c:v>0.82</c:v>
                </c:pt>
                <c:pt idx="14">
                  <c:v>0.72</c:v>
                </c:pt>
                <c:pt idx="15">
                  <c:v>0.76</c:v>
                </c:pt>
                <c:pt idx="16">
                  <c:v>0.78</c:v>
                </c:pt>
                <c:pt idx="17">
                  <c:v>0.87</c:v>
                </c:pt>
                <c:pt idx="18">
                  <c:v>0.42</c:v>
                </c:pt>
                <c:pt idx="19">
                  <c:v>0.48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C5-46BD-9C9A-731D0A7E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22592"/>
        <c:axId val="617021608"/>
      </c:scatterChart>
      <c:valAx>
        <c:axId val="61702259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1608"/>
        <c:crosses val="autoZero"/>
        <c:crossBetween val="midCat"/>
      </c:valAx>
      <c:valAx>
        <c:axId val="61702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Junction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'Figure-8 Junction 11'!$G$1</c:f>
              <c:strCache>
                <c:ptCount val="1"/>
                <c:pt idx="0">
                  <c:v>ADR-29 MG/L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'Figure-8 Junction 11'!$F$2:$F$57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11'!$G$2:$G$57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0.98</c:v>
                </c:pt>
                <c:pt idx="3">
                  <c:v>1.02</c:v>
                </c:pt>
                <c:pt idx="4">
                  <c:v>1.04</c:v>
                </c:pt>
                <c:pt idx="5">
                  <c:v>0.99</c:v>
                </c:pt>
                <c:pt idx="6">
                  <c:v>0.69</c:v>
                </c:pt>
                <c:pt idx="7">
                  <c:v>0.53</c:v>
                </c:pt>
                <c:pt idx="8">
                  <c:v>0.53</c:v>
                </c:pt>
                <c:pt idx="9">
                  <c:v>0.63</c:v>
                </c:pt>
                <c:pt idx="10">
                  <c:v>0.69</c:v>
                </c:pt>
                <c:pt idx="11">
                  <c:v>1</c:v>
                </c:pt>
                <c:pt idx="12">
                  <c:v>1</c:v>
                </c:pt>
                <c:pt idx="13">
                  <c:v>0.52</c:v>
                </c:pt>
                <c:pt idx="14">
                  <c:v>0.25</c:v>
                </c:pt>
                <c:pt idx="15">
                  <c:v>0.19</c:v>
                </c:pt>
                <c:pt idx="16">
                  <c:v>0.14000000000000001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  <c:pt idx="20">
                  <c:v>0.13</c:v>
                </c:pt>
                <c:pt idx="21">
                  <c:v>0.13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0.13</c:v>
                </c:pt>
                <c:pt idx="26">
                  <c:v>0.15</c:v>
                </c:pt>
                <c:pt idx="27">
                  <c:v>0.12</c:v>
                </c:pt>
                <c:pt idx="28">
                  <c:v>0.11</c:v>
                </c:pt>
                <c:pt idx="29">
                  <c:v>0.09</c:v>
                </c:pt>
                <c:pt idx="30">
                  <c:v>0.11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0.26</c:v>
                </c:pt>
                <c:pt idx="35">
                  <c:v>0.84</c:v>
                </c:pt>
                <c:pt idx="36">
                  <c:v>0.84</c:v>
                </c:pt>
                <c:pt idx="37">
                  <c:v>0.84</c:v>
                </c:pt>
                <c:pt idx="38">
                  <c:v>0.09</c:v>
                </c:pt>
                <c:pt idx="39">
                  <c:v>0.09</c:v>
                </c:pt>
                <c:pt idx="40">
                  <c:v>7.0000000000000007E-2</c:v>
                </c:pt>
                <c:pt idx="41">
                  <c:v>7.0000000000000007E-2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0.09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0.76</c:v>
                </c:pt>
                <c:pt idx="50">
                  <c:v>0.09</c:v>
                </c:pt>
                <c:pt idx="51">
                  <c:v>0.08</c:v>
                </c:pt>
                <c:pt idx="52">
                  <c:v>0.31</c:v>
                </c:pt>
                <c:pt idx="53">
                  <c:v>0.63</c:v>
                </c:pt>
                <c:pt idx="54">
                  <c:v>0.76</c:v>
                </c:pt>
                <c:pt idx="55">
                  <c:v>0.89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2-48A5-9EC4-91AFDD3B9F19}"/>
            </c:ext>
          </c:extLst>
        </c:ser>
        <c:ser>
          <c:idx val="1"/>
          <c:order val="1"/>
          <c:tx>
            <c:strRef>
              <c:f>'Figure-8 Junction 11'!$I$1</c:f>
              <c:strCache>
                <c:ptCount val="1"/>
                <c:pt idx="0">
                  <c:v>EPANET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'Figure-8 Junction 11'!$F$2:$F$57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11'!$I$2:$I$57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0.98</c:v>
                </c:pt>
                <c:pt idx="3">
                  <c:v>1.02</c:v>
                </c:pt>
                <c:pt idx="4">
                  <c:v>1.04</c:v>
                </c:pt>
                <c:pt idx="5">
                  <c:v>0.99</c:v>
                </c:pt>
                <c:pt idx="6">
                  <c:v>0.69</c:v>
                </c:pt>
                <c:pt idx="7">
                  <c:v>0.53</c:v>
                </c:pt>
                <c:pt idx="8">
                  <c:v>0.53</c:v>
                </c:pt>
                <c:pt idx="9">
                  <c:v>0.63</c:v>
                </c:pt>
                <c:pt idx="10">
                  <c:v>0.69</c:v>
                </c:pt>
                <c:pt idx="11">
                  <c:v>1</c:v>
                </c:pt>
                <c:pt idx="12">
                  <c:v>1</c:v>
                </c:pt>
                <c:pt idx="13">
                  <c:v>0.52</c:v>
                </c:pt>
                <c:pt idx="14">
                  <c:v>0.27</c:v>
                </c:pt>
                <c:pt idx="15">
                  <c:v>0.19</c:v>
                </c:pt>
                <c:pt idx="16">
                  <c:v>0.14000000000000001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  <c:pt idx="20">
                  <c:v>0.13</c:v>
                </c:pt>
                <c:pt idx="21">
                  <c:v>0.13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0.13</c:v>
                </c:pt>
                <c:pt idx="26">
                  <c:v>0.15</c:v>
                </c:pt>
                <c:pt idx="27">
                  <c:v>0.12</c:v>
                </c:pt>
                <c:pt idx="28">
                  <c:v>0.11</c:v>
                </c:pt>
                <c:pt idx="29">
                  <c:v>0.09</c:v>
                </c:pt>
                <c:pt idx="30">
                  <c:v>0.11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0.11</c:v>
                </c:pt>
                <c:pt idx="35">
                  <c:v>0.84</c:v>
                </c:pt>
                <c:pt idx="36">
                  <c:v>0.84</c:v>
                </c:pt>
                <c:pt idx="37">
                  <c:v>0.84</c:v>
                </c:pt>
                <c:pt idx="38">
                  <c:v>0.09</c:v>
                </c:pt>
                <c:pt idx="39">
                  <c:v>0.09</c:v>
                </c:pt>
                <c:pt idx="40">
                  <c:v>7.0000000000000007E-2</c:v>
                </c:pt>
                <c:pt idx="41">
                  <c:v>7.0000000000000007E-2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0.09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0.76</c:v>
                </c:pt>
                <c:pt idx="50">
                  <c:v>0.09</c:v>
                </c:pt>
                <c:pt idx="51">
                  <c:v>0.08</c:v>
                </c:pt>
                <c:pt idx="52">
                  <c:v>0.31</c:v>
                </c:pt>
                <c:pt idx="53">
                  <c:v>0.63</c:v>
                </c:pt>
                <c:pt idx="54">
                  <c:v>0.76</c:v>
                </c:pt>
                <c:pt idx="55">
                  <c:v>0.89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2-48A5-9EC4-91AFDD3B9F19}"/>
            </c:ext>
          </c:extLst>
        </c:ser>
        <c:ser>
          <c:idx val="3"/>
          <c:order val="2"/>
          <c:tx>
            <c:strRef>
              <c:f>'Figure-8 Junction 11'!$H$1</c:f>
              <c:strCache>
                <c:ptCount val="1"/>
                <c:pt idx="0">
                  <c:v>ADR-30 MG/L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'Figure-8 Junction 11'!$F$2:$F$57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11'!$H$2:$H$57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0.98</c:v>
                </c:pt>
                <c:pt idx="3">
                  <c:v>1.02</c:v>
                </c:pt>
                <c:pt idx="4">
                  <c:v>1.04</c:v>
                </c:pt>
                <c:pt idx="5">
                  <c:v>0.99</c:v>
                </c:pt>
                <c:pt idx="6">
                  <c:v>0.69</c:v>
                </c:pt>
                <c:pt idx="7">
                  <c:v>0.53</c:v>
                </c:pt>
                <c:pt idx="8">
                  <c:v>0.53</c:v>
                </c:pt>
                <c:pt idx="9">
                  <c:v>0.63</c:v>
                </c:pt>
                <c:pt idx="10">
                  <c:v>0.69</c:v>
                </c:pt>
                <c:pt idx="11">
                  <c:v>1</c:v>
                </c:pt>
                <c:pt idx="12">
                  <c:v>1</c:v>
                </c:pt>
                <c:pt idx="13">
                  <c:v>0.52</c:v>
                </c:pt>
                <c:pt idx="14">
                  <c:v>0.25</c:v>
                </c:pt>
                <c:pt idx="15">
                  <c:v>0.19</c:v>
                </c:pt>
                <c:pt idx="16">
                  <c:v>0.14000000000000001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  <c:pt idx="20">
                  <c:v>0.13</c:v>
                </c:pt>
                <c:pt idx="21">
                  <c:v>0.13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  <c:pt idx="25">
                  <c:v>0.13</c:v>
                </c:pt>
                <c:pt idx="26">
                  <c:v>0.15</c:v>
                </c:pt>
                <c:pt idx="27">
                  <c:v>0.12</c:v>
                </c:pt>
                <c:pt idx="28">
                  <c:v>0.11</c:v>
                </c:pt>
                <c:pt idx="29">
                  <c:v>0.09</c:v>
                </c:pt>
                <c:pt idx="30">
                  <c:v>0.11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0.26</c:v>
                </c:pt>
                <c:pt idx="35">
                  <c:v>0.84</c:v>
                </c:pt>
                <c:pt idx="36">
                  <c:v>0.84</c:v>
                </c:pt>
                <c:pt idx="37">
                  <c:v>0.84</c:v>
                </c:pt>
                <c:pt idx="38">
                  <c:v>0.09</c:v>
                </c:pt>
                <c:pt idx="39">
                  <c:v>0.09</c:v>
                </c:pt>
                <c:pt idx="40">
                  <c:v>7.0000000000000007E-2</c:v>
                </c:pt>
                <c:pt idx="41">
                  <c:v>7.0000000000000007E-2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0.09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0.76</c:v>
                </c:pt>
                <c:pt idx="50">
                  <c:v>0.09</c:v>
                </c:pt>
                <c:pt idx="51">
                  <c:v>0.08</c:v>
                </c:pt>
                <c:pt idx="52">
                  <c:v>0.31</c:v>
                </c:pt>
                <c:pt idx="53">
                  <c:v>0.63</c:v>
                </c:pt>
                <c:pt idx="54">
                  <c:v>0.76</c:v>
                </c:pt>
                <c:pt idx="55">
                  <c:v>0.89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2-48A5-9EC4-91AFDD3B9F19}"/>
            </c:ext>
          </c:extLst>
        </c:ser>
        <c:ser>
          <c:idx val="2"/>
          <c:order val="3"/>
          <c:tx>
            <c:v>Observed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'Figure-8 Junction 25'!$B$2:$B$20</c:f>
              <c:numCache>
                <c:formatCode>General</c:formatCode>
                <c:ptCount val="19"/>
                <c:pt idx="0">
                  <c:v>2.5</c:v>
                </c:pt>
                <c:pt idx="1">
                  <c:v>5.38</c:v>
                </c:pt>
                <c:pt idx="2">
                  <c:v>8.3000000000000007</c:v>
                </c:pt>
                <c:pt idx="3">
                  <c:v>11.75</c:v>
                </c:pt>
                <c:pt idx="4">
                  <c:v>13.02</c:v>
                </c:pt>
                <c:pt idx="5">
                  <c:v>14.48</c:v>
                </c:pt>
                <c:pt idx="6">
                  <c:v>17.43</c:v>
                </c:pt>
                <c:pt idx="7">
                  <c:v>20.3</c:v>
                </c:pt>
                <c:pt idx="8">
                  <c:v>23.35</c:v>
                </c:pt>
                <c:pt idx="9">
                  <c:v>27</c:v>
                </c:pt>
                <c:pt idx="10">
                  <c:v>29.67</c:v>
                </c:pt>
                <c:pt idx="11">
                  <c:v>33.700000000000003</c:v>
                </c:pt>
                <c:pt idx="12">
                  <c:v>35.4</c:v>
                </c:pt>
                <c:pt idx="13">
                  <c:v>38.299999999999997</c:v>
                </c:pt>
                <c:pt idx="14">
                  <c:v>41.62</c:v>
                </c:pt>
                <c:pt idx="15">
                  <c:v>44.42</c:v>
                </c:pt>
                <c:pt idx="16">
                  <c:v>47.25</c:v>
                </c:pt>
                <c:pt idx="17">
                  <c:v>51</c:v>
                </c:pt>
                <c:pt idx="18">
                  <c:v>53.27</c:v>
                </c:pt>
              </c:numCache>
            </c:numRef>
          </c:xVal>
          <c:yVal>
            <c:numRef>
              <c:f>'Figure-8 Junction 34'!$C$2:$C$20</c:f>
              <c:numCache>
                <c:formatCode>General</c:formatCode>
                <c:ptCount val="19"/>
                <c:pt idx="0">
                  <c:v>1.02</c:v>
                </c:pt>
                <c:pt idx="1">
                  <c:v>0.87</c:v>
                </c:pt>
                <c:pt idx="2">
                  <c:v>0.7</c:v>
                </c:pt>
                <c:pt idx="3">
                  <c:v>1.01</c:v>
                </c:pt>
                <c:pt idx="4">
                  <c:v>0.62</c:v>
                </c:pt>
                <c:pt idx="5">
                  <c:v>0.26</c:v>
                </c:pt>
                <c:pt idx="6">
                  <c:v>0.17</c:v>
                </c:pt>
                <c:pt idx="7">
                  <c:v>0.2</c:v>
                </c:pt>
                <c:pt idx="8">
                  <c:v>0.9</c:v>
                </c:pt>
                <c:pt idx="9">
                  <c:v>0.13</c:v>
                </c:pt>
                <c:pt idx="10">
                  <c:v>0.13</c:v>
                </c:pt>
                <c:pt idx="11">
                  <c:v>0.54</c:v>
                </c:pt>
                <c:pt idx="12">
                  <c:v>0.9</c:v>
                </c:pt>
                <c:pt idx="13">
                  <c:v>0.17</c:v>
                </c:pt>
                <c:pt idx="14">
                  <c:v>0.1</c:v>
                </c:pt>
                <c:pt idx="15">
                  <c:v>0.12</c:v>
                </c:pt>
                <c:pt idx="16">
                  <c:v>0.71</c:v>
                </c:pt>
                <c:pt idx="17">
                  <c:v>0.13</c:v>
                </c:pt>
                <c:pt idx="18">
                  <c:v>0.57999999999999996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2-48A5-9EC4-91AFDD3B9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22592"/>
        <c:axId val="617021608"/>
      </c:scatterChart>
      <c:valAx>
        <c:axId val="61702259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1608"/>
        <c:crosses val="autoZero"/>
        <c:crossBetween val="midCat"/>
      </c:valAx>
      <c:valAx>
        <c:axId val="61702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Junction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'Figure-8 Junction 19'!$G$1</c:f>
              <c:strCache>
                <c:ptCount val="1"/>
                <c:pt idx="0">
                  <c:v>ADR-29 MG/L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'Figure-8 Junction 19'!$F$2:$F$57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19'!$G$2:$G$57</c:f>
              <c:numCache>
                <c:formatCode>General</c:formatCode>
                <c:ptCount val="56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0.98</c:v>
                </c:pt>
                <c:pt idx="6">
                  <c:v>1.02</c:v>
                </c:pt>
                <c:pt idx="7">
                  <c:v>1.02</c:v>
                </c:pt>
                <c:pt idx="8">
                  <c:v>1.01</c:v>
                </c:pt>
                <c:pt idx="9">
                  <c:v>1.01</c:v>
                </c:pt>
                <c:pt idx="10">
                  <c:v>1.01</c:v>
                </c:pt>
                <c:pt idx="11">
                  <c:v>0.99</c:v>
                </c:pt>
                <c:pt idx="12">
                  <c:v>1</c:v>
                </c:pt>
                <c:pt idx="13">
                  <c:v>0.7</c:v>
                </c:pt>
                <c:pt idx="14">
                  <c:v>0.99</c:v>
                </c:pt>
                <c:pt idx="15">
                  <c:v>1</c:v>
                </c:pt>
                <c:pt idx="16">
                  <c:v>0.53</c:v>
                </c:pt>
                <c:pt idx="17">
                  <c:v>0.21</c:v>
                </c:pt>
                <c:pt idx="18">
                  <c:v>0.33</c:v>
                </c:pt>
                <c:pt idx="19">
                  <c:v>0.24</c:v>
                </c:pt>
                <c:pt idx="20">
                  <c:v>0.4</c:v>
                </c:pt>
                <c:pt idx="21">
                  <c:v>0.42</c:v>
                </c:pt>
                <c:pt idx="22">
                  <c:v>0.43</c:v>
                </c:pt>
                <c:pt idx="23">
                  <c:v>0.37</c:v>
                </c:pt>
                <c:pt idx="24">
                  <c:v>0.34</c:v>
                </c:pt>
                <c:pt idx="25">
                  <c:v>0.14000000000000001</c:v>
                </c:pt>
                <c:pt idx="26">
                  <c:v>0.82</c:v>
                </c:pt>
                <c:pt idx="27">
                  <c:v>0.93</c:v>
                </c:pt>
                <c:pt idx="28">
                  <c:v>0.93</c:v>
                </c:pt>
                <c:pt idx="29">
                  <c:v>0.13</c:v>
                </c:pt>
                <c:pt idx="30">
                  <c:v>0.15</c:v>
                </c:pt>
                <c:pt idx="31">
                  <c:v>0.12</c:v>
                </c:pt>
                <c:pt idx="32">
                  <c:v>0.11</c:v>
                </c:pt>
                <c:pt idx="33">
                  <c:v>0.15</c:v>
                </c:pt>
                <c:pt idx="34">
                  <c:v>0.17</c:v>
                </c:pt>
                <c:pt idx="35">
                  <c:v>0.16</c:v>
                </c:pt>
                <c:pt idx="36">
                  <c:v>0.16</c:v>
                </c:pt>
                <c:pt idx="37">
                  <c:v>0.16</c:v>
                </c:pt>
                <c:pt idx="38">
                  <c:v>0.09</c:v>
                </c:pt>
                <c:pt idx="39">
                  <c:v>0.69</c:v>
                </c:pt>
                <c:pt idx="40">
                  <c:v>0.84</c:v>
                </c:pt>
                <c:pt idx="41">
                  <c:v>0.09</c:v>
                </c:pt>
                <c:pt idx="42">
                  <c:v>0.09</c:v>
                </c:pt>
                <c:pt idx="43">
                  <c:v>0.3</c:v>
                </c:pt>
                <c:pt idx="44">
                  <c:v>0.28999999999999998</c:v>
                </c:pt>
                <c:pt idx="45">
                  <c:v>0.27</c:v>
                </c:pt>
                <c:pt idx="46">
                  <c:v>0.28999999999999998</c:v>
                </c:pt>
                <c:pt idx="47">
                  <c:v>0.27</c:v>
                </c:pt>
                <c:pt idx="48">
                  <c:v>0.24</c:v>
                </c:pt>
                <c:pt idx="49">
                  <c:v>0.21</c:v>
                </c:pt>
                <c:pt idx="50">
                  <c:v>0.09</c:v>
                </c:pt>
                <c:pt idx="51">
                  <c:v>0.64</c:v>
                </c:pt>
                <c:pt idx="52">
                  <c:v>0.76</c:v>
                </c:pt>
                <c:pt idx="53">
                  <c:v>0.76</c:v>
                </c:pt>
                <c:pt idx="54">
                  <c:v>0.09</c:v>
                </c:pt>
                <c:pt idx="55">
                  <c:v>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8F-47C9-ABF3-4D71D2066E2E}"/>
            </c:ext>
          </c:extLst>
        </c:ser>
        <c:ser>
          <c:idx val="1"/>
          <c:order val="1"/>
          <c:tx>
            <c:strRef>
              <c:f>'Figure-8 Junction 19'!$I$1</c:f>
              <c:strCache>
                <c:ptCount val="1"/>
                <c:pt idx="0">
                  <c:v>EPANET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'Figure-8 Junction 19'!$F$2:$F$57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19'!$I$2:$I$57</c:f>
              <c:numCache>
                <c:formatCode>General</c:formatCode>
                <c:ptCount val="56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0.98</c:v>
                </c:pt>
                <c:pt idx="6">
                  <c:v>1.02</c:v>
                </c:pt>
                <c:pt idx="7">
                  <c:v>1.02</c:v>
                </c:pt>
                <c:pt idx="8">
                  <c:v>1.02</c:v>
                </c:pt>
                <c:pt idx="9">
                  <c:v>1.04</c:v>
                </c:pt>
                <c:pt idx="10">
                  <c:v>1.04</c:v>
                </c:pt>
                <c:pt idx="11">
                  <c:v>0.99</c:v>
                </c:pt>
                <c:pt idx="12">
                  <c:v>0.99</c:v>
                </c:pt>
                <c:pt idx="13">
                  <c:v>0.69</c:v>
                </c:pt>
                <c:pt idx="14">
                  <c:v>1</c:v>
                </c:pt>
                <c:pt idx="15">
                  <c:v>1</c:v>
                </c:pt>
                <c:pt idx="16">
                  <c:v>0.52</c:v>
                </c:pt>
                <c:pt idx="17">
                  <c:v>0.21</c:v>
                </c:pt>
                <c:pt idx="18">
                  <c:v>0.25</c:v>
                </c:pt>
                <c:pt idx="19">
                  <c:v>0.24</c:v>
                </c:pt>
                <c:pt idx="20">
                  <c:v>0.24</c:v>
                </c:pt>
                <c:pt idx="21">
                  <c:v>0.19</c:v>
                </c:pt>
                <c:pt idx="22">
                  <c:v>0.19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0.93</c:v>
                </c:pt>
                <c:pt idx="27">
                  <c:v>0.93</c:v>
                </c:pt>
                <c:pt idx="28">
                  <c:v>0.93</c:v>
                </c:pt>
                <c:pt idx="29">
                  <c:v>0.13</c:v>
                </c:pt>
                <c:pt idx="30">
                  <c:v>0.15</c:v>
                </c:pt>
                <c:pt idx="31">
                  <c:v>0.12</c:v>
                </c:pt>
                <c:pt idx="32">
                  <c:v>0.11</c:v>
                </c:pt>
                <c:pt idx="33">
                  <c:v>0.11</c:v>
                </c:pt>
                <c:pt idx="34">
                  <c:v>0.09</c:v>
                </c:pt>
                <c:pt idx="35">
                  <c:v>0.09</c:v>
                </c:pt>
                <c:pt idx="36">
                  <c:v>0.11</c:v>
                </c:pt>
                <c:pt idx="37">
                  <c:v>0.11</c:v>
                </c:pt>
                <c:pt idx="38">
                  <c:v>0.09</c:v>
                </c:pt>
                <c:pt idx="39">
                  <c:v>0.84</c:v>
                </c:pt>
                <c:pt idx="40">
                  <c:v>0.84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7.0000000000000007E-2</c:v>
                </c:pt>
                <c:pt idx="47">
                  <c:v>7.0000000000000007E-2</c:v>
                </c:pt>
                <c:pt idx="48">
                  <c:v>7.0000000000000007E-2</c:v>
                </c:pt>
                <c:pt idx="49">
                  <c:v>7.0000000000000007E-2</c:v>
                </c:pt>
                <c:pt idx="50">
                  <c:v>0.09</c:v>
                </c:pt>
                <c:pt idx="51">
                  <c:v>0.76</c:v>
                </c:pt>
                <c:pt idx="52">
                  <c:v>0.76</c:v>
                </c:pt>
                <c:pt idx="53">
                  <c:v>0.76</c:v>
                </c:pt>
                <c:pt idx="54">
                  <c:v>0.09</c:v>
                </c:pt>
                <c:pt idx="55">
                  <c:v>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8F-47C9-ABF3-4D71D2066E2E}"/>
            </c:ext>
          </c:extLst>
        </c:ser>
        <c:ser>
          <c:idx val="3"/>
          <c:order val="2"/>
          <c:tx>
            <c:strRef>
              <c:f>'Figure-8 Junction 19'!$H$1</c:f>
              <c:strCache>
                <c:ptCount val="1"/>
                <c:pt idx="0">
                  <c:v>ADR-30 MG/L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'Figure-8 Junction 19'!$F$2:$F$57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'Figure-8 Junction 19'!$H$2:$H$57</c:f>
              <c:numCache>
                <c:formatCode>General</c:formatCode>
                <c:ptCount val="56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0.98</c:v>
                </c:pt>
                <c:pt idx="6">
                  <c:v>1.02</c:v>
                </c:pt>
                <c:pt idx="7">
                  <c:v>1.02</c:v>
                </c:pt>
                <c:pt idx="8">
                  <c:v>1.02</c:v>
                </c:pt>
                <c:pt idx="9">
                  <c:v>1.04</c:v>
                </c:pt>
                <c:pt idx="10">
                  <c:v>1.04</c:v>
                </c:pt>
                <c:pt idx="11">
                  <c:v>0.99</c:v>
                </c:pt>
                <c:pt idx="12">
                  <c:v>0.99</c:v>
                </c:pt>
                <c:pt idx="13">
                  <c:v>0.7</c:v>
                </c:pt>
                <c:pt idx="14">
                  <c:v>1</c:v>
                </c:pt>
                <c:pt idx="15">
                  <c:v>1</c:v>
                </c:pt>
                <c:pt idx="16">
                  <c:v>0.53</c:v>
                </c:pt>
                <c:pt idx="17">
                  <c:v>0.21</c:v>
                </c:pt>
                <c:pt idx="18">
                  <c:v>0.25</c:v>
                </c:pt>
                <c:pt idx="19">
                  <c:v>0.24</c:v>
                </c:pt>
                <c:pt idx="20">
                  <c:v>0.23</c:v>
                </c:pt>
                <c:pt idx="21">
                  <c:v>0.2</c:v>
                </c:pt>
                <c:pt idx="22">
                  <c:v>0.2</c:v>
                </c:pt>
                <c:pt idx="23">
                  <c:v>0.15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0.93</c:v>
                </c:pt>
                <c:pt idx="27">
                  <c:v>0.93</c:v>
                </c:pt>
                <c:pt idx="28">
                  <c:v>0.93</c:v>
                </c:pt>
                <c:pt idx="29">
                  <c:v>0.13</c:v>
                </c:pt>
                <c:pt idx="30">
                  <c:v>0.15</c:v>
                </c:pt>
                <c:pt idx="31">
                  <c:v>0.12</c:v>
                </c:pt>
                <c:pt idx="32">
                  <c:v>0.11</c:v>
                </c:pt>
                <c:pt idx="33">
                  <c:v>0.11</c:v>
                </c:pt>
                <c:pt idx="34">
                  <c:v>0.09</c:v>
                </c:pt>
                <c:pt idx="35">
                  <c:v>0.09</c:v>
                </c:pt>
                <c:pt idx="36">
                  <c:v>0.11</c:v>
                </c:pt>
                <c:pt idx="37">
                  <c:v>0.11</c:v>
                </c:pt>
                <c:pt idx="38">
                  <c:v>0.09</c:v>
                </c:pt>
                <c:pt idx="39">
                  <c:v>0.84</c:v>
                </c:pt>
                <c:pt idx="40">
                  <c:v>0.84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0.09</c:v>
                </c:pt>
                <c:pt idx="51">
                  <c:v>0.76</c:v>
                </c:pt>
                <c:pt idx="52">
                  <c:v>0.76</c:v>
                </c:pt>
                <c:pt idx="53">
                  <c:v>0.76</c:v>
                </c:pt>
                <c:pt idx="54">
                  <c:v>0.09</c:v>
                </c:pt>
                <c:pt idx="55">
                  <c:v>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8F-47C9-ABF3-4D71D2066E2E}"/>
            </c:ext>
          </c:extLst>
        </c:ser>
        <c:ser>
          <c:idx val="2"/>
          <c:order val="3"/>
          <c:tx>
            <c:v>Observed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'Figure-8 Junction 25'!$B$21:$B$40</c:f>
              <c:numCache>
                <c:formatCode>General</c:formatCode>
                <c:ptCount val="20"/>
                <c:pt idx="0">
                  <c:v>0.25</c:v>
                </c:pt>
                <c:pt idx="1">
                  <c:v>2.75</c:v>
                </c:pt>
                <c:pt idx="2">
                  <c:v>5.7</c:v>
                </c:pt>
                <c:pt idx="3">
                  <c:v>8.6</c:v>
                </c:pt>
                <c:pt idx="4">
                  <c:v>12</c:v>
                </c:pt>
                <c:pt idx="5">
                  <c:v>13.25</c:v>
                </c:pt>
                <c:pt idx="6">
                  <c:v>14.73</c:v>
                </c:pt>
                <c:pt idx="7">
                  <c:v>17.77</c:v>
                </c:pt>
                <c:pt idx="8">
                  <c:v>20.52</c:v>
                </c:pt>
                <c:pt idx="9">
                  <c:v>23.53</c:v>
                </c:pt>
                <c:pt idx="10">
                  <c:v>27.17</c:v>
                </c:pt>
                <c:pt idx="11">
                  <c:v>29.87</c:v>
                </c:pt>
                <c:pt idx="12">
                  <c:v>33.92</c:v>
                </c:pt>
                <c:pt idx="13">
                  <c:v>35.67</c:v>
                </c:pt>
                <c:pt idx="14">
                  <c:v>38.479999999999997</c:v>
                </c:pt>
                <c:pt idx="15">
                  <c:v>42.08</c:v>
                </c:pt>
                <c:pt idx="16">
                  <c:v>44.68</c:v>
                </c:pt>
                <c:pt idx="17">
                  <c:v>47.5</c:v>
                </c:pt>
                <c:pt idx="18">
                  <c:v>51.17</c:v>
                </c:pt>
                <c:pt idx="19">
                  <c:v>53.45</c:v>
                </c:pt>
              </c:numCache>
            </c:numRef>
          </c:xVal>
          <c:yVal>
            <c:numRef>
              <c:f>'Figure-8 Junction 34'!$C$21:$C$40</c:f>
              <c:numCache>
                <c:formatCode>General</c:formatCode>
                <c:ptCount val="20"/>
                <c:pt idx="0">
                  <c:v>1.04</c:v>
                </c:pt>
                <c:pt idx="1">
                  <c:v>1.04</c:v>
                </c:pt>
                <c:pt idx="2">
                  <c:v>1.08</c:v>
                </c:pt>
                <c:pt idx="3">
                  <c:v>1</c:v>
                </c:pt>
                <c:pt idx="4">
                  <c:v>0.81</c:v>
                </c:pt>
                <c:pt idx="5">
                  <c:v>0.95</c:v>
                </c:pt>
                <c:pt idx="6">
                  <c:v>1.02</c:v>
                </c:pt>
                <c:pt idx="7">
                  <c:v>1.01</c:v>
                </c:pt>
                <c:pt idx="8">
                  <c:v>0.87</c:v>
                </c:pt>
                <c:pt idx="9">
                  <c:v>0.28000000000000003</c:v>
                </c:pt>
                <c:pt idx="10">
                  <c:v>0.98</c:v>
                </c:pt>
                <c:pt idx="11">
                  <c:v>0.85</c:v>
                </c:pt>
                <c:pt idx="12">
                  <c:v>0.12</c:v>
                </c:pt>
                <c:pt idx="13">
                  <c:v>0.17</c:v>
                </c:pt>
                <c:pt idx="14">
                  <c:v>0.64</c:v>
                </c:pt>
                <c:pt idx="15">
                  <c:v>0.79</c:v>
                </c:pt>
                <c:pt idx="16">
                  <c:v>0.87</c:v>
                </c:pt>
                <c:pt idx="17">
                  <c:v>0.16</c:v>
                </c:pt>
                <c:pt idx="18">
                  <c:v>0.56000000000000005</c:v>
                </c:pt>
                <c:pt idx="19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8F-47C9-ABF3-4D71D206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22592"/>
        <c:axId val="617021608"/>
      </c:scatterChart>
      <c:valAx>
        <c:axId val="61702259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1608"/>
        <c:crosses val="autoZero"/>
        <c:crossBetween val="midCat"/>
      </c:valAx>
      <c:valAx>
        <c:axId val="61702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02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267334</xdr:colOff>
      <xdr:row>13</xdr:row>
      <xdr:rowOff>123190</xdr:rowOff>
    </xdr:from>
    <xdr:to>
      <xdr:col>5</xdr:col>
      <xdr:colOff>304799</xdr:colOff>
      <xdr:row>34</xdr:row>
      <xdr:rowOff>27940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DC507E-7853-489F-9DCB-298272A9C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</xdr:colOff>
      <xdr:row>50</xdr:row>
      <xdr:rowOff>27940</xdr:rowOff>
    </xdr:from>
    <xdr:to>
      <xdr:col>5</xdr:col>
      <xdr:colOff>466089</xdr:colOff>
      <xdr:row>70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8BB921-959F-40A8-859B-62C1C520D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445770</xdr:colOff>
      <xdr:row>16</xdr:row>
      <xdr:rowOff>34290</xdr:rowOff>
    </xdr:from>
    <xdr:to>
      <xdr:col>21</xdr:col>
      <xdr:colOff>140970</xdr:colOff>
      <xdr:row>31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830C4B-F3AD-4C81-9712-D35DE4AB3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5</xdr:row>
      <xdr:rowOff>121920</xdr:rowOff>
    </xdr:from>
    <xdr:to>
      <xdr:col>20</xdr:col>
      <xdr:colOff>114300</xdr:colOff>
      <xdr:row>20</xdr:row>
      <xdr:rowOff>121920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89D6C25-8546-4C93-A4F6-9AC9802CB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4</xdr:row>
      <xdr:rowOff>99060</xdr:rowOff>
    </xdr:from>
    <xdr:to>
      <xdr:col>18</xdr:col>
      <xdr:colOff>68580</xdr:colOff>
      <xdr:row>19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686F8B-D98D-4F14-8217-FA58CED54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487680</xdr:colOff>
      <xdr:row>5</xdr:row>
      <xdr:rowOff>135890</xdr:rowOff>
    </xdr:from>
    <xdr:to>
      <xdr:col>18</xdr:col>
      <xdr:colOff>182880</xdr:colOff>
      <xdr:row>20</xdr:row>
      <xdr:rowOff>135890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B896BF-1D89-460B-9CBF-E75189780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D8043-9D31-48AE-8CF9-D7774CA8023C}">
  <dimension ref="B6:T49"/>
  <sheetViews>
    <sheetView tabSelected="1" topLeftCell="A44" zoomScaleNormal="100" workbookViewId="0">
      <selection activeCell="E46" sqref="E46"/>
    </sheetView>
  </sheetViews>
  <sheetFormatPr defaultRowHeight="14.4" x14ac:dyDescent="0.3"/>
  <cols>
    <col min="1" max="1" width="6.21875" customWidth="1"/>
    <col min="2" max="2" width="55" customWidth="1"/>
    <col min="20" max="20" width="11.77734375" bestFit="1" customWidth="1"/>
  </cols>
  <sheetData>
    <row r="6" spans="2:20" x14ac:dyDescent="0.3">
      <c r="C6">
        <v>0</v>
      </c>
      <c r="D6">
        <v>100</v>
      </c>
      <c r="E6">
        <f>D6+100</f>
        <v>200</v>
      </c>
      <c r="F6">
        <f t="shared" ref="F6:M6" si="0">E6+100</f>
        <v>300</v>
      </c>
      <c r="G6">
        <f t="shared" si="0"/>
        <v>400</v>
      </c>
      <c r="H6">
        <f t="shared" si="0"/>
        <v>500</v>
      </c>
      <c r="I6">
        <f t="shared" si="0"/>
        <v>600</v>
      </c>
      <c r="J6">
        <f t="shared" si="0"/>
        <v>700</v>
      </c>
      <c r="K6">
        <f t="shared" si="0"/>
        <v>800</v>
      </c>
      <c r="L6">
        <f t="shared" si="0"/>
        <v>900</v>
      </c>
      <c r="M6">
        <f t="shared" si="0"/>
        <v>1000</v>
      </c>
      <c r="T6">
        <v>3.565E-3</v>
      </c>
    </row>
    <row r="7" spans="2:20" x14ac:dyDescent="0.3">
      <c r="T7">
        <v>13.68</v>
      </c>
    </row>
    <row r="8" spans="2:20" x14ac:dyDescent="0.3">
      <c r="B8" t="s">
        <v>0</v>
      </c>
      <c r="C8" t="s">
        <v>1</v>
      </c>
      <c r="D8" t="s">
        <v>2</v>
      </c>
      <c r="E8" t="s">
        <v>3</v>
      </c>
      <c r="F8" t="s">
        <v>4</v>
      </c>
      <c r="G8" t="s">
        <v>5</v>
      </c>
      <c r="H8" t="s">
        <v>6</v>
      </c>
      <c r="I8" t="s">
        <v>7</v>
      </c>
      <c r="J8" t="s">
        <v>8</v>
      </c>
      <c r="K8" t="s">
        <v>9</v>
      </c>
      <c r="L8" t="s">
        <v>10</v>
      </c>
      <c r="M8" t="s">
        <v>11</v>
      </c>
      <c r="T8">
        <v>6.4169999999999997E-6</v>
      </c>
    </row>
    <row r="9" spans="2:20" x14ac:dyDescent="0.3">
      <c r="B9" t="s">
        <v>12</v>
      </c>
      <c r="C9">
        <v>1</v>
      </c>
      <c r="D9">
        <v>0.94</v>
      </c>
      <c r="E9">
        <v>0.89</v>
      </c>
      <c r="F9">
        <v>0.84</v>
      </c>
      <c r="G9">
        <v>0.79</v>
      </c>
      <c r="H9">
        <v>0.74</v>
      </c>
      <c r="I9">
        <v>0.69</v>
      </c>
      <c r="J9">
        <v>0.65</v>
      </c>
      <c r="K9">
        <v>0.61</v>
      </c>
      <c r="L9">
        <v>0.56999999999999995</v>
      </c>
      <c r="M9">
        <v>0.54</v>
      </c>
      <c r="T9">
        <f>v*SQRT(1+4*D*k/(v*v))</f>
        <v>1.9074786106271283E-2</v>
      </c>
    </row>
    <row r="10" spans="2:20" x14ac:dyDescent="0.3">
      <c r="B10" t="s">
        <v>14</v>
      </c>
      <c r="C10">
        <v>1</v>
      </c>
      <c r="D10">
        <v>0.84</v>
      </c>
      <c r="E10">
        <v>0.7</v>
      </c>
      <c r="F10">
        <v>0.59</v>
      </c>
      <c r="G10">
        <v>0.49</v>
      </c>
      <c r="H10">
        <v>0.41</v>
      </c>
      <c r="I10">
        <v>0.34</v>
      </c>
      <c r="J10">
        <v>0</v>
      </c>
      <c r="K10">
        <v>0</v>
      </c>
      <c r="L10">
        <v>0</v>
      </c>
      <c r="M10">
        <v>0</v>
      </c>
      <c r="T10">
        <f>47*3600</f>
        <v>169200</v>
      </c>
    </row>
    <row r="11" spans="2:20" x14ac:dyDescent="0.3">
      <c r="B11" t="s">
        <v>13</v>
      </c>
      <c r="C11">
        <f>0.5*EXP((v-u)*C6/(2*D))*ERFC((C6-v*t)/SQRT(4*D*t))+0.5*EXP((v+u)*C6/(2*D))*ERFC((C6+v*t)/SQRT(4*D*t))</f>
        <v>1</v>
      </c>
      <c r="D11">
        <f t="shared" ref="D11:M11" si="1">0.5*EXP((v-u)*D6/(2*D))*ERFC((D6-u*t)/SQRT(4*D*t))+0.5*EXP((v+u)*D6/(2*D))*ERFC((D6+u*t)/SQRT(4*D*t))</f>
        <v>0.94213145211542404</v>
      </c>
      <c r="E11">
        <f t="shared" si="1"/>
        <v>0.88724086913734124</v>
      </c>
      <c r="F11">
        <f t="shared" si="1"/>
        <v>0.83517309426574415</v>
      </c>
      <c r="G11">
        <f t="shared" si="1"/>
        <v>0.78578265108064671</v>
      </c>
      <c r="H11">
        <f t="shared" si="1"/>
        <v>0.7389331340131573</v>
      </c>
      <c r="I11">
        <f t="shared" si="1"/>
        <v>0.69449662237759624</v>
      </c>
      <c r="J11">
        <f t="shared" si="1"/>
        <v>0.65235311768158766</v>
      </c>
      <c r="K11">
        <f t="shared" si="1"/>
        <v>0.6123900040680158</v>
      </c>
      <c r="L11">
        <f t="shared" si="1"/>
        <v>0.57450153185387809</v>
      </c>
      <c r="M11">
        <f t="shared" si="1"/>
        <v>0.53858832421606584</v>
      </c>
      <c r="T11">
        <f>3600</f>
        <v>3600</v>
      </c>
    </row>
    <row r="12" spans="2:20" x14ac:dyDescent="0.3">
      <c r="B12" t="s">
        <v>21</v>
      </c>
      <c r="C12">
        <v>1</v>
      </c>
      <c r="D12">
        <v>0.99</v>
      </c>
      <c r="E12">
        <v>0.92</v>
      </c>
      <c r="F12">
        <v>0.77</v>
      </c>
      <c r="G12">
        <v>0.6</v>
      </c>
      <c r="H12">
        <v>0.44</v>
      </c>
      <c r="I12">
        <v>0.34</v>
      </c>
      <c r="J12">
        <v>0.3</v>
      </c>
      <c r="K12">
        <v>0.28999999999999998</v>
      </c>
      <c r="L12">
        <v>0.28000000000000003</v>
      </c>
      <c r="M12">
        <v>0.28000000000000003</v>
      </c>
      <c r="T12">
        <f>3*3600</f>
        <v>10800</v>
      </c>
    </row>
    <row r="18" spans="7:8" x14ac:dyDescent="0.3">
      <c r="G18" t="s">
        <v>22</v>
      </c>
      <c r="H18">
        <f>D</f>
        <v>13.68</v>
      </c>
    </row>
    <row r="19" spans="7:8" x14ac:dyDescent="0.3">
      <c r="G19" t="s">
        <v>23</v>
      </c>
      <c r="H19">
        <f>t</f>
        <v>169200</v>
      </c>
    </row>
    <row r="43" spans="2:13" x14ac:dyDescent="0.3">
      <c r="C43">
        <v>0</v>
      </c>
      <c r="D43">
        <v>100</v>
      </c>
      <c r="E43">
        <f>D43+100</f>
        <v>200</v>
      </c>
      <c r="F43">
        <f t="shared" ref="F43" si="2">E43+100</f>
        <v>300</v>
      </c>
      <c r="G43">
        <f t="shared" ref="G43" si="3">F43+100</f>
        <v>400</v>
      </c>
      <c r="H43">
        <f t="shared" ref="H43" si="4">G43+100</f>
        <v>500</v>
      </c>
      <c r="I43">
        <f t="shared" ref="I43" si="5">H43+100</f>
        <v>600</v>
      </c>
      <c r="J43">
        <f t="shared" ref="J43" si="6">I43+100</f>
        <v>700</v>
      </c>
      <c r="K43">
        <f t="shared" ref="K43" si="7">J43+100</f>
        <v>800</v>
      </c>
      <c r="L43">
        <f t="shared" ref="L43" si="8">K43+100</f>
        <v>900</v>
      </c>
      <c r="M43">
        <f t="shared" ref="M43" si="9">L43+100</f>
        <v>1000</v>
      </c>
    </row>
    <row r="45" spans="2:13" x14ac:dyDescent="0.3">
      <c r="B45" t="s">
        <v>0</v>
      </c>
      <c r="C45" t="s">
        <v>1</v>
      </c>
      <c r="D45" t="s">
        <v>2</v>
      </c>
      <c r="E45" t="s">
        <v>3</v>
      </c>
      <c r="F45" t="s">
        <v>4</v>
      </c>
      <c r="G45" t="s">
        <v>5</v>
      </c>
      <c r="H45" t="s">
        <v>6</v>
      </c>
      <c r="I45" t="s">
        <v>7</v>
      </c>
      <c r="J45" t="s">
        <v>8</v>
      </c>
      <c r="K45" t="s">
        <v>9</v>
      </c>
      <c r="L45" t="s">
        <v>10</v>
      </c>
      <c r="M45" t="s">
        <v>11</v>
      </c>
    </row>
    <row r="46" spans="2:13" x14ac:dyDescent="0.3">
      <c r="B46" t="s">
        <v>12</v>
      </c>
      <c r="C46">
        <v>0</v>
      </c>
      <c r="D46">
        <v>0.32</v>
      </c>
      <c r="E46">
        <v>0.6</v>
      </c>
      <c r="F46">
        <v>0.82</v>
      </c>
      <c r="G46">
        <v>0.95</v>
      </c>
      <c r="H46">
        <v>0.99</v>
      </c>
      <c r="I46">
        <v>0.95</v>
      </c>
      <c r="J46">
        <v>0.85</v>
      </c>
      <c r="K46">
        <v>0.72</v>
      </c>
      <c r="L46">
        <v>0.57999999999999996</v>
      </c>
      <c r="M46">
        <v>0.44</v>
      </c>
    </row>
    <row r="47" spans="2:13" x14ac:dyDescent="0.3">
      <c r="B47" t="s">
        <v>14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2:13" x14ac:dyDescent="0.3">
      <c r="B48" t="s">
        <v>13</v>
      </c>
      <c r="C48">
        <f>0.5*EXP((v-u)*C43/(2*D))*ERFC((C43-v*t)/SQRT(4*D*t))+0.5*EXP((v+u)*C43/(2*D))*ERFC((C43+v*t)/SQRT(4*D*t))-0.5*EXP((v-u)*C43/(2*D))*ERFC((C43-v*(t-t0))/SQRT(4*D*(t-t0)))-0.5*EXP((v+u)*C43/(2*D))*ERFC((C43+v*(t-t0))/SQRT(4*D*(t-t0)))</f>
        <v>0</v>
      </c>
      <c r="D48">
        <f t="shared" ref="D48:M48" si="10">5*EXP((v-u)*D43/(2*D))*ERFC((D43-u*te)/SQRT(4*D*te))+5*EXP((v+u)*D43/(2*D))*ERFC((D43+u*te)/SQRT(4*D*te))-5*EXP((v-u)*D43/(2*D))*ERFC((D43-u*(te-t0))/SQRT(4*D*(te-t0)))-5*EXP((v+u)*D43/(2*D))*ERFC((D43+u*(te-t0))/SQRT(4*D*(te-t0)))</f>
        <v>0.30862737686180175</v>
      </c>
      <c r="E48">
        <f t="shared" si="10"/>
        <v>0.58714948693279956</v>
      </c>
      <c r="F48">
        <f t="shared" si="10"/>
        <v>0.80338968140157707</v>
      </c>
      <c r="G48">
        <f t="shared" si="10"/>
        <v>0.93719710211592888</v>
      </c>
      <c r="H48">
        <f t="shared" si="10"/>
        <v>0.98332003400023771</v>
      </c>
      <c r="I48">
        <f t="shared" si="10"/>
        <v>0.9505101252952477</v>
      </c>
      <c r="J48">
        <f t="shared" si="10"/>
        <v>0.85758893178466078</v>
      </c>
      <c r="K48">
        <f t="shared" si="10"/>
        <v>0.72801215191318547</v>
      </c>
      <c r="L48">
        <f t="shared" si="10"/>
        <v>0.5846208034110939</v>
      </c>
      <c r="M48">
        <f t="shared" si="10"/>
        <v>0.44583961259961119</v>
      </c>
    </row>
    <row r="49" spans="2:13" x14ac:dyDescent="0.3">
      <c r="B49" t="s">
        <v>21</v>
      </c>
      <c r="C49">
        <v>0</v>
      </c>
      <c r="D49">
        <v>1.1100000000000001</v>
      </c>
      <c r="E49">
        <v>0.5</v>
      </c>
      <c r="F49">
        <v>0.11</v>
      </c>
      <c r="G49">
        <v>0.02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CF8A-9B76-4752-8951-6A67062A8A45}">
  <dimension ref="A1:I79"/>
  <sheetViews>
    <sheetView workbookViewId="0">
      <selection activeCell="L11" sqref="L11"/>
    </sheetView>
  </sheetViews>
  <sheetFormatPr defaultRowHeight="14.4" x14ac:dyDescent="0.3"/>
  <sheetData>
    <row r="1" spans="1:9" x14ac:dyDescent="0.3">
      <c r="A1" t="s">
        <v>16</v>
      </c>
      <c r="B1" t="s">
        <v>17</v>
      </c>
      <c r="C1" t="s">
        <v>15</v>
      </c>
      <c r="E1" t="s">
        <v>0</v>
      </c>
      <c r="F1" t="s">
        <v>17</v>
      </c>
      <c r="G1" t="s">
        <v>19</v>
      </c>
      <c r="H1" t="s">
        <v>20</v>
      </c>
      <c r="I1" t="s">
        <v>18</v>
      </c>
    </row>
    <row r="2" spans="1:9" x14ac:dyDescent="0.3">
      <c r="A2">
        <v>11</v>
      </c>
      <c r="B2">
        <v>2.5</v>
      </c>
      <c r="C2">
        <v>1.02</v>
      </c>
      <c r="E2">
        <v>34</v>
      </c>
      <c r="F2">
        <v>0</v>
      </c>
      <c r="G2">
        <v>1</v>
      </c>
      <c r="H2">
        <v>1</v>
      </c>
      <c r="I2">
        <v>1</v>
      </c>
    </row>
    <row r="3" spans="1:9" x14ac:dyDescent="0.3">
      <c r="A3">
        <v>11</v>
      </c>
      <c r="B3">
        <v>5.38</v>
      </c>
      <c r="C3">
        <v>0.87</v>
      </c>
      <c r="E3">
        <v>34</v>
      </c>
      <c r="F3">
        <f>F2+1</f>
        <v>1</v>
      </c>
      <c r="G3">
        <v>1</v>
      </c>
      <c r="H3">
        <v>1</v>
      </c>
      <c r="I3">
        <v>1</v>
      </c>
    </row>
    <row r="4" spans="1:9" x14ac:dyDescent="0.3">
      <c r="A4">
        <v>11</v>
      </c>
      <c r="B4">
        <v>8.3000000000000007</v>
      </c>
      <c r="C4">
        <v>0.7</v>
      </c>
      <c r="E4">
        <v>34</v>
      </c>
      <c r="F4">
        <f t="shared" ref="F4:F57" si="0">F3+1</f>
        <v>2</v>
      </c>
      <c r="G4">
        <v>1</v>
      </c>
      <c r="H4">
        <v>1</v>
      </c>
      <c r="I4">
        <v>1</v>
      </c>
    </row>
    <row r="5" spans="1:9" x14ac:dyDescent="0.3">
      <c r="A5">
        <v>11</v>
      </c>
      <c r="B5">
        <v>11.75</v>
      </c>
      <c r="C5">
        <v>1.01</v>
      </c>
      <c r="E5">
        <v>34</v>
      </c>
      <c r="F5">
        <f t="shared" si="0"/>
        <v>3</v>
      </c>
      <c r="G5">
        <v>1</v>
      </c>
      <c r="H5">
        <v>1</v>
      </c>
      <c r="I5">
        <v>1</v>
      </c>
    </row>
    <row r="6" spans="1:9" x14ac:dyDescent="0.3">
      <c r="A6">
        <v>11</v>
      </c>
      <c r="B6">
        <v>13.02</v>
      </c>
      <c r="C6">
        <v>0.62</v>
      </c>
      <c r="E6">
        <v>34</v>
      </c>
      <c r="F6">
        <f t="shared" si="0"/>
        <v>4</v>
      </c>
      <c r="G6">
        <v>1</v>
      </c>
      <c r="H6">
        <v>1</v>
      </c>
      <c r="I6">
        <v>1</v>
      </c>
    </row>
    <row r="7" spans="1:9" x14ac:dyDescent="0.3">
      <c r="A7">
        <v>11</v>
      </c>
      <c r="B7">
        <v>14.48</v>
      </c>
      <c r="C7">
        <v>0.26</v>
      </c>
      <c r="E7">
        <v>34</v>
      </c>
      <c r="F7">
        <f t="shared" si="0"/>
        <v>5</v>
      </c>
      <c r="G7">
        <v>1</v>
      </c>
      <c r="H7">
        <v>1</v>
      </c>
      <c r="I7">
        <v>1</v>
      </c>
    </row>
    <row r="8" spans="1:9" x14ac:dyDescent="0.3">
      <c r="A8">
        <v>11</v>
      </c>
      <c r="B8">
        <v>17.43</v>
      </c>
      <c r="C8">
        <v>0.17</v>
      </c>
      <c r="E8">
        <v>34</v>
      </c>
      <c r="F8">
        <f t="shared" si="0"/>
        <v>6</v>
      </c>
      <c r="G8">
        <v>1</v>
      </c>
      <c r="H8">
        <v>1</v>
      </c>
      <c r="I8">
        <v>1</v>
      </c>
    </row>
    <row r="9" spans="1:9" x14ac:dyDescent="0.3">
      <c r="A9">
        <v>11</v>
      </c>
      <c r="B9">
        <v>20.3</v>
      </c>
      <c r="C9">
        <v>0.2</v>
      </c>
      <c r="E9">
        <v>34</v>
      </c>
      <c r="F9">
        <f t="shared" si="0"/>
        <v>7</v>
      </c>
      <c r="G9">
        <v>1</v>
      </c>
      <c r="H9">
        <v>1</v>
      </c>
      <c r="I9">
        <v>1</v>
      </c>
    </row>
    <row r="10" spans="1:9" x14ac:dyDescent="0.3">
      <c r="A10">
        <v>11</v>
      </c>
      <c r="B10">
        <v>23.35</v>
      </c>
      <c r="C10">
        <v>0.9</v>
      </c>
      <c r="E10">
        <v>34</v>
      </c>
      <c r="F10">
        <f t="shared" si="0"/>
        <v>8</v>
      </c>
      <c r="G10">
        <v>1</v>
      </c>
      <c r="H10">
        <v>1</v>
      </c>
      <c r="I10">
        <v>1</v>
      </c>
    </row>
    <row r="11" spans="1:9" x14ac:dyDescent="0.3">
      <c r="A11">
        <v>11</v>
      </c>
      <c r="B11">
        <v>27</v>
      </c>
      <c r="C11">
        <v>0.13</v>
      </c>
      <c r="E11">
        <v>34</v>
      </c>
      <c r="F11">
        <f t="shared" si="0"/>
        <v>9</v>
      </c>
      <c r="G11">
        <v>1</v>
      </c>
      <c r="H11">
        <v>1</v>
      </c>
      <c r="I11">
        <v>1</v>
      </c>
    </row>
    <row r="12" spans="1:9" x14ac:dyDescent="0.3">
      <c r="A12">
        <v>11</v>
      </c>
      <c r="B12">
        <v>29.67</v>
      </c>
      <c r="C12">
        <v>0.13</v>
      </c>
      <c r="E12">
        <v>34</v>
      </c>
      <c r="F12">
        <f t="shared" si="0"/>
        <v>10</v>
      </c>
      <c r="G12">
        <v>1</v>
      </c>
      <c r="H12">
        <v>1</v>
      </c>
      <c r="I12">
        <v>1</v>
      </c>
    </row>
    <row r="13" spans="1:9" x14ac:dyDescent="0.3">
      <c r="A13">
        <v>11</v>
      </c>
      <c r="B13">
        <v>33.700000000000003</v>
      </c>
      <c r="C13">
        <v>0.54</v>
      </c>
      <c r="E13">
        <v>34</v>
      </c>
      <c r="F13">
        <f t="shared" si="0"/>
        <v>11</v>
      </c>
      <c r="G13">
        <v>1</v>
      </c>
      <c r="H13">
        <v>1</v>
      </c>
      <c r="I13">
        <v>1</v>
      </c>
    </row>
    <row r="14" spans="1:9" x14ac:dyDescent="0.3">
      <c r="A14">
        <v>11</v>
      </c>
      <c r="B14">
        <v>35.4</v>
      </c>
      <c r="C14">
        <v>0.9</v>
      </c>
      <c r="E14">
        <v>34</v>
      </c>
      <c r="F14">
        <f t="shared" si="0"/>
        <v>12</v>
      </c>
      <c r="G14">
        <v>1</v>
      </c>
      <c r="H14">
        <v>1</v>
      </c>
      <c r="I14">
        <v>1</v>
      </c>
    </row>
    <row r="15" spans="1:9" x14ac:dyDescent="0.3">
      <c r="A15">
        <v>11</v>
      </c>
      <c r="B15">
        <v>38.299999999999997</v>
      </c>
      <c r="C15">
        <v>0.17</v>
      </c>
      <c r="E15">
        <v>34</v>
      </c>
      <c r="F15">
        <f t="shared" si="0"/>
        <v>13</v>
      </c>
      <c r="G15">
        <v>0.99</v>
      </c>
      <c r="H15">
        <v>1</v>
      </c>
      <c r="I15">
        <v>1</v>
      </c>
    </row>
    <row r="16" spans="1:9" x14ac:dyDescent="0.3">
      <c r="A16">
        <v>11</v>
      </c>
      <c r="B16">
        <v>41.62</v>
      </c>
      <c r="C16">
        <v>0.1</v>
      </c>
      <c r="E16">
        <v>34</v>
      </c>
      <c r="F16">
        <f t="shared" si="0"/>
        <v>14</v>
      </c>
      <c r="G16">
        <v>0.99</v>
      </c>
      <c r="H16">
        <v>1</v>
      </c>
      <c r="I16">
        <v>1</v>
      </c>
    </row>
    <row r="17" spans="1:9" x14ac:dyDescent="0.3">
      <c r="A17">
        <v>11</v>
      </c>
      <c r="B17">
        <v>44.42</v>
      </c>
      <c r="C17">
        <v>0.12</v>
      </c>
      <c r="E17">
        <v>34</v>
      </c>
      <c r="F17">
        <f t="shared" si="0"/>
        <v>15</v>
      </c>
      <c r="G17">
        <v>0.98</v>
      </c>
      <c r="H17">
        <v>1</v>
      </c>
      <c r="I17">
        <v>1</v>
      </c>
    </row>
    <row r="18" spans="1:9" x14ac:dyDescent="0.3">
      <c r="A18">
        <v>11</v>
      </c>
      <c r="B18">
        <v>47.25</v>
      </c>
      <c r="C18">
        <v>0.71</v>
      </c>
      <c r="E18">
        <v>34</v>
      </c>
      <c r="F18">
        <f t="shared" si="0"/>
        <v>16</v>
      </c>
      <c r="G18">
        <v>0.98</v>
      </c>
      <c r="H18">
        <v>1</v>
      </c>
      <c r="I18">
        <v>1</v>
      </c>
    </row>
    <row r="19" spans="1:9" x14ac:dyDescent="0.3">
      <c r="A19">
        <v>11</v>
      </c>
      <c r="B19">
        <v>51</v>
      </c>
      <c r="C19">
        <v>0.13</v>
      </c>
      <c r="E19">
        <v>34</v>
      </c>
      <c r="F19">
        <f t="shared" si="0"/>
        <v>17</v>
      </c>
      <c r="G19">
        <v>0.98</v>
      </c>
      <c r="H19">
        <v>1</v>
      </c>
      <c r="I19">
        <v>1</v>
      </c>
    </row>
    <row r="20" spans="1:9" x14ac:dyDescent="0.3">
      <c r="A20">
        <v>11</v>
      </c>
      <c r="B20">
        <v>53.27</v>
      </c>
      <c r="C20">
        <v>0.57999999999999996</v>
      </c>
      <c r="E20">
        <v>34</v>
      </c>
      <c r="F20">
        <f t="shared" si="0"/>
        <v>18</v>
      </c>
      <c r="G20">
        <v>0.98</v>
      </c>
      <c r="H20">
        <v>1</v>
      </c>
      <c r="I20">
        <v>1</v>
      </c>
    </row>
    <row r="21" spans="1:9" x14ac:dyDescent="0.3">
      <c r="A21">
        <v>19</v>
      </c>
      <c r="B21">
        <v>0.25</v>
      </c>
      <c r="C21">
        <v>1.04</v>
      </c>
      <c r="E21">
        <v>34</v>
      </c>
      <c r="F21">
        <f t="shared" si="0"/>
        <v>19</v>
      </c>
      <c r="G21">
        <v>0.98</v>
      </c>
      <c r="H21">
        <v>1</v>
      </c>
      <c r="I21">
        <v>1</v>
      </c>
    </row>
    <row r="22" spans="1:9" x14ac:dyDescent="0.3">
      <c r="A22">
        <v>19</v>
      </c>
      <c r="B22">
        <v>2.75</v>
      </c>
      <c r="C22">
        <v>1.04</v>
      </c>
      <c r="E22">
        <v>34</v>
      </c>
      <c r="F22">
        <f t="shared" si="0"/>
        <v>20</v>
      </c>
      <c r="G22">
        <v>0.98</v>
      </c>
      <c r="H22">
        <v>1</v>
      </c>
      <c r="I22">
        <v>1</v>
      </c>
    </row>
    <row r="23" spans="1:9" x14ac:dyDescent="0.3">
      <c r="A23">
        <v>19</v>
      </c>
      <c r="B23">
        <v>5.7</v>
      </c>
      <c r="C23">
        <v>1.08</v>
      </c>
      <c r="E23">
        <v>34</v>
      </c>
      <c r="F23">
        <f t="shared" si="0"/>
        <v>21</v>
      </c>
      <c r="G23">
        <v>0.97</v>
      </c>
      <c r="H23">
        <v>1</v>
      </c>
      <c r="I23">
        <v>1</v>
      </c>
    </row>
    <row r="24" spans="1:9" x14ac:dyDescent="0.3">
      <c r="A24">
        <v>19</v>
      </c>
      <c r="B24">
        <v>8.6</v>
      </c>
      <c r="C24">
        <v>1</v>
      </c>
      <c r="E24">
        <v>34</v>
      </c>
      <c r="F24">
        <f t="shared" si="0"/>
        <v>22</v>
      </c>
      <c r="G24">
        <v>0.96</v>
      </c>
      <c r="H24">
        <v>1</v>
      </c>
      <c r="I24">
        <v>1</v>
      </c>
    </row>
    <row r="25" spans="1:9" x14ac:dyDescent="0.3">
      <c r="A25">
        <v>19</v>
      </c>
      <c r="B25">
        <v>12</v>
      </c>
      <c r="C25">
        <v>0.81</v>
      </c>
      <c r="E25">
        <v>34</v>
      </c>
      <c r="F25">
        <f t="shared" si="0"/>
        <v>23</v>
      </c>
      <c r="G25">
        <v>0.95</v>
      </c>
      <c r="H25">
        <v>1</v>
      </c>
      <c r="I25">
        <v>1</v>
      </c>
    </row>
    <row r="26" spans="1:9" x14ac:dyDescent="0.3">
      <c r="A26">
        <v>19</v>
      </c>
      <c r="B26">
        <v>13.25</v>
      </c>
      <c r="C26">
        <v>0.95</v>
      </c>
      <c r="E26">
        <v>34</v>
      </c>
      <c r="F26">
        <f t="shared" si="0"/>
        <v>24</v>
      </c>
      <c r="G26">
        <v>0.91</v>
      </c>
      <c r="H26">
        <v>1</v>
      </c>
      <c r="I26">
        <v>1</v>
      </c>
    </row>
    <row r="27" spans="1:9" x14ac:dyDescent="0.3">
      <c r="A27">
        <v>19</v>
      </c>
      <c r="B27">
        <v>14.73</v>
      </c>
      <c r="C27">
        <v>1.02</v>
      </c>
      <c r="E27">
        <v>34</v>
      </c>
      <c r="F27">
        <f t="shared" si="0"/>
        <v>25</v>
      </c>
      <c r="G27">
        <v>0.9</v>
      </c>
      <c r="H27">
        <v>1</v>
      </c>
      <c r="I27">
        <v>1</v>
      </c>
    </row>
    <row r="28" spans="1:9" x14ac:dyDescent="0.3">
      <c r="A28">
        <v>19</v>
      </c>
      <c r="B28">
        <v>17.77</v>
      </c>
      <c r="C28">
        <v>1.01</v>
      </c>
      <c r="E28">
        <v>34</v>
      </c>
      <c r="F28">
        <f t="shared" si="0"/>
        <v>26</v>
      </c>
      <c r="G28">
        <v>0.87</v>
      </c>
      <c r="H28">
        <v>1</v>
      </c>
      <c r="I28">
        <v>1</v>
      </c>
    </row>
    <row r="29" spans="1:9" x14ac:dyDescent="0.3">
      <c r="A29">
        <v>19</v>
      </c>
      <c r="B29">
        <v>20.52</v>
      </c>
      <c r="C29">
        <v>0.87</v>
      </c>
      <c r="E29">
        <v>34</v>
      </c>
      <c r="F29">
        <f t="shared" si="0"/>
        <v>27</v>
      </c>
      <c r="G29">
        <v>0.85</v>
      </c>
      <c r="H29">
        <v>1</v>
      </c>
      <c r="I29">
        <v>1</v>
      </c>
    </row>
    <row r="30" spans="1:9" x14ac:dyDescent="0.3">
      <c r="A30">
        <v>19</v>
      </c>
      <c r="B30">
        <v>23.53</v>
      </c>
      <c r="C30">
        <v>0.28000000000000003</v>
      </c>
      <c r="E30">
        <v>34</v>
      </c>
      <c r="F30">
        <f t="shared" si="0"/>
        <v>28</v>
      </c>
      <c r="G30">
        <v>0.85</v>
      </c>
      <c r="H30">
        <v>1</v>
      </c>
      <c r="I30">
        <v>1</v>
      </c>
    </row>
    <row r="31" spans="1:9" x14ac:dyDescent="0.3">
      <c r="A31">
        <v>19</v>
      </c>
      <c r="B31">
        <v>27.17</v>
      </c>
      <c r="C31">
        <v>0.98</v>
      </c>
      <c r="E31">
        <v>34</v>
      </c>
      <c r="F31">
        <f t="shared" si="0"/>
        <v>29</v>
      </c>
      <c r="G31">
        <v>0.84</v>
      </c>
      <c r="H31">
        <v>1</v>
      </c>
      <c r="I31">
        <v>1</v>
      </c>
    </row>
    <row r="32" spans="1:9" x14ac:dyDescent="0.3">
      <c r="A32">
        <v>19</v>
      </c>
      <c r="B32">
        <v>29.87</v>
      </c>
      <c r="C32">
        <v>0.85</v>
      </c>
      <c r="E32">
        <v>34</v>
      </c>
      <c r="F32">
        <f t="shared" si="0"/>
        <v>30</v>
      </c>
      <c r="G32">
        <v>0.84</v>
      </c>
      <c r="H32">
        <v>1</v>
      </c>
      <c r="I32">
        <v>1</v>
      </c>
    </row>
    <row r="33" spans="1:9" x14ac:dyDescent="0.3">
      <c r="A33">
        <v>19</v>
      </c>
      <c r="B33">
        <v>33.92</v>
      </c>
      <c r="C33">
        <v>0.12</v>
      </c>
      <c r="E33">
        <v>34</v>
      </c>
      <c r="F33">
        <f t="shared" si="0"/>
        <v>31</v>
      </c>
      <c r="G33">
        <v>0.85</v>
      </c>
      <c r="H33">
        <v>1</v>
      </c>
      <c r="I33">
        <v>1</v>
      </c>
    </row>
    <row r="34" spans="1:9" x14ac:dyDescent="0.3">
      <c r="A34">
        <v>19</v>
      </c>
      <c r="B34">
        <v>35.67</v>
      </c>
      <c r="C34">
        <v>0.17</v>
      </c>
      <c r="E34">
        <v>34</v>
      </c>
      <c r="F34">
        <f t="shared" si="0"/>
        <v>32</v>
      </c>
      <c r="G34">
        <v>0.85</v>
      </c>
      <c r="H34">
        <v>0.99</v>
      </c>
      <c r="I34">
        <v>1</v>
      </c>
    </row>
    <row r="35" spans="1:9" x14ac:dyDescent="0.3">
      <c r="A35">
        <v>19</v>
      </c>
      <c r="B35">
        <v>38.479999999999997</v>
      </c>
      <c r="C35">
        <v>0.64</v>
      </c>
      <c r="E35">
        <v>34</v>
      </c>
      <c r="F35">
        <f t="shared" si="0"/>
        <v>33</v>
      </c>
      <c r="G35">
        <v>0.84</v>
      </c>
      <c r="H35">
        <v>0.99</v>
      </c>
      <c r="I35">
        <v>1</v>
      </c>
    </row>
    <row r="36" spans="1:9" x14ac:dyDescent="0.3">
      <c r="A36">
        <v>19</v>
      </c>
      <c r="B36">
        <v>42.08</v>
      </c>
      <c r="C36">
        <v>0.79</v>
      </c>
      <c r="E36">
        <v>34</v>
      </c>
      <c r="F36">
        <f t="shared" si="0"/>
        <v>34</v>
      </c>
      <c r="G36">
        <v>0.81</v>
      </c>
      <c r="H36">
        <v>0.96</v>
      </c>
      <c r="I36">
        <v>0.98</v>
      </c>
    </row>
    <row r="37" spans="1:9" x14ac:dyDescent="0.3">
      <c r="A37">
        <v>19</v>
      </c>
      <c r="B37">
        <v>44.68</v>
      </c>
      <c r="C37">
        <v>0.87</v>
      </c>
      <c r="E37">
        <v>34</v>
      </c>
      <c r="F37">
        <f t="shared" si="0"/>
        <v>35</v>
      </c>
      <c r="G37">
        <v>0.78</v>
      </c>
      <c r="H37">
        <v>0.95</v>
      </c>
      <c r="I37">
        <v>1.04</v>
      </c>
    </row>
    <row r="38" spans="1:9" x14ac:dyDescent="0.3">
      <c r="A38">
        <v>19</v>
      </c>
      <c r="B38">
        <v>47.5</v>
      </c>
      <c r="C38">
        <v>0.16</v>
      </c>
      <c r="E38">
        <v>34</v>
      </c>
      <c r="F38">
        <f t="shared" si="0"/>
        <v>36</v>
      </c>
      <c r="G38">
        <v>0.75</v>
      </c>
      <c r="H38">
        <v>0.92</v>
      </c>
      <c r="I38">
        <v>0.99</v>
      </c>
    </row>
    <row r="39" spans="1:9" x14ac:dyDescent="0.3">
      <c r="A39">
        <v>19</v>
      </c>
      <c r="B39">
        <v>51.17</v>
      </c>
      <c r="C39">
        <v>0.56000000000000005</v>
      </c>
      <c r="E39">
        <v>34</v>
      </c>
      <c r="F39">
        <f t="shared" si="0"/>
        <v>37</v>
      </c>
      <c r="G39">
        <v>0.72</v>
      </c>
      <c r="H39">
        <v>0.92</v>
      </c>
      <c r="I39">
        <v>0.73</v>
      </c>
    </row>
    <row r="40" spans="1:9" x14ac:dyDescent="0.3">
      <c r="A40">
        <v>19</v>
      </c>
      <c r="B40">
        <v>53.45</v>
      </c>
      <c r="C40">
        <v>0.7</v>
      </c>
      <c r="E40">
        <v>34</v>
      </c>
      <c r="F40">
        <f t="shared" si="0"/>
        <v>38</v>
      </c>
      <c r="G40">
        <v>0.69</v>
      </c>
      <c r="H40">
        <v>0.92</v>
      </c>
      <c r="I40">
        <v>0.69</v>
      </c>
    </row>
    <row r="41" spans="1:9" x14ac:dyDescent="0.3">
      <c r="A41">
        <v>25</v>
      </c>
      <c r="B41">
        <v>0.57999999999999996</v>
      </c>
      <c r="C41">
        <v>1.04</v>
      </c>
      <c r="E41">
        <v>34</v>
      </c>
      <c r="F41">
        <f t="shared" si="0"/>
        <v>39</v>
      </c>
      <c r="G41">
        <v>0.67</v>
      </c>
      <c r="H41">
        <v>0.92</v>
      </c>
      <c r="I41">
        <v>1</v>
      </c>
    </row>
    <row r="42" spans="1:9" x14ac:dyDescent="0.3">
      <c r="B42">
        <v>3</v>
      </c>
      <c r="C42">
        <v>1</v>
      </c>
      <c r="E42">
        <v>34</v>
      </c>
      <c r="F42">
        <f t="shared" si="0"/>
        <v>40</v>
      </c>
      <c r="G42">
        <v>0.66</v>
      </c>
      <c r="H42">
        <v>0.91</v>
      </c>
      <c r="I42">
        <v>1</v>
      </c>
    </row>
    <row r="43" spans="1:9" x14ac:dyDescent="0.3">
      <c r="B43">
        <v>5.87</v>
      </c>
      <c r="C43">
        <v>1.03</v>
      </c>
      <c r="E43">
        <v>34</v>
      </c>
      <c r="F43">
        <f t="shared" si="0"/>
        <v>41</v>
      </c>
      <c r="G43">
        <v>0.65</v>
      </c>
      <c r="H43">
        <v>0.91</v>
      </c>
      <c r="I43">
        <v>1</v>
      </c>
    </row>
    <row r="44" spans="1:9" x14ac:dyDescent="0.3">
      <c r="B44">
        <v>8.8000000000000007</v>
      </c>
      <c r="C44">
        <v>1</v>
      </c>
      <c r="E44">
        <v>34</v>
      </c>
      <c r="F44">
        <f t="shared" si="0"/>
        <v>42</v>
      </c>
      <c r="G44">
        <v>0.65</v>
      </c>
      <c r="H44">
        <v>0.88</v>
      </c>
      <c r="I44">
        <v>1</v>
      </c>
    </row>
    <row r="45" spans="1:9" x14ac:dyDescent="0.3">
      <c r="B45">
        <v>12.25</v>
      </c>
      <c r="C45">
        <v>1.02</v>
      </c>
      <c r="E45">
        <v>34</v>
      </c>
      <c r="F45">
        <f t="shared" si="0"/>
        <v>43</v>
      </c>
      <c r="G45">
        <v>0.65</v>
      </c>
      <c r="H45">
        <v>0.88</v>
      </c>
      <c r="I45">
        <v>1</v>
      </c>
    </row>
    <row r="46" spans="1:9" x14ac:dyDescent="0.3">
      <c r="B46">
        <v>13.5</v>
      </c>
      <c r="C46">
        <v>0.88</v>
      </c>
      <c r="E46">
        <v>34</v>
      </c>
      <c r="F46">
        <f t="shared" si="0"/>
        <v>44</v>
      </c>
      <c r="G46">
        <v>0.64</v>
      </c>
      <c r="H46">
        <v>0.85</v>
      </c>
      <c r="I46">
        <v>1</v>
      </c>
    </row>
    <row r="47" spans="1:9" x14ac:dyDescent="0.3">
      <c r="B47">
        <v>14.97</v>
      </c>
      <c r="C47">
        <v>0.36</v>
      </c>
      <c r="E47">
        <v>34</v>
      </c>
      <c r="F47">
        <f t="shared" si="0"/>
        <v>45</v>
      </c>
      <c r="G47">
        <v>0.65</v>
      </c>
      <c r="H47">
        <v>0.8</v>
      </c>
      <c r="I47">
        <v>1</v>
      </c>
    </row>
    <row r="48" spans="1:9" x14ac:dyDescent="0.3">
      <c r="B48">
        <v>18.149999999999999</v>
      </c>
      <c r="C48">
        <v>0.91</v>
      </c>
      <c r="E48">
        <v>34</v>
      </c>
      <c r="F48">
        <f t="shared" si="0"/>
        <v>46</v>
      </c>
      <c r="G48">
        <v>0.67</v>
      </c>
      <c r="H48">
        <v>0.73</v>
      </c>
      <c r="I48">
        <v>1</v>
      </c>
    </row>
    <row r="49" spans="1:9" x14ac:dyDescent="0.3">
      <c r="B49">
        <v>20.75</v>
      </c>
      <c r="C49">
        <v>0.92</v>
      </c>
      <c r="E49">
        <v>34</v>
      </c>
      <c r="F49">
        <f t="shared" si="0"/>
        <v>47</v>
      </c>
      <c r="G49">
        <v>0.68</v>
      </c>
      <c r="H49">
        <v>0.68</v>
      </c>
      <c r="I49">
        <v>0.52</v>
      </c>
    </row>
    <row r="50" spans="1:9" x14ac:dyDescent="0.3">
      <c r="B50">
        <v>23.73</v>
      </c>
      <c r="C50">
        <v>0.94</v>
      </c>
      <c r="E50">
        <v>34</v>
      </c>
      <c r="F50">
        <f t="shared" si="0"/>
        <v>48</v>
      </c>
      <c r="G50">
        <v>0.67</v>
      </c>
      <c r="H50">
        <v>0.65</v>
      </c>
      <c r="I50">
        <v>0.21</v>
      </c>
    </row>
    <row r="51" spans="1:9" x14ac:dyDescent="0.3">
      <c r="B51">
        <v>27.42</v>
      </c>
      <c r="C51">
        <v>0.19</v>
      </c>
      <c r="E51">
        <v>34</v>
      </c>
      <c r="F51">
        <f t="shared" si="0"/>
        <v>49</v>
      </c>
      <c r="G51">
        <v>0.64</v>
      </c>
      <c r="H51">
        <v>0.64</v>
      </c>
      <c r="I51">
        <v>0.22</v>
      </c>
    </row>
    <row r="52" spans="1:9" x14ac:dyDescent="0.3">
      <c r="B52">
        <v>30.08</v>
      </c>
      <c r="C52">
        <v>0.12</v>
      </c>
      <c r="E52">
        <v>34</v>
      </c>
      <c r="F52">
        <f t="shared" si="0"/>
        <v>50</v>
      </c>
      <c r="G52">
        <v>0.63</v>
      </c>
      <c r="H52">
        <v>0.66</v>
      </c>
      <c r="I52">
        <v>0.15</v>
      </c>
    </row>
    <row r="53" spans="1:9" x14ac:dyDescent="0.3">
      <c r="B53">
        <v>34.119999999999997</v>
      </c>
      <c r="C53">
        <v>0.83</v>
      </c>
      <c r="E53">
        <v>34</v>
      </c>
      <c r="F53">
        <f t="shared" si="0"/>
        <v>51</v>
      </c>
      <c r="G53">
        <v>0.61</v>
      </c>
      <c r="H53">
        <v>0.68</v>
      </c>
      <c r="I53">
        <v>0.93</v>
      </c>
    </row>
    <row r="54" spans="1:9" x14ac:dyDescent="0.3">
      <c r="B54">
        <v>35.869999999999997</v>
      </c>
      <c r="C54">
        <v>0.82</v>
      </c>
      <c r="E54">
        <v>34</v>
      </c>
      <c r="F54">
        <f t="shared" si="0"/>
        <v>52</v>
      </c>
      <c r="G54">
        <v>0.61</v>
      </c>
      <c r="H54">
        <v>0.69</v>
      </c>
      <c r="I54">
        <v>0.93</v>
      </c>
    </row>
    <row r="55" spans="1:9" x14ac:dyDescent="0.3">
      <c r="B55">
        <v>38.67</v>
      </c>
      <c r="C55">
        <v>0.72</v>
      </c>
      <c r="E55">
        <v>34</v>
      </c>
      <c r="F55">
        <f t="shared" si="0"/>
        <v>53</v>
      </c>
      <c r="G55">
        <v>0.61</v>
      </c>
      <c r="H55">
        <v>0.71</v>
      </c>
      <c r="I55">
        <v>0.93</v>
      </c>
    </row>
    <row r="56" spans="1:9" x14ac:dyDescent="0.3">
      <c r="B56">
        <v>42.4</v>
      </c>
      <c r="C56">
        <v>0.76</v>
      </c>
      <c r="E56">
        <v>34</v>
      </c>
      <c r="F56">
        <f t="shared" si="0"/>
        <v>54</v>
      </c>
      <c r="G56">
        <v>0.61</v>
      </c>
      <c r="H56">
        <v>0.71</v>
      </c>
      <c r="I56">
        <v>0.93</v>
      </c>
    </row>
    <row r="57" spans="1:9" x14ac:dyDescent="0.3">
      <c r="B57">
        <v>44.92</v>
      </c>
      <c r="C57">
        <v>0.78</v>
      </c>
      <c r="E57">
        <v>34</v>
      </c>
      <c r="F57">
        <f t="shared" si="0"/>
        <v>55</v>
      </c>
      <c r="G57">
        <v>0.61</v>
      </c>
      <c r="H57">
        <v>0.7</v>
      </c>
      <c r="I57">
        <v>0.93</v>
      </c>
    </row>
    <row r="58" spans="1:9" x14ac:dyDescent="0.3">
      <c r="B58">
        <v>47.75</v>
      </c>
      <c r="C58">
        <v>0.87</v>
      </c>
    </row>
    <row r="59" spans="1:9" x14ac:dyDescent="0.3">
      <c r="B59">
        <v>51.5</v>
      </c>
      <c r="C59">
        <v>0.42</v>
      </c>
    </row>
    <row r="60" spans="1:9" x14ac:dyDescent="0.3">
      <c r="B60">
        <v>53.75</v>
      </c>
      <c r="C60">
        <v>0.48</v>
      </c>
    </row>
    <row r="61" spans="1:9" x14ac:dyDescent="0.3">
      <c r="A61">
        <v>34</v>
      </c>
      <c r="B61">
        <v>2.67</v>
      </c>
      <c r="C61">
        <v>1.03</v>
      </c>
    </row>
    <row r="62" spans="1:9" x14ac:dyDescent="0.3">
      <c r="B62">
        <v>5.5</v>
      </c>
      <c r="C62">
        <v>1.04</v>
      </c>
    </row>
    <row r="63" spans="1:9" x14ac:dyDescent="0.3">
      <c r="B63">
        <v>8.4499999999999993</v>
      </c>
      <c r="C63">
        <v>0.98</v>
      </c>
    </row>
    <row r="64" spans="1:9" x14ac:dyDescent="0.3">
      <c r="B64">
        <v>11.87</v>
      </c>
      <c r="C64">
        <v>1.01</v>
      </c>
    </row>
    <row r="65" spans="2:3" x14ac:dyDescent="0.3">
      <c r="B65">
        <v>13.15</v>
      </c>
      <c r="C65">
        <v>1.02</v>
      </c>
    </row>
    <row r="66" spans="2:3" x14ac:dyDescent="0.3">
      <c r="B66">
        <v>14.62</v>
      </c>
      <c r="C66">
        <v>1.04</v>
      </c>
    </row>
    <row r="67" spans="2:3" x14ac:dyDescent="0.3">
      <c r="B67">
        <v>17.600000000000001</v>
      </c>
      <c r="C67">
        <v>1.02</v>
      </c>
    </row>
    <row r="68" spans="2:3" x14ac:dyDescent="0.3">
      <c r="B68">
        <v>20.420000000000002</v>
      </c>
      <c r="C68">
        <v>1.02</v>
      </c>
    </row>
    <row r="69" spans="2:3" x14ac:dyDescent="0.3">
      <c r="B69">
        <v>23.43</v>
      </c>
      <c r="C69">
        <v>1</v>
      </c>
    </row>
    <row r="70" spans="2:3" x14ac:dyDescent="0.3">
      <c r="B70">
        <v>27.08</v>
      </c>
      <c r="C70">
        <v>1.02</v>
      </c>
    </row>
    <row r="71" spans="2:3" x14ac:dyDescent="0.3">
      <c r="B71">
        <v>29.75</v>
      </c>
      <c r="C71">
        <v>0.94</v>
      </c>
    </row>
    <row r="72" spans="2:3" x14ac:dyDescent="0.3">
      <c r="B72">
        <v>33.82</v>
      </c>
      <c r="C72">
        <v>0.89</v>
      </c>
    </row>
    <row r="73" spans="2:3" x14ac:dyDescent="0.3">
      <c r="B73">
        <v>35.53</v>
      </c>
      <c r="C73">
        <v>0.75</v>
      </c>
    </row>
    <row r="74" spans="2:3" x14ac:dyDescent="0.3">
      <c r="B74">
        <v>38.4</v>
      </c>
      <c r="C74">
        <v>0.8</v>
      </c>
    </row>
    <row r="75" spans="2:3" x14ac:dyDescent="0.3">
      <c r="B75">
        <v>41.85</v>
      </c>
      <c r="C75">
        <v>0.84</v>
      </c>
    </row>
    <row r="76" spans="2:3" x14ac:dyDescent="0.3">
      <c r="B76">
        <v>44.55</v>
      </c>
      <c r="C76">
        <v>0.92</v>
      </c>
    </row>
    <row r="77" spans="2:3" x14ac:dyDescent="0.3">
      <c r="B77">
        <v>47.42</v>
      </c>
      <c r="C77">
        <v>0.91</v>
      </c>
    </row>
    <row r="78" spans="2:3" x14ac:dyDescent="0.3">
      <c r="B78">
        <v>51.08</v>
      </c>
      <c r="C78">
        <v>0.81</v>
      </c>
    </row>
    <row r="79" spans="2:3" x14ac:dyDescent="0.3">
      <c r="B79">
        <v>53.37</v>
      </c>
      <c r="C79">
        <v>0.47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43E4-A9D5-40B2-977A-DC5258F39E5F}">
  <dimension ref="A1:I79"/>
  <sheetViews>
    <sheetView workbookViewId="0">
      <selection activeCell="L9" sqref="L9"/>
    </sheetView>
  </sheetViews>
  <sheetFormatPr defaultRowHeight="14.4" x14ac:dyDescent="0.3"/>
  <sheetData>
    <row r="1" spans="1:9" x14ac:dyDescent="0.3">
      <c r="A1" t="s">
        <v>16</v>
      </c>
      <c r="B1" t="s">
        <v>17</v>
      </c>
      <c r="C1" t="s">
        <v>15</v>
      </c>
      <c r="E1" t="s">
        <v>0</v>
      </c>
      <c r="F1" t="s">
        <v>17</v>
      </c>
      <c r="G1" t="s">
        <v>19</v>
      </c>
      <c r="H1" t="s">
        <v>20</v>
      </c>
      <c r="I1" t="s">
        <v>18</v>
      </c>
    </row>
    <row r="2" spans="1:9" x14ac:dyDescent="0.3">
      <c r="A2">
        <v>11</v>
      </c>
      <c r="B2">
        <v>2.5</v>
      </c>
      <c r="C2">
        <v>1.02</v>
      </c>
      <c r="E2">
        <v>25</v>
      </c>
      <c r="F2">
        <v>0</v>
      </c>
      <c r="G2">
        <v>1</v>
      </c>
      <c r="H2">
        <v>1</v>
      </c>
      <c r="I2">
        <v>1</v>
      </c>
    </row>
    <row r="3" spans="1:9" x14ac:dyDescent="0.3">
      <c r="A3">
        <v>11</v>
      </c>
      <c r="B3">
        <v>5.38</v>
      </c>
      <c r="C3">
        <v>0.87</v>
      </c>
      <c r="E3">
        <v>25</v>
      </c>
      <c r="F3">
        <f>F2+1</f>
        <v>1</v>
      </c>
      <c r="G3">
        <v>1</v>
      </c>
      <c r="H3">
        <v>1</v>
      </c>
      <c r="I3">
        <v>1</v>
      </c>
    </row>
    <row r="4" spans="1:9" x14ac:dyDescent="0.3">
      <c r="A4">
        <v>11</v>
      </c>
      <c r="B4">
        <v>8.3000000000000007</v>
      </c>
      <c r="C4">
        <v>0.7</v>
      </c>
      <c r="E4">
        <v>25</v>
      </c>
      <c r="F4">
        <f t="shared" ref="F4:F57" si="0">F3+1</f>
        <v>2</v>
      </c>
      <c r="G4">
        <v>1</v>
      </c>
      <c r="H4">
        <v>1</v>
      </c>
      <c r="I4">
        <v>1</v>
      </c>
    </row>
    <row r="5" spans="1:9" x14ac:dyDescent="0.3">
      <c r="A5">
        <v>11</v>
      </c>
      <c r="B5">
        <v>11.75</v>
      </c>
      <c r="C5">
        <v>1.01</v>
      </c>
      <c r="E5">
        <v>25</v>
      </c>
      <c r="F5">
        <f t="shared" si="0"/>
        <v>3</v>
      </c>
      <c r="G5">
        <v>0.98</v>
      </c>
      <c r="H5">
        <v>0.98</v>
      </c>
      <c r="I5">
        <v>0.98</v>
      </c>
    </row>
    <row r="6" spans="1:9" x14ac:dyDescent="0.3">
      <c r="A6">
        <v>11</v>
      </c>
      <c r="B6">
        <v>13.02</v>
      </c>
      <c r="C6">
        <v>0.62</v>
      </c>
      <c r="E6">
        <v>25</v>
      </c>
      <c r="F6">
        <f t="shared" si="0"/>
        <v>4</v>
      </c>
      <c r="G6">
        <v>1.02</v>
      </c>
      <c r="H6">
        <v>1.02</v>
      </c>
      <c r="I6">
        <v>1.02</v>
      </c>
    </row>
    <row r="7" spans="1:9" x14ac:dyDescent="0.3">
      <c r="A7">
        <v>11</v>
      </c>
      <c r="B7">
        <v>14.48</v>
      </c>
      <c r="C7">
        <v>0.26</v>
      </c>
      <c r="E7">
        <v>25</v>
      </c>
      <c r="F7">
        <f t="shared" si="0"/>
        <v>5</v>
      </c>
      <c r="G7">
        <v>1.04</v>
      </c>
      <c r="H7">
        <v>1.04</v>
      </c>
      <c r="I7">
        <v>1.04</v>
      </c>
    </row>
    <row r="8" spans="1:9" x14ac:dyDescent="0.3">
      <c r="A8">
        <v>11</v>
      </c>
      <c r="B8">
        <v>17.43</v>
      </c>
      <c r="C8">
        <v>0.17</v>
      </c>
      <c r="E8">
        <v>25</v>
      </c>
      <c r="F8">
        <f t="shared" si="0"/>
        <v>6</v>
      </c>
      <c r="G8">
        <v>0.99</v>
      </c>
      <c r="H8">
        <v>0.99</v>
      </c>
      <c r="I8">
        <v>0.99</v>
      </c>
    </row>
    <row r="9" spans="1:9" x14ac:dyDescent="0.3">
      <c r="A9">
        <v>11</v>
      </c>
      <c r="B9">
        <v>20.3</v>
      </c>
      <c r="C9">
        <v>0.2</v>
      </c>
      <c r="E9">
        <v>25</v>
      </c>
      <c r="F9">
        <f t="shared" si="0"/>
        <v>7</v>
      </c>
      <c r="G9">
        <v>0.95</v>
      </c>
      <c r="H9">
        <v>0.95</v>
      </c>
      <c r="I9">
        <v>0.96</v>
      </c>
    </row>
    <row r="10" spans="1:9" x14ac:dyDescent="0.3">
      <c r="A10">
        <v>11</v>
      </c>
      <c r="B10">
        <v>23.35</v>
      </c>
      <c r="C10">
        <v>0.9</v>
      </c>
      <c r="E10">
        <v>25</v>
      </c>
      <c r="F10">
        <f t="shared" si="0"/>
        <v>8</v>
      </c>
      <c r="G10">
        <v>1</v>
      </c>
      <c r="H10">
        <v>1</v>
      </c>
      <c r="I10">
        <v>1</v>
      </c>
    </row>
    <row r="11" spans="1:9" x14ac:dyDescent="0.3">
      <c r="A11">
        <v>11</v>
      </c>
      <c r="B11">
        <v>27</v>
      </c>
      <c r="C11">
        <v>0.13</v>
      </c>
      <c r="E11">
        <v>25</v>
      </c>
      <c r="F11">
        <f t="shared" si="0"/>
        <v>9</v>
      </c>
      <c r="G11">
        <v>1</v>
      </c>
      <c r="H11">
        <v>1</v>
      </c>
      <c r="I11">
        <v>1</v>
      </c>
    </row>
    <row r="12" spans="1:9" x14ac:dyDescent="0.3">
      <c r="A12">
        <v>11</v>
      </c>
      <c r="B12">
        <v>29.67</v>
      </c>
      <c r="C12">
        <v>0.13</v>
      </c>
      <c r="E12">
        <v>25</v>
      </c>
      <c r="F12">
        <f t="shared" si="0"/>
        <v>10</v>
      </c>
      <c r="G12">
        <v>1</v>
      </c>
      <c r="H12">
        <v>1</v>
      </c>
      <c r="I12">
        <v>1</v>
      </c>
    </row>
    <row r="13" spans="1:9" x14ac:dyDescent="0.3">
      <c r="A13">
        <v>11</v>
      </c>
      <c r="B13">
        <v>33.700000000000003</v>
      </c>
      <c r="C13">
        <v>0.54</v>
      </c>
      <c r="E13">
        <v>25</v>
      </c>
      <c r="F13">
        <f t="shared" si="0"/>
        <v>11</v>
      </c>
      <c r="G13">
        <v>1</v>
      </c>
      <c r="H13">
        <v>1</v>
      </c>
      <c r="I13">
        <v>1</v>
      </c>
    </row>
    <row r="14" spans="1:9" x14ac:dyDescent="0.3">
      <c r="A14">
        <v>11</v>
      </c>
      <c r="B14">
        <v>35.4</v>
      </c>
      <c r="C14">
        <v>0.9</v>
      </c>
      <c r="E14">
        <v>25</v>
      </c>
      <c r="F14">
        <f t="shared" si="0"/>
        <v>12</v>
      </c>
      <c r="G14">
        <v>1</v>
      </c>
      <c r="H14">
        <v>1</v>
      </c>
      <c r="I14">
        <v>1</v>
      </c>
    </row>
    <row r="15" spans="1:9" x14ac:dyDescent="0.3">
      <c r="A15">
        <v>11</v>
      </c>
      <c r="B15">
        <v>38.299999999999997</v>
      </c>
      <c r="C15">
        <v>0.17</v>
      </c>
      <c r="E15">
        <v>25</v>
      </c>
      <c r="F15">
        <f t="shared" si="0"/>
        <v>13</v>
      </c>
      <c r="G15">
        <v>1</v>
      </c>
      <c r="H15">
        <v>1</v>
      </c>
      <c r="I15">
        <v>1</v>
      </c>
    </row>
    <row r="16" spans="1:9" x14ac:dyDescent="0.3">
      <c r="A16">
        <v>11</v>
      </c>
      <c r="B16">
        <v>41.62</v>
      </c>
      <c r="C16">
        <v>0.1</v>
      </c>
      <c r="E16">
        <v>25</v>
      </c>
      <c r="F16">
        <f t="shared" si="0"/>
        <v>14</v>
      </c>
      <c r="G16">
        <v>0.42</v>
      </c>
      <c r="H16">
        <v>0.42</v>
      </c>
      <c r="I16">
        <v>0.42</v>
      </c>
    </row>
    <row r="17" spans="1:9" x14ac:dyDescent="0.3">
      <c r="A17">
        <v>11</v>
      </c>
      <c r="B17">
        <v>44.42</v>
      </c>
      <c r="C17">
        <v>0.12</v>
      </c>
      <c r="E17">
        <v>25</v>
      </c>
      <c r="F17">
        <f t="shared" si="0"/>
        <v>15</v>
      </c>
      <c r="G17">
        <v>0.25</v>
      </c>
      <c r="H17">
        <v>0.25</v>
      </c>
      <c r="I17">
        <v>0.27</v>
      </c>
    </row>
    <row r="18" spans="1:9" x14ac:dyDescent="0.3">
      <c r="A18">
        <v>11</v>
      </c>
      <c r="B18">
        <v>47.25</v>
      </c>
      <c r="C18">
        <v>0.71</v>
      </c>
      <c r="E18">
        <v>25</v>
      </c>
      <c r="F18">
        <f t="shared" si="0"/>
        <v>16</v>
      </c>
      <c r="G18">
        <v>0.24</v>
      </c>
      <c r="H18">
        <v>0.24</v>
      </c>
      <c r="I18">
        <v>0.24</v>
      </c>
    </row>
    <row r="19" spans="1:9" x14ac:dyDescent="0.3">
      <c r="A19">
        <v>11</v>
      </c>
      <c r="B19">
        <v>51</v>
      </c>
      <c r="C19">
        <v>0.13</v>
      </c>
      <c r="E19">
        <v>25</v>
      </c>
      <c r="F19">
        <f t="shared" si="0"/>
        <v>17</v>
      </c>
      <c r="G19">
        <v>0.16</v>
      </c>
      <c r="H19">
        <v>0.15</v>
      </c>
      <c r="I19">
        <v>0.15</v>
      </c>
    </row>
    <row r="20" spans="1:9" x14ac:dyDescent="0.3">
      <c r="A20">
        <v>11</v>
      </c>
      <c r="B20">
        <v>53.27</v>
      </c>
      <c r="C20">
        <v>0.57999999999999996</v>
      </c>
      <c r="E20">
        <v>25</v>
      </c>
      <c r="F20">
        <f t="shared" si="0"/>
        <v>18</v>
      </c>
      <c r="G20">
        <v>0.93</v>
      </c>
      <c r="H20">
        <v>0.93</v>
      </c>
      <c r="I20">
        <v>0.93</v>
      </c>
    </row>
    <row r="21" spans="1:9" x14ac:dyDescent="0.3">
      <c r="A21">
        <v>19</v>
      </c>
      <c r="B21">
        <v>0.25</v>
      </c>
      <c r="C21">
        <v>1.04</v>
      </c>
      <c r="E21">
        <v>25</v>
      </c>
      <c r="F21">
        <f t="shared" si="0"/>
        <v>19</v>
      </c>
      <c r="G21">
        <v>0.93</v>
      </c>
      <c r="H21">
        <v>0.93</v>
      </c>
      <c r="I21">
        <v>0.93</v>
      </c>
    </row>
    <row r="22" spans="1:9" x14ac:dyDescent="0.3">
      <c r="A22">
        <v>19</v>
      </c>
      <c r="B22">
        <v>2.75</v>
      </c>
      <c r="C22">
        <v>1.04</v>
      </c>
      <c r="E22">
        <v>25</v>
      </c>
      <c r="F22">
        <f t="shared" si="0"/>
        <v>20</v>
      </c>
      <c r="G22">
        <v>0.93</v>
      </c>
      <c r="H22">
        <v>0.93</v>
      </c>
      <c r="I22">
        <v>0.93</v>
      </c>
    </row>
    <row r="23" spans="1:9" x14ac:dyDescent="0.3">
      <c r="A23">
        <v>19</v>
      </c>
      <c r="B23">
        <v>5.7</v>
      </c>
      <c r="C23">
        <v>1.08</v>
      </c>
      <c r="E23">
        <v>25</v>
      </c>
      <c r="F23">
        <f t="shared" si="0"/>
        <v>21</v>
      </c>
      <c r="G23">
        <v>0.93</v>
      </c>
      <c r="H23">
        <v>0.93</v>
      </c>
      <c r="I23">
        <v>0.93</v>
      </c>
    </row>
    <row r="24" spans="1:9" x14ac:dyDescent="0.3">
      <c r="A24">
        <v>19</v>
      </c>
      <c r="B24">
        <v>8.6</v>
      </c>
      <c r="C24">
        <v>1</v>
      </c>
      <c r="E24">
        <v>25</v>
      </c>
      <c r="F24">
        <f t="shared" si="0"/>
        <v>22</v>
      </c>
      <c r="G24">
        <v>0.93</v>
      </c>
      <c r="H24">
        <v>0.93</v>
      </c>
      <c r="I24">
        <v>0.93</v>
      </c>
    </row>
    <row r="25" spans="1:9" x14ac:dyDescent="0.3">
      <c r="A25">
        <v>19</v>
      </c>
      <c r="B25">
        <v>12</v>
      </c>
      <c r="C25">
        <v>0.81</v>
      </c>
      <c r="E25">
        <v>25</v>
      </c>
      <c r="F25">
        <f t="shared" si="0"/>
        <v>23</v>
      </c>
      <c r="G25">
        <v>0.93</v>
      </c>
      <c r="H25">
        <v>0.93</v>
      </c>
      <c r="I25">
        <v>0.93</v>
      </c>
    </row>
    <row r="26" spans="1:9" x14ac:dyDescent="0.3">
      <c r="A26">
        <v>19</v>
      </c>
      <c r="B26">
        <v>13.25</v>
      </c>
      <c r="C26">
        <v>0.95</v>
      </c>
      <c r="E26">
        <v>25</v>
      </c>
      <c r="F26">
        <f t="shared" si="0"/>
        <v>24</v>
      </c>
      <c r="G26">
        <v>0.93</v>
      </c>
      <c r="H26">
        <v>0.93</v>
      </c>
      <c r="I26">
        <v>0.93</v>
      </c>
    </row>
    <row r="27" spans="1:9" x14ac:dyDescent="0.3">
      <c r="A27">
        <v>19</v>
      </c>
      <c r="B27">
        <v>14.73</v>
      </c>
      <c r="C27">
        <v>1.02</v>
      </c>
      <c r="E27">
        <v>25</v>
      </c>
      <c r="F27">
        <f t="shared" si="0"/>
        <v>25</v>
      </c>
      <c r="G27">
        <v>0.93</v>
      </c>
      <c r="H27">
        <v>0.93</v>
      </c>
      <c r="I27">
        <v>0.93</v>
      </c>
    </row>
    <row r="28" spans="1:9" x14ac:dyDescent="0.3">
      <c r="A28">
        <v>19</v>
      </c>
      <c r="B28">
        <v>17.77</v>
      </c>
      <c r="C28">
        <v>1.01</v>
      </c>
      <c r="E28">
        <v>25</v>
      </c>
      <c r="F28">
        <f t="shared" si="0"/>
        <v>26</v>
      </c>
      <c r="G28">
        <v>0.13</v>
      </c>
      <c r="H28">
        <v>0.13</v>
      </c>
      <c r="I28">
        <v>0.13</v>
      </c>
    </row>
    <row r="29" spans="1:9" x14ac:dyDescent="0.3">
      <c r="A29">
        <v>19</v>
      </c>
      <c r="B29">
        <v>20.52</v>
      </c>
      <c r="C29">
        <v>0.87</v>
      </c>
      <c r="E29">
        <v>25</v>
      </c>
      <c r="F29">
        <f t="shared" si="0"/>
        <v>27</v>
      </c>
      <c r="G29">
        <v>0.15</v>
      </c>
      <c r="H29">
        <v>0.15</v>
      </c>
      <c r="I29">
        <v>0.15</v>
      </c>
    </row>
    <row r="30" spans="1:9" x14ac:dyDescent="0.3">
      <c r="A30">
        <v>19</v>
      </c>
      <c r="B30">
        <v>23.53</v>
      </c>
      <c r="C30">
        <v>0.28000000000000003</v>
      </c>
      <c r="E30">
        <v>25</v>
      </c>
      <c r="F30">
        <f t="shared" si="0"/>
        <v>28</v>
      </c>
      <c r="G30">
        <v>0.17</v>
      </c>
      <c r="H30">
        <v>0.17</v>
      </c>
      <c r="I30">
        <v>0.17</v>
      </c>
    </row>
    <row r="31" spans="1:9" x14ac:dyDescent="0.3">
      <c r="A31">
        <v>19</v>
      </c>
      <c r="B31">
        <v>27.17</v>
      </c>
      <c r="C31">
        <v>0.98</v>
      </c>
      <c r="E31">
        <v>25</v>
      </c>
      <c r="F31">
        <f t="shared" si="0"/>
        <v>29</v>
      </c>
      <c r="G31">
        <v>0.14000000000000001</v>
      </c>
      <c r="H31">
        <v>0.14000000000000001</v>
      </c>
      <c r="I31">
        <v>0.14000000000000001</v>
      </c>
    </row>
    <row r="32" spans="1:9" x14ac:dyDescent="0.3">
      <c r="A32">
        <v>19</v>
      </c>
      <c r="B32">
        <v>29.87</v>
      </c>
      <c r="C32">
        <v>0.85</v>
      </c>
      <c r="E32">
        <v>25</v>
      </c>
      <c r="F32">
        <f t="shared" si="0"/>
        <v>30</v>
      </c>
      <c r="G32">
        <v>0.09</v>
      </c>
      <c r="H32">
        <v>0.09</v>
      </c>
      <c r="I32">
        <v>0.09</v>
      </c>
    </row>
    <row r="33" spans="1:9" x14ac:dyDescent="0.3">
      <c r="A33">
        <v>19</v>
      </c>
      <c r="B33">
        <v>33.92</v>
      </c>
      <c r="C33">
        <v>0.12</v>
      </c>
      <c r="E33">
        <v>25</v>
      </c>
      <c r="F33">
        <f t="shared" si="0"/>
        <v>31</v>
      </c>
      <c r="G33">
        <v>0.11</v>
      </c>
      <c r="H33">
        <v>0.11</v>
      </c>
      <c r="I33">
        <v>0.11</v>
      </c>
    </row>
    <row r="34" spans="1:9" x14ac:dyDescent="0.3">
      <c r="A34">
        <v>19</v>
      </c>
      <c r="B34">
        <v>35.67</v>
      </c>
      <c r="C34">
        <v>0.17</v>
      </c>
      <c r="E34">
        <v>25</v>
      </c>
      <c r="F34">
        <f t="shared" si="0"/>
        <v>32</v>
      </c>
      <c r="G34">
        <v>0.84</v>
      </c>
      <c r="H34">
        <v>0.84</v>
      </c>
      <c r="I34">
        <v>0.84</v>
      </c>
    </row>
    <row r="35" spans="1:9" x14ac:dyDescent="0.3">
      <c r="A35">
        <v>19</v>
      </c>
      <c r="B35">
        <v>38.479999999999997</v>
      </c>
      <c r="C35">
        <v>0.64</v>
      </c>
      <c r="E35">
        <v>25</v>
      </c>
      <c r="F35">
        <f t="shared" si="0"/>
        <v>33</v>
      </c>
      <c r="G35">
        <v>0.84</v>
      </c>
      <c r="H35">
        <v>0.84</v>
      </c>
      <c r="I35">
        <v>0.84</v>
      </c>
    </row>
    <row r="36" spans="1:9" x14ac:dyDescent="0.3">
      <c r="A36">
        <v>19</v>
      </c>
      <c r="B36">
        <v>42.08</v>
      </c>
      <c r="C36">
        <v>0.79</v>
      </c>
      <c r="E36">
        <v>25</v>
      </c>
      <c r="F36">
        <f t="shared" si="0"/>
        <v>34</v>
      </c>
      <c r="G36">
        <v>0.84</v>
      </c>
      <c r="H36">
        <v>0.84</v>
      </c>
      <c r="I36">
        <v>0.84</v>
      </c>
    </row>
    <row r="37" spans="1:9" x14ac:dyDescent="0.3">
      <c r="A37">
        <v>19</v>
      </c>
      <c r="B37">
        <v>44.68</v>
      </c>
      <c r="C37">
        <v>0.87</v>
      </c>
      <c r="E37">
        <v>25</v>
      </c>
      <c r="F37">
        <f t="shared" si="0"/>
        <v>35</v>
      </c>
      <c r="G37">
        <v>0.84</v>
      </c>
      <c r="H37">
        <v>0.84</v>
      </c>
      <c r="I37">
        <v>0.84</v>
      </c>
    </row>
    <row r="38" spans="1:9" x14ac:dyDescent="0.3">
      <c r="A38">
        <v>19</v>
      </c>
      <c r="B38">
        <v>47.5</v>
      </c>
      <c r="C38">
        <v>0.16</v>
      </c>
      <c r="E38">
        <v>25</v>
      </c>
      <c r="F38">
        <f t="shared" si="0"/>
        <v>36</v>
      </c>
      <c r="G38">
        <v>0.84</v>
      </c>
      <c r="H38">
        <v>0.84</v>
      </c>
      <c r="I38">
        <v>0.84</v>
      </c>
    </row>
    <row r="39" spans="1:9" x14ac:dyDescent="0.3">
      <c r="A39">
        <v>19</v>
      </c>
      <c r="B39">
        <v>51.17</v>
      </c>
      <c r="C39">
        <v>0.56000000000000005</v>
      </c>
      <c r="E39">
        <v>25</v>
      </c>
      <c r="F39">
        <f t="shared" si="0"/>
        <v>37</v>
      </c>
      <c r="G39">
        <v>0.84</v>
      </c>
      <c r="H39">
        <v>0.84</v>
      </c>
      <c r="I39">
        <v>0.84</v>
      </c>
    </row>
    <row r="40" spans="1:9" x14ac:dyDescent="0.3">
      <c r="A40">
        <v>19</v>
      </c>
      <c r="B40">
        <v>53.45</v>
      </c>
      <c r="C40">
        <v>0.7</v>
      </c>
      <c r="E40">
        <v>25</v>
      </c>
      <c r="F40">
        <f t="shared" si="0"/>
        <v>38</v>
      </c>
      <c r="G40">
        <v>0.84</v>
      </c>
      <c r="H40">
        <v>0.84</v>
      </c>
      <c r="I40">
        <v>0.84</v>
      </c>
    </row>
    <row r="41" spans="1:9" x14ac:dyDescent="0.3">
      <c r="A41">
        <v>25</v>
      </c>
      <c r="B41">
        <v>0.57999999999999996</v>
      </c>
      <c r="C41">
        <v>1.04</v>
      </c>
      <c r="E41">
        <v>25</v>
      </c>
      <c r="F41">
        <f t="shared" si="0"/>
        <v>39</v>
      </c>
      <c r="G41">
        <v>0.13</v>
      </c>
      <c r="H41">
        <v>0.13</v>
      </c>
      <c r="I41">
        <v>0.12</v>
      </c>
    </row>
    <row r="42" spans="1:9" x14ac:dyDescent="0.3">
      <c r="A42">
        <v>25</v>
      </c>
      <c r="B42">
        <v>3</v>
      </c>
      <c r="C42">
        <v>1</v>
      </c>
      <c r="E42">
        <v>25</v>
      </c>
      <c r="F42">
        <f t="shared" si="0"/>
        <v>40</v>
      </c>
      <c r="G42">
        <v>0.15</v>
      </c>
      <c r="H42">
        <v>0.15</v>
      </c>
      <c r="I42">
        <v>0.14000000000000001</v>
      </c>
    </row>
    <row r="43" spans="1:9" x14ac:dyDescent="0.3">
      <c r="A43">
        <v>25</v>
      </c>
      <c r="B43">
        <v>5.87</v>
      </c>
      <c r="C43">
        <v>1.03</v>
      </c>
      <c r="E43">
        <v>25</v>
      </c>
      <c r="F43">
        <f t="shared" si="0"/>
        <v>41</v>
      </c>
      <c r="G43">
        <v>0.08</v>
      </c>
      <c r="H43">
        <v>0.09</v>
      </c>
      <c r="I43">
        <v>0.08</v>
      </c>
    </row>
    <row r="44" spans="1:9" x14ac:dyDescent="0.3">
      <c r="A44">
        <v>25</v>
      </c>
      <c r="B44">
        <v>8.8000000000000007</v>
      </c>
      <c r="C44">
        <v>1</v>
      </c>
      <c r="E44">
        <v>25</v>
      </c>
      <c r="F44">
        <f t="shared" si="0"/>
        <v>42</v>
      </c>
      <c r="G44">
        <v>0.09</v>
      </c>
      <c r="H44">
        <v>0.09</v>
      </c>
      <c r="I44">
        <v>0.09</v>
      </c>
    </row>
    <row r="45" spans="1:9" x14ac:dyDescent="0.3">
      <c r="A45">
        <v>25</v>
      </c>
      <c r="B45">
        <v>12.25</v>
      </c>
      <c r="C45">
        <v>1.02</v>
      </c>
      <c r="E45">
        <v>25</v>
      </c>
      <c r="F45">
        <f t="shared" si="0"/>
        <v>43</v>
      </c>
      <c r="G45">
        <v>0.22</v>
      </c>
      <c r="H45">
        <v>0.71</v>
      </c>
      <c r="I45">
        <v>0.76</v>
      </c>
    </row>
    <row r="46" spans="1:9" x14ac:dyDescent="0.3">
      <c r="A46">
        <v>25</v>
      </c>
      <c r="B46">
        <v>13.5</v>
      </c>
      <c r="C46">
        <v>0.88</v>
      </c>
      <c r="E46">
        <v>25</v>
      </c>
      <c r="F46">
        <f t="shared" si="0"/>
        <v>44</v>
      </c>
      <c r="G46">
        <v>0.76</v>
      </c>
      <c r="H46">
        <v>0.76</v>
      </c>
      <c r="I46">
        <v>0.76</v>
      </c>
    </row>
    <row r="47" spans="1:9" x14ac:dyDescent="0.3">
      <c r="A47">
        <v>25</v>
      </c>
      <c r="B47">
        <v>14.97</v>
      </c>
      <c r="C47">
        <v>0.36</v>
      </c>
      <c r="E47">
        <v>25</v>
      </c>
      <c r="F47">
        <f t="shared" si="0"/>
        <v>45</v>
      </c>
      <c r="G47">
        <v>0.76</v>
      </c>
      <c r="H47">
        <v>0.76</v>
      </c>
      <c r="I47">
        <v>0.76</v>
      </c>
    </row>
    <row r="48" spans="1:9" x14ac:dyDescent="0.3">
      <c r="A48">
        <v>25</v>
      </c>
      <c r="B48">
        <v>18.149999999999999</v>
      </c>
      <c r="C48">
        <v>0.91</v>
      </c>
      <c r="E48">
        <v>25</v>
      </c>
      <c r="F48">
        <f t="shared" si="0"/>
        <v>46</v>
      </c>
      <c r="G48">
        <v>0.76</v>
      </c>
      <c r="H48">
        <v>0.76</v>
      </c>
      <c r="I48">
        <v>0.76</v>
      </c>
    </row>
    <row r="49" spans="1:9" x14ac:dyDescent="0.3">
      <c r="A49">
        <v>25</v>
      </c>
      <c r="B49">
        <v>20.75</v>
      </c>
      <c r="C49">
        <v>0.92</v>
      </c>
      <c r="E49">
        <v>25</v>
      </c>
      <c r="F49">
        <f t="shared" si="0"/>
        <v>47</v>
      </c>
      <c r="G49">
        <v>0.76</v>
      </c>
      <c r="H49">
        <v>0.76</v>
      </c>
      <c r="I49">
        <v>0.76</v>
      </c>
    </row>
    <row r="50" spans="1:9" x14ac:dyDescent="0.3">
      <c r="A50">
        <v>25</v>
      </c>
      <c r="B50">
        <v>23.73</v>
      </c>
      <c r="C50">
        <v>0.94</v>
      </c>
      <c r="E50">
        <v>25</v>
      </c>
      <c r="F50">
        <f t="shared" si="0"/>
        <v>48</v>
      </c>
      <c r="G50">
        <v>0.76</v>
      </c>
      <c r="H50">
        <v>0.76</v>
      </c>
      <c r="I50">
        <v>0.76</v>
      </c>
    </row>
    <row r="51" spans="1:9" x14ac:dyDescent="0.3">
      <c r="A51">
        <v>25</v>
      </c>
      <c r="B51">
        <v>27.42</v>
      </c>
      <c r="C51">
        <v>0.19</v>
      </c>
      <c r="E51">
        <v>25</v>
      </c>
      <c r="F51">
        <f t="shared" si="0"/>
        <v>49</v>
      </c>
      <c r="G51">
        <v>0.76</v>
      </c>
      <c r="H51">
        <v>0.76</v>
      </c>
      <c r="I51">
        <v>0.76</v>
      </c>
    </row>
    <row r="52" spans="1:9" x14ac:dyDescent="0.3">
      <c r="A52">
        <v>25</v>
      </c>
      <c r="B52">
        <v>30.08</v>
      </c>
      <c r="C52">
        <v>0.12</v>
      </c>
      <c r="E52">
        <v>25</v>
      </c>
      <c r="F52">
        <f t="shared" si="0"/>
        <v>50</v>
      </c>
      <c r="G52">
        <v>0.76</v>
      </c>
      <c r="H52">
        <v>0.76</v>
      </c>
      <c r="I52">
        <v>0.76</v>
      </c>
    </row>
    <row r="53" spans="1:9" x14ac:dyDescent="0.3">
      <c r="A53">
        <v>25</v>
      </c>
      <c r="B53">
        <v>34.119999999999997</v>
      </c>
      <c r="C53">
        <v>0.83</v>
      </c>
      <c r="E53">
        <v>25</v>
      </c>
      <c r="F53">
        <f t="shared" si="0"/>
        <v>51</v>
      </c>
      <c r="G53">
        <v>0.09</v>
      </c>
      <c r="H53">
        <v>0.09</v>
      </c>
      <c r="I53">
        <v>0.09</v>
      </c>
    </row>
    <row r="54" spans="1:9" x14ac:dyDescent="0.3">
      <c r="A54">
        <v>25</v>
      </c>
      <c r="B54">
        <v>35.869999999999997</v>
      </c>
      <c r="C54">
        <v>0.82</v>
      </c>
      <c r="E54">
        <v>25</v>
      </c>
      <c r="F54">
        <f t="shared" si="0"/>
        <v>52</v>
      </c>
      <c r="G54">
        <v>0.12</v>
      </c>
      <c r="H54">
        <v>0.12</v>
      </c>
      <c r="I54">
        <v>0.12</v>
      </c>
    </row>
    <row r="55" spans="1:9" x14ac:dyDescent="0.3">
      <c r="A55">
        <v>25</v>
      </c>
      <c r="B55">
        <v>38.67</v>
      </c>
      <c r="C55">
        <v>0.72</v>
      </c>
      <c r="E55">
        <v>25</v>
      </c>
      <c r="F55">
        <f t="shared" si="0"/>
        <v>53</v>
      </c>
      <c r="G55">
        <v>0.33</v>
      </c>
      <c r="H55">
        <v>0.33</v>
      </c>
      <c r="I55">
        <v>0.33</v>
      </c>
    </row>
    <row r="56" spans="1:9" x14ac:dyDescent="0.3">
      <c r="A56">
        <v>25</v>
      </c>
      <c r="B56">
        <v>42.4</v>
      </c>
      <c r="C56">
        <v>0.76</v>
      </c>
      <c r="E56">
        <v>25</v>
      </c>
      <c r="F56">
        <f t="shared" si="0"/>
        <v>54</v>
      </c>
      <c r="G56">
        <v>0.64</v>
      </c>
      <c r="H56">
        <v>0.64</v>
      </c>
      <c r="I56">
        <v>0.64</v>
      </c>
    </row>
    <row r="57" spans="1:9" x14ac:dyDescent="0.3">
      <c r="A57">
        <v>25</v>
      </c>
      <c r="B57">
        <v>44.92</v>
      </c>
      <c r="C57">
        <v>0.78</v>
      </c>
      <c r="E57">
        <v>25</v>
      </c>
      <c r="F57">
        <f t="shared" si="0"/>
        <v>55</v>
      </c>
      <c r="G57">
        <v>0.72</v>
      </c>
      <c r="H57">
        <v>0.72</v>
      </c>
      <c r="I57">
        <v>0.72</v>
      </c>
    </row>
    <row r="58" spans="1:9" x14ac:dyDescent="0.3">
      <c r="A58">
        <v>25</v>
      </c>
      <c r="B58">
        <v>47.75</v>
      </c>
      <c r="C58">
        <v>0.87</v>
      </c>
    </row>
    <row r="59" spans="1:9" x14ac:dyDescent="0.3">
      <c r="A59">
        <v>25</v>
      </c>
      <c r="B59">
        <v>51.5</v>
      </c>
      <c r="C59">
        <v>0.42</v>
      </c>
    </row>
    <row r="60" spans="1:9" x14ac:dyDescent="0.3">
      <c r="A60">
        <v>25</v>
      </c>
      <c r="B60">
        <v>53.75</v>
      </c>
      <c r="C60">
        <v>0.48</v>
      </c>
    </row>
    <row r="61" spans="1:9" x14ac:dyDescent="0.3">
      <c r="A61">
        <v>34</v>
      </c>
      <c r="B61">
        <v>2.67</v>
      </c>
      <c r="C61">
        <v>1.03</v>
      </c>
    </row>
    <row r="62" spans="1:9" x14ac:dyDescent="0.3">
      <c r="A62">
        <v>34</v>
      </c>
      <c r="B62">
        <v>5.5</v>
      </c>
      <c r="C62">
        <v>1.04</v>
      </c>
    </row>
    <row r="63" spans="1:9" x14ac:dyDescent="0.3">
      <c r="A63">
        <v>34</v>
      </c>
      <c r="B63">
        <v>8.4499999999999993</v>
      </c>
      <c r="C63">
        <v>0.98</v>
      </c>
    </row>
    <row r="64" spans="1:9" x14ac:dyDescent="0.3">
      <c r="A64">
        <v>34</v>
      </c>
      <c r="B64">
        <v>11.87</v>
      </c>
      <c r="C64">
        <v>1.01</v>
      </c>
    </row>
    <row r="65" spans="1:3" x14ac:dyDescent="0.3">
      <c r="A65">
        <v>34</v>
      </c>
      <c r="B65">
        <v>13.15</v>
      </c>
      <c r="C65">
        <v>1.02</v>
      </c>
    </row>
    <row r="66" spans="1:3" x14ac:dyDescent="0.3">
      <c r="A66">
        <v>34</v>
      </c>
      <c r="B66">
        <v>14.62</v>
      </c>
      <c r="C66">
        <v>1.04</v>
      </c>
    </row>
    <row r="67" spans="1:3" x14ac:dyDescent="0.3">
      <c r="A67">
        <v>34</v>
      </c>
      <c r="B67">
        <v>17.600000000000001</v>
      </c>
      <c r="C67">
        <v>1.02</v>
      </c>
    </row>
    <row r="68" spans="1:3" x14ac:dyDescent="0.3">
      <c r="A68">
        <v>34</v>
      </c>
      <c r="B68">
        <v>20.420000000000002</v>
      </c>
      <c r="C68">
        <v>1.02</v>
      </c>
    </row>
    <row r="69" spans="1:3" x14ac:dyDescent="0.3">
      <c r="A69">
        <v>34</v>
      </c>
      <c r="B69">
        <v>23.43</v>
      </c>
      <c r="C69">
        <v>1</v>
      </c>
    </row>
    <row r="70" spans="1:3" x14ac:dyDescent="0.3">
      <c r="A70">
        <v>34</v>
      </c>
      <c r="B70">
        <v>27.08</v>
      </c>
      <c r="C70">
        <v>1.02</v>
      </c>
    </row>
    <row r="71" spans="1:3" x14ac:dyDescent="0.3">
      <c r="A71">
        <v>34</v>
      </c>
      <c r="B71">
        <v>29.75</v>
      </c>
      <c r="C71">
        <v>0.94</v>
      </c>
    </row>
    <row r="72" spans="1:3" x14ac:dyDescent="0.3">
      <c r="A72">
        <v>34</v>
      </c>
      <c r="B72">
        <v>33.82</v>
      </c>
      <c r="C72">
        <v>0.89</v>
      </c>
    </row>
    <row r="73" spans="1:3" x14ac:dyDescent="0.3">
      <c r="A73">
        <v>34</v>
      </c>
      <c r="B73">
        <v>35.53</v>
      </c>
      <c r="C73">
        <v>0.75</v>
      </c>
    </row>
    <row r="74" spans="1:3" x14ac:dyDescent="0.3">
      <c r="A74">
        <v>34</v>
      </c>
      <c r="B74">
        <v>38.4</v>
      </c>
      <c r="C74">
        <v>0.8</v>
      </c>
    </row>
    <row r="75" spans="1:3" x14ac:dyDescent="0.3">
      <c r="A75">
        <v>34</v>
      </c>
      <c r="B75">
        <v>41.85</v>
      </c>
      <c r="C75">
        <v>0.84</v>
      </c>
    </row>
    <row r="76" spans="1:3" x14ac:dyDescent="0.3">
      <c r="A76">
        <v>34</v>
      </c>
      <c r="B76">
        <v>44.55</v>
      </c>
      <c r="C76">
        <v>0.92</v>
      </c>
    </row>
    <row r="77" spans="1:3" x14ac:dyDescent="0.3">
      <c r="A77">
        <v>34</v>
      </c>
      <c r="B77">
        <v>47.42</v>
      </c>
      <c r="C77">
        <v>0.91</v>
      </c>
    </row>
    <row r="78" spans="1:3" x14ac:dyDescent="0.3">
      <c r="A78">
        <v>34</v>
      </c>
      <c r="B78">
        <v>51.08</v>
      </c>
      <c r="C78">
        <v>0.81</v>
      </c>
    </row>
    <row r="79" spans="1:3" x14ac:dyDescent="0.3">
      <c r="A79">
        <v>34</v>
      </c>
      <c r="B79">
        <v>53.37</v>
      </c>
      <c r="C79">
        <v>0.47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2F22-804D-40D1-A40F-4AA5E24F3FD5}">
  <dimension ref="A1:I79"/>
  <sheetViews>
    <sheetView workbookViewId="0">
      <selection activeCell="A61" sqref="A61:A79"/>
    </sheetView>
  </sheetViews>
  <sheetFormatPr defaultRowHeight="14.4" x14ac:dyDescent="0.3"/>
  <sheetData>
    <row r="1" spans="1:9" x14ac:dyDescent="0.3">
      <c r="A1" t="s">
        <v>16</v>
      </c>
      <c r="B1" t="s">
        <v>17</v>
      </c>
      <c r="C1" t="s">
        <v>15</v>
      </c>
      <c r="E1" t="s">
        <v>0</v>
      </c>
      <c r="F1" t="s">
        <v>17</v>
      </c>
      <c r="G1" t="s">
        <v>19</v>
      </c>
      <c r="H1" t="s">
        <v>20</v>
      </c>
      <c r="I1" t="s">
        <v>18</v>
      </c>
    </row>
    <row r="2" spans="1:9" x14ac:dyDescent="0.3">
      <c r="A2">
        <v>11</v>
      </c>
      <c r="B2">
        <v>2.5</v>
      </c>
      <c r="C2">
        <v>1.02</v>
      </c>
      <c r="E2">
        <v>11</v>
      </c>
      <c r="F2">
        <v>0</v>
      </c>
      <c r="G2">
        <v>1</v>
      </c>
      <c r="H2">
        <v>1</v>
      </c>
      <c r="I2">
        <v>1</v>
      </c>
    </row>
    <row r="3" spans="1:9" x14ac:dyDescent="0.3">
      <c r="A3">
        <v>11</v>
      </c>
      <c r="B3">
        <v>5.38</v>
      </c>
      <c r="C3">
        <v>0.87</v>
      </c>
      <c r="E3">
        <v>11</v>
      </c>
      <c r="F3">
        <f>F2+1</f>
        <v>1</v>
      </c>
      <c r="G3">
        <v>1</v>
      </c>
      <c r="H3">
        <v>1</v>
      </c>
      <c r="I3">
        <v>1</v>
      </c>
    </row>
    <row r="4" spans="1:9" x14ac:dyDescent="0.3">
      <c r="A4">
        <v>11</v>
      </c>
      <c r="B4">
        <v>8.3000000000000007</v>
      </c>
      <c r="C4">
        <v>0.7</v>
      </c>
      <c r="E4">
        <v>11</v>
      </c>
      <c r="F4">
        <f t="shared" ref="F4:F57" si="0">F3+1</f>
        <v>2</v>
      </c>
      <c r="G4">
        <v>0.98</v>
      </c>
      <c r="H4">
        <v>0.98</v>
      </c>
      <c r="I4">
        <v>0.98</v>
      </c>
    </row>
    <row r="5" spans="1:9" x14ac:dyDescent="0.3">
      <c r="A5">
        <v>11</v>
      </c>
      <c r="B5">
        <v>11.75</v>
      </c>
      <c r="C5">
        <v>1.01</v>
      </c>
      <c r="E5">
        <v>11</v>
      </c>
      <c r="F5">
        <f t="shared" si="0"/>
        <v>3</v>
      </c>
      <c r="G5">
        <v>1.02</v>
      </c>
      <c r="H5">
        <v>1.02</v>
      </c>
      <c r="I5">
        <v>1.02</v>
      </c>
    </row>
    <row r="6" spans="1:9" x14ac:dyDescent="0.3">
      <c r="A6">
        <v>11</v>
      </c>
      <c r="B6">
        <v>13.02</v>
      </c>
      <c r="C6">
        <v>0.62</v>
      </c>
      <c r="E6">
        <v>11</v>
      </c>
      <c r="F6">
        <f t="shared" si="0"/>
        <v>4</v>
      </c>
      <c r="G6">
        <v>1.04</v>
      </c>
      <c r="H6">
        <v>1.04</v>
      </c>
      <c r="I6">
        <v>1.04</v>
      </c>
    </row>
    <row r="7" spans="1:9" x14ac:dyDescent="0.3">
      <c r="A7">
        <v>11</v>
      </c>
      <c r="B7">
        <v>14.48</v>
      </c>
      <c r="C7">
        <v>0.26</v>
      </c>
      <c r="E7">
        <v>11</v>
      </c>
      <c r="F7">
        <f t="shared" si="0"/>
        <v>5</v>
      </c>
      <c r="G7">
        <v>0.99</v>
      </c>
      <c r="H7">
        <v>0.99</v>
      </c>
      <c r="I7">
        <v>0.99</v>
      </c>
    </row>
    <row r="8" spans="1:9" x14ac:dyDescent="0.3">
      <c r="A8">
        <v>11</v>
      </c>
      <c r="B8">
        <v>17.43</v>
      </c>
      <c r="C8">
        <v>0.17</v>
      </c>
      <c r="E8">
        <v>11</v>
      </c>
      <c r="F8">
        <f t="shared" si="0"/>
        <v>6</v>
      </c>
      <c r="G8">
        <v>0.69</v>
      </c>
      <c r="H8">
        <v>0.69</v>
      </c>
      <c r="I8">
        <v>0.69</v>
      </c>
    </row>
    <row r="9" spans="1:9" x14ac:dyDescent="0.3">
      <c r="A9">
        <v>11</v>
      </c>
      <c r="B9">
        <v>20.3</v>
      </c>
      <c r="C9">
        <v>0.2</v>
      </c>
      <c r="E9">
        <v>11</v>
      </c>
      <c r="F9">
        <f t="shared" si="0"/>
        <v>7</v>
      </c>
      <c r="G9">
        <v>0.53</v>
      </c>
      <c r="H9">
        <v>0.53</v>
      </c>
      <c r="I9">
        <v>0.53</v>
      </c>
    </row>
    <row r="10" spans="1:9" x14ac:dyDescent="0.3">
      <c r="A10">
        <v>11</v>
      </c>
      <c r="B10">
        <v>23.35</v>
      </c>
      <c r="C10">
        <v>0.9</v>
      </c>
      <c r="E10">
        <v>11</v>
      </c>
      <c r="F10">
        <f t="shared" si="0"/>
        <v>8</v>
      </c>
      <c r="G10">
        <v>0.53</v>
      </c>
      <c r="H10">
        <v>0.53</v>
      </c>
      <c r="I10">
        <v>0.53</v>
      </c>
    </row>
    <row r="11" spans="1:9" x14ac:dyDescent="0.3">
      <c r="A11">
        <v>11</v>
      </c>
      <c r="B11">
        <v>27</v>
      </c>
      <c r="C11">
        <v>0.13</v>
      </c>
      <c r="E11">
        <v>11</v>
      </c>
      <c r="F11">
        <f t="shared" si="0"/>
        <v>9</v>
      </c>
      <c r="G11">
        <v>0.63</v>
      </c>
      <c r="H11">
        <v>0.63</v>
      </c>
      <c r="I11">
        <v>0.63</v>
      </c>
    </row>
    <row r="12" spans="1:9" x14ac:dyDescent="0.3">
      <c r="A12">
        <v>11</v>
      </c>
      <c r="B12">
        <v>29.67</v>
      </c>
      <c r="C12">
        <v>0.13</v>
      </c>
      <c r="E12">
        <v>11</v>
      </c>
      <c r="F12">
        <f t="shared" si="0"/>
        <v>10</v>
      </c>
      <c r="G12">
        <v>0.69</v>
      </c>
      <c r="H12">
        <v>0.69</v>
      </c>
      <c r="I12">
        <v>0.69</v>
      </c>
    </row>
    <row r="13" spans="1:9" x14ac:dyDescent="0.3">
      <c r="A13">
        <v>11</v>
      </c>
      <c r="B13">
        <v>33.700000000000003</v>
      </c>
      <c r="C13">
        <v>0.54</v>
      </c>
      <c r="E13">
        <v>11</v>
      </c>
      <c r="F13">
        <f t="shared" si="0"/>
        <v>11</v>
      </c>
      <c r="G13">
        <v>1</v>
      </c>
      <c r="H13">
        <v>1</v>
      </c>
      <c r="I13">
        <v>1</v>
      </c>
    </row>
    <row r="14" spans="1:9" x14ac:dyDescent="0.3">
      <c r="A14">
        <v>11</v>
      </c>
      <c r="B14">
        <v>35.4</v>
      </c>
      <c r="C14">
        <v>0.9</v>
      </c>
      <c r="E14">
        <v>11</v>
      </c>
      <c r="F14">
        <f t="shared" si="0"/>
        <v>12</v>
      </c>
      <c r="G14">
        <v>1</v>
      </c>
      <c r="H14">
        <v>1</v>
      </c>
      <c r="I14">
        <v>1</v>
      </c>
    </row>
    <row r="15" spans="1:9" x14ac:dyDescent="0.3">
      <c r="A15">
        <v>11</v>
      </c>
      <c r="B15">
        <v>38.299999999999997</v>
      </c>
      <c r="C15">
        <v>0.17</v>
      </c>
      <c r="E15">
        <v>11</v>
      </c>
      <c r="F15">
        <f t="shared" si="0"/>
        <v>13</v>
      </c>
      <c r="G15">
        <v>0.52</v>
      </c>
      <c r="H15">
        <v>0.52</v>
      </c>
      <c r="I15">
        <v>0.52</v>
      </c>
    </row>
    <row r="16" spans="1:9" x14ac:dyDescent="0.3">
      <c r="A16">
        <v>11</v>
      </c>
      <c r="B16">
        <v>41.62</v>
      </c>
      <c r="C16">
        <v>0.1</v>
      </c>
      <c r="E16">
        <v>11</v>
      </c>
      <c r="F16">
        <f t="shared" si="0"/>
        <v>14</v>
      </c>
      <c r="G16">
        <v>0.25</v>
      </c>
      <c r="H16">
        <v>0.25</v>
      </c>
      <c r="I16">
        <v>0.27</v>
      </c>
    </row>
    <row r="17" spans="1:9" x14ac:dyDescent="0.3">
      <c r="A17">
        <v>11</v>
      </c>
      <c r="B17">
        <v>44.42</v>
      </c>
      <c r="C17">
        <v>0.12</v>
      </c>
      <c r="E17">
        <v>11</v>
      </c>
      <c r="F17">
        <f t="shared" si="0"/>
        <v>15</v>
      </c>
      <c r="G17">
        <v>0.19</v>
      </c>
      <c r="H17">
        <v>0.19</v>
      </c>
      <c r="I17">
        <v>0.19</v>
      </c>
    </row>
    <row r="18" spans="1:9" x14ac:dyDescent="0.3">
      <c r="A18">
        <v>11</v>
      </c>
      <c r="B18">
        <v>47.25</v>
      </c>
      <c r="C18">
        <v>0.71</v>
      </c>
      <c r="E18">
        <v>11</v>
      </c>
      <c r="F18">
        <f t="shared" si="0"/>
        <v>16</v>
      </c>
      <c r="G18">
        <v>0.14000000000000001</v>
      </c>
      <c r="H18">
        <v>0.14000000000000001</v>
      </c>
      <c r="I18">
        <v>0.14000000000000001</v>
      </c>
    </row>
    <row r="19" spans="1:9" x14ac:dyDescent="0.3">
      <c r="A19">
        <v>11</v>
      </c>
      <c r="B19">
        <v>51</v>
      </c>
      <c r="C19">
        <v>0.13</v>
      </c>
      <c r="E19">
        <v>11</v>
      </c>
      <c r="F19">
        <f t="shared" si="0"/>
        <v>17</v>
      </c>
      <c r="G19">
        <v>0.13</v>
      </c>
      <c r="H19">
        <v>0.13</v>
      </c>
      <c r="I19">
        <v>0.13</v>
      </c>
    </row>
    <row r="20" spans="1:9" x14ac:dyDescent="0.3">
      <c r="A20">
        <v>11</v>
      </c>
      <c r="B20">
        <v>53.27</v>
      </c>
      <c r="C20">
        <v>0.57999999999999996</v>
      </c>
      <c r="E20">
        <v>11</v>
      </c>
      <c r="F20">
        <f t="shared" si="0"/>
        <v>18</v>
      </c>
      <c r="G20">
        <v>0.13</v>
      </c>
      <c r="H20">
        <v>0.13</v>
      </c>
      <c r="I20">
        <v>0.13</v>
      </c>
    </row>
    <row r="21" spans="1:9" x14ac:dyDescent="0.3">
      <c r="A21">
        <v>19</v>
      </c>
      <c r="B21">
        <v>0.25</v>
      </c>
      <c r="C21">
        <v>1.04</v>
      </c>
      <c r="E21">
        <v>11</v>
      </c>
      <c r="F21">
        <f t="shared" si="0"/>
        <v>19</v>
      </c>
      <c r="G21">
        <v>0.13</v>
      </c>
      <c r="H21">
        <v>0.13</v>
      </c>
      <c r="I21">
        <v>0.13</v>
      </c>
    </row>
    <row r="22" spans="1:9" x14ac:dyDescent="0.3">
      <c r="A22">
        <v>19</v>
      </c>
      <c r="B22">
        <v>2.75</v>
      </c>
      <c r="C22">
        <v>1.04</v>
      </c>
      <c r="E22">
        <v>11</v>
      </c>
      <c r="F22">
        <f t="shared" si="0"/>
        <v>20</v>
      </c>
      <c r="G22">
        <v>0.13</v>
      </c>
      <c r="H22">
        <v>0.13</v>
      </c>
      <c r="I22">
        <v>0.13</v>
      </c>
    </row>
    <row r="23" spans="1:9" x14ac:dyDescent="0.3">
      <c r="A23">
        <v>19</v>
      </c>
      <c r="B23">
        <v>5.7</v>
      </c>
      <c r="C23">
        <v>1.08</v>
      </c>
      <c r="E23">
        <v>11</v>
      </c>
      <c r="F23">
        <f t="shared" si="0"/>
        <v>21</v>
      </c>
      <c r="G23">
        <v>0.13</v>
      </c>
      <c r="H23">
        <v>0.13</v>
      </c>
      <c r="I23">
        <v>0.13</v>
      </c>
    </row>
    <row r="24" spans="1:9" x14ac:dyDescent="0.3">
      <c r="A24">
        <v>19</v>
      </c>
      <c r="B24">
        <v>8.6</v>
      </c>
      <c r="C24">
        <v>1</v>
      </c>
      <c r="E24">
        <v>11</v>
      </c>
      <c r="F24">
        <f t="shared" si="0"/>
        <v>22</v>
      </c>
      <c r="G24">
        <v>0.93</v>
      </c>
      <c r="H24">
        <v>0.93</v>
      </c>
      <c r="I24">
        <v>0.93</v>
      </c>
    </row>
    <row r="25" spans="1:9" x14ac:dyDescent="0.3">
      <c r="A25">
        <v>19</v>
      </c>
      <c r="B25">
        <v>12</v>
      </c>
      <c r="C25">
        <v>0.81</v>
      </c>
      <c r="E25">
        <v>11</v>
      </c>
      <c r="F25">
        <f t="shared" si="0"/>
        <v>23</v>
      </c>
      <c r="G25">
        <v>0.93</v>
      </c>
      <c r="H25">
        <v>0.93</v>
      </c>
      <c r="I25">
        <v>0.93</v>
      </c>
    </row>
    <row r="26" spans="1:9" x14ac:dyDescent="0.3">
      <c r="A26">
        <v>19</v>
      </c>
      <c r="B26">
        <v>13.25</v>
      </c>
      <c r="C26">
        <v>0.95</v>
      </c>
      <c r="E26">
        <v>11</v>
      </c>
      <c r="F26">
        <f t="shared" si="0"/>
        <v>24</v>
      </c>
      <c r="G26">
        <v>0.93</v>
      </c>
      <c r="H26">
        <v>0.93</v>
      </c>
      <c r="I26">
        <v>0.93</v>
      </c>
    </row>
    <row r="27" spans="1:9" x14ac:dyDescent="0.3">
      <c r="A27">
        <v>19</v>
      </c>
      <c r="B27">
        <v>14.73</v>
      </c>
      <c r="C27">
        <v>1.02</v>
      </c>
      <c r="E27">
        <v>11</v>
      </c>
      <c r="F27">
        <f t="shared" si="0"/>
        <v>25</v>
      </c>
      <c r="G27">
        <v>0.13</v>
      </c>
      <c r="H27">
        <v>0.13</v>
      </c>
      <c r="I27">
        <v>0.13</v>
      </c>
    </row>
    <row r="28" spans="1:9" x14ac:dyDescent="0.3">
      <c r="A28">
        <v>19</v>
      </c>
      <c r="B28">
        <v>17.77</v>
      </c>
      <c r="C28">
        <v>1.01</v>
      </c>
      <c r="E28">
        <v>11</v>
      </c>
      <c r="F28">
        <f t="shared" si="0"/>
        <v>26</v>
      </c>
      <c r="G28">
        <v>0.15</v>
      </c>
      <c r="H28">
        <v>0.15</v>
      </c>
      <c r="I28">
        <v>0.15</v>
      </c>
    </row>
    <row r="29" spans="1:9" x14ac:dyDescent="0.3">
      <c r="A29">
        <v>19</v>
      </c>
      <c r="B29">
        <v>20.52</v>
      </c>
      <c r="C29">
        <v>0.87</v>
      </c>
      <c r="E29">
        <v>11</v>
      </c>
      <c r="F29">
        <f t="shared" si="0"/>
        <v>27</v>
      </c>
      <c r="G29">
        <v>0.12</v>
      </c>
      <c r="H29">
        <v>0.12</v>
      </c>
      <c r="I29">
        <v>0.12</v>
      </c>
    </row>
    <row r="30" spans="1:9" x14ac:dyDescent="0.3">
      <c r="A30">
        <v>19</v>
      </c>
      <c r="B30">
        <v>23.53</v>
      </c>
      <c r="C30">
        <v>0.28000000000000003</v>
      </c>
      <c r="E30">
        <v>11</v>
      </c>
      <c r="F30">
        <f t="shared" si="0"/>
        <v>28</v>
      </c>
      <c r="G30">
        <v>0.11</v>
      </c>
      <c r="H30">
        <v>0.11</v>
      </c>
      <c r="I30">
        <v>0.11</v>
      </c>
    </row>
    <row r="31" spans="1:9" x14ac:dyDescent="0.3">
      <c r="A31">
        <v>19</v>
      </c>
      <c r="B31">
        <v>27.17</v>
      </c>
      <c r="C31">
        <v>0.98</v>
      </c>
      <c r="E31">
        <v>11</v>
      </c>
      <c r="F31">
        <f t="shared" si="0"/>
        <v>29</v>
      </c>
      <c r="G31">
        <v>0.09</v>
      </c>
      <c r="H31">
        <v>0.09</v>
      </c>
      <c r="I31">
        <v>0.09</v>
      </c>
    </row>
    <row r="32" spans="1:9" x14ac:dyDescent="0.3">
      <c r="A32">
        <v>19</v>
      </c>
      <c r="B32">
        <v>29.87</v>
      </c>
      <c r="C32">
        <v>0.85</v>
      </c>
      <c r="E32">
        <v>11</v>
      </c>
      <c r="F32">
        <f t="shared" si="0"/>
        <v>30</v>
      </c>
      <c r="G32">
        <v>0.11</v>
      </c>
      <c r="H32">
        <v>0.11</v>
      </c>
      <c r="I32">
        <v>0.11</v>
      </c>
    </row>
    <row r="33" spans="1:9" x14ac:dyDescent="0.3">
      <c r="A33">
        <v>19</v>
      </c>
      <c r="B33">
        <v>33.92</v>
      </c>
      <c r="C33">
        <v>0.12</v>
      </c>
      <c r="E33">
        <v>11</v>
      </c>
      <c r="F33">
        <f t="shared" si="0"/>
        <v>31</v>
      </c>
      <c r="G33">
        <v>0.09</v>
      </c>
      <c r="H33">
        <v>0.09</v>
      </c>
      <c r="I33">
        <v>0.09</v>
      </c>
    </row>
    <row r="34" spans="1:9" x14ac:dyDescent="0.3">
      <c r="A34">
        <v>19</v>
      </c>
      <c r="B34">
        <v>35.67</v>
      </c>
      <c r="C34">
        <v>0.17</v>
      </c>
      <c r="E34">
        <v>11</v>
      </c>
      <c r="F34">
        <f t="shared" si="0"/>
        <v>32</v>
      </c>
      <c r="G34">
        <v>0.09</v>
      </c>
      <c r="H34">
        <v>0.09</v>
      </c>
      <c r="I34">
        <v>0.09</v>
      </c>
    </row>
    <row r="35" spans="1:9" x14ac:dyDescent="0.3">
      <c r="A35">
        <v>19</v>
      </c>
      <c r="B35">
        <v>38.479999999999997</v>
      </c>
      <c r="C35">
        <v>0.64</v>
      </c>
      <c r="E35">
        <v>11</v>
      </c>
      <c r="F35">
        <f t="shared" si="0"/>
        <v>33</v>
      </c>
      <c r="G35">
        <v>0.09</v>
      </c>
      <c r="H35">
        <v>0.09</v>
      </c>
      <c r="I35">
        <v>0.09</v>
      </c>
    </row>
    <row r="36" spans="1:9" x14ac:dyDescent="0.3">
      <c r="A36">
        <v>19</v>
      </c>
      <c r="B36">
        <v>42.08</v>
      </c>
      <c r="C36">
        <v>0.79</v>
      </c>
      <c r="E36">
        <v>11</v>
      </c>
      <c r="F36">
        <f t="shared" si="0"/>
        <v>34</v>
      </c>
      <c r="G36">
        <v>0.26</v>
      </c>
      <c r="H36">
        <v>0.26</v>
      </c>
      <c r="I36">
        <v>0.11</v>
      </c>
    </row>
    <row r="37" spans="1:9" x14ac:dyDescent="0.3">
      <c r="A37">
        <v>19</v>
      </c>
      <c r="B37">
        <v>44.68</v>
      </c>
      <c r="C37">
        <v>0.87</v>
      </c>
      <c r="E37">
        <v>11</v>
      </c>
      <c r="F37">
        <f t="shared" si="0"/>
        <v>35</v>
      </c>
      <c r="G37">
        <v>0.84</v>
      </c>
      <c r="H37">
        <v>0.84</v>
      </c>
      <c r="I37">
        <v>0.84</v>
      </c>
    </row>
    <row r="38" spans="1:9" x14ac:dyDescent="0.3">
      <c r="A38">
        <v>19</v>
      </c>
      <c r="B38">
        <v>47.5</v>
      </c>
      <c r="C38">
        <v>0.16</v>
      </c>
      <c r="E38">
        <v>11</v>
      </c>
      <c r="F38">
        <f t="shared" si="0"/>
        <v>36</v>
      </c>
      <c r="G38">
        <v>0.84</v>
      </c>
      <c r="H38">
        <v>0.84</v>
      </c>
      <c r="I38">
        <v>0.84</v>
      </c>
    </row>
    <row r="39" spans="1:9" x14ac:dyDescent="0.3">
      <c r="A39">
        <v>19</v>
      </c>
      <c r="B39">
        <v>51.17</v>
      </c>
      <c r="C39">
        <v>0.56000000000000005</v>
      </c>
      <c r="E39">
        <v>11</v>
      </c>
      <c r="F39">
        <f t="shared" si="0"/>
        <v>37</v>
      </c>
      <c r="G39">
        <v>0.84</v>
      </c>
      <c r="H39">
        <v>0.84</v>
      </c>
      <c r="I39">
        <v>0.84</v>
      </c>
    </row>
    <row r="40" spans="1:9" x14ac:dyDescent="0.3">
      <c r="A40">
        <v>19</v>
      </c>
      <c r="B40">
        <v>53.45</v>
      </c>
      <c r="C40">
        <v>0.7</v>
      </c>
      <c r="E40">
        <v>11</v>
      </c>
      <c r="F40">
        <f t="shared" si="0"/>
        <v>38</v>
      </c>
      <c r="G40">
        <v>0.09</v>
      </c>
      <c r="H40">
        <v>0.09</v>
      </c>
      <c r="I40">
        <v>0.09</v>
      </c>
    </row>
    <row r="41" spans="1:9" x14ac:dyDescent="0.3">
      <c r="A41">
        <v>25</v>
      </c>
      <c r="B41">
        <v>0.57999999999999996</v>
      </c>
      <c r="C41">
        <v>1.04</v>
      </c>
      <c r="E41">
        <v>11</v>
      </c>
      <c r="F41">
        <f t="shared" si="0"/>
        <v>39</v>
      </c>
      <c r="G41">
        <v>0.09</v>
      </c>
      <c r="H41">
        <v>0.09</v>
      </c>
      <c r="I41">
        <v>0.09</v>
      </c>
    </row>
    <row r="42" spans="1:9" x14ac:dyDescent="0.3">
      <c r="A42">
        <v>25</v>
      </c>
      <c r="B42">
        <v>3</v>
      </c>
      <c r="C42">
        <v>1</v>
      </c>
      <c r="E42">
        <v>11</v>
      </c>
      <c r="F42">
        <f t="shared" si="0"/>
        <v>40</v>
      </c>
      <c r="G42">
        <v>7.0000000000000007E-2</v>
      </c>
      <c r="H42">
        <v>7.0000000000000007E-2</v>
      </c>
      <c r="I42">
        <v>7.0000000000000007E-2</v>
      </c>
    </row>
    <row r="43" spans="1:9" x14ac:dyDescent="0.3">
      <c r="A43">
        <v>25</v>
      </c>
      <c r="B43">
        <v>5.87</v>
      </c>
      <c r="C43">
        <v>1.03</v>
      </c>
      <c r="E43">
        <v>11</v>
      </c>
      <c r="F43">
        <f t="shared" si="0"/>
        <v>41</v>
      </c>
      <c r="G43">
        <v>7.0000000000000007E-2</v>
      </c>
      <c r="H43">
        <v>7.0000000000000007E-2</v>
      </c>
      <c r="I43">
        <v>7.0000000000000007E-2</v>
      </c>
    </row>
    <row r="44" spans="1:9" x14ac:dyDescent="0.3">
      <c r="A44">
        <v>25</v>
      </c>
      <c r="B44">
        <v>8.8000000000000007</v>
      </c>
      <c r="C44">
        <v>1</v>
      </c>
      <c r="E44">
        <v>11</v>
      </c>
      <c r="F44">
        <f t="shared" si="0"/>
        <v>42</v>
      </c>
      <c r="G44">
        <v>0.09</v>
      </c>
      <c r="H44">
        <v>0.09</v>
      </c>
      <c r="I44">
        <v>0.09</v>
      </c>
    </row>
    <row r="45" spans="1:9" x14ac:dyDescent="0.3">
      <c r="A45">
        <v>25</v>
      </c>
      <c r="B45">
        <v>12.25</v>
      </c>
      <c r="C45">
        <v>1.02</v>
      </c>
      <c r="E45">
        <v>11</v>
      </c>
      <c r="F45">
        <f t="shared" si="0"/>
        <v>43</v>
      </c>
      <c r="G45">
        <v>0.09</v>
      </c>
      <c r="H45">
        <v>0.09</v>
      </c>
      <c r="I45">
        <v>0.09</v>
      </c>
    </row>
    <row r="46" spans="1:9" x14ac:dyDescent="0.3">
      <c r="A46">
        <v>25</v>
      </c>
      <c r="B46">
        <v>13.5</v>
      </c>
      <c r="C46">
        <v>0.88</v>
      </c>
      <c r="E46">
        <v>11</v>
      </c>
      <c r="F46">
        <f t="shared" si="0"/>
        <v>44</v>
      </c>
      <c r="G46">
        <v>0.09</v>
      </c>
      <c r="H46">
        <v>0.09</v>
      </c>
      <c r="I46">
        <v>0.09</v>
      </c>
    </row>
    <row r="47" spans="1:9" x14ac:dyDescent="0.3">
      <c r="A47">
        <v>25</v>
      </c>
      <c r="B47">
        <v>14.97</v>
      </c>
      <c r="C47">
        <v>0.36</v>
      </c>
      <c r="E47">
        <v>11</v>
      </c>
      <c r="F47">
        <f t="shared" si="0"/>
        <v>45</v>
      </c>
      <c r="G47">
        <v>0.09</v>
      </c>
      <c r="H47">
        <v>0.09</v>
      </c>
      <c r="I47">
        <v>0.09</v>
      </c>
    </row>
    <row r="48" spans="1:9" x14ac:dyDescent="0.3">
      <c r="A48">
        <v>25</v>
      </c>
      <c r="B48">
        <v>18.149999999999999</v>
      </c>
      <c r="C48">
        <v>0.91</v>
      </c>
      <c r="E48">
        <v>11</v>
      </c>
      <c r="F48">
        <f t="shared" si="0"/>
        <v>46</v>
      </c>
      <c r="G48">
        <v>0.76</v>
      </c>
      <c r="H48">
        <v>0.76</v>
      </c>
      <c r="I48">
        <v>0.76</v>
      </c>
    </row>
    <row r="49" spans="1:9" x14ac:dyDescent="0.3">
      <c r="A49">
        <v>25</v>
      </c>
      <c r="B49">
        <v>20.75</v>
      </c>
      <c r="C49">
        <v>0.92</v>
      </c>
      <c r="E49">
        <v>11</v>
      </c>
      <c r="F49">
        <f t="shared" si="0"/>
        <v>47</v>
      </c>
      <c r="G49">
        <v>0.76</v>
      </c>
      <c r="H49">
        <v>0.76</v>
      </c>
      <c r="I49">
        <v>0.76</v>
      </c>
    </row>
    <row r="50" spans="1:9" x14ac:dyDescent="0.3">
      <c r="A50">
        <v>25</v>
      </c>
      <c r="B50">
        <v>23.73</v>
      </c>
      <c r="C50">
        <v>0.94</v>
      </c>
      <c r="E50">
        <v>11</v>
      </c>
      <c r="F50">
        <f t="shared" si="0"/>
        <v>48</v>
      </c>
      <c r="G50">
        <v>0.76</v>
      </c>
      <c r="H50">
        <v>0.76</v>
      </c>
      <c r="I50">
        <v>0.76</v>
      </c>
    </row>
    <row r="51" spans="1:9" x14ac:dyDescent="0.3">
      <c r="A51">
        <v>25</v>
      </c>
      <c r="B51">
        <v>27.42</v>
      </c>
      <c r="C51">
        <v>0.19</v>
      </c>
      <c r="E51">
        <v>11</v>
      </c>
      <c r="F51">
        <f t="shared" si="0"/>
        <v>49</v>
      </c>
      <c r="G51">
        <v>0.76</v>
      </c>
      <c r="H51">
        <v>0.76</v>
      </c>
      <c r="I51">
        <v>0.76</v>
      </c>
    </row>
    <row r="52" spans="1:9" x14ac:dyDescent="0.3">
      <c r="A52">
        <v>25</v>
      </c>
      <c r="B52">
        <v>30.08</v>
      </c>
      <c r="C52">
        <v>0.12</v>
      </c>
      <c r="E52">
        <v>11</v>
      </c>
      <c r="F52">
        <f t="shared" si="0"/>
        <v>50</v>
      </c>
      <c r="G52">
        <v>0.09</v>
      </c>
      <c r="H52">
        <v>0.09</v>
      </c>
      <c r="I52">
        <v>0.09</v>
      </c>
    </row>
    <row r="53" spans="1:9" x14ac:dyDescent="0.3">
      <c r="A53">
        <v>25</v>
      </c>
      <c r="B53">
        <v>34.119999999999997</v>
      </c>
      <c r="C53">
        <v>0.83</v>
      </c>
      <c r="E53">
        <v>11</v>
      </c>
      <c r="F53">
        <f t="shared" si="0"/>
        <v>51</v>
      </c>
      <c r="G53">
        <v>0.08</v>
      </c>
      <c r="H53">
        <v>0.08</v>
      </c>
      <c r="I53">
        <v>0.08</v>
      </c>
    </row>
    <row r="54" spans="1:9" x14ac:dyDescent="0.3">
      <c r="A54">
        <v>25</v>
      </c>
      <c r="B54">
        <v>35.869999999999997</v>
      </c>
      <c r="C54">
        <v>0.82</v>
      </c>
      <c r="E54">
        <v>11</v>
      </c>
      <c r="F54">
        <f t="shared" si="0"/>
        <v>52</v>
      </c>
      <c r="G54">
        <v>0.31</v>
      </c>
      <c r="H54">
        <v>0.31</v>
      </c>
      <c r="I54">
        <v>0.31</v>
      </c>
    </row>
    <row r="55" spans="1:9" x14ac:dyDescent="0.3">
      <c r="A55">
        <v>25</v>
      </c>
      <c r="B55">
        <v>38.67</v>
      </c>
      <c r="C55">
        <v>0.72</v>
      </c>
      <c r="E55">
        <v>11</v>
      </c>
      <c r="F55">
        <f t="shared" si="0"/>
        <v>53</v>
      </c>
      <c r="G55">
        <v>0.63</v>
      </c>
      <c r="H55">
        <v>0.63</v>
      </c>
      <c r="I55">
        <v>0.63</v>
      </c>
    </row>
    <row r="56" spans="1:9" x14ac:dyDescent="0.3">
      <c r="A56">
        <v>25</v>
      </c>
      <c r="B56">
        <v>42.4</v>
      </c>
      <c r="C56">
        <v>0.76</v>
      </c>
      <c r="E56">
        <v>11</v>
      </c>
      <c r="F56">
        <f t="shared" si="0"/>
        <v>54</v>
      </c>
      <c r="G56">
        <v>0.76</v>
      </c>
      <c r="H56">
        <v>0.76</v>
      </c>
      <c r="I56">
        <v>0.76</v>
      </c>
    </row>
    <row r="57" spans="1:9" x14ac:dyDescent="0.3">
      <c r="A57">
        <v>25</v>
      </c>
      <c r="B57">
        <v>44.92</v>
      </c>
      <c r="C57">
        <v>0.78</v>
      </c>
      <c r="E57">
        <v>11</v>
      </c>
      <c r="F57">
        <f t="shared" si="0"/>
        <v>55</v>
      </c>
      <c r="G57">
        <v>0.89</v>
      </c>
      <c r="H57">
        <v>0.89</v>
      </c>
      <c r="I57">
        <v>0.89</v>
      </c>
    </row>
    <row r="58" spans="1:9" x14ac:dyDescent="0.3">
      <c r="A58">
        <v>25</v>
      </c>
      <c r="B58">
        <v>47.75</v>
      </c>
      <c r="C58">
        <v>0.87</v>
      </c>
    </row>
    <row r="59" spans="1:9" x14ac:dyDescent="0.3">
      <c r="A59">
        <v>25</v>
      </c>
      <c r="B59">
        <v>51.5</v>
      </c>
      <c r="C59">
        <v>0.42</v>
      </c>
    </row>
    <row r="60" spans="1:9" x14ac:dyDescent="0.3">
      <c r="A60">
        <v>25</v>
      </c>
      <c r="B60">
        <v>53.75</v>
      </c>
      <c r="C60">
        <v>0.48</v>
      </c>
    </row>
    <row r="61" spans="1:9" x14ac:dyDescent="0.3">
      <c r="A61">
        <v>34</v>
      </c>
      <c r="B61">
        <v>2.67</v>
      </c>
      <c r="C61">
        <v>1.03</v>
      </c>
    </row>
    <row r="62" spans="1:9" x14ac:dyDescent="0.3">
      <c r="A62">
        <v>34</v>
      </c>
      <c r="B62">
        <v>5.5</v>
      </c>
      <c r="C62">
        <v>1.04</v>
      </c>
    </row>
    <row r="63" spans="1:9" x14ac:dyDescent="0.3">
      <c r="A63">
        <v>34</v>
      </c>
      <c r="B63">
        <v>8.4499999999999993</v>
      </c>
      <c r="C63">
        <v>0.98</v>
      </c>
    </row>
    <row r="64" spans="1:9" x14ac:dyDescent="0.3">
      <c r="A64">
        <v>34</v>
      </c>
      <c r="B64">
        <v>11.87</v>
      </c>
      <c r="C64">
        <v>1.01</v>
      </c>
    </row>
    <row r="65" spans="1:3" x14ac:dyDescent="0.3">
      <c r="A65">
        <v>34</v>
      </c>
      <c r="B65">
        <v>13.15</v>
      </c>
      <c r="C65">
        <v>1.02</v>
      </c>
    </row>
    <row r="66" spans="1:3" x14ac:dyDescent="0.3">
      <c r="A66">
        <v>34</v>
      </c>
      <c r="B66">
        <v>14.62</v>
      </c>
      <c r="C66">
        <v>1.04</v>
      </c>
    </row>
    <row r="67" spans="1:3" x14ac:dyDescent="0.3">
      <c r="A67">
        <v>34</v>
      </c>
      <c r="B67">
        <v>17.600000000000001</v>
      </c>
      <c r="C67">
        <v>1.02</v>
      </c>
    </row>
    <row r="68" spans="1:3" x14ac:dyDescent="0.3">
      <c r="A68">
        <v>34</v>
      </c>
      <c r="B68">
        <v>20.420000000000002</v>
      </c>
      <c r="C68">
        <v>1.02</v>
      </c>
    </row>
    <row r="69" spans="1:3" x14ac:dyDescent="0.3">
      <c r="A69">
        <v>34</v>
      </c>
      <c r="B69">
        <v>23.43</v>
      </c>
      <c r="C69">
        <v>1</v>
      </c>
    </row>
    <row r="70" spans="1:3" x14ac:dyDescent="0.3">
      <c r="A70">
        <v>34</v>
      </c>
      <c r="B70">
        <v>27.08</v>
      </c>
      <c r="C70">
        <v>1.02</v>
      </c>
    </row>
    <row r="71" spans="1:3" x14ac:dyDescent="0.3">
      <c r="A71">
        <v>34</v>
      </c>
      <c r="B71">
        <v>29.75</v>
      </c>
      <c r="C71">
        <v>0.94</v>
      </c>
    </row>
    <row r="72" spans="1:3" x14ac:dyDescent="0.3">
      <c r="A72">
        <v>34</v>
      </c>
      <c r="B72">
        <v>33.82</v>
      </c>
      <c r="C72">
        <v>0.89</v>
      </c>
    </row>
    <row r="73" spans="1:3" x14ac:dyDescent="0.3">
      <c r="A73">
        <v>34</v>
      </c>
      <c r="B73">
        <v>35.53</v>
      </c>
      <c r="C73">
        <v>0.75</v>
      </c>
    </row>
    <row r="74" spans="1:3" x14ac:dyDescent="0.3">
      <c r="A74">
        <v>34</v>
      </c>
      <c r="B74">
        <v>38.4</v>
      </c>
      <c r="C74">
        <v>0.8</v>
      </c>
    </row>
    <row r="75" spans="1:3" x14ac:dyDescent="0.3">
      <c r="A75">
        <v>34</v>
      </c>
      <c r="B75">
        <v>41.85</v>
      </c>
      <c r="C75">
        <v>0.84</v>
      </c>
    </row>
    <row r="76" spans="1:3" x14ac:dyDescent="0.3">
      <c r="A76">
        <v>34</v>
      </c>
      <c r="B76">
        <v>44.55</v>
      </c>
      <c r="C76">
        <v>0.92</v>
      </c>
    </row>
    <row r="77" spans="1:3" x14ac:dyDescent="0.3">
      <c r="A77">
        <v>34</v>
      </c>
      <c r="B77">
        <v>47.42</v>
      </c>
      <c r="C77">
        <v>0.91</v>
      </c>
    </row>
    <row r="78" spans="1:3" x14ac:dyDescent="0.3">
      <c r="A78">
        <v>34</v>
      </c>
      <c r="B78">
        <v>51.08</v>
      </c>
      <c r="C78">
        <v>0.81</v>
      </c>
    </row>
    <row r="79" spans="1:3" x14ac:dyDescent="0.3">
      <c r="A79">
        <v>34</v>
      </c>
      <c r="B79">
        <v>53.37</v>
      </c>
      <c r="C79">
        <v>0.47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F716-28BB-4F00-8EE0-9A40D6EE269C}">
  <dimension ref="A1:I79"/>
  <sheetViews>
    <sheetView workbookViewId="0">
      <selection activeCell="A61" sqref="A61:A79"/>
    </sheetView>
  </sheetViews>
  <sheetFormatPr defaultRowHeight="14.4" x14ac:dyDescent="0.3"/>
  <sheetData>
    <row r="1" spans="1:9" x14ac:dyDescent="0.3">
      <c r="A1" t="s">
        <v>16</v>
      </c>
      <c r="B1" t="s">
        <v>17</v>
      </c>
      <c r="C1" t="s">
        <v>15</v>
      </c>
      <c r="E1" t="s">
        <v>0</v>
      </c>
      <c r="F1" t="s">
        <v>17</v>
      </c>
      <c r="G1" t="s">
        <v>19</v>
      </c>
      <c r="H1" t="s">
        <v>20</v>
      </c>
      <c r="I1" t="s">
        <v>18</v>
      </c>
    </row>
    <row r="2" spans="1:9" x14ac:dyDescent="0.3">
      <c r="A2">
        <v>11</v>
      </c>
      <c r="B2">
        <v>2.5</v>
      </c>
      <c r="C2">
        <v>1.02</v>
      </c>
      <c r="E2">
        <v>19</v>
      </c>
      <c r="F2">
        <v>0</v>
      </c>
      <c r="G2">
        <v>0.98</v>
      </c>
      <c r="H2">
        <v>0.98</v>
      </c>
      <c r="I2">
        <v>0.98</v>
      </c>
    </row>
    <row r="3" spans="1:9" x14ac:dyDescent="0.3">
      <c r="A3">
        <v>11</v>
      </c>
      <c r="B3">
        <v>5.38</v>
      </c>
      <c r="C3">
        <v>0.87</v>
      </c>
      <c r="E3">
        <v>19</v>
      </c>
      <c r="F3">
        <f>F2+1</f>
        <v>1</v>
      </c>
      <c r="G3">
        <v>1</v>
      </c>
      <c r="H3">
        <v>1</v>
      </c>
      <c r="I3">
        <v>1</v>
      </c>
    </row>
    <row r="4" spans="1:9" x14ac:dyDescent="0.3">
      <c r="A4">
        <v>11</v>
      </c>
      <c r="B4">
        <v>8.3000000000000007</v>
      </c>
      <c r="C4">
        <v>0.7</v>
      </c>
      <c r="E4">
        <v>19</v>
      </c>
      <c r="F4">
        <f t="shared" ref="F4:F57" si="0">F3+1</f>
        <v>2</v>
      </c>
      <c r="G4">
        <v>1</v>
      </c>
      <c r="H4">
        <v>1</v>
      </c>
      <c r="I4">
        <v>1</v>
      </c>
    </row>
    <row r="5" spans="1:9" x14ac:dyDescent="0.3">
      <c r="A5">
        <v>11</v>
      </c>
      <c r="B5">
        <v>11.75</v>
      </c>
      <c r="C5">
        <v>1.01</v>
      </c>
      <c r="E5">
        <v>19</v>
      </c>
      <c r="F5">
        <f t="shared" si="0"/>
        <v>3</v>
      </c>
      <c r="G5">
        <v>1</v>
      </c>
      <c r="H5">
        <v>1</v>
      </c>
      <c r="I5">
        <v>1</v>
      </c>
    </row>
    <row r="6" spans="1:9" x14ac:dyDescent="0.3">
      <c r="A6">
        <v>11</v>
      </c>
      <c r="B6">
        <v>13.02</v>
      </c>
      <c r="C6">
        <v>0.62</v>
      </c>
      <c r="E6">
        <v>19</v>
      </c>
      <c r="F6">
        <f t="shared" si="0"/>
        <v>4</v>
      </c>
      <c r="G6">
        <v>1</v>
      </c>
      <c r="H6">
        <v>1</v>
      </c>
      <c r="I6">
        <v>1</v>
      </c>
    </row>
    <row r="7" spans="1:9" x14ac:dyDescent="0.3">
      <c r="A7">
        <v>11</v>
      </c>
      <c r="B7">
        <v>14.48</v>
      </c>
      <c r="C7">
        <v>0.26</v>
      </c>
      <c r="E7">
        <v>19</v>
      </c>
      <c r="F7">
        <f t="shared" si="0"/>
        <v>5</v>
      </c>
      <c r="G7">
        <v>0.98</v>
      </c>
      <c r="H7">
        <v>0.98</v>
      </c>
      <c r="I7">
        <v>0.98</v>
      </c>
    </row>
    <row r="8" spans="1:9" x14ac:dyDescent="0.3">
      <c r="A8">
        <v>11</v>
      </c>
      <c r="B8">
        <v>17.43</v>
      </c>
      <c r="C8">
        <v>0.17</v>
      </c>
      <c r="E8">
        <v>19</v>
      </c>
      <c r="F8">
        <f t="shared" si="0"/>
        <v>6</v>
      </c>
      <c r="G8">
        <v>1.02</v>
      </c>
      <c r="H8">
        <v>1.02</v>
      </c>
      <c r="I8">
        <v>1.02</v>
      </c>
    </row>
    <row r="9" spans="1:9" x14ac:dyDescent="0.3">
      <c r="A9">
        <v>11</v>
      </c>
      <c r="B9">
        <v>20.3</v>
      </c>
      <c r="C9">
        <v>0.2</v>
      </c>
      <c r="E9">
        <v>19</v>
      </c>
      <c r="F9">
        <f t="shared" si="0"/>
        <v>7</v>
      </c>
      <c r="G9">
        <v>1.02</v>
      </c>
      <c r="H9">
        <v>1.02</v>
      </c>
      <c r="I9">
        <v>1.02</v>
      </c>
    </row>
    <row r="10" spans="1:9" x14ac:dyDescent="0.3">
      <c r="A10">
        <v>11</v>
      </c>
      <c r="B10">
        <v>23.35</v>
      </c>
      <c r="C10">
        <v>0.9</v>
      </c>
      <c r="E10">
        <v>19</v>
      </c>
      <c r="F10">
        <f t="shared" si="0"/>
        <v>8</v>
      </c>
      <c r="G10">
        <v>1.01</v>
      </c>
      <c r="H10">
        <v>1.02</v>
      </c>
      <c r="I10">
        <v>1.02</v>
      </c>
    </row>
    <row r="11" spans="1:9" x14ac:dyDescent="0.3">
      <c r="A11">
        <v>11</v>
      </c>
      <c r="B11">
        <v>27</v>
      </c>
      <c r="C11">
        <v>0.13</v>
      </c>
      <c r="E11">
        <v>19</v>
      </c>
      <c r="F11">
        <f t="shared" si="0"/>
        <v>9</v>
      </c>
      <c r="G11">
        <v>1.01</v>
      </c>
      <c r="H11">
        <v>1.04</v>
      </c>
      <c r="I11">
        <v>1.04</v>
      </c>
    </row>
    <row r="12" spans="1:9" x14ac:dyDescent="0.3">
      <c r="A12">
        <v>11</v>
      </c>
      <c r="B12">
        <v>29.67</v>
      </c>
      <c r="C12">
        <v>0.13</v>
      </c>
      <c r="E12">
        <v>19</v>
      </c>
      <c r="F12">
        <f t="shared" si="0"/>
        <v>10</v>
      </c>
      <c r="G12">
        <v>1.01</v>
      </c>
      <c r="H12">
        <v>1.04</v>
      </c>
      <c r="I12">
        <v>1.04</v>
      </c>
    </row>
    <row r="13" spans="1:9" x14ac:dyDescent="0.3">
      <c r="A13">
        <v>11</v>
      </c>
      <c r="B13">
        <v>33.700000000000003</v>
      </c>
      <c r="C13">
        <v>0.54</v>
      </c>
      <c r="E13">
        <v>19</v>
      </c>
      <c r="F13">
        <f t="shared" si="0"/>
        <v>11</v>
      </c>
      <c r="G13">
        <v>0.99</v>
      </c>
      <c r="H13">
        <v>0.99</v>
      </c>
      <c r="I13">
        <v>0.99</v>
      </c>
    </row>
    <row r="14" spans="1:9" x14ac:dyDescent="0.3">
      <c r="A14">
        <v>11</v>
      </c>
      <c r="B14">
        <v>35.4</v>
      </c>
      <c r="C14">
        <v>0.9</v>
      </c>
      <c r="E14">
        <v>19</v>
      </c>
      <c r="F14">
        <f t="shared" si="0"/>
        <v>12</v>
      </c>
      <c r="G14">
        <v>1</v>
      </c>
      <c r="H14">
        <v>0.99</v>
      </c>
      <c r="I14">
        <v>0.99</v>
      </c>
    </row>
    <row r="15" spans="1:9" x14ac:dyDescent="0.3">
      <c r="A15">
        <v>11</v>
      </c>
      <c r="B15">
        <v>38.299999999999997</v>
      </c>
      <c r="C15">
        <v>0.17</v>
      </c>
      <c r="E15">
        <v>19</v>
      </c>
      <c r="F15">
        <f t="shared" si="0"/>
        <v>13</v>
      </c>
      <c r="G15">
        <v>0.7</v>
      </c>
      <c r="H15">
        <v>0.7</v>
      </c>
      <c r="I15">
        <v>0.69</v>
      </c>
    </row>
    <row r="16" spans="1:9" x14ac:dyDescent="0.3">
      <c r="A16">
        <v>11</v>
      </c>
      <c r="B16">
        <v>41.62</v>
      </c>
      <c r="C16">
        <v>0.1</v>
      </c>
      <c r="E16">
        <v>19</v>
      </c>
      <c r="F16">
        <f t="shared" si="0"/>
        <v>14</v>
      </c>
      <c r="G16">
        <v>0.99</v>
      </c>
      <c r="H16">
        <v>1</v>
      </c>
      <c r="I16">
        <v>1</v>
      </c>
    </row>
    <row r="17" spans="1:9" x14ac:dyDescent="0.3">
      <c r="A17">
        <v>11</v>
      </c>
      <c r="B17">
        <v>44.42</v>
      </c>
      <c r="C17">
        <v>0.12</v>
      </c>
      <c r="E17">
        <v>19</v>
      </c>
      <c r="F17">
        <f t="shared" si="0"/>
        <v>15</v>
      </c>
      <c r="G17">
        <v>1</v>
      </c>
      <c r="H17">
        <v>1</v>
      </c>
      <c r="I17">
        <v>1</v>
      </c>
    </row>
    <row r="18" spans="1:9" x14ac:dyDescent="0.3">
      <c r="A18">
        <v>11</v>
      </c>
      <c r="B18">
        <v>47.25</v>
      </c>
      <c r="C18">
        <v>0.71</v>
      </c>
      <c r="E18">
        <v>19</v>
      </c>
      <c r="F18">
        <f t="shared" si="0"/>
        <v>16</v>
      </c>
      <c r="G18">
        <v>0.53</v>
      </c>
      <c r="H18">
        <v>0.53</v>
      </c>
      <c r="I18">
        <v>0.52</v>
      </c>
    </row>
    <row r="19" spans="1:9" x14ac:dyDescent="0.3">
      <c r="A19">
        <v>11</v>
      </c>
      <c r="B19">
        <v>51</v>
      </c>
      <c r="C19">
        <v>0.13</v>
      </c>
      <c r="E19">
        <v>19</v>
      </c>
      <c r="F19">
        <f t="shared" si="0"/>
        <v>17</v>
      </c>
      <c r="G19">
        <v>0.21</v>
      </c>
      <c r="H19">
        <v>0.21</v>
      </c>
      <c r="I19">
        <v>0.21</v>
      </c>
    </row>
    <row r="20" spans="1:9" x14ac:dyDescent="0.3">
      <c r="A20">
        <v>11</v>
      </c>
      <c r="B20">
        <v>53.27</v>
      </c>
      <c r="C20">
        <v>0.57999999999999996</v>
      </c>
      <c r="E20">
        <v>19</v>
      </c>
      <c r="F20">
        <f t="shared" si="0"/>
        <v>18</v>
      </c>
      <c r="G20">
        <v>0.33</v>
      </c>
      <c r="H20">
        <v>0.25</v>
      </c>
      <c r="I20">
        <v>0.25</v>
      </c>
    </row>
    <row r="21" spans="1:9" x14ac:dyDescent="0.3">
      <c r="A21">
        <v>19</v>
      </c>
      <c r="B21">
        <v>0.25</v>
      </c>
      <c r="C21">
        <v>1.04</v>
      </c>
      <c r="E21">
        <v>19</v>
      </c>
      <c r="F21">
        <f t="shared" si="0"/>
        <v>19</v>
      </c>
      <c r="G21">
        <v>0.24</v>
      </c>
      <c r="H21">
        <v>0.24</v>
      </c>
      <c r="I21">
        <v>0.24</v>
      </c>
    </row>
    <row r="22" spans="1:9" x14ac:dyDescent="0.3">
      <c r="A22">
        <v>19</v>
      </c>
      <c r="B22">
        <v>2.75</v>
      </c>
      <c r="C22">
        <v>1.04</v>
      </c>
      <c r="E22">
        <v>19</v>
      </c>
      <c r="F22">
        <f t="shared" si="0"/>
        <v>20</v>
      </c>
      <c r="G22">
        <v>0.4</v>
      </c>
      <c r="H22">
        <v>0.23</v>
      </c>
      <c r="I22">
        <v>0.24</v>
      </c>
    </row>
    <row r="23" spans="1:9" x14ac:dyDescent="0.3">
      <c r="A23">
        <v>19</v>
      </c>
      <c r="B23">
        <v>5.7</v>
      </c>
      <c r="C23">
        <v>1.08</v>
      </c>
      <c r="E23">
        <v>19</v>
      </c>
      <c r="F23">
        <f t="shared" si="0"/>
        <v>21</v>
      </c>
      <c r="G23">
        <v>0.42</v>
      </c>
      <c r="H23">
        <v>0.2</v>
      </c>
      <c r="I23">
        <v>0.19</v>
      </c>
    </row>
    <row r="24" spans="1:9" x14ac:dyDescent="0.3">
      <c r="A24">
        <v>19</v>
      </c>
      <c r="B24">
        <v>8.6</v>
      </c>
      <c r="C24">
        <v>1</v>
      </c>
      <c r="E24">
        <v>19</v>
      </c>
      <c r="F24">
        <f t="shared" si="0"/>
        <v>22</v>
      </c>
      <c r="G24">
        <v>0.43</v>
      </c>
      <c r="H24">
        <v>0.2</v>
      </c>
      <c r="I24">
        <v>0.19</v>
      </c>
    </row>
    <row r="25" spans="1:9" x14ac:dyDescent="0.3">
      <c r="A25">
        <v>19</v>
      </c>
      <c r="B25">
        <v>12</v>
      </c>
      <c r="C25">
        <v>0.81</v>
      </c>
      <c r="E25">
        <v>19</v>
      </c>
      <c r="F25">
        <f t="shared" si="0"/>
        <v>23</v>
      </c>
      <c r="G25">
        <v>0.37</v>
      </c>
      <c r="H25">
        <v>0.15</v>
      </c>
      <c r="I25">
        <v>0.14000000000000001</v>
      </c>
    </row>
    <row r="26" spans="1:9" x14ac:dyDescent="0.3">
      <c r="A26">
        <v>19</v>
      </c>
      <c r="B26">
        <v>13.25</v>
      </c>
      <c r="C26">
        <v>0.95</v>
      </c>
      <c r="E26">
        <v>19</v>
      </c>
      <c r="F26">
        <f t="shared" si="0"/>
        <v>24</v>
      </c>
      <c r="G26">
        <v>0.34</v>
      </c>
      <c r="H26">
        <v>0.14000000000000001</v>
      </c>
      <c r="I26">
        <v>0.14000000000000001</v>
      </c>
    </row>
    <row r="27" spans="1:9" x14ac:dyDescent="0.3">
      <c r="A27">
        <v>19</v>
      </c>
      <c r="B27">
        <v>14.73</v>
      </c>
      <c r="C27">
        <v>1.02</v>
      </c>
      <c r="E27">
        <v>19</v>
      </c>
      <c r="F27">
        <f t="shared" si="0"/>
        <v>25</v>
      </c>
      <c r="G27">
        <v>0.14000000000000001</v>
      </c>
      <c r="H27">
        <v>0.14000000000000001</v>
      </c>
      <c r="I27">
        <v>0.14000000000000001</v>
      </c>
    </row>
    <row r="28" spans="1:9" x14ac:dyDescent="0.3">
      <c r="A28">
        <v>19</v>
      </c>
      <c r="B28">
        <v>17.77</v>
      </c>
      <c r="C28">
        <v>1.01</v>
      </c>
      <c r="E28">
        <v>19</v>
      </c>
      <c r="F28">
        <f t="shared" si="0"/>
        <v>26</v>
      </c>
      <c r="G28">
        <v>0.82</v>
      </c>
      <c r="H28">
        <v>0.93</v>
      </c>
      <c r="I28">
        <v>0.93</v>
      </c>
    </row>
    <row r="29" spans="1:9" x14ac:dyDescent="0.3">
      <c r="A29">
        <v>19</v>
      </c>
      <c r="B29">
        <v>20.52</v>
      </c>
      <c r="C29">
        <v>0.87</v>
      </c>
      <c r="E29">
        <v>19</v>
      </c>
      <c r="F29">
        <f t="shared" si="0"/>
        <v>27</v>
      </c>
      <c r="G29">
        <v>0.93</v>
      </c>
      <c r="H29">
        <v>0.93</v>
      </c>
      <c r="I29">
        <v>0.93</v>
      </c>
    </row>
    <row r="30" spans="1:9" x14ac:dyDescent="0.3">
      <c r="A30">
        <v>19</v>
      </c>
      <c r="B30">
        <v>23.53</v>
      </c>
      <c r="C30">
        <v>0.28000000000000003</v>
      </c>
      <c r="E30">
        <v>19</v>
      </c>
      <c r="F30">
        <f t="shared" si="0"/>
        <v>28</v>
      </c>
      <c r="G30">
        <v>0.93</v>
      </c>
      <c r="H30">
        <v>0.93</v>
      </c>
      <c r="I30">
        <v>0.93</v>
      </c>
    </row>
    <row r="31" spans="1:9" x14ac:dyDescent="0.3">
      <c r="A31">
        <v>19</v>
      </c>
      <c r="B31">
        <v>27.17</v>
      </c>
      <c r="C31">
        <v>0.98</v>
      </c>
      <c r="E31">
        <v>19</v>
      </c>
      <c r="F31">
        <f t="shared" si="0"/>
        <v>29</v>
      </c>
      <c r="G31">
        <v>0.13</v>
      </c>
      <c r="H31">
        <v>0.13</v>
      </c>
      <c r="I31">
        <v>0.13</v>
      </c>
    </row>
    <row r="32" spans="1:9" x14ac:dyDescent="0.3">
      <c r="A32">
        <v>19</v>
      </c>
      <c r="B32">
        <v>29.87</v>
      </c>
      <c r="C32">
        <v>0.85</v>
      </c>
      <c r="E32">
        <v>19</v>
      </c>
      <c r="F32">
        <f t="shared" si="0"/>
        <v>30</v>
      </c>
      <c r="G32">
        <v>0.15</v>
      </c>
      <c r="H32">
        <v>0.15</v>
      </c>
      <c r="I32">
        <v>0.15</v>
      </c>
    </row>
    <row r="33" spans="1:9" x14ac:dyDescent="0.3">
      <c r="A33">
        <v>19</v>
      </c>
      <c r="B33">
        <v>33.92</v>
      </c>
      <c r="C33">
        <v>0.12</v>
      </c>
      <c r="E33">
        <v>19</v>
      </c>
      <c r="F33">
        <f t="shared" si="0"/>
        <v>31</v>
      </c>
      <c r="G33">
        <v>0.12</v>
      </c>
      <c r="H33">
        <v>0.12</v>
      </c>
      <c r="I33">
        <v>0.12</v>
      </c>
    </row>
    <row r="34" spans="1:9" x14ac:dyDescent="0.3">
      <c r="A34">
        <v>19</v>
      </c>
      <c r="B34">
        <v>35.67</v>
      </c>
      <c r="C34">
        <v>0.17</v>
      </c>
      <c r="E34">
        <v>19</v>
      </c>
      <c r="F34">
        <f t="shared" si="0"/>
        <v>32</v>
      </c>
      <c r="G34">
        <v>0.11</v>
      </c>
      <c r="H34">
        <v>0.11</v>
      </c>
      <c r="I34">
        <v>0.11</v>
      </c>
    </row>
    <row r="35" spans="1:9" x14ac:dyDescent="0.3">
      <c r="A35">
        <v>19</v>
      </c>
      <c r="B35">
        <v>38.479999999999997</v>
      </c>
      <c r="C35">
        <v>0.64</v>
      </c>
      <c r="E35">
        <v>19</v>
      </c>
      <c r="F35">
        <f t="shared" si="0"/>
        <v>33</v>
      </c>
      <c r="G35">
        <v>0.15</v>
      </c>
      <c r="H35">
        <v>0.11</v>
      </c>
      <c r="I35">
        <v>0.11</v>
      </c>
    </row>
    <row r="36" spans="1:9" x14ac:dyDescent="0.3">
      <c r="A36">
        <v>19</v>
      </c>
      <c r="B36">
        <v>42.08</v>
      </c>
      <c r="C36">
        <v>0.79</v>
      </c>
      <c r="E36">
        <v>19</v>
      </c>
      <c r="F36">
        <f t="shared" si="0"/>
        <v>34</v>
      </c>
      <c r="G36">
        <v>0.17</v>
      </c>
      <c r="H36">
        <v>0.09</v>
      </c>
      <c r="I36">
        <v>0.09</v>
      </c>
    </row>
    <row r="37" spans="1:9" x14ac:dyDescent="0.3">
      <c r="A37">
        <v>19</v>
      </c>
      <c r="B37">
        <v>44.68</v>
      </c>
      <c r="C37">
        <v>0.87</v>
      </c>
      <c r="E37">
        <v>19</v>
      </c>
      <c r="F37">
        <f t="shared" si="0"/>
        <v>35</v>
      </c>
      <c r="G37">
        <v>0.16</v>
      </c>
      <c r="H37">
        <v>0.09</v>
      </c>
      <c r="I37">
        <v>0.09</v>
      </c>
    </row>
    <row r="38" spans="1:9" x14ac:dyDescent="0.3">
      <c r="A38">
        <v>19</v>
      </c>
      <c r="B38">
        <v>47.5</v>
      </c>
      <c r="C38">
        <v>0.16</v>
      </c>
      <c r="E38">
        <v>19</v>
      </c>
      <c r="F38">
        <f t="shared" si="0"/>
        <v>36</v>
      </c>
      <c r="G38">
        <v>0.16</v>
      </c>
      <c r="H38">
        <v>0.11</v>
      </c>
      <c r="I38">
        <v>0.11</v>
      </c>
    </row>
    <row r="39" spans="1:9" x14ac:dyDescent="0.3">
      <c r="A39">
        <v>19</v>
      </c>
      <c r="B39">
        <v>51.17</v>
      </c>
      <c r="C39">
        <v>0.56000000000000005</v>
      </c>
      <c r="E39">
        <v>19</v>
      </c>
      <c r="F39">
        <f t="shared" si="0"/>
        <v>37</v>
      </c>
      <c r="G39">
        <v>0.16</v>
      </c>
      <c r="H39">
        <v>0.11</v>
      </c>
      <c r="I39">
        <v>0.11</v>
      </c>
    </row>
    <row r="40" spans="1:9" x14ac:dyDescent="0.3">
      <c r="A40">
        <v>19</v>
      </c>
      <c r="B40">
        <v>53.45</v>
      </c>
      <c r="C40">
        <v>0.7</v>
      </c>
      <c r="E40">
        <v>19</v>
      </c>
      <c r="F40">
        <f t="shared" si="0"/>
        <v>38</v>
      </c>
      <c r="G40">
        <v>0.09</v>
      </c>
      <c r="H40">
        <v>0.09</v>
      </c>
      <c r="I40">
        <v>0.09</v>
      </c>
    </row>
    <row r="41" spans="1:9" x14ac:dyDescent="0.3">
      <c r="A41">
        <v>25</v>
      </c>
      <c r="B41">
        <v>0.57999999999999996</v>
      </c>
      <c r="C41">
        <v>1.04</v>
      </c>
      <c r="E41">
        <v>19</v>
      </c>
      <c r="F41">
        <f t="shared" si="0"/>
        <v>39</v>
      </c>
      <c r="G41">
        <v>0.69</v>
      </c>
      <c r="H41">
        <v>0.84</v>
      </c>
      <c r="I41">
        <v>0.84</v>
      </c>
    </row>
    <row r="42" spans="1:9" x14ac:dyDescent="0.3">
      <c r="A42">
        <v>25</v>
      </c>
      <c r="B42">
        <v>3</v>
      </c>
      <c r="C42">
        <v>1</v>
      </c>
      <c r="E42">
        <v>19</v>
      </c>
      <c r="F42">
        <f t="shared" si="0"/>
        <v>40</v>
      </c>
      <c r="G42">
        <v>0.84</v>
      </c>
      <c r="H42">
        <v>0.84</v>
      </c>
      <c r="I42">
        <v>0.84</v>
      </c>
    </row>
    <row r="43" spans="1:9" x14ac:dyDescent="0.3">
      <c r="A43">
        <v>25</v>
      </c>
      <c r="B43">
        <v>5.87</v>
      </c>
      <c r="C43">
        <v>1.03</v>
      </c>
      <c r="E43">
        <v>19</v>
      </c>
      <c r="F43">
        <f t="shared" si="0"/>
        <v>41</v>
      </c>
      <c r="G43">
        <v>0.09</v>
      </c>
      <c r="H43">
        <v>0.09</v>
      </c>
      <c r="I43">
        <v>0.09</v>
      </c>
    </row>
    <row r="44" spans="1:9" x14ac:dyDescent="0.3">
      <c r="A44">
        <v>25</v>
      </c>
      <c r="B44">
        <v>8.8000000000000007</v>
      </c>
      <c r="C44">
        <v>1</v>
      </c>
      <c r="E44">
        <v>19</v>
      </c>
      <c r="F44">
        <f t="shared" si="0"/>
        <v>42</v>
      </c>
      <c r="G44">
        <v>0.09</v>
      </c>
      <c r="H44">
        <v>0.09</v>
      </c>
      <c r="I44">
        <v>0.09</v>
      </c>
    </row>
    <row r="45" spans="1:9" x14ac:dyDescent="0.3">
      <c r="A45">
        <v>25</v>
      </c>
      <c r="B45">
        <v>12.25</v>
      </c>
      <c r="C45">
        <v>1.02</v>
      </c>
      <c r="E45">
        <v>19</v>
      </c>
      <c r="F45">
        <f t="shared" si="0"/>
        <v>43</v>
      </c>
      <c r="G45">
        <v>0.3</v>
      </c>
      <c r="H45">
        <v>0.09</v>
      </c>
      <c r="I45">
        <v>0.09</v>
      </c>
    </row>
    <row r="46" spans="1:9" x14ac:dyDescent="0.3">
      <c r="A46">
        <v>25</v>
      </c>
      <c r="B46">
        <v>13.5</v>
      </c>
      <c r="C46">
        <v>0.88</v>
      </c>
      <c r="E46">
        <v>19</v>
      </c>
      <c r="F46">
        <f t="shared" si="0"/>
        <v>44</v>
      </c>
      <c r="G46">
        <v>0.28999999999999998</v>
      </c>
      <c r="H46">
        <v>7.0000000000000007E-2</v>
      </c>
      <c r="I46">
        <v>7.0000000000000007E-2</v>
      </c>
    </row>
    <row r="47" spans="1:9" x14ac:dyDescent="0.3">
      <c r="A47">
        <v>25</v>
      </c>
      <c r="B47">
        <v>14.97</v>
      </c>
      <c r="C47">
        <v>0.36</v>
      </c>
      <c r="E47">
        <v>19</v>
      </c>
      <c r="F47">
        <f t="shared" si="0"/>
        <v>45</v>
      </c>
      <c r="G47">
        <v>0.27</v>
      </c>
      <c r="H47">
        <v>7.0000000000000007E-2</v>
      </c>
      <c r="I47">
        <v>7.0000000000000007E-2</v>
      </c>
    </row>
    <row r="48" spans="1:9" x14ac:dyDescent="0.3">
      <c r="A48">
        <v>25</v>
      </c>
      <c r="B48">
        <v>18.149999999999999</v>
      </c>
      <c r="C48">
        <v>0.91</v>
      </c>
      <c r="E48">
        <v>19</v>
      </c>
      <c r="F48">
        <f t="shared" si="0"/>
        <v>46</v>
      </c>
      <c r="G48">
        <v>0.28999999999999998</v>
      </c>
      <c r="H48">
        <v>0.08</v>
      </c>
      <c r="I48">
        <v>7.0000000000000007E-2</v>
      </c>
    </row>
    <row r="49" spans="1:9" x14ac:dyDescent="0.3">
      <c r="A49">
        <v>25</v>
      </c>
      <c r="B49">
        <v>20.75</v>
      </c>
      <c r="C49">
        <v>0.92</v>
      </c>
      <c r="E49">
        <v>19</v>
      </c>
      <c r="F49">
        <f t="shared" si="0"/>
        <v>47</v>
      </c>
      <c r="G49">
        <v>0.27</v>
      </c>
      <c r="H49">
        <v>0.08</v>
      </c>
      <c r="I49">
        <v>7.0000000000000007E-2</v>
      </c>
    </row>
    <row r="50" spans="1:9" x14ac:dyDescent="0.3">
      <c r="A50">
        <v>25</v>
      </c>
      <c r="B50">
        <v>23.73</v>
      </c>
      <c r="C50">
        <v>0.94</v>
      </c>
      <c r="E50">
        <v>19</v>
      </c>
      <c r="F50">
        <f t="shared" si="0"/>
        <v>48</v>
      </c>
      <c r="G50">
        <v>0.24</v>
      </c>
      <c r="H50">
        <v>0.08</v>
      </c>
      <c r="I50">
        <v>7.0000000000000007E-2</v>
      </c>
    </row>
    <row r="51" spans="1:9" x14ac:dyDescent="0.3">
      <c r="A51">
        <v>25</v>
      </c>
      <c r="B51">
        <v>27.42</v>
      </c>
      <c r="C51">
        <v>0.19</v>
      </c>
      <c r="E51">
        <v>19</v>
      </c>
      <c r="F51">
        <f t="shared" si="0"/>
        <v>49</v>
      </c>
      <c r="G51">
        <v>0.21</v>
      </c>
      <c r="H51">
        <v>0.08</v>
      </c>
      <c r="I51">
        <v>7.0000000000000007E-2</v>
      </c>
    </row>
    <row r="52" spans="1:9" x14ac:dyDescent="0.3">
      <c r="A52">
        <v>25</v>
      </c>
      <c r="B52">
        <v>30.08</v>
      </c>
      <c r="C52">
        <v>0.12</v>
      </c>
      <c r="E52">
        <v>19</v>
      </c>
      <c r="F52">
        <f t="shared" si="0"/>
        <v>50</v>
      </c>
      <c r="G52">
        <v>0.09</v>
      </c>
      <c r="H52">
        <v>0.09</v>
      </c>
      <c r="I52">
        <v>0.09</v>
      </c>
    </row>
    <row r="53" spans="1:9" x14ac:dyDescent="0.3">
      <c r="A53">
        <v>25</v>
      </c>
      <c r="B53">
        <v>34.119999999999997</v>
      </c>
      <c r="C53">
        <v>0.83</v>
      </c>
      <c r="E53">
        <v>19</v>
      </c>
      <c r="F53">
        <f t="shared" si="0"/>
        <v>51</v>
      </c>
      <c r="G53">
        <v>0.64</v>
      </c>
      <c r="H53">
        <v>0.76</v>
      </c>
      <c r="I53">
        <v>0.76</v>
      </c>
    </row>
    <row r="54" spans="1:9" x14ac:dyDescent="0.3">
      <c r="A54">
        <v>25</v>
      </c>
      <c r="B54">
        <v>35.869999999999997</v>
      </c>
      <c r="C54">
        <v>0.82</v>
      </c>
      <c r="E54">
        <v>19</v>
      </c>
      <c r="F54">
        <f t="shared" si="0"/>
        <v>52</v>
      </c>
      <c r="G54">
        <v>0.76</v>
      </c>
      <c r="H54">
        <v>0.76</v>
      </c>
      <c r="I54">
        <v>0.76</v>
      </c>
    </row>
    <row r="55" spans="1:9" x14ac:dyDescent="0.3">
      <c r="A55">
        <v>25</v>
      </c>
      <c r="B55">
        <v>38.67</v>
      </c>
      <c r="C55">
        <v>0.72</v>
      </c>
      <c r="E55">
        <v>19</v>
      </c>
      <c r="F55">
        <f t="shared" si="0"/>
        <v>53</v>
      </c>
      <c r="G55">
        <v>0.76</v>
      </c>
      <c r="H55">
        <v>0.76</v>
      </c>
      <c r="I55">
        <v>0.76</v>
      </c>
    </row>
    <row r="56" spans="1:9" x14ac:dyDescent="0.3">
      <c r="A56">
        <v>25</v>
      </c>
      <c r="B56">
        <v>42.4</v>
      </c>
      <c r="C56">
        <v>0.76</v>
      </c>
      <c r="E56">
        <v>19</v>
      </c>
      <c r="F56">
        <f t="shared" si="0"/>
        <v>54</v>
      </c>
      <c r="G56">
        <v>0.09</v>
      </c>
      <c r="H56">
        <v>0.09</v>
      </c>
      <c r="I56">
        <v>0.09</v>
      </c>
    </row>
    <row r="57" spans="1:9" x14ac:dyDescent="0.3">
      <c r="A57">
        <v>25</v>
      </c>
      <c r="B57">
        <v>44.92</v>
      </c>
      <c r="C57">
        <v>0.78</v>
      </c>
      <c r="E57">
        <v>19</v>
      </c>
      <c r="F57">
        <f t="shared" si="0"/>
        <v>55</v>
      </c>
      <c r="G57">
        <v>0.31</v>
      </c>
      <c r="H57">
        <v>0.31</v>
      </c>
      <c r="I57">
        <v>0.31</v>
      </c>
    </row>
    <row r="58" spans="1:9" x14ac:dyDescent="0.3">
      <c r="A58">
        <v>25</v>
      </c>
      <c r="B58">
        <v>47.75</v>
      </c>
      <c r="C58">
        <v>0.87</v>
      </c>
    </row>
    <row r="59" spans="1:9" x14ac:dyDescent="0.3">
      <c r="A59">
        <v>25</v>
      </c>
      <c r="B59">
        <v>51.5</v>
      </c>
      <c r="C59">
        <v>0.42</v>
      </c>
    </row>
    <row r="60" spans="1:9" x14ac:dyDescent="0.3">
      <c r="A60">
        <v>25</v>
      </c>
      <c r="B60">
        <v>53.75</v>
      </c>
      <c r="C60">
        <v>0.48</v>
      </c>
    </row>
    <row r="61" spans="1:9" x14ac:dyDescent="0.3">
      <c r="A61">
        <v>34</v>
      </c>
      <c r="B61">
        <v>2.67</v>
      </c>
      <c r="C61">
        <v>1.03</v>
      </c>
    </row>
    <row r="62" spans="1:9" x14ac:dyDescent="0.3">
      <c r="A62">
        <v>34</v>
      </c>
      <c r="B62">
        <v>5.5</v>
      </c>
      <c r="C62">
        <v>1.04</v>
      </c>
    </row>
    <row r="63" spans="1:9" x14ac:dyDescent="0.3">
      <c r="A63">
        <v>34</v>
      </c>
      <c r="B63">
        <v>8.4499999999999993</v>
      </c>
      <c r="C63">
        <v>0.98</v>
      </c>
    </row>
    <row r="64" spans="1:9" x14ac:dyDescent="0.3">
      <c r="A64">
        <v>34</v>
      </c>
      <c r="B64">
        <v>11.87</v>
      </c>
      <c r="C64">
        <v>1.01</v>
      </c>
    </row>
    <row r="65" spans="1:3" x14ac:dyDescent="0.3">
      <c r="A65">
        <v>34</v>
      </c>
      <c r="B65">
        <v>13.15</v>
      </c>
      <c r="C65">
        <v>1.02</v>
      </c>
    </row>
    <row r="66" spans="1:3" x14ac:dyDescent="0.3">
      <c r="A66">
        <v>34</v>
      </c>
      <c r="B66">
        <v>14.62</v>
      </c>
      <c r="C66">
        <v>1.04</v>
      </c>
    </row>
    <row r="67" spans="1:3" x14ac:dyDescent="0.3">
      <c r="A67">
        <v>34</v>
      </c>
      <c r="B67">
        <v>17.600000000000001</v>
      </c>
      <c r="C67">
        <v>1.02</v>
      </c>
    </row>
    <row r="68" spans="1:3" x14ac:dyDescent="0.3">
      <c r="A68">
        <v>34</v>
      </c>
      <c r="B68">
        <v>20.420000000000002</v>
      </c>
      <c r="C68">
        <v>1.02</v>
      </c>
    </row>
    <row r="69" spans="1:3" x14ac:dyDescent="0.3">
      <c r="A69">
        <v>34</v>
      </c>
      <c r="B69">
        <v>23.43</v>
      </c>
      <c r="C69">
        <v>1</v>
      </c>
    </row>
    <row r="70" spans="1:3" x14ac:dyDescent="0.3">
      <c r="A70">
        <v>34</v>
      </c>
      <c r="B70">
        <v>27.08</v>
      </c>
      <c r="C70">
        <v>1.02</v>
      </c>
    </row>
    <row r="71" spans="1:3" x14ac:dyDescent="0.3">
      <c r="A71">
        <v>34</v>
      </c>
      <c r="B71">
        <v>29.75</v>
      </c>
      <c r="C71">
        <v>0.94</v>
      </c>
    </row>
    <row r="72" spans="1:3" x14ac:dyDescent="0.3">
      <c r="A72">
        <v>34</v>
      </c>
      <c r="B72">
        <v>33.82</v>
      </c>
      <c r="C72">
        <v>0.89</v>
      </c>
    </row>
    <row r="73" spans="1:3" x14ac:dyDescent="0.3">
      <c r="A73">
        <v>34</v>
      </c>
      <c r="B73">
        <v>35.53</v>
      </c>
      <c r="C73">
        <v>0.75</v>
      </c>
    </row>
    <row r="74" spans="1:3" x14ac:dyDescent="0.3">
      <c r="A74">
        <v>34</v>
      </c>
      <c r="B74">
        <v>38.4</v>
      </c>
      <c r="C74">
        <v>0.8</v>
      </c>
    </row>
    <row r="75" spans="1:3" x14ac:dyDescent="0.3">
      <c r="A75">
        <v>34</v>
      </c>
      <c r="B75">
        <v>41.85</v>
      </c>
      <c r="C75">
        <v>0.84</v>
      </c>
    </row>
    <row r="76" spans="1:3" x14ac:dyDescent="0.3">
      <c r="A76">
        <v>34</v>
      </c>
      <c r="B76">
        <v>44.55</v>
      </c>
      <c r="C76">
        <v>0.92</v>
      </c>
    </row>
    <row r="77" spans="1:3" x14ac:dyDescent="0.3">
      <c r="A77">
        <v>34</v>
      </c>
      <c r="B77">
        <v>47.42</v>
      </c>
      <c r="C77">
        <v>0.91</v>
      </c>
    </row>
    <row r="78" spans="1:3" x14ac:dyDescent="0.3">
      <c r="A78">
        <v>34</v>
      </c>
      <c r="B78">
        <v>51.08</v>
      </c>
      <c r="C78">
        <v>0.81</v>
      </c>
    </row>
    <row r="79" spans="1:3" x14ac:dyDescent="0.3">
      <c r="A79">
        <v>34</v>
      </c>
      <c r="B79">
        <v>53.37</v>
      </c>
      <c r="C79">
        <v>0.47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0804DD853B347B4777C66A46953DE" ma:contentTypeVersion="13" ma:contentTypeDescription="Create a new document." ma:contentTypeScope="" ma:versionID="a7a1c3d7441bb366f8b80a333d284696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39beaac0-6c39-444f-bafe-9e62e728e980" xmlns:ns7="aee33572-8df2-4c79-972a-bd021a60cfee" targetNamespace="http://schemas.microsoft.com/office/2006/metadata/properties" ma:root="true" ma:fieldsID="e8cda882a6c4bb9604d8802b701f3b52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39beaac0-6c39-444f-bafe-9e62e728e980"/>
    <xsd:import namespace="aee33572-8df2-4c79-972a-bd021a60cfee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Records_x0020_Status" minOccurs="0"/>
                <xsd:element ref="ns6:Records_x0020_Date" minOccurs="0"/>
                <xsd:element ref="ns6:SharedWithUsers" minOccurs="0"/>
                <xsd:element ref="ns6:SharedWithDetails" minOccurs="0"/>
                <xsd:element ref="ns6:SharingHintHash" minOccurs="0"/>
                <xsd:element ref="ns7:MediaServiceMetadata" minOccurs="0"/>
                <xsd:element ref="ns7:MediaServiceFastMetadata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22d12c17-593b-4a62-ab78-bfcd75cf82c6}" ma:internalName="TaxCatchAllLabel" ma:readOnly="true" ma:showField="CatchAllDataLabel" ma:web="39beaac0-6c39-444f-bafe-9e62e728e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22d12c17-593b-4a62-ab78-bfcd75cf82c6}" ma:internalName="TaxCatchAll" ma:showField="CatchAllData" ma:web="39beaac0-6c39-444f-bafe-9e62e728e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eaac0-6c39-444f-bafe-9e62e728e980" elementFormDefault="qualified">
    <xsd:import namespace="http://schemas.microsoft.com/office/2006/documentManagement/types"/>
    <xsd:import namespace="http://schemas.microsoft.com/office/infopath/2007/PartnerControls"/>
    <xsd:element name="Records_x0020_Status" ma:index="28" nillable="true" ma:displayName="Records Status" ma:default="Pending" ma:internalName="Records_x0020_Status">
      <xsd:simpleType>
        <xsd:restriction base="dms:Text"/>
      </xsd:simpleType>
    </xsd:element>
    <xsd:element name="Records_x0020_Date" ma:index="29" nillable="true" ma:displayName="Records Date" ma:hidden="true" ma:internalName="Records_x0020_Date">
      <xsd:simpleType>
        <xsd:restriction base="dms:DateTime"/>
      </xsd:simple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2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33572-8df2-4c79-972a-bd021a60c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Records_x0020_Status xmlns="39beaac0-6c39-444f-bafe-9e62e728e980">Pending</Records_x0020_Status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2020-05-13T20:20:25+00:00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Records_x0020_Date xmlns="39beaac0-6c39-444f-bafe-9e62e728e980" xsi:nil="true"/>
  </documentManagement>
</p:properties>
</file>

<file path=customXml/itemProps1.xml><?xml version="1.0" encoding="utf-8"?>
<ds:datastoreItem xmlns:ds="http://schemas.openxmlformats.org/officeDocument/2006/customXml" ds:itemID="{B757E9AA-D775-40FC-812D-068329C35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39beaac0-6c39-444f-bafe-9e62e728e980"/>
    <ds:schemaRef ds:uri="aee33572-8df2-4c79-972a-bd021a60cf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3EFAE-DA95-4FB1-9CF1-7BFD371BBC0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ECEA72F-BF22-49E6-90F0-F537250EDD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BAEFD2-EF1B-4576-B79F-C7BFDC291D50}">
  <ds:schemaRefs>
    <ds:schemaRef ds:uri="4ffa91fb-a0ff-4ac5-b2db-65c790d184a4"/>
    <ds:schemaRef ds:uri="http://purl.org/dc/elements/1.1/"/>
    <ds:schemaRef ds:uri="aee33572-8df2-4c79-972a-bd021a60cfee"/>
    <ds:schemaRef ds:uri="http://schemas.microsoft.com/sharepoint/v3"/>
    <ds:schemaRef ds:uri="http://schemas.microsoft.com/sharepoint/v3/field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9beaac0-6c39-444f-bafe-9e62e728e980"/>
    <ds:schemaRef ds:uri="http://schemas.microsoft.com/sharepoint.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Figure-5 &amp; 6</vt:lpstr>
      <vt:lpstr>Figure-8 Junction 34</vt:lpstr>
      <vt:lpstr>Figure-8 Junction 25</vt:lpstr>
      <vt:lpstr>Figure-8 Junction 11</vt:lpstr>
      <vt:lpstr>Figure-8 Junction 19</vt:lpstr>
      <vt:lpstr>'Figure-5 &amp; 6'!D</vt:lpstr>
      <vt:lpstr>D</vt:lpstr>
      <vt:lpstr>'Figure-5 &amp; 6'!k</vt:lpstr>
      <vt:lpstr>'Figure-5 &amp; 6'!t</vt:lpstr>
      <vt:lpstr>'Figure-5 &amp; 6'!t0</vt:lpstr>
      <vt:lpstr>te</vt:lpstr>
      <vt:lpstr>'Figure-5 &amp; 6'!u</vt:lpstr>
      <vt:lpstr>'Figure-5 &amp; 6'!v</vt:lpstr>
      <vt:lpstr>v</vt:lpstr>
      <vt:lpstr>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Shang, Feng</dc:creator>
  <cp:lastModifiedBy>Shang, Feng</cp:lastModifiedBy>
  <dcterms:created xsi:type="dcterms:W3CDTF">2019-05-21T19:12:14Z</dcterms:created>
  <dcterms:modified xsi:type="dcterms:W3CDTF">2020-05-13T20:48:43Z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0x010100CDE0804DD853B347B4777C66A46953DE</vt:lpwstr>
  </property>
</Properties>
</file>