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ttps://usepa-my.sharepoint.com/personal/jetter_jim_epa_gov/Documents/Profile/Desktop/Solar paper 2020/"/>
    </mc:Choice>
  </mc:AlternateContent>
  <xr:revisionPtr revIDLastSave="88" documentId="8_{3B29F3B0-67FB-42EE-813A-6122171791B4}" xr6:coauthVersionLast="44" xr6:coauthVersionMax="44" xr10:uidLastSave="{67621354-FB13-43E0-85AD-A78F351AC48F}"/>
  <bookViews>
    <workbookView xWindow="-120" yWindow="-120" windowWidth="20730" windowHeight="11310" firstSheet="1" activeTab="1" xr2:uid="{00000000-000D-0000-FFFF-FFFF00000000}"/>
  </bookViews>
  <sheets>
    <sheet name="MiscAnalyses" sheetId="1" r:id="rId1"/>
    <sheet name="Figure 2 Data" sheetId="8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1" l="1"/>
  <c r="E30" i="1" l="1"/>
  <c r="H44" i="1" l="1"/>
  <c r="H45" i="1"/>
  <c r="H43" i="1"/>
  <c r="J43" i="1"/>
  <c r="E37" i="1"/>
  <c r="E38" i="1"/>
  <c r="E36" i="1"/>
  <c r="D37" i="1"/>
  <c r="D38" i="1"/>
  <c r="D36" i="1"/>
  <c r="H37" i="1"/>
  <c r="H38" i="1"/>
  <c r="H36" i="1"/>
  <c r="E23" i="1"/>
  <c r="H23" i="1"/>
  <c r="D31" i="1"/>
  <c r="E43" i="1"/>
  <c r="D44" i="1"/>
  <c r="D45" i="1"/>
  <c r="D43" i="1"/>
  <c r="E31" i="1"/>
  <c r="E32" i="1"/>
  <c r="H30" i="1"/>
  <c r="H24" i="1"/>
  <c r="H25" i="1"/>
  <c r="E44" i="1"/>
  <c r="E45" i="1"/>
  <c r="J44" i="1"/>
  <c r="J45" i="1"/>
  <c r="I43" i="1"/>
  <c r="I45" i="1" l="1"/>
  <c r="I44" i="1"/>
  <c r="D32" i="1"/>
  <c r="D30" i="1"/>
  <c r="G2" i="1" l="1"/>
  <c r="F59" i="1" l="1"/>
  <c r="J12" i="1" l="1"/>
  <c r="I9" i="1"/>
  <c r="G21" i="1" l="1"/>
  <c r="G34" i="1" s="1"/>
  <c r="G12" i="1" l="1"/>
  <c r="E50" i="1" l="1"/>
  <c r="E51" i="1"/>
  <c r="E49" i="1"/>
  <c r="H31" i="1" l="1"/>
  <c r="R61" i="1"/>
  <c r="Q61" i="1"/>
  <c r="P61" i="1"/>
  <c r="O61" i="1"/>
  <c r="L59" i="1"/>
  <c r="J59" i="1"/>
  <c r="D59" i="1"/>
  <c r="K59" i="1"/>
  <c r="I59" i="1"/>
  <c r="E59" i="1"/>
  <c r="C59" i="1"/>
  <c r="Q63" i="1" l="1"/>
  <c r="R63" i="1" s="1"/>
  <c r="E61" i="1"/>
  <c r="F61" i="1" s="1"/>
  <c r="K61" i="1"/>
  <c r="L61" i="1" s="1"/>
  <c r="H32" i="1" l="1"/>
  <c r="E24" i="1" l="1"/>
  <c r="E25" i="1"/>
  <c r="F9" i="1" l="1"/>
  <c r="C9" i="1"/>
</calcChain>
</file>

<file path=xl/sharedStrings.xml><?xml version="1.0" encoding="utf-8"?>
<sst xmlns="http://schemas.openxmlformats.org/spreadsheetml/2006/main" count="107" uniqueCount="63">
  <si>
    <t>SunOven</t>
  </si>
  <si>
    <t>HotPot</t>
  </si>
  <si>
    <t>SunPower</t>
  </si>
  <si>
    <t>avg</t>
  </si>
  <si>
    <t>dt</t>
  </si>
  <si>
    <t>slope</t>
  </si>
  <si>
    <t>Time to boil w/ and w/out Tamb correction</t>
  </si>
  <si>
    <t>5 vs 10 minute AdjStdCP 'Per SRM' only</t>
  </si>
  <si>
    <t>int</t>
  </si>
  <si>
    <t>CP'</t>
  </si>
  <si>
    <t>CP'700</t>
  </si>
  <si>
    <t>Iavg</t>
  </si>
  <si>
    <t>t to Tb w/amb</t>
  </si>
  <si>
    <t>t to Tb no amb</t>
  </si>
  <si>
    <t>Initial loading vs. 'mass prepared'</t>
  </si>
  <si>
    <t>loading</t>
  </si>
  <si>
    <t>Sx</t>
  </si>
  <si>
    <t>'mass prepared'</t>
  </si>
  <si>
    <t>Average</t>
  </si>
  <si>
    <t>% lost (based on loading)</t>
  </si>
  <si>
    <r>
      <t>% difference b/w 5 and 10 min avgs (based on CP</t>
    </r>
    <r>
      <rPr>
        <vertAlign val="subscript"/>
        <sz val="11"/>
        <color theme="1"/>
        <rFont val="Calibri"/>
        <family val="2"/>
        <scheme val="minor"/>
      </rPr>
      <t>SRM,10</t>
    </r>
    <r>
      <rPr>
        <sz val="11"/>
        <color theme="1"/>
        <rFont val="Calibri"/>
        <family val="2"/>
        <scheme val="minor"/>
      </rPr>
      <t>)</t>
    </r>
  </si>
  <si>
    <t>hotpot</t>
  </si>
  <si>
    <t>sunoven</t>
  </si>
  <si>
    <t>sunpower</t>
  </si>
  <si>
    <t>t to boil - no Tamb corr'n</t>
  </si>
  <si>
    <t>'intercept area'</t>
  </si>
  <si>
    <r>
      <t>% diff (based on CP</t>
    </r>
    <r>
      <rPr>
        <vertAlign val="subscript"/>
        <sz val="12"/>
        <color theme="1"/>
        <rFont val="Calibri"/>
        <family val="2"/>
        <scheme val="minor"/>
      </rPr>
      <t>srm, 10</t>
    </r>
    <r>
      <rPr>
        <sz val="12"/>
        <color theme="1"/>
        <rFont val="Calibri"/>
        <family val="2"/>
        <scheme val="minor"/>
      </rPr>
      <t>; 'Per SRM')</t>
    </r>
  </si>
  <si>
    <t>No WS Restriction</t>
  </si>
  <si>
    <r>
      <t>CP&lt;</t>
    </r>
    <r>
      <rPr>
        <vertAlign val="subscript"/>
        <sz val="12"/>
        <color theme="1"/>
        <rFont val="Calibri"/>
        <family val="2"/>
        <scheme val="minor"/>
      </rPr>
      <t>1.5, 10</t>
    </r>
    <r>
      <rPr>
        <sz val="12"/>
        <color theme="1"/>
        <rFont val="Calibri"/>
        <family val="2"/>
        <scheme val="minor"/>
      </rPr>
      <t>; 'Per SRM'</t>
    </r>
  </si>
  <si>
    <r>
      <t>CP</t>
    </r>
    <r>
      <rPr>
        <vertAlign val="subscript"/>
        <sz val="11"/>
        <color theme="1"/>
        <rFont val="Calibri"/>
        <family val="2"/>
        <scheme val="minor"/>
      </rPr>
      <t>&lt;1.5,5</t>
    </r>
  </si>
  <si>
    <r>
      <t>CP</t>
    </r>
    <r>
      <rPr>
        <vertAlign val="subscript"/>
        <sz val="11"/>
        <color theme="1"/>
        <rFont val="Calibri"/>
        <family val="2"/>
        <scheme val="minor"/>
      </rPr>
      <t>&lt;1.5,10</t>
    </r>
  </si>
  <si>
    <r>
      <t>CP</t>
    </r>
    <r>
      <rPr>
        <vertAlign val="subscript"/>
        <sz val="11"/>
        <color theme="1"/>
        <rFont val="Calibri"/>
        <family val="2"/>
        <scheme val="minor"/>
      </rPr>
      <t>&lt;1.5,10,Iavg</t>
    </r>
  </si>
  <si>
    <r>
      <t>% diff from CP</t>
    </r>
    <r>
      <rPr>
        <vertAlign val="subscript"/>
        <sz val="11"/>
        <color theme="1"/>
        <rFont val="Calibri"/>
        <family val="2"/>
        <scheme val="minor"/>
      </rPr>
      <t>&lt;1.5, 10</t>
    </r>
    <r>
      <rPr>
        <sz val="11"/>
        <color theme="1"/>
        <rFont val="Calibri"/>
        <family val="2"/>
        <scheme val="minor"/>
      </rPr>
      <t xml:space="preserve"> (based on CP')</t>
    </r>
  </si>
  <si>
    <r>
      <t>% diff from CP</t>
    </r>
    <r>
      <rPr>
        <vertAlign val="subscript"/>
        <sz val="11"/>
        <color theme="1"/>
        <rFont val="Calibri"/>
        <family val="2"/>
        <scheme val="minor"/>
      </rPr>
      <t>&lt;1.5, 10</t>
    </r>
    <r>
      <rPr>
        <sz val="11"/>
        <color theme="1"/>
        <rFont val="Calibri"/>
        <family val="2"/>
        <scheme val="minor"/>
      </rPr>
      <t xml:space="preserve"> (based on CP'</t>
    </r>
    <r>
      <rPr>
        <vertAlign val="subscript"/>
        <sz val="11"/>
        <color theme="1"/>
        <rFont val="Calibri"/>
        <family val="2"/>
        <scheme val="minor"/>
      </rPr>
      <t>700</t>
    </r>
    <r>
      <rPr>
        <sz val="11"/>
        <color theme="1"/>
        <rFont val="Calibri"/>
        <family val="2"/>
        <scheme val="minor"/>
      </rPr>
      <t>)</t>
    </r>
  </si>
  <si>
    <r>
      <t>CP</t>
    </r>
    <r>
      <rPr>
        <vertAlign val="subscript"/>
        <sz val="11"/>
        <color theme="1"/>
        <rFont val="Calibri"/>
        <family val="2"/>
        <scheme val="minor"/>
      </rPr>
      <t xml:space="preserve">&lt;1.5,10 </t>
    </r>
    <r>
      <rPr>
        <b/>
        <sz val="11"/>
        <color theme="1"/>
        <rFont val="Calibri"/>
        <family val="2"/>
        <scheme val="minor"/>
      </rPr>
      <t>Effects of WS restrictions</t>
    </r>
  </si>
  <si>
    <r>
      <t>CP' and CP'700 vs. CP</t>
    </r>
    <r>
      <rPr>
        <b/>
        <vertAlign val="subscript"/>
        <sz val="11"/>
        <color theme="1"/>
        <rFont val="Calibri"/>
        <family val="2"/>
        <scheme val="minor"/>
      </rPr>
      <t xml:space="preserve">&lt;1.5,10 </t>
    </r>
    <r>
      <rPr>
        <b/>
        <sz val="14"/>
        <color theme="1"/>
        <rFont val="Calibri"/>
        <family val="2"/>
        <scheme val="minor"/>
      </rPr>
      <t>- WITH Evaporative loss</t>
    </r>
  </si>
  <si>
    <r>
      <t>CP'</t>
    </r>
    <r>
      <rPr>
        <b/>
        <vertAlign val="subscript"/>
        <sz val="14"/>
        <color theme="1"/>
        <rFont val="Calibri"/>
        <family val="2"/>
        <scheme val="minor"/>
      </rPr>
      <t>NEL</t>
    </r>
    <r>
      <rPr>
        <b/>
        <sz val="14"/>
        <color theme="1"/>
        <rFont val="Calibri"/>
        <family val="2"/>
        <scheme val="minor"/>
      </rPr>
      <t xml:space="preserve"> and CP'</t>
    </r>
    <r>
      <rPr>
        <b/>
        <vertAlign val="subscript"/>
        <sz val="14"/>
        <color theme="1"/>
        <rFont val="Calibri"/>
        <family val="2"/>
        <scheme val="minor"/>
      </rPr>
      <t>NEL</t>
    </r>
    <r>
      <rPr>
        <b/>
        <sz val="14"/>
        <color theme="1"/>
        <rFont val="Calibri"/>
        <family val="2"/>
        <scheme val="minor"/>
      </rPr>
      <t>700 vs. CP</t>
    </r>
    <r>
      <rPr>
        <b/>
        <vertAlign val="subscript"/>
        <sz val="11"/>
        <color theme="1"/>
        <rFont val="Calibri"/>
        <family val="2"/>
        <scheme val="minor"/>
      </rPr>
      <t xml:space="preserve">&lt;1.5,10 </t>
    </r>
    <r>
      <rPr>
        <b/>
        <sz val="14"/>
        <color theme="1"/>
        <rFont val="Calibri"/>
        <family val="2"/>
        <scheme val="minor"/>
      </rPr>
      <t>(WITHOUT Evaporative loss)</t>
    </r>
  </si>
  <si>
    <r>
      <t>CP'</t>
    </r>
    <r>
      <rPr>
        <vertAlign val="subscript"/>
        <sz val="11"/>
        <color theme="1"/>
        <rFont val="Calibri"/>
        <family val="2"/>
        <scheme val="minor"/>
      </rPr>
      <t>NEL,700</t>
    </r>
  </si>
  <si>
    <r>
      <t>CP'</t>
    </r>
    <r>
      <rPr>
        <vertAlign val="subscript"/>
        <sz val="11"/>
        <color theme="1"/>
        <rFont val="Calibri"/>
        <family val="2"/>
        <scheme val="minor"/>
      </rPr>
      <t>NEL</t>
    </r>
  </si>
  <si>
    <r>
      <t>% diff from CP</t>
    </r>
    <r>
      <rPr>
        <vertAlign val="subscript"/>
        <sz val="11"/>
        <color theme="1"/>
        <rFont val="Calibri"/>
        <family val="2"/>
        <scheme val="minor"/>
      </rPr>
      <t>&lt;1.5, 10</t>
    </r>
    <r>
      <rPr>
        <sz val="11"/>
        <color theme="1"/>
        <rFont val="Calibri"/>
        <family val="2"/>
        <scheme val="minor"/>
      </rPr>
      <t xml:space="preserve"> (based on CP'</t>
    </r>
    <r>
      <rPr>
        <vertAlign val="subscript"/>
        <sz val="11"/>
        <color theme="1"/>
        <rFont val="Calibri"/>
        <family val="2"/>
        <scheme val="minor"/>
      </rPr>
      <t>NEL</t>
    </r>
    <r>
      <rPr>
        <sz val="11"/>
        <color theme="1"/>
        <rFont val="Calibri"/>
        <family val="2"/>
        <scheme val="minor"/>
      </rPr>
      <t>)</t>
    </r>
  </si>
  <si>
    <r>
      <t>% diff from CP</t>
    </r>
    <r>
      <rPr>
        <vertAlign val="subscript"/>
        <sz val="11"/>
        <color theme="1"/>
        <rFont val="Calibri"/>
        <family val="2"/>
        <scheme val="minor"/>
      </rPr>
      <t>&lt;1.5, 10</t>
    </r>
    <r>
      <rPr>
        <sz val="11"/>
        <color theme="1"/>
        <rFont val="Calibri"/>
        <family val="2"/>
        <scheme val="minor"/>
      </rPr>
      <t xml:space="preserve"> (based on CP'</t>
    </r>
    <r>
      <rPr>
        <vertAlign val="subscript"/>
        <sz val="11"/>
        <color theme="1"/>
        <rFont val="Calibri"/>
        <family val="2"/>
        <scheme val="minor"/>
      </rPr>
      <t>NEL,700</t>
    </r>
    <r>
      <rPr>
        <sz val="11"/>
        <color theme="1"/>
        <rFont val="Calibri"/>
        <family val="2"/>
        <scheme val="minor"/>
      </rPr>
      <t>)</t>
    </r>
  </si>
  <si>
    <r>
      <t>CP</t>
    </r>
    <r>
      <rPr>
        <vertAlign val="subscript"/>
        <sz val="11"/>
        <color theme="1"/>
        <rFont val="Calibri"/>
        <family val="2"/>
        <scheme val="minor"/>
      </rPr>
      <t xml:space="preserve">&lt;1.5+EL </t>
    </r>
    <r>
      <rPr>
        <b/>
        <sz val="11"/>
        <color theme="1"/>
        <rFont val="Calibri"/>
        <family val="2"/>
        <scheme val="minor"/>
      </rPr>
      <t>Add simplified evaporative losses</t>
    </r>
  </si>
  <si>
    <r>
      <t>CP</t>
    </r>
    <r>
      <rPr>
        <vertAlign val="subscript"/>
        <sz val="11"/>
        <color theme="1"/>
        <rFont val="Calibri"/>
        <family val="2"/>
        <scheme val="minor"/>
      </rPr>
      <t>&lt;1.5+EL</t>
    </r>
  </si>
  <si>
    <r>
      <t>% diff from CP'</t>
    </r>
    <r>
      <rPr>
        <sz val="11"/>
        <color theme="1"/>
        <rFont val="Calibri"/>
        <family val="2"/>
        <scheme val="minor"/>
      </rPr>
      <t xml:space="preserve"> (based on CP'</t>
    </r>
    <r>
      <rPr>
        <vertAlign val="subscript"/>
        <sz val="11"/>
        <color theme="1"/>
        <rFont val="Calibri"/>
        <family val="2"/>
        <scheme val="minor"/>
      </rPr>
      <t>NEL</t>
    </r>
    <r>
      <rPr>
        <sz val="11"/>
        <color theme="1"/>
        <rFont val="Calibri"/>
        <family val="2"/>
        <scheme val="minor"/>
      </rPr>
      <t>)</t>
    </r>
  </si>
  <si>
    <r>
      <t>% diff from CP'</t>
    </r>
    <r>
      <rPr>
        <sz val="11"/>
        <color theme="1"/>
        <rFont val="Calibri"/>
        <family val="2"/>
        <scheme val="minor"/>
      </rPr>
      <t xml:space="preserve"> (based on CP'</t>
    </r>
    <r>
      <rPr>
        <vertAlign val="subscript"/>
        <sz val="11"/>
        <color theme="1"/>
        <rFont val="Calibri"/>
        <family val="2"/>
        <scheme val="minor"/>
      </rPr>
      <t>700</t>
    </r>
    <r>
      <rPr>
        <sz val="11"/>
        <color theme="1"/>
        <rFont val="Calibri"/>
        <family val="2"/>
        <scheme val="minor"/>
      </rPr>
      <t>)</t>
    </r>
  </si>
  <si>
    <r>
      <t>CP</t>
    </r>
    <r>
      <rPr>
        <vertAlign val="subscript"/>
        <sz val="11"/>
        <color theme="1"/>
        <rFont val="Calibri"/>
        <family val="2"/>
        <scheme val="minor"/>
      </rPr>
      <t>&lt;1.5,+EL,Iavg</t>
    </r>
  </si>
  <si>
    <r>
      <t>% diff from CP'</t>
    </r>
    <r>
      <rPr>
        <sz val="11"/>
        <color theme="1"/>
        <rFont val="Calibri"/>
        <family val="2"/>
        <scheme val="minor"/>
      </rPr>
      <t xml:space="preserve"> (based on CP'</t>
    </r>
    <r>
      <rPr>
        <sz val="11"/>
        <color theme="1"/>
        <rFont val="Calibri"/>
        <family val="2"/>
        <scheme val="minor"/>
      </rPr>
      <t>)</t>
    </r>
  </si>
  <si>
    <r>
      <t>% diff from CP'</t>
    </r>
    <r>
      <rPr>
        <vertAlign val="subscript"/>
        <sz val="11"/>
        <color theme="1"/>
        <rFont val="Calibri"/>
        <family val="2"/>
        <scheme val="minor"/>
      </rPr>
      <t>700</t>
    </r>
    <r>
      <rPr>
        <sz val="11"/>
        <color theme="1"/>
        <rFont val="Calibri"/>
        <family val="2"/>
        <scheme val="minor"/>
      </rPr>
      <t xml:space="preserve"> (based on CP'</t>
    </r>
    <r>
      <rPr>
        <vertAlign val="subscript"/>
        <sz val="11"/>
        <color theme="1"/>
        <rFont val="Calibri"/>
        <family val="2"/>
        <scheme val="minor"/>
      </rPr>
      <t>700</t>
    </r>
    <r>
      <rPr>
        <sz val="11"/>
        <color theme="1"/>
        <rFont val="Calibri"/>
        <family val="2"/>
        <scheme val="minor"/>
      </rPr>
      <t>)</t>
    </r>
  </si>
  <si>
    <r>
      <t>% diff from CP'</t>
    </r>
    <r>
      <rPr>
        <vertAlign val="subscript"/>
        <sz val="11"/>
        <color theme="1"/>
        <rFont val="Calibri"/>
        <family val="2"/>
        <scheme val="minor"/>
      </rPr>
      <t>NEL</t>
    </r>
    <r>
      <rPr>
        <sz val="11"/>
        <color theme="1"/>
        <rFont val="Calibri"/>
        <family val="2"/>
        <scheme val="minor"/>
      </rPr>
      <t xml:space="preserve"> (based on CP'</t>
    </r>
    <r>
      <rPr>
        <vertAlign val="subscript"/>
        <sz val="11"/>
        <color theme="1"/>
        <rFont val="Calibri"/>
        <family val="2"/>
        <scheme val="minor"/>
      </rPr>
      <t>NEL,700</t>
    </r>
    <r>
      <rPr>
        <sz val="11"/>
        <color theme="1"/>
        <rFont val="Calibri"/>
        <family val="2"/>
        <scheme val="minor"/>
      </rPr>
      <t>)</t>
    </r>
  </si>
  <si>
    <r>
      <t>% diff from CP</t>
    </r>
    <r>
      <rPr>
        <vertAlign val="subscript"/>
        <sz val="11"/>
        <color theme="1"/>
        <rFont val="Calibri"/>
        <family val="2"/>
        <scheme val="minor"/>
      </rPr>
      <t>&lt;1.5, 10,Iavg</t>
    </r>
    <r>
      <rPr>
        <sz val="11"/>
        <color theme="1"/>
        <rFont val="Calibri"/>
        <family val="2"/>
        <scheme val="minor"/>
      </rPr>
      <t xml:space="preserve"> (based on CP'</t>
    </r>
    <r>
      <rPr>
        <vertAlign val="subscript"/>
        <sz val="11"/>
        <color theme="1"/>
        <rFont val="Calibri"/>
        <family val="2"/>
        <scheme val="minor"/>
      </rPr>
      <t>NEL</t>
    </r>
    <r>
      <rPr>
        <sz val="11"/>
        <color theme="1"/>
        <rFont val="Calibri"/>
        <family val="2"/>
        <scheme val="minor"/>
      </rPr>
      <t>)</t>
    </r>
  </si>
  <si>
    <t>Global Sun Oven</t>
  </si>
  <si>
    <t>Sun Chef Cooker</t>
  </si>
  <si>
    <t>Solar cooker name:</t>
  </si>
  <si>
    <t>Solar cooker type:</t>
  </si>
  <si>
    <t>panel</t>
  </si>
  <si>
    <t>box</t>
  </si>
  <si>
    <t>parabolic</t>
  </si>
  <si>
    <t xml:space="preserve">10-minute averages                      </t>
  </si>
  <si>
    <t>(Watts)</t>
  </si>
  <si>
    <r>
      <rPr>
        <sz val="11"/>
        <color theme="1"/>
        <rFont val="Calibri"/>
        <family val="2"/>
      </rPr>
      <t>(°</t>
    </r>
    <r>
      <rPr>
        <sz val="11"/>
        <color theme="1"/>
        <rFont val="Calibri"/>
        <family val="2"/>
        <scheme val="minor"/>
      </rPr>
      <t>C)</t>
    </r>
  </si>
  <si>
    <t>Temperature difference between water in pot and ambient air</t>
  </si>
  <si>
    <t>Cooking power, standard, per ASAE S580.1 *</t>
  </si>
  <si>
    <t>* ASAE S580.1 NOV2013, Testing and Reporting Solar Cooker Performance. American Society of Agricultural and Biological Engineers, St. Joseph, Michigan, USA.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</si>
</sst>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h:mm:ss;@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vertAlign val="subscript"/>
      <sz val="14"/>
      <color theme="1"/>
      <name val="Calibri"/>
      <family val="2"/>
      <scheme val="minor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48118533890809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2" fontId="0" fillId="0" borderId="0" xfId="0" applyNumberFormat="1"/>
    <xf numFmtId="0" fontId="1" fillId="0" borderId="0" xfId="0" applyFont="1"/>
    <xf numFmtId="0" fontId="0" fillId="0" borderId="1" xfId="0" applyBorder="1"/>
    <xf numFmtId="164" fontId="0" fillId="0" borderId="0" xfId="0" applyNumberFormat="1"/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164" fontId="4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4" fillId="0" borderId="1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2" xfId="0" applyFont="1" applyBorder="1"/>
    <xf numFmtId="0" fontId="0" fillId="0" borderId="0" xfId="0" quotePrefix="1" applyAlignment="1">
      <alignment horizontal="center"/>
    </xf>
    <xf numFmtId="0" fontId="3" fillId="0" borderId="0" xfId="0" applyFont="1" applyAlignment="1">
      <alignment horizontal="center" wrapText="1"/>
    </xf>
    <xf numFmtId="164" fontId="1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 wrapText="1"/>
    </xf>
    <xf numFmtId="164" fontId="5" fillId="0" borderId="3" xfId="0" applyNumberFormat="1" applyFont="1" applyBorder="1"/>
    <xf numFmtId="0" fontId="0" fillId="0" borderId="0" xfId="0" applyBorder="1" applyAlignment="1">
      <alignment wrapText="1"/>
    </xf>
    <xf numFmtId="164" fontId="3" fillId="3" borderId="0" xfId="0" applyNumberFormat="1" applyFont="1" applyFill="1" applyAlignment="1">
      <alignment horizontal="center"/>
    </xf>
    <xf numFmtId="164" fontId="4" fillId="3" borderId="0" xfId="0" applyNumberFormat="1" applyFont="1" applyFill="1" applyBorder="1" applyAlignment="1" applyProtection="1">
      <alignment horizontal="center"/>
      <protection locked="0"/>
    </xf>
    <xf numFmtId="164" fontId="4" fillId="3" borderId="1" xfId="0" applyNumberFormat="1" applyFont="1" applyFill="1" applyBorder="1" applyAlignment="1" applyProtection="1">
      <alignment horizontal="center"/>
      <protection locked="0"/>
    </xf>
    <xf numFmtId="0" fontId="0" fillId="3" borderId="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0" xfId="0" applyFill="1" applyAlignment="1">
      <alignment horizontal="center"/>
    </xf>
    <xf numFmtId="2" fontId="0" fillId="3" borderId="0" xfId="0" applyNumberFormat="1" applyFill="1" applyAlignment="1">
      <alignment horizontal="center"/>
    </xf>
    <xf numFmtId="0" fontId="0" fillId="0" borderId="0" xfId="0" applyFill="1"/>
    <xf numFmtId="164" fontId="0" fillId="0" borderId="0" xfId="0" applyNumberFormat="1" applyFill="1" applyAlignment="1">
      <alignment horizontal="center"/>
    </xf>
    <xf numFmtId="0" fontId="0" fillId="2" borderId="1" xfId="0" applyFill="1" applyBorder="1"/>
    <xf numFmtId="164" fontId="0" fillId="2" borderId="0" xfId="0" applyNumberFormat="1" applyFill="1" applyAlignment="1">
      <alignment horizontal="center"/>
    </xf>
    <xf numFmtId="0" fontId="0" fillId="4" borderId="1" xfId="0" applyFill="1" applyBorder="1"/>
    <xf numFmtId="164" fontId="0" fillId="4" borderId="0" xfId="0" applyNumberForma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166" fontId="5" fillId="0" borderId="0" xfId="0" applyNumberFormat="1" applyFont="1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Font="1" applyBorder="1" applyAlignment="1">
      <alignment horizontal="center" wrapText="1"/>
    </xf>
    <xf numFmtId="166" fontId="0" fillId="0" borderId="0" xfId="0" applyNumberFormat="1" applyFont="1" applyBorder="1" applyAlignment="1">
      <alignment wrapText="1"/>
    </xf>
    <xf numFmtId="0" fontId="0" fillId="0" borderId="0" xfId="0" applyFont="1" applyBorder="1"/>
    <xf numFmtId="0" fontId="0" fillId="0" borderId="1" xfId="0" applyBorder="1" applyAlignment="1">
      <alignment horizontal="center" vertical="center"/>
    </xf>
    <xf numFmtId="0" fontId="5" fillId="0" borderId="0" xfId="0" applyFont="1"/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5" borderId="0" xfId="0" applyFill="1"/>
    <xf numFmtId="0" fontId="0" fillId="5" borderId="0" xfId="0" applyFont="1" applyFill="1" applyBorder="1"/>
    <xf numFmtId="0" fontId="0" fillId="5" borderId="0" xfId="0" applyFill="1" applyAlignment="1">
      <alignment vertical="center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B34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R63"/>
  <sheetViews>
    <sheetView workbookViewId="0">
      <pane xSplit="2" topLeftCell="C1" activePane="topRight" state="frozen"/>
      <selection pane="topRight" activeCell="D31" sqref="D31"/>
    </sheetView>
  </sheetViews>
  <sheetFormatPr defaultRowHeight="15" x14ac:dyDescent="0.25"/>
  <cols>
    <col min="2" max="2" width="21.42578125" customWidth="1"/>
    <col min="3" max="3" width="19.28515625" customWidth="1"/>
    <col min="4" max="4" width="19.140625" customWidth="1"/>
    <col min="5" max="5" width="25.85546875" customWidth="1"/>
    <col min="6" max="6" width="18.42578125" customWidth="1"/>
    <col min="7" max="7" width="23.28515625" customWidth="1"/>
    <col min="8" max="8" width="22.5703125" customWidth="1"/>
    <col min="9" max="9" width="17.42578125" customWidth="1"/>
    <col min="10" max="10" width="13.5703125" customWidth="1"/>
    <col min="11" max="11" width="15.7109375" customWidth="1"/>
    <col min="14" max="14" width="10.42578125" customWidth="1"/>
    <col min="17" max="17" width="14.7109375" customWidth="1"/>
  </cols>
  <sheetData>
    <row r="2" spans="2:10" x14ac:dyDescent="0.25">
      <c r="F2" s="19" t="s">
        <v>11</v>
      </c>
      <c r="G2" s="24">
        <f>AVERAGE(949,936.3,959.5)</f>
        <v>948.26666666666677</v>
      </c>
    </row>
    <row r="3" spans="2:10" ht="18.75" x14ac:dyDescent="0.3">
      <c r="B3" s="2" t="s">
        <v>6</v>
      </c>
    </row>
    <row r="4" spans="2:10" x14ac:dyDescent="0.25">
      <c r="C4" t="s">
        <v>2</v>
      </c>
      <c r="D4">
        <v>6061.3</v>
      </c>
      <c r="F4" t="s">
        <v>0</v>
      </c>
      <c r="G4">
        <v>3200.2</v>
      </c>
      <c r="I4" t="s">
        <v>1</v>
      </c>
      <c r="J4">
        <v>2008.1</v>
      </c>
    </row>
    <row r="5" spans="2:10" x14ac:dyDescent="0.25">
      <c r="C5" s="3" t="s">
        <v>3</v>
      </c>
      <c r="D5" s="3"/>
      <c r="F5" s="3" t="s">
        <v>3</v>
      </c>
      <c r="G5" s="3"/>
      <c r="I5" s="3" t="s">
        <v>3</v>
      </c>
      <c r="J5" s="3"/>
    </row>
    <row r="6" spans="2:10" x14ac:dyDescent="0.25">
      <c r="B6" t="s">
        <v>13</v>
      </c>
      <c r="C6" s="32">
        <v>97.027777777777786</v>
      </c>
      <c r="D6" s="6"/>
      <c r="E6" s="6"/>
      <c r="F6" s="32">
        <v>194.69444444444443</v>
      </c>
      <c r="G6" s="6"/>
      <c r="H6" s="6"/>
      <c r="I6" s="31">
        <v>228.92</v>
      </c>
      <c r="J6" s="6"/>
    </row>
    <row r="7" spans="2:10" x14ac:dyDescent="0.25">
      <c r="B7" t="s">
        <v>12</v>
      </c>
      <c r="C7" s="32">
        <v>85.208333333333371</v>
      </c>
      <c r="D7" s="6"/>
      <c r="E7" s="6"/>
      <c r="F7" s="32">
        <v>166.1666666666666</v>
      </c>
      <c r="G7" s="6"/>
      <c r="H7" s="6"/>
      <c r="I7" s="31">
        <v>215.42</v>
      </c>
      <c r="J7" s="6"/>
    </row>
    <row r="9" spans="2:10" s="1" customFormat="1" x14ac:dyDescent="0.25">
      <c r="B9" s="1" t="s">
        <v>4</v>
      </c>
      <c r="C9" s="17">
        <f>C6-C7</f>
        <v>11.819444444444414</v>
      </c>
      <c r="D9" s="17"/>
      <c r="E9" s="17"/>
      <c r="F9" s="17">
        <f>F6-F7</f>
        <v>28.527777777777828</v>
      </c>
      <c r="G9" s="18"/>
      <c r="H9" s="17"/>
      <c r="I9" s="17">
        <f>I6-I7</f>
        <v>13.5</v>
      </c>
      <c r="J9" s="17"/>
    </row>
    <row r="10" spans="2:10" x14ac:dyDescent="0.25">
      <c r="C10" s="6"/>
      <c r="D10" s="6"/>
      <c r="E10" s="6"/>
      <c r="F10" s="6"/>
      <c r="G10" s="6"/>
      <c r="H10" s="6"/>
      <c r="I10" s="6"/>
      <c r="J10" s="6"/>
    </row>
    <row r="11" spans="2:10" x14ac:dyDescent="0.25">
      <c r="B11" t="s">
        <v>5</v>
      </c>
      <c r="C11" s="31">
        <v>-2.68</v>
      </c>
      <c r="D11" s="6"/>
      <c r="E11" s="6"/>
      <c r="F11" s="31">
        <v>-0.86</v>
      </c>
      <c r="G11" s="6"/>
      <c r="H11" s="6"/>
      <c r="I11" s="31">
        <v>-1.62</v>
      </c>
      <c r="J11" s="6"/>
    </row>
    <row r="12" spans="2:10" x14ac:dyDescent="0.25">
      <c r="B12" t="s">
        <v>8</v>
      </c>
      <c r="C12" s="31">
        <v>332</v>
      </c>
      <c r="D12" s="5">
        <f>C12/D4</f>
        <v>5.4773728408097272E-2</v>
      </c>
      <c r="E12" s="6"/>
      <c r="F12" s="31">
        <v>108</v>
      </c>
      <c r="G12" s="5">
        <f>F12/G4</f>
        <v>3.37478907568277E-2</v>
      </c>
      <c r="H12" s="6"/>
      <c r="I12" s="31">
        <v>106</v>
      </c>
      <c r="J12" s="5">
        <f>I12/J4</f>
        <v>5.2786215825905085E-2</v>
      </c>
    </row>
    <row r="13" spans="2:10" x14ac:dyDescent="0.25">
      <c r="C13" s="6"/>
      <c r="D13" s="5"/>
      <c r="E13" s="6"/>
      <c r="F13" s="6"/>
      <c r="G13" s="5"/>
      <c r="H13" s="6"/>
      <c r="I13" s="6"/>
      <c r="J13" s="5"/>
    </row>
    <row r="14" spans="2:10" ht="29.25" customHeight="1" x14ac:dyDescent="0.25">
      <c r="C14" s="20" t="s">
        <v>25</v>
      </c>
      <c r="D14" s="23" t="s">
        <v>24</v>
      </c>
      <c r="E14" s="6"/>
      <c r="F14" s="6"/>
      <c r="I14" s="6"/>
      <c r="J14" s="5"/>
    </row>
    <row r="15" spans="2:10" x14ac:dyDescent="0.25">
      <c r="B15" t="s">
        <v>21</v>
      </c>
      <c r="C15" s="31">
        <v>0.28689999999999999</v>
      </c>
      <c r="D15" s="31">
        <v>228.92</v>
      </c>
      <c r="F15" s="6"/>
      <c r="I15" s="6"/>
      <c r="J15" s="5"/>
    </row>
    <row r="16" spans="2:10" x14ac:dyDescent="0.25">
      <c r="B16" t="s">
        <v>22</v>
      </c>
      <c r="C16" s="31">
        <v>0.52470000000000006</v>
      </c>
      <c r="D16" s="32">
        <v>194.69</v>
      </c>
      <c r="E16" s="6"/>
      <c r="F16" s="6"/>
      <c r="I16" s="6"/>
      <c r="J16" s="5"/>
    </row>
    <row r="17" spans="2:11" x14ac:dyDescent="0.25">
      <c r="B17" t="s">
        <v>23</v>
      </c>
      <c r="C17" s="31">
        <v>0.8659</v>
      </c>
      <c r="D17" s="32">
        <v>97.03</v>
      </c>
      <c r="E17" s="6"/>
      <c r="F17" s="6"/>
      <c r="I17" s="6"/>
      <c r="J17" s="5"/>
    </row>
    <row r="18" spans="2:11" x14ac:dyDescent="0.25">
      <c r="C18" s="6"/>
      <c r="D18" s="5"/>
      <c r="E18" s="6"/>
      <c r="F18" s="6"/>
      <c r="I18" s="6"/>
      <c r="J18" s="5"/>
    </row>
    <row r="19" spans="2:11" x14ac:dyDescent="0.25">
      <c r="C19" s="6"/>
      <c r="D19" s="6"/>
      <c r="E19" s="6"/>
      <c r="F19" s="6"/>
      <c r="G19" s="6"/>
      <c r="H19" s="6"/>
      <c r="I19" s="6"/>
      <c r="J19" s="6"/>
    </row>
    <row r="20" spans="2:11" ht="18.75" customHeight="1" x14ac:dyDescent="0.3">
      <c r="B20" s="2" t="s">
        <v>7</v>
      </c>
      <c r="H20" s="25"/>
    </row>
    <row r="21" spans="2:11" ht="19.5" customHeight="1" x14ac:dyDescent="0.3">
      <c r="B21" s="2"/>
      <c r="E21" s="41" t="s">
        <v>20</v>
      </c>
      <c r="G21" t="str">
        <f>"adj to Iavg ("&amp;ROUND(G2,1)&amp;" W/m2)"</f>
        <v>adj to Iavg (948.3 W/m2)</v>
      </c>
      <c r="H21" s="25"/>
    </row>
    <row r="22" spans="2:11" ht="18" x14ac:dyDescent="0.35">
      <c r="C22" s="3" t="s">
        <v>29</v>
      </c>
      <c r="D22" s="3" t="s">
        <v>30</v>
      </c>
      <c r="E22" s="42"/>
      <c r="G22" s="3" t="s">
        <v>31</v>
      </c>
      <c r="H22" s="3" t="s">
        <v>46</v>
      </c>
    </row>
    <row r="23" spans="2:11" ht="15.75" x14ac:dyDescent="0.25">
      <c r="B23" t="s">
        <v>1</v>
      </c>
      <c r="C23" s="26">
        <v>25.1</v>
      </c>
      <c r="D23" s="26">
        <v>25.3</v>
      </c>
      <c r="E23" s="7">
        <f>ABS(C23-D23)/D23*100</f>
        <v>0.79051383399209207</v>
      </c>
      <c r="G23" s="26">
        <v>34.200000000000003</v>
      </c>
      <c r="H23" s="36">
        <f>ABS(G23-G30)/G30*100</f>
        <v>46.226415094339615</v>
      </c>
    </row>
    <row r="24" spans="2:11" ht="15.75" x14ac:dyDescent="0.25">
      <c r="B24" t="s">
        <v>0</v>
      </c>
      <c r="C24" s="26">
        <v>51.1</v>
      </c>
      <c r="D24" s="26">
        <v>64.8</v>
      </c>
      <c r="E24" s="7">
        <f t="shared" ref="E24:E25" si="0">ABS(C24-D24)/D24*100</f>
        <v>21.141975308641968</v>
      </c>
      <c r="G24" s="26">
        <v>71</v>
      </c>
      <c r="H24" s="36">
        <f t="shared" ref="H24:H25" si="1">ABS(G24-G31)/G31*100</f>
        <v>17.728852838933946</v>
      </c>
    </row>
    <row r="25" spans="2:11" ht="15.75" x14ac:dyDescent="0.25">
      <c r="B25" t="s">
        <v>2</v>
      </c>
      <c r="C25" s="26">
        <v>196.1</v>
      </c>
      <c r="D25" s="26">
        <v>197.6</v>
      </c>
      <c r="E25" s="7">
        <f t="shared" si="0"/>
        <v>0.75910931174089069</v>
      </c>
      <c r="G25" s="26">
        <v>270.10000000000002</v>
      </c>
      <c r="H25" s="36">
        <f t="shared" si="1"/>
        <v>21.459726664728109</v>
      </c>
    </row>
    <row r="26" spans="2:11" x14ac:dyDescent="0.25">
      <c r="H26" s="6"/>
      <c r="I26" s="6"/>
      <c r="J26" s="6"/>
      <c r="K26" s="6"/>
    </row>
    <row r="27" spans="2:11" x14ac:dyDescent="0.25">
      <c r="F27" s="33"/>
      <c r="G27" s="33"/>
    </row>
    <row r="28" spans="2:11" ht="19.5" x14ac:dyDescent="0.35">
      <c r="B28" s="2" t="s">
        <v>35</v>
      </c>
    </row>
    <row r="29" spans="2:11" ht="18" x14ac:dyDescent="0.35">
      <c r="B29" s="10"/>
      <c r="C29" s="3" t="s">
        <v>10</v>
      </c>
      <c r="D29" s="37" t="s">
        <v>33</v>
      </c>
      <c r="E29" s="3" t="s">
        <v>44</v>
      </c>
      <c r="G29" s="3" t="s">
        <v>9</v>
      </c>
      <c r="H29" s="3" t="s">
        <v>32</v>
      </c>
    </row>
    <row r="30" spans="2:11" ht="15.75" x14ac:dyDescent="0.25">
      <c r="B30" s="10" t="s">
        <v>1</v>
      </c>
      <c r="C30" s="26">
        <v>46.5</v>
      </c>
      <c r="D30" s="38">
        <f>ABS(D23-C30)/C30*100</f>
        <v>45.591397849462361</v>
      </c>
      <c r="E30" s="34">
        <f>ABS(G30-C30)/C30*100</f>
        <v>36.774193548387103</v>
      </c>
      <c r="G30" s="26">
        <v>63.6</v>
      </c>
      <c r="H30" s="7">
        <f>ABS(G30-D23)/G30*100</f>
        <v>60.220125786163514</v>
      </c>
    </row>
    <row r="31" spans="2:11" ht="15.75" x14ac:dyDescent="0.25">
      <c r="B31" s="10" t="s">
        <v>0</v>
      </c>
      <c r="C31" s="26">
        <v>64.5</v>
      </c>
      <c r="D31" s="38">
        <f>ABS(D24-C31)/C31*100</f>
        <v>0.46511627906976299</v>
      </c>
      <c r="E31" s="34">
        <f t="shared" ref="E31:E32" si="2">ABS(G31-C31)/C31*100</f>
        <v>33.798449612403097</v>
      </c>
      <c r="G31" s="26">
        <v>86.3</v>
      </c>
      <c r="H31" s="7">
        <f>ABS(G31-D24)/G31*100</f>
        <v>24.913093858632678</v>
      </c>
    </row>
    <row r="32" spans="2:11" ht="15.75" x14ac:dyDescent="0.25">
      <c r="B32" s="10" t="s">
        <v>2</v>
      </c>
      <c r="C32" s="26">
        <v>253.7</v>
      </c>
      <c r="D32" s="38">
        <f>ABS(D25-C32)/C32*100</f>
        <v>22.112731572723689</v>
      </c>
      <c r="E32" s="34">
        <f t="shared" si="2"/>
        <v>35.553803705163581</v>
      </c>
      <c r="G32" s="26">
        <v>343.9</v>
      </c>
      <c r="H32" s="7">
        <f>ABS(G32-D25)/G32*100</f>
        <v>42.541436464088392</v>
      </c>
    </row>
    <row r="33" spans="2:11" ht="15.75" x14ac:dyDescent="0.25">
      <c r="C33" s="8"/>
    </row>
    <row r="34" spans="2:11" ht="19.5" x14ac:dyDescent="0.35">
      <c r="B34" s="2" t="s">
        <v>41</v>
      </c>
      <c r="G34" t="str">
        <f>G21</f>
        <v>adj to Iavg (948.3 W/m2)</v>
      </c>
      <c r="H34" s="25"/>
    </row>
    <row r="35" spans="2:11" ht="18" x14ac:dyDescent="0.35">
      <c r="C35" s="3" t="s">
        <v>42</v>
      </c>
      <c r="D35" s="3" t="s">
        <v>46</v>
      </c>
      <c r="E35" s="35" t="s">
        <v>47</v>
      </c>
      <c r="G35" s="3" t="s">
        <v>45</v>
      </c>
      <c r="H35" s="35" t="s">
        <v>46</v>
      </c>
    </row>
    <row r="36" spans="2:11" ht="15.75" x14ac:dyDescent="0.25">
      <c r="B36" s="10" t="s">
        <v>1</v>
      </c>
      <c r="C36" s="26">
        <v>48</v>
      </c>
      <c r="D36" s="7">
        <f>ABS(C36-G30)/G30*100</f>
        <v>24.528301886792455</v>
      </c>
      <c r="E36" s="36">
        <f>ABS(C36-C30)/C30*100</f>
        <v>3.225806451612903</v>
      </c>
      <c r="G36" s="26">
        <v>56.8</v>
      </c>
      <c r="H36" s="36">
        <f>ABS(G36-G30)/G30*100</f>
        <v>10.691823899371075</v>
      </c>
    </row>
    <row r="37" spans="2:11" ht="18" customHeight="1" x14ac:dyDescent="0.25">
      <c r="B37" s="10" t="s">
        <v>0</v>
      </c>
      <c r="C37" s="26">
        <v>72.099999999999994</v>
      </c>
      <c r="D37" s="7">
        <f t="shared" ref="D37:D38" si="3">ABS(C37-G31)/G31*100</f>
        <v>16.454229432213214</v>
      </c>
      <c r="E37" s="36">
        <f t="shared" ref="E37:E38" si="4">ABS(C37-C31)/C31*100</f>
        <v>11.782945736434099</v>
      </c>
      <c r="G37" s="26">
        <v>78.3</v>
      </c>
      <c r="H37" s="36">
        <f t="shared" ref="H37:H38" si="5">ABS(G37-G31)/G31*100</f>
        <v>9.2699884125144845</v>
      </c>
    </row>
    <row r="38" spans="2:11" ht="18" customHeight="1" x14ac:dyDescent="0.25">
      <c r="B38" s="10" t="s">
        <v>2</v>
      </c>
      <c r="C38" s="26">
        <v>241</v>
      </c>
      <c r="D38" s="7">
        <f t="shared" si="3"/>
        <v>29.921488804885136</v>
      </c>
      <c r="E38" s="36">
        <f t="shared" si="4"/>
        <v>5.0059124950729164</v>
      </c>
      <c r="G38" s="26">
        <v>313.5</v>
      </c>
      <c r="H38" s="36">
        <f t="shared" si="5"/>
        <v>8.8397790055248553</v>
      </c>
    </row>
    <row r="39" spans="2:11" ht="15.75" x14ac:dyDescent="0.25">
      <c r="C39" s="8"/>
    </row>
    <row r="40" spans="2:11" ht="20.25" customHeight="1" x14ac:dyDescent="0.35">
      <c r="B40" s="2" t="s">
        <v>36</v>
      </c>
      <c r="C40" s="8"/>
    </row>
    <row r="41" spans="2:11" ht="18.75" x14ac:dyDescent="0.3">
      <c r="B41" s="2"/>
      <c r="C41" s="8"/>
      <c r="H41" s="43" t="s">
        <v>49</v>
      </c>
      <c r="I41" s="41" t="s">
        <v>39</v>
      </c>
      <c r="J41" s="41" t="s">
        <v>43</v>
      </c>
    </row>
    <row r="42" spans="2:11" ht="18" x14ac:dyDescent="0.35">
      <c r="B42" s="10"/>
      <c r="C42" s="3" t="s">
        <v>37</v>
      </c>
      <c r="D42" s="35" t="s">
        <v>40</v>
      </c>
      <c r="E42" s="3" t="s">
        <v>48</v>
      </c>
      <c r="G42" s="3" t="s">
        <v>38</v>
      </c>
      <c r="H42" s="44"/>
      <c r="I42" s="42"/>
      <c r="J42" s="42"/>
      <c r="K42" s="3"/>
    </row>
    <row r="43" spans="2:11" ht="15.75" x14ac:dyDescent="0.25">
      <c r="B43" s="10" t="s">
        <v>1</v>
      </c>
      <c r="C43" s="26">
        <v>29.8</v>
      </c>
      <c r="D43" s="36">
        <f>ABS(D23-C43)/C43*100</f>
        <v>15.100671140939598</v>
      </c>
      <c r="E43" s="7">
        <f>ABS(G43-C43)/C43*100</f>
        <v>36.577181208053702</v>
      </c>
      <c r="G43" s="26">
        <v>40.700000000000003</v>
      </c>
      <c r="H43" s="39">
        <f>ABS(G43-G23)/G43*100</f>
        <v>15.970515970515969</v>
      </c>
      <c r="I43" s="34">
        <f>ABS(D23-G43)/G43*100</f>
        <v>37.837837837837839</v>
      </c>
      <c r="J43" s="7">
        <f>ABS(G30-G43)/G43*100</f>
        <v>56.26535626535626</v>
      </c>
    </row>
    <row r="44" spans="2:11" ht="15.75" x14ac:dyDescent="0.25">
      <c r="B44" s="10" t="s">
        <v>0</v>
      </c>
      <c r="C44" s="26">
        <v>59.1</v>
      </c>
      <c r="D44" s="36">
        <f>ABS(D24-C44)/C44*100</f>
        <v>9.6446700507614143</v>
      </c>
      <c r="E44" s="7">
        <f t="shared" ref="E44:E45" si="6">ABS(G44-C44)/C44*100</f>
        <v>33.502538071065999</v>
      </c>
      <c r="G44" s="26">
        <v>78.900000000000006</v>
      </c>
      <c r="H44" s="39">
        <f t="shared" ref="H44:H45" si="7">ABS(G44-G24)/G44*100</f>
        <v>10.012674271229411</v>
      </c>
      <c r="I44" s="34">
        <f>ABS(D24-G44)/G44*100</f>
        <v>17.870722433460084</v>
      </c>
      <c r="J44" s="7">
        <f>ABS(G31-G44)/G44*100</f>
        <v>9.3789607097591787</v>
      </c>
    </row>
    <row r="45" spans="2:11" ht="15.75" x14ac:dyDescent="0.25">
      <c r="B45" s="10" t="s">
        <v>2</v>
      </c>
      <c r="C45" s="26">
        <v>224.1</v>
      </c>
      <c r="D45" s="36">
        <f>ABS(D25-C45)/C45*100</f>
        <v>11.825078090138332</v>
      </c>
      <c r="E45" s="7">
        <f t="shared" si="6"/>
        <v>35.5644801427934</v>
      </c>
      <c r="G45" s="26">
        <v>303.8</v>
      </c>
      <c r="H45" s="39">
        <f t="shared" si="7"/>
        <v>11.092824226464776</v>
      </c>
      <c r="I45" s="34">
        <f>ABS(D25-G45)/G45*100</f>
        <v>34.95720868992759</v>
      </c>
      <c r="J45" s="7">
        <f>ABS(G32-G45)/G45*100</f>
        <v>13.199473337722173</v>
      </c>
    </row>
    <row r="46" spans="2:11" ht="15.75" x14ac:dyDescent="0.25">
      <c r="C46" s="8"/>
    </row>
    <row r="47" spans="2:11" ht="19.5" x14ac:dyDescent="0.35">
      <c r="B47" s="2" t="s">
        <v>34</v>
      </c>
      <c r="C47" s="8"/>
      <c r="I47" s="10"/>
    </row>
    <row r="48" spans="2:11" ht="36" x14ac:dyDescent="0.35">
      <c r="C48" s="9" t="s">
        <v>28</v>
      </c>
      <c r="D48" s="21" t="s">
        <v>27</v>
      </c>
      <c r="E48" s="21" t="s">
        <v>26</v>
      </c>
    </row>
    <row r="49" spans="2:18" ht="18.75" x14ac:dyDescent="0.3">
      <c r="B49" s="10" t="s">
        <v>1</v>
      </c>
      <c r="C49" s="26">
        <v>25.3</v>
      </c>
      <c r="D49" s="26">
        <v>25.1</v>
      </c>
      <c r="E49" s="22">
        <f>ABS(C49-D49)/C49*100</f>
        <v>0.79051383399209207</v>
      </c>
    </row>
    <row r="50" spans="2:18" ht="18.75" x14ac:dyDescent="0.3">
      <c r="B50" s="10" t="s">
        <v>0</v>
      </c>
      <c r="C50" s="26">
        <v>64.8</v>
      </c>
      <c r="D50" s="26">
        <v>65.099999999999994</v>
      </c>
      <c r="E50" s="22">
        <f t="shared" ref="E50:E51" si="8">ABS(C50-D50)/C50*100</f>
        <v>0.46296296296295858</v>
      </c>
    </row>
    <row r="51" spans="2:18" ht="18.75" x14ac:dyDescent="0.3">
      <c r="B51" s="10" t="s">
        <v>2</v>
      </c>
      <c r="C51" s="26">
        <v>197.6</v>
      </c>
      <c r="D51" s="26">
        <v>194.6</v>
      </c>
      <c r="E51" s="22">
        <f t="shared" si="8"/>
        <v>1.5182186234817814</v>
      </c>
    </row>
    <row r="52" spans="2:18" ht="15.75" x14ac:dyDescent="0.25">
      <c r="C52" s="8"/>
    </row>
    <row r="53" spans="2:18" ht="15.75" x14ac:dyDescent="0.25">
      <c r="G53" s="9"/>
      <c r="H53" s="7"/>
    </row>
    <row r="54" spans="2:18" ht="18.75" x14ac:dyDescent="0.3">
      <c r="B54" s="2" t="s">
        <v>14</v>
      </c>
    </row>
    <row r="55" spans="2:18" x14ac:dyDescent="0.25">
      <c r="C55" s="11" t="s">
        <v>15</v>
      </c>
      <c r="D55" s="11" t="s">
        <v>16</v>
      </c>
      <c r="E55" s="12" t="s">
        <v>17</v>
      </c>
      <c r="F55" s="11" t="s">
        <v>16</v>
      </c>
      <c r="I55" s="11" t="s">
        <v>15</v>
      </c>
      <c r="J55" s="11" t="s">
        <v>16</v>
      </c>
      <c r="K55" s="12" t="s">
        <v>17</v>
      </c>
      <c r="L55" s="11" t="s">
        <v>16</v>
      </c>
      <c r="O55" s="11" t="s">
        <v>15</v>
      </c>
      <c r="P55" s="11" t="s">
        <v>16</v>
      </c>
      <c r="Q55" s="12" t="s">
        <v>17</v>
      </c>
      <c r="R55" s="11" t="s">
        <v>16</v>
      </c>
    </row>
    <row r="56" spans="2:18" x14ac:dyDescent="0.25">
      <c r="B56" t="s">
        <v>1</v>
      </c>
      <c r="C56" s="27">
        <v>2007.9</v>
      </c>
      <c r="D56" s="14">
        <v>0.1</v>
      </c>
      <c r="E56" s="27">
        <v>1842.6</v>
      </c>
      <c r="F56" s="13">
        <v>0.1</v>
      </c>
      <c r="G56" s="13"/>
      <c r="H56" s="14" t="s">
        <v>0</v>
      </c>
      <c r="I56" s="27">
        <v>3200.1</v>
      </c>
      <c r="J56" s="14">
        <v>0.1</v>
      </c>
      <c r="K56" s="27">
        <v>3159</v>
      </c>
      <c r="L56" s="13">
        <v>0.1</v>
      </c>
      <c r="M56" s="14"/>
      <c r="N56" t="s">
        <v>2</v>
      </c>
      <c r="O56" s="27">
        <v>6061.3</v>
      </c>
      <c r="P56" s="13">
        <v>0.1</v>
      </c>
      <c r="Q56" s="27">
        <v>5816.3</v>
      </c>
      <c r="R56" s="13">
        <v>0.1</v>
      </c>
    </row>
    <row r="57" spans="2:18" x14ac:dyDescent="0.25">
      <c r="C57" s="27">
        <v>2007.6999999999998</v>
      </c>
      <c r="D57" s="14">
        <v>0.1</v>
      </c>
      <c r="E57" s="27">
        <v>1861.1000000000004</v>
      </c>
      <c r="F57" s="13">
        <v>0.1</v>
      </c>
      <c r="G57" s="14"/>
      <c r="H57" s="14"/>
      <c r="I57" s="27">
        <v>3200.2000000000003</v>
      </c>
      <c r="J57" s="14">
        <v>0.1</v>
      </c>
      <c r="K57" s="27">
        <v>3163.5</v>
      </c>
      <c r="L57" s="13">
        <v>0.1</v>
      </c>
      <c r="M57" s="14"/>
      <c r="N57" s="14"/>
      <c r="O57" s="27">
        <v>6061.1</v>
      </c>
      <c r="P57" s="13">
        <v>0.1</v>
      </c>
      <c r="Q57" s="27">
        <v>6005.2000000000007</v>
      </c>
      <c r="R57" s="13">
        <v>0.1</v>
      </c>
    </row>
    <row r="58" spans="2:18" x14ac:dyDescent="0.25">
      <c r="C58" s="28">
        <v>2008</v>
      </c>
      <c r="D58" s="11">
        <v>0.1</v>
      </c>
      <c r="E58" s="28">
        <v>1907.1000000000004</v>
      </c>
      <c r="F58" s="16">
        <v>0.1</v>
      </c>
      <c r="G58" s="14"/>
      <c r="H58" s="14"/>
      <c r="I58" s="28">
        <v>3200</v>
      </c>
      <c r="J58" s="11">
        <v>0.1</v>
      </c>
      <c r="K58" s="28">
        <v>3163.5</v>
      </c>
      <c r="L58" s="16">
        <v>0.1</v>
      </c>
      <c r="M58" s="14"/>
      <c r="N58" s="14"/>
      <c r="O58" s="29">
        <v>6061.2000000000007</v>
      </c>
      <c r="P58" s="13">
        <v>0.1</v>
      </c>
      <c r="Q58" s="29">
        <v>5991.7000000000007</v>
      </c>
      <c r="R58" s="13">
        <v>0.1</v>
      </c>
    </row>
    <row r="59" spans="2:18" x14ac:dyDescent="0.25">
      <c r="B59" t="s">
        <v>18</v>
      </c>
      <c r="C59" s="15">
        <f>AVERAGE(C56:C58)</f>
        <v>2007.8666666666668</v>
      </c>
      <c r="D59" s="15">
        <f>SQRT(COUNT(D56:D58)*0.1^2+STDEV(C56:C58)^2)/COUNT(D56:D58)</f>
        <v>7.6980035891974177E-2</v>
      </c>
      <c r="E59" s="15">
        <f>AVERAGE(E56:E58)</f>
        <v>1870.2666666666671</v>
      </c>
      <c r="F59" s="15">
        <f>SQRT(COUNT(F56:F58)*0.1^2+STDEV(E56:E58)^2)/COUNT(F56:F58)</f>
        <v>11.071050002061662</v>
      </c>
      <c r="G59" s="14"/>
      <c r="H59" s="14"/>
      <c r="I59" s="15">
        <f>AVERAGE(I56:I58)</f>
        <v>3200.1</v>
      </c>
      <c r="J59" s="15">
        <f>SQRT(COUNT(J56:J58)*0.1^2+STDEV(I56:I58)^2)/COUNT(J56:J58)</f>
        <v>6.6666666666689411E-2</v>
      </c>
      <c r="K59" s="15">
        <f>AVERAGE(K56:K58)</f>
        <v>3162</v>
      </c>
      <c r="L59" s="15">
        <f>SQRT(COUNT(L56:L58)*0.1^2+STDEV(K56:K58)^2)/COUNT(L56:L58)</f>
        <v>0.86794777108610255</v>
      </c>
      <c r="M59" s="14"/>
      <c r="N59" s="14"/>
      <c r="O59" s="29">
        <v>6061.2000000000007</v>
      </c>
      <c r="P59" s="13">
        <v>0.1</v>
      </c>
      <c r="Q59" s="29">
        <v>5974.3</v>
      </c>
      <c r="R59" s="13">
        <v>0.1</v>
      </c>
    </row>
    <row r="60" spans="2:18" x14ac:dyDescent="0.25"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30">
        <v>6061.5</v>
      </c>
      <c r="P60" s="16">
        <v>0.1</v>
      </c>
      <c r="Q60" s="30">
        <v>5927.7000000000007</v>
      </c>
      <c r="R60" s="16">
        <v>0.1</v>
      </c>
    </row>
    <row r="61" spans="2:18" x14ac:dyDescent="0.25">
      <c r="C61" s="14"/>
      <c r="D61" t="s">
        <v>19</v>
      </c>
      <c r="E61" s="7">
        <f>ABS(C59-E59)/C59*100</f>
        <v>6.8530446908825118</v>
      </c>
      <c r="F61" s="7">
        <f>E61*SQRT((SQRT(D59^2+F59^2)/(C59-E59))^2+(D59/C59)^2)</f>
        <v>0.55139711571086303</v>
      </c>
      <c r="G61" s="14"/>
      <c r="H61" s="14"/>
      <c r="I61" s="14"/>
      <c r="J61" t="s">
        <v>19</v>
      </c>
      <c r="K61" s="7">
        <f>ABS(I59-K59)/I59*100</f>
        <v>1.1905877941314307</v>
      </c>
      <c r="L61" s="4">
        <f>K61*SQRT((SQRT(J59^2+L59^2)/(I59-K59))^2+(J59/I59)^2)</f>
        <v>2.7202421351592822E-2</v>
      </c>
      <c r="M61" s="14"/>
      <c r="N61" s="14"/>
      <c r="O61" s="15">
        <f>AVERAGE(O56:O60)</f>
        <v>6061.26</v>
      </c>
      <c r="P61" s="15">
        <f>SQRT(COUNT(P56:P60)*0.1^2+STDEV(O56:O60)^2)/COUNT(P56:P60)</f>
        <v>5.4037024344399595E-2</v>
      </c>
      <c r="Q61" s="15">
        <f>AVERAGE(Q56:Q60)</f>
        <v>5943.04</v>
      </c>
      <c r="R61" s="15">
        <f>SQRT(COUNT(R56:R60)*0.1^2+STDEV(Q56:Q60)^2)/COUNT(R56:R60)</f>
        <v>15.332120531746449</v>
      </c>
    </row>
    <row r="63" spans="2:18" x14ac:dyDescent="0.25">
      <c r="P63" t="s">
        <v>19</v>
      </c>
      <c r="Q63" s="7">
        <f>ABS(O61-Q61)/O61*100</f>
        <v>1.9504195497305883</v>
      </c>
      <c r="R63" s="4">
        <f>Q63*SQRT((SQRT(P61^2+R61^2)/(O61-Q61))^2+(P61/O61)^2)</f>
        <v>0.25295426681248728</v>
      </c>
    </row>
  </sheetData>
  <mergeCells count="4">
    <mergeCell ref="E21:E22"/>
    <mergeCell ref="I41:I42"/>
    <mergeCell ref="J41:J42"/>
    <mergeCell ref="H41:H4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72"/>
  <sheetViews>
    <sheetView tabSelected="1" workbookViewId="0"/>
  </sheetViews>
  <sheetFormatPr defaultRowHeight="15" x14ac:dyDescent="0.25"/>
  <cols>
    <col min="1" max="1" width="18.140625" bestFit="1" customWidth="1"/>
    <col min="2" max="2" width="14.7109375" bestFit="1" customWidth="1"/>
    <col min="3" max="3" width="14.42578125" customWidth="1"/>
    <col min="4" max="4" width="2.28515625" customWidth="1"/>
    <col min="5" max="5" width="2.42578125" style="33" customWidth="1"/>
    <col min="6" max="6" width="2.140625" customWidth="1"/>
    <col min="7" max="7" width="15" customWidth="1"/>
    <col min="8" max="8" width="14.140625" customWidth="1"/>
    <col min="9" max="9" width="2" customWidth="1"/>
    <col min="10" max="10" width="2.42578125" style="33" customWidth="1"/>
    <col min="11" max="11" width="2.140625" customWidth="1"/>
    <col min="12" max="12" width="15.85546875" customWidth="1"/>
    <col min="13" max="13" width="14" customWidth="1"/>
  </cols>
  <sheetData>
    <row r="1" spans="1:14" x14ac:dyDescent="0.25">
      <c r="A1" s="51" t="s">
        <v>52</v>
      </c>
      <c r="B1" s="45" t="s">
        <v>1</v>
      </c>
      <c r="C1" s="45"/>
      <c r="E1" s="56"/>
      <c r="G1" s="45" t="s">
        <v>50</v>
      </c>
      <c r="H1" s="45"/>
      <c r="J1" s="56"/>
      <c r="L1" s="45" t="s">
        <v>51</v>
      </c>
      <c r="M1" s="45"/>
    </row>
    <row r="2" spans="1:14" ht="13.9" customHeight="1" x14ac:dyDescent="0.25">
      <c r="A2" t="s">
        <v>53</v>
      </c>
      <c r="B2" s="46" t="s">
        <v>54</v>
      </c>
      <c r="C2" s="46"/>
      <c r="E2" s="56"/>
      <c r="G2" s="46" t="s">
        <v>55</v>
      </c>
      <c r="H2" s="46"/>
      <c r="J2" s="56"/>
      <c r="L2" s="46" t="s">
        <v>56</v>
      </c>
      <c r="M2" s="46"/>
    </row>
    <row r="3" spans="1:14" ht="13.9" customHeight="1" x14ac:dyDescent="0.25">
      <c r="B3" s="6"/>
      <c r="C3" s="6"/>
      <c r="E3" s="56"/>
      <c r="G3" s="6"/>
      <c r="H3" s="6"/>
      <c r="J3" s="56"/>
      <c r="L3" s="6"/>
      <c r="M3" s="6"/>
    </row>
    <row r="4" spans="1:14" ht="15" customHeight="1" x14ac:dyDescent="0.25">
      <c r="A4" s="10"/>
      <c r="B4" s="47" t="s">
        <v>57</v>
      </c>
      <c r="C4" s="47"/>
      <c r="D4" s="48"/>
      <c r="E4" s="57"/>
      <c r="F4" s="49"/>
      <c r="G4" s="47" t="s">
        <v>57</v>
      </c>
      <c r="H4" s="47"/>
      <c r="I4" s="48"/>
      <c r="J4" s="57"/>
      <c r="K4" s="49"/>
      <c r="L4" s="47" t="s">
        <v>57</v>
      </c>
      <c r="M4" s="47"/>
      <c r="N4" s="40"/>
    </row>
    <row r="5" spans="1:14" ht="77.25" customHeight="1" x14ac:dyDescent="0.25">
      <c r="B5" s="53" t="s">
        <v>60</v>
      </c>
      <c r="C5" s="52" t="s">
        <v>61</v>
      </c>
      <c r="D5" s="54"/>
      <c r="E5" s="58"/>
      <c r="F5" s="54"/>
      <c r="G5" s="53" t="s">
        <v>60</v>
      </c>
      <c r="H5" s="52" t="s">
        <v>61</v>
      </c>
      <c r="I5" s="55"/>
      <c r="J5" s="58"/>
      <c r="K5" s="54"/>
      <c r="L5" s="53" t="s">
        <v>60</v>
      </c>
      <c r="M5" s="52" t="s">
        <v>61</v>
      </c>
    </row>
    <row r="6" spans="1:14" x14ac:dyDescent="0.25">
      <c r="B6" s="50" t="s">
        <v>59</v>
      </c>
      <c r="C6" s="50" t="s">
        <v>58</v>
      </c>
      <c r="E6" s="56"/>
      <c r="G6" s="50" t="s">
        <v>59</v>
      </c>
      <c r="H6" s="11" t="s">
        <v>58</v>
      </c>
      <c r="I6" s="6"/>
      <c r="J6" s="56"/>
      <c r="L6" s="50" t="s">
        <v>59</v>
      </c>
      <c r="M6" s="50" t="s">
        <v>58</v>
      </c>
    </row>
    <row r="7" spans="1:14" x14ac:dyDescent="0.25">
      <c r="B7" s="7">
        <v>9.292378407407373</v>
      </c>
      <c r="C7" s="7">
        <v>88.648417106801276</v>
      </c>
      <c r="D7" s="4"/>
      <c r="E7" s="56"/>
      <c r="G7" s="15">
        <v>52.873957555555535</v>
      </c>
      <c r="H7" s="15">
        <v>52.255842305451637</v>
      </c>
      <c r="I7" s="6"/>
      <c r="J7" s="56"/>
      <c r="L7" s="7">
        <v>10.047426287036988</v>
      </c>
      <c r="M7" s="7">
        <v>316.56519676297182</v>
      </c>
    </row>
    <row r="8" spans="1:14" x14ac:dyDescent="0.25">
      <c r="B8" s="7">
        <v>17.964943472222163</v>
      </c>
      <c r="C8" s="7">
        <v>83.629899135898341</v>
      </c>
      <c r="D8" s="4"/>
      <c r="E8" s="56"/>
      <c r="G8" s="15">
        <v>55.774991611111147</v>
      </c>
      <c r="H8" s="15">
        <v>50.205800105330695</v>
      </c>
      <c r="I8" s="6"/>
      <c r="J8" s="56"/>
      <c r="L8" s="7">
        <v>19.909598472222154</v>
      </c>
      <c r="M8" s="7">
        <v>291.45952912480038</v>
      </c>
    </row>
    <row r="9" spans="1:14" x14ac:dyDescent="0.25">
      <c r="B9" s="7">
        <v>25.830673759259298</v>
      </c>
      <c r="C9" s="7">
        <v>76.593465702640415</v>
      </c>
      <c r="D9" s="4"/>
      <c r="E9" s="56"/>
      <c r="G9" s="15">
        <v>58.503352888888877</v>
      </c>
      <c r="H9" s="15">
        <v>46.009467750513508</v>
      </c>
      <c r="I9" s="6"/>
      <c r="J9" s="56"/>
      <c r="L9" s="7">
        <v>29.219887861111115</v>
      </c>
      <c r="M9" s="7">
        <v>269.93053930545341</v>
      </c>
    </row>
    <row r="10" spans="1:14" x14ac:dyDescent="0.25">
      <c r="B10" s="7">
        <v>32.807058732782309</v>
      </c>
      <c r="C10" s="7">
        <v>67.739853583454433</v>
      </c>
      <c r="D10" s="4"/>
      <c r="E10" s="56"/>
      <c r="G10" s="15">
        <v>61.421191555555438</v>
      </c>
      <c r="H10" s="15">
        <v>46.889408112279085</v>
      </c>
      <c r="I10" s="6"/>
      <c r="J10" s="56"/>
      <c r="L10" s="7">
        <v>37.528690490740665</v>
      </c>
      <c r="M10" s="7">
        <v>244.54640142741897</v>
      </c>
    </row>
    <row r="11" spans="1:14" x14ac:dyDescent="0.25">
      <c r="B11" s="7">
        <v>38.65812007407412</v>
      </c>
      <c r="C11" s="7">
        <v>55.605819267684595</v>
      </c>
      <c r="D11" s="4"/>
      <c r="E11" s="56"/>
      <c r="G11" s="15">
        <v>7.2590806666666197</v>
      </c>
      <c r="H11" s="15">
        <v>98.939558482614729</v>
      </c>
      <c r="I11" s="6"/>
      <c r="J11" s="56"/>
      <c r="L11" s="7">
        <v>44.90292131481484</v>
      </c>
      <c r="M11" s="7">
        <v>226.25362068928891</v>
      </c>
    </row>
    <row r="12" spans="1:14" x14ac:dyDescent="0.25">
      <c r="B12" s="7">
        <v>43.806089935185099</v>
      </c>
      <c r="C12" s="7">
        <v>46.246218141424315</v>
      </c>
      <c r="D12" s="4"/>
      <c r="E12" s="56"/>
      <c r="G12" s="15">
        <v>11.342907333333358</v>
      </c>
      <c r="H12" s="15">
        <v>91.790097181365837</v>
      </c>
      <c r="I12" s="6"/>
      <c r="J12" s="56"/>
      <c r="L12" s="7">
        <v>52.082281861111042</v>
      </c>
      <c r="M12" s="7">
        <v>188.49148041213056</v>
      </c>
    </row>
    <row r="13" spans="1:14" x14ac:dyDescent="0.25">
      <c r="B13" s="7">
        <v>47.819099638888986</v>
      </c>
      <c r="C13" s="7">
        <v>39.42578726321112</v>
      </c>
      <c r="D13" s="4"/>
      <c r="E13" s="56"/>
      <c r="G13" s="15">
        <v>15.286640240740752</v>
      </c>
      <c r="H13" s="15">
        <v>94.362136323764375</v>
      </c>
      <c r="I13" s="6"/>
      <c r="J13" s="56"/>
      <c r="L13" s="7">
        <v>58.229901990740785</v>
      </c>
      <c r="M13" s="7">
        <v>191.64538648241302</v>
      </c>
    </row>
    <row r="14" spans="1:14" x14ac:dyDescent="0.25">
      <c r="B14" s="7">
        <v>54.124989916666657</v>
      </c>
      <c r="C14" s="7">
        <v>20.514768946494808</v>
      </c>
      <c r="D14" s="4"/>
      <c r="E14" s="56"/>
      <c r="G14" s="15">
        <v>19.247386944444514</v>
      </c>
      <c r="H14" s="15">
        <v>87.540739095435043</v>
      </c>
      <c r="I14" s="6"/>
      <c r="J14" s="56"/>
      <c r="L14" s="7">
        <v>10.254754741379312</v>
      </c>
      <c r="M14" s="7">
        <v>295.3557072925542</v>
      </c>
    </row>
    <row r="15" spans="1:14" x14ac:dyDescent="0.25">
      <c r="B15" s="7">
        <v>55.773499333333277</v>
      </c>
      <c r="C15" s="7">
        <v>20.731325301615836</v>
      </c>
      <c r="D15" s="4"/>
      <c r="E15" s="56"/>
      <c r="G15" s="15">
        <v>22.86315896296297</v>
      </c>
      <c r="H15" s="15">
        <v>90.230303135623188</v>
      </c>
      <c r="I15" s="6"/>
      <c r="J15" s="56"/>
      <c r="L15" s="7">
        <v>44.051668222222261</v>
      </c>
      <c r="M15" s="7">
        <v>206.55511909956789</v>
      </c>
    </row>
    <row r="16" spans="1:14" x14ac:dyDescent="0.25">
      <c r="B16" s="7">
        <v>57.165971027777822</v>
      </c>
      <c r="C16" s="7">
        <v>16.15376198311364</v>
      </c>
      <c r="D16" s="4"/>
      <c r="E16" s="56"/>
      <c r="G16" s="15">
        <v>26.856357712962954</v>
      </c>
      <c r="H16" s="15">
        <v>90.900330139105463</v>
      </c>
      <c r="I16" s="6"/>
      <c r="J16" s="56"/>
      <c r="L16" s="7">
        <v>51.076349027777852</v>
      </c>
      <c r="M16" s="7">
        <v>216.16028481954416</v>
      </c>
    </row>
    <row r="17" spans="2:13" x14ac:dyDescent="0.25">
      <c r="B17" s="7">
        <v>58.713549981481407</v>
      </c>
      <c r="C17" s="7">
        <v>12.364513350612709</v>
      </c>
      <c r="D17" s="4"/>
      <c r="E17" s="56"/>
      <c r="G17" s="15">
        <v>30.794899055555639</v>
      </c>
      <c r="H17" s="15">
        <v>84.809523511011506</v>
      </c>
      <c r="I17" s="6"/>
      <c r="J17" s="56"/>
      <c r="L17" s="7">
        <v>56.989245055555536</v>
      </c>
      <c r="M17" s="7">
        <v>143.07213396915563</v>
      </c>
    </row>
    <row r="18" spans="2:13" x14ac:dyDescent="0.25">
      <c r="B18" s="7">
        <v>59.632286222222191</v>
      </c>
      <c r="C18" s="7">
        <v>3.0784359626878017</v>
      </c>
      <c r="D18" s="4"/>
      <c r="E18" s="56"/>
      <c r="G18" s="15">
        <v>34.335834055555651</v>
      </c>
      <c r="H18" s="15">
        <v>80.451421123105604</v>
      </c>
      <c r="I18" s="6"/>
      <c r="J18" s="56"/>
      <c r="L18" s="7">
        <v>62.877451055555483</v>
      </c>
      <c r="M18" s="7">
        <v>151.20660140705388</v>
      </c>
    </row>
    <row r="19" spans="2:13" x14ac:dyDescent="0.25">
      <c r="B19" s="7">
        <v>59.770230694444464</v>
      </c>
      <c r="C19" s="7">
        <v>4.4594518314788862</v>
      </c>
      <c r="D19" s="4"/>
      <c r="E19" s="56"/>
      <c r="G19" s="15">
        <v>38.018150333333381</v>
      </c>
      <c r="H19" s="15">
        <v>85.450056718305603</v>
      </c>
      <c r="I19" s="6"/>
      <c r="J19" s="56"/>
      <c r="L19" s="7">
        <v>9.6173940833333056</v>
      </c>
      <c r="M19" s="7">
        <v>298.91935342034975</v>
      </c>
    </row>
    <row r="20" spans="2:13" x14ac:dyDescent="0.25">
      <c r="B20" s="7">
        <v>59.692619305555517</v>
      </c>
      <c r="C20" s="7">
        <v>3.4747581156607343</v>
      </c>
      <c r="D20" s="4"/>
      <c r="E20" s="56"/>
      <c r="G20" s="15">
        <v>41.58886277777777</v>
      </c>
      <c r="H20" s="15">
        <v>83.933715364659804</v>
      </c>
      <c r="I20" s="6"/>
      <c r="J20" s="56"/>
      <c r="L20" s="7">
        <v>18.033455166666691</v>
      </c>
      <c r="M20" s="7">
        <v>269.14494198792022</v>
      </c>
    </row>
    <row r="21" spans="2:13" x14ac:dyDescent="0.25">
      <c r="B21" s="7">
        <v>60.38313930555546</v>
      </c>
      <c r="C21" s="7">
        <v>12.043629400519807</v>
      </c>
      <c r="D21" s="4"/>
      <c r="E21" s="56"/>
      <c r="G21" s="15">
        <v>44.9048948518519</v>
      </c>
      <c r="H21" s="15">
        <v>74.212470083624325</v>
      </c>
      <c r="I21" s="6"/>
      <c r="J21" s="56"/>
      <c r="L21" s="7">
        <v>26.29642199999995</v>
      </c>
      <c r="M21" s="7">
        <v>270.25559737293901</v>
      </c>
    </row>
    <row r="22" spans="2:13" x14ac:dyDescent="0.25">
      <c r="B22" s="7">
        <v>61.163761537036962</v>
      </c>
      <c r="C22" s="7">
        <v>10.370478306070851</v>
      </c>
      <c r="D22" s="4"/>
      <c r="E22" s="56"/>
      <c r="G22" s="15">
        <v>47.773657898148223</v>
      </c>
      <c r="H22" s="15">
        <v>68.743059466824533</v>
      </c>
      <c r="I22" s="6"/>
      <c r="J22" s="56"/>
      <c r="L22" s="7">
        <v>34.103767916666662</v>
      </c>
      <c r="M22" s="7">
        <v>230.65602266535024</v>
      </c>
    </row>
    <row r="23" spans="2:13" x14ac:dyDescent="0.25">
      <c r="B23" s="7">
        <v>61.945084138888753</v>
      </c>
      <c r="C23" s="7">
        <v>2.2381415802684721</v>
      </c>
      <c r="D23" s="4"/>
      <c r="E23" s="56"/>
      <c r="G23" s="15">
        <v>50.455565568942504</v>
      </c>
      <c r="H23" s="15">
        <v>73.351145252751351</v>
      </c>
      <c r="I23" s="6"/>
      <c r="J23" s="56"/>
      <c r="L23" s="7">
        <v>40.96104324074075</v>
      </c>
      <c r="M23" s="7">
        <v>218.13217201849315</v>
      </c>
    </row>
    <row r="24" spans="2:13" x14ac:dyDescent="0.25">
      <c r="B24" s="7">
        <v>62.52491289814818</v>
      </c>
      <c r="C24" s="7">
        <v>12.064728820823714</v>
      </c>
      <c r="D24" s="4"/>
      <c r="E24" s="56"/>
      <c r="G24" s="15">
        <v>5.5690905033808953</v>
      </c>
      <c r="H24" s="15">
        <v>89.488490917647312</v>
      </c>
      <c r="I24" s="6"/>
      <c r="J24" s="56"/>
      <c r="L24" s="7">
        <v>47.529861777777832</v>
      </c>
      <c r="M24" s="7">
        <v>191.54511587449522</v>
      </c>
    </row>
    <row r="25" spans="2:13" x14ac:dyDescent="0.25">
      <c r="B25" s="7">
        <v>63.396593185185168</v>
      </c>
      <c r="C25" s="7">
        <v>3.456181638567744</v>
      </c>
      <c r="D25" s="4"/>
      <c r="E25" s="56"/>
      <c r="G25" s="15">
        <v>7.2590806666666197</v>
      </c>
      <c r="H25" s="15">
        <v>98.939558482614729</v>
      </c>
      <c r="I25" s="6"/>
      <c r="J25" s="56"/>
      <c r="L25" s="7">
        <v>53.340001046296344</v>
      </c>
      <c r="M25" s="7">
        <v>204.21995443095693</v>
      </c>
    </row>
    <row r="26" spans="2:13" x14ac:dyDescent="0.25">
      <c r="B26" s="7">
        <v>10.01205605555548</v>
      </c>
      <c r="C26" s="7">
        <v>86.215110550222064</v>
      </c>
      <c r="D26" s="4"/>
      <c r="E26" s="56"/>
      <c r="G26" s="15">
        <v>7.4687044035812491</v>
      </c>
      <c r="H26" s="15">
        <v>95.34883463529431</v>
      </c>
      <c r="I26" s="6"/>
      <c r="J26" s="56"/>
      <c r="L26" s="7">
        <v>58.837818379629582</v>
      </c>
      <c r="M26" s="7">
        <v>150.77039021933328</v>
      </c>
    </row>
    <row r="27" spans="2:13" x14ac:dyDescent="0.25">
      <c r="B27" s="7">
        <v>15.062212936507944</v>
      </c>
      <c r="C27" s="7">
        <v>78.26902009836725</v>
      </c>
      <c r="D27" s="4"/>
      <c r="E27" s="56"/>
      <c r="G27" s="15">
        <v>10.458706612253202</v>
      </c>
      <c r="H27" s="15">
        <v>98.219857493334402</v>
      </c>
      <c r="I27" s="6"/>
      <c r="J27" s="56"/>
      <c r="L27" s="7">
        <v>9.5485696944444314</v>
      </c>
      <c r="M27" s="7">
        <v>284.20584261312359</v>
      </c>
    </row>
    <row r="28" spans="2:13" x14ac:dyDescent="0.25">
      <c r="B28" s="7">
        <v>8.8360642500000424</v>
      </c>
      <c r="C28" s="7">
        <v>83.05918396658231</v>
      </c>
      <c r="D28" s="4"/>
      <c r="E28" s="56"/>
      <c r="G28" s="15">
        <v>17.240658262396625</v>
      </c>
      <c r="H28" s="15">
        <v>101.77605421176581</v>
      </c>
      <c r="I28" s="6"/>
      <c r="J28" s="56"/>
      <c r="L28" s="7">
        <v>18.620912129629694</v>
      </c>
      <c r="M28" s="7">
        <v>265.26570331364189</v>
      </c>
    </row>
    <row r="29" spans="2:13" x14ac:dyDescent="0.25">
      <c r="B29" s="7">
        <v>16.398631749999964</v>
      </c>
      <c r="C29" s="7">
        <v>84.797925853229373</v>
      </c>
      <c r="D29" s="4"/>
      <c r="E29" s="56"/>
      <c r="G29" s="15">
        <v>20.720044679063324</v>
      </c>
      <c r="H29" s="15">
        <v>94.158350305881896</v>
      </c>
      <c r="I29" s="6"/>
      <c r="J29" s="56"/>
      <c r="L29" s="7">
        <v>26.558912416666615</v>
      </c>
      <c r="M29" s="7">
        <v>241.06901786311221</v>
      </c>
    </row>
    <row r="30" spans="2:13" x14ac:dyDescent="0.25">
      <c r="B30" s="7">
        <v>23.623710833333305</v>
      </c>
      <c r="C30" s="7">
        <v>68.729329798053371</v>
      </c>
      <c r="D30" s="4"/>
      <c r="E30" s="56"/>
      <c r="G30" s="15">
        <v>25.002174890495816</v>
      </c>
      <c r="H30" s="15">
        <v>84.885720094117161</v>
      </c>
      <c r="I30" s="6"/>
      <c r="J30" s="56"/>
      <c r="L30" s="7">
        <v>34.307681379629706</v>
      </c>
      <c r="M30" s="7">
        <v>232.70461976039428</v>
      </c>
    </row>
    <row r="31" spans="2:13" x14ac:dyDescent="0.25">
      <c r="B31" s="7">
        <v>29.401434833333283</v>
      </c>
      <c r="C31" s="7">
        <v>61.445248139060652</v>
      </c>
      <c r="D31" s="4"/>
      <c r="E31" s="56"/>
      <c r="G31" s="15">
        <v>30.983390015840282</v>
      </c>
      <c r="H31" s="15">
        <v>94.994030682352346</v>
      </c>
      <c r="I31" s="6"/>
      <c r="J31" s="56"/>
      <c r="L31" s="7">
        <v>10.073661001377484</v>
      </c>
      <c r="M31" s="7">
        <v>312.14443721577362</v>
      </c>
    </row>
    <row r="32" spans="2:13" x14ac:dyDescent="0.25">
      <c r="B32" s="7">
        <v>34.844813064814922</v>
      </c>
      <c r="C32" s="7">
        <v>51.156778796776969</v>
      </c>
      <c r="D32" s="4"/>
      <c r="E32" s="56"/>
      <c r="G32" s="15">
        <v>34.422142952479305</v>
      </c>
      <c r="H32" s="15">
        <v>78.688807905883124</v>
      </c>
      <c r="I32" s="6"/>
      <c r="J32" s="56"/>
      <c r="L32" s="7">
        <v>17.18690777479344</v>
      </c>
      <c r="M32" s="7">
        <v>296.19965053663282</v>
      </c>
    </row>
    <row r="33" spans="2:13" x14ac:dyDescent="0.25">
      <c r="B33" s="7">
        <v>38.942511638888867</v>
      </c>
      <c r="C33" s="7">
        <v>48.345540017819722</v>
      </c>
      <c r="D33" s="4"/>
      <c r="E33" s="56"/>
      <c r="G33" s="15">
        <v>40.874241238980751</v>
      </c>
      <c r="H33" s="15">
        <v>83.134888658823186</v>
      </c>
      <c r="I33" s="6"/>
      <c r="J33" s="56"/>
      <c r="L33" s="7">
        <v>24.157929561983465</v>
      </c>
      <c r="M33" s="7">
        <v>287.35733880776212</v>
      </c>
    </row>
    <row r="34" spans="2:13" x14ac:dyDescent="0.25">
      <c r="B34" s="7">
        <v>42.99016036111113</v>
      </c>
      <c r="C34" s="7">
        <v>29.984363613856445</v>
      </c>
      <c r="D34" s="4"/>
      <c r="E34" s="56"/>
      <c r="G34" s="15">
        <v>48.078492818870508</v>
      </c>
      <c r="H34" s="15">
        <v>54.238628141176818</v>
      </c>
      <c r="I34" s="6"/>
      <c r="J34" s="56"/>
      <c r="L34" s="7">
        <v>31.070280818870451</v>
      </c>
      <c r="M34" s="7">
        <v>261.21304418736293</v>
      </c>
    </row>
    <row r="35" spans="2:13" x14ac:dyDescent="0.25">
      <c r="B35" s="7">
        <v>45.946029064814866</v>
      </c>
      <c r="C35" s="7">
        <v>35.201693750225012</v>
      </c>
      <c r="D35" s="4"/>
      <c r="E35" s="56"/>
      <c r="G35" s="15">
        <v>51.899252026859457</v>
      </c>
      <c r="H35" s="15">
        <v>58.292083200000576</v>
      </c>
      <c r="I35" s="6"/>
      <c r="J35" s="56"/>
      <c r="L35" s="7">
        <v>47.45561464256194</v>
      </c>
      <c r="M35" s="7">
        <v>221.70204856920631</v>
      </c>
    </row>
    <row r="36" spans="2:13" x14ac:dyDescent="0.25">
      <c r="B36" s="7">
        <v>48.721486657407475</v>
      </c>
      <c r="C36" s="7">
        <v>25.645445769218735</v>
      </c>
      <c r="D36" s="4"/>
      <c r="E36" s="56"/>
      <c r="G36" s="15">
        <v>60.072769889807219</v>
      </c>
      <c r="H36" s="15">
        <v>60.069254776470274</v>
      </c>
      <c r="I36" s="6"/>
      <c r="J36" s="56"/>
      <c r="L36" s="7">
        <v>61.033450615013777</v>
      </c>
      <c r="M36" s="7">
        <v>176.41192355794541</v>
      </c>
    </row>
    <row r="37" spans="2:13" x14ac:dyDescent="0.25">
      <c r="B37" s="7">
        <v>50.647359972222304</v>
      </c>
      <c r="C37" s="7">
        <v>17.183350594612449</v>
      </c>
      <c r="D37" s="4"/>
      <c r="E37" s="56"/>
      <c r="G37" s="6"/>
      <c r="H37" s="6"/>
      <c r="I37" s="6"/>
      <c r="J37" s="56"/>
      <c r="L37" s="7">
        <v>29.126512705234109</v>
      </c>
      <c r="M37" s="7">
        <v>244.36289789505096</v>
      </c>
    </row>
    <row r="38" spans="2:13" x14ac:dyDescent="0.25">
      <c r="B38" s="7">
        <v>52.21390461111109</v>
      </c>
      <c r="C38" s="7">
        <v>14.454186968579869</v>
      </c>
      <c r="E38" s="56"/>
      <c r="G38" s="6"/>
      <c r="H38" s="6"/>
      <c r="I38" s="6"/>
      <c r="L38" s="4"/>
      <c r="M38" s="4"/>
    </row>
    <row r="39" spans="2:13" x14ac:dyDescent="0.25">
      <c r="B39" s="7">
        <v>53.270536768518603</v>
      </c>
      <c r="C39" s="7">
        <v>4.6827430661352034</v>
      </c>
      <c r="E39" s="56"/>
      <c r="G39" s="6"/>
      <c r="H39" s="6"/>
      <c r="I39" s="6"/>
      <c r="L39" s="4"/>
      <c r="M39" s="4"/>
    </row>
    <row r="40" spans="2:13" x14ac:dyDescent="0.25">
      <c r="B40" s="7">
        <v>52.689734111111065</v>
      </c>
      <c r="C40" s="7">
        <v>0.43095309792080472</v>
      </c>
      <c r="E40" s="56"/>
      <c r="G40" s="6"/>
      <c r="H40" s="6"/>
      <c r="I40" s="6"/>
      <c r="L40" s="4"/>
      <c r="M40" s="4"/>
    </row>
    <row r="41" spans="2:13" x14ac:dyDescent="0.25">
      <c r="B41" s="7">
        <v>52.864229157407486</v>
      </c>
      <c r="C41" s="7">
        <v>3.9046152102150651</v>
      </c>
      <c r="E41" s="56"/>
      <c r="G41" s="6"/>
      <c r="H41" s="6"/>
      <c r="I41" s="6"/>
      <c r="L41" s="4"/>
      <c r="M41" s="4"/>
    </row>
    <row r="42" spans="2:13" x14ac:dyDescent="0.25">
      <c r="B42" s="7">
        <v>53.115834444444467</v>
      </c>
      <c r="C42" s="7">
        <v>1.5208803435668021</v>
      </c>
      <c r="E42" s="56"/>
      <c r="G42" s="6"/>
      <c r="H42" s="6"/>
      <c r="I42" s="6"/>
      <c r="L42" s="4"/>
      <c r="M42" s="4"/>
    </row>
    <row r="43" spans="2:13" x14ac:dyDescent="0.25">
      <c r="B43" s="7">
        <v>8.7868373911846689</v>
      </c>
      <c r="C43" s="7">
        <v>77.507727108760776</v>
      </c>
      <c r="E43" s="56"/>
      <c r="G43" s="6"/>
      <c r="H43" s="6"/>
      <c r="I43" s="6"/>
      <c r="L43" s="4"/>
      <c r="M43" s="4"/>
    </row>
    <row r="44" spans="2:13" x14ac:dyDescent="0.25">
      <c r="B44" s="7">
        <v>14.540609648071683</v>
      </c>
      <c r="C44" s="7">
        <v>77.635625895419878</v>
      </c>
      <c r="E44" s="56"/>
      <c r="G44" s="6"/>
      <c r="H44" s="6"/>
      <c r="I44" s="6"/>
      <c r="L44" s="4"/>
      <c r="M44" s="4"/>
    </row>
    <row r="45" spans="2:13" x14ac:dyDescent="0.25">
      <c r="B45" s="7">
        <v>19.835227079889776</v>
      </c>
      <c r="C45" s="7">
        <v>72.627185254470675</v>
      </c>
      <c r="E45" s="56"/>
      <c r="G45" s="6"/>
      <c r="H45" s="6"/>
      <c r="I45" s="6"/>
      <c r="L45" s="4"/>
      <c r="M45" s="4"/>
    </row>
    <row r="46" spans="2:13" x14ac:dyDescent="0.25">
      <c r="B46" s="7">
        <v>25.60522006198341</v>
      </c>
      <c r="C46" s="7">
        <v>76.63243763838345</v>
      </c>
      <c r="E46" s="56"/>
      <c r="G46" s="6"/>
      <c r="H46" s="6"/>
      <c r="I46" s="6"/>
      <c r="L46" s="4"/>
      <c r="M46" s="4"/>
    </row>
    <row r="47" spans="2:13" x14ac:dyDescent="0.25">
      <c r="B47" s="7">
        <v>33.929812761707922</v>
      </c>
      <c r="C47" s="7">
        <v>59.303556901908237</v>
      </c>
      <c r="E47" s="56"/>
      <c r="G47" s="6"/>
      <c r="H47" s="6"/>
      <c r="I47" s="6"/>
      <c r="L47" s="4"/>
      <c r="M47" s="4"/>
    </row>
    <row r="48" spans="2:13" x14ac:dyDescent="0.25">
      <c r="B48" s="7">
        <v>38.333370170798858</v>
      </c>
      <c r="C48" s="7">
        <v>46.344622936979455</v>
      </c>
      <c r="E48" s="56"/>
      <c r="G48" s="6"/>
      <c r="H48" s="6"/>
      <c r="I48" s="6"/>
      <c r="L48" s="4"/>
      <c r="M48" s="4"/>
    </row>
    <row r="49" spans="2:13" x14ac:dyDescent="0.25">
      <c r="B49" s="7">
        <v>42.307494372589474</v>
      </c>
      <c r="C49" s="7">
        <v>37.326851362445282</v>
      </c>
      <c r="E49" s="56"/>
      <c r="G49" s="6"/>
      <c r="H49" s="6"/>
      <c r="I49" s="6"/>
      <c r="L49" s="4"/>
      <c r="M49" s="4"/>
    </row>
    <row r="50" spans="2:13" x14ac:dyDescent="0.25">
      <c r="B50" s="7">
        <v>47.704194640495899</v>
      </c>
      <c r="C50" s="7">
        <v>36.674018108579688</v>
      </c>
      <c r="E50" s="56"/>
      <c r="G50" s="6"/>
      <c r="H50" s="6"/>
      <c r="I50" s="6"/>
      <c r="L50" s="4"/>
      <c r="M50" s="4"/>
    </row>
    <row r="51" spans="2:13" x14ac:dyDescent="0.25">
      <c r="B51" s="7">
        <v>50.058206854683135</v>
      </c>
      <c r="C51" s="7">
        <v>27.359289786181368</v>
      </c>
      <c r="E51" s="56"/>
      <c r="G51" s="6"/>
      <c r="H51" s="6"/>
      <c r="I51" s="6"/>
    </row>
    <row r="52" spans="2:13" x14ac:dyDescent="0.25">
      <c r="B52" s="7">
        <v>51.349968528925558</v>
      </c>
      <c r="C52" s="7">
        <v>24.377376919267316</v>
      </c>
      <c r="E52" s="56"/>
      <c r="G52" s="6"/>
      <c r="H52" s="6"/>
      <c r="I52" s="6"/>
    </row>
    <row r="53" spans="2:13" x14ac:dyDescent="0.25">
      <c r="B53" s="7">
        <v>53.483753990358196</v>
      </c>
      <c r="C53" s="7">
        <v>24.852615011594242</v>
      </c>
      <c r="E53" s="56"/>
      <c r="G53" s="6"/>
      <c r="H53" s="6"/>
      <c r="I53" s="6"/>
    </row>
    <row r="54" spans="2:13" x14ac:dyDescent="0.25">
      <c r="B54" s="7">
        <v>53.940813209366418</v>
      </c>
      <c r="C54" s="7">
        <v>7.4707824753572289</v>
      </c>
      <c r="E54" s="56"/>
      <c r="G54" s="6"/>
      <c r="H54" s="6"/>
      <c r="I54" s="6"/>
    </row>
    <row r="55" spans="2:13" x14ac:dyDescent="0.25">
      <c r="B55" s="7">
        <v>55.376719097796098</v>
      </c>
      <c r="C55" s="7">
        <v>7.5094352642169673</v>
      </c>
      <c r="E55" s="56"/>
      <c r="G55" s="6"/>
      <c r="H55" s="6"/>
      <c r="I55" s="6"/>
    </row>
    <row r="56" spans="2:13" x14ac:dyDescent="0.25">
      <c r="B56" s="7">
        <v>58.129386933884369</v>
      </c>
      <c r="C56" s="7">
        <v>12.032450171522035</v>
      </c>
      <c r="E56" s="56"/>
      <c r="G56" s="6"/>
      <c r="H56" s="6"/>
      <c r="I56" s="6"/>
    </row>
    <row r="57" spans="2:13" x14ac:dyDescent="0.25">
      <c r="B57" s="7">
        <v>60.495064522038547</v>
      </c>
      <c r="C57" s="7">
        <v>9.399668437234574</v>
      </c>
      <c r="E57" s="56"/>
      <c r="G57" s="6"/>
      <c r="H57" s="6"/>
      <c r="I57" s="6"/>
    </row>
    <row r="58" spans="2:13" x14ac:dyDescent="0.25">
      <c r="B58" s="7">
        <v>60.540910391184667</v>
      </c>
      <c r="C58" s="7">
        <v>16.947139322741599</v>
      </c>
      <c r="E58" s="56"/>
      <c r="G58" s="6"/>
      <c r="H58" s="6"/>
      <c r="I58" s="6"/>
    </row>
    <row r="59" spans="2:13" x14ac:dyDescent="0.25">
      <c r="B59" s="7">
        <v>63.266669834710726</v>
      </c>
      <c r="C59" s="7">
        <v>25.979349709856645</v>
      </c>
      <c r="E59" s="56"/>
      <c r="G59" s="6"/>
      <c r="H59" s="6"/>
      <c r="I59" s="6"/>
    </row>
    <row r="60" spans="2:13" x14ac:dyDescent="0.25">
      <c r="G60" s="6"/>
      <c r="H60" s="6"/>
      <c r="I60" s="6"/>
    </row>
    <row r="61" spans="2:13" ht="45.75" customHeight="1" x14ac:dyDescent="0.25">
      <c r="B61" s="59" t="s">
        <v>62</v>
      </c>
      <c r="C61" s="59"/>
      <c r="D61" s="59"/>
      <c r="E61" s="59"/>
      <c r="F61" s="59"/>
      <c r="G61" s="59"/>
      <c r="H61" s="59"/>
      <c r="I61" s="59"/>
      <c r="J61" s="59"/>
      <c r="K61" s="59"/>
    </row>
    <row r="62" spans="2:13" x14ac:dyDescent="0.25">
      <c r="G62" s="6"/>
      <c r="H62" s="6"/>
      <c r="I62" s="6"/>
    </row>
    <row r="63" spans="2:13" x14ac:dyDescent="0.25">
      <c r="G63" s="6"/>
      <c r="H63" s="6"/>
      <c r="I63" s="6"/>
    </row>
    <row r="64" spans="2:13" x14ac:dyDescent="0.25">
      <c r="G64" s="6"/>
      <c r="H64" s="6"/>
      <c r="I64" s="6"/>
    </row>
    <row r="65" spans="7:9" x14ac:dyDescent="0.25">
      <c r="G65" s="6"/>
      <c r="H65" s="6"/>
      <c r="I65" s="6"/>
    </row>
    <row r="66" spans="7:9" x14ac:dyDescent="0.25">
      <c r="G66" s="6"/>
      <c r="H66" s="6"/>
      <c r="I66" s="6"/>
    </row>
    <row r="67" spans="7:9" x14ac:dyDescent="0.25">
      <c r="G67" s="6"/>
      <c r="H67" s="6"/>
      <c r="I67" s="6"/>
    </row>
    <row r="68" spans="7:9" x14ac:dyDescent="0.25">
      <c r="G68" s="6"/>
      <c r="H68" s="6"/>
      <c r="I68" s="6"/>
    </row>
    <row r="69" spans="7:9" x14ac:dyDescent="0.25">
      <c r="G69" s="6"/>
      <c r="H69" s="6"/>
      <c r="I69" s="6"/>
    </row>
    <row r="70" spans="7:9" x14ac:dyDescent="0.25">
      <c r="G70" s="6"/>
      <c r="H70" s="6"/>
      <c r="I70" s="6"/>
    </row>
    <row r="71" spans="7:9" x14ac:dyDescent="0.25">
      <c r="G71" s="6"/>
      <c r="H71" s="6"/>
      <c r="I71" s="6"/>
    </row>
    <row r="72" spans="7:9" x14ac:dyDescent="0.25">
      <c r="G72" s="6"/>
      <c r="H72" s="6"/>
      <c r="I72" s="6"/>
    </row>
  </sheetData>
  <mergeCells count="10">
    <mergeCell ref="B61:K61"/>
    <mergeCell ref="B1:C1"/>
    <mergeCell ref="G1:H1"/>
    <mergeCell ref="L1:M1"/>
    <mergeCell ref="B4:C4"/>
    <mergeCell ref="G4:H4"/>
    <mergeCell ref="L4:M4"/>
    <mergeCell ref="B2:C2"/>
    <mergeCell ref="G2:H2"/>
    <mergeCell ref="L2:M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C8CCF6708DFB4A94548D354A86D827" ma:contentTypeVersion="37" ma:contentTypeDescription="Create a new document." ma:contentTypeScope="" ma:versionID="56e96fed88e6012827dac8beab5b3d63">
  <xsd:schema xmlns:xsd="http://www.w3.org/2001/XMLSchema" xmlns:xs="http://www.w3.org/2001/XMLSchema" xmlns:p="http://schemas.microsoft.com/office/2006/metadata/properties" xmlns:ns1="http://schemas.microsoft.com/sharepoint/v3" xmlns:ns3="4ffa91fb-a0ff-4ac5-b2db-65c790d184a4" xmlns:ns4="http://schemas.microsoft.com/sharepoint.v3" xmlns:ns5="http://schemas.microsoft.com/sharepoint/v3/fields" xmlns:ns6="0a947ed2-7bfd-4674-9c5a-13204e15b662" xmlns:ns7="90e36828-5321-43ff-a822-f30479e6a0b4" targetNamespace="http://schemas.microsoft.com/office/2006/metadata/properties" ma:root="true" ma:fieldsID="5b6d00fdf2fe936f3559608522886868" ns1:_="" ns3:_="" ns4:_="" ns5:_="" ns6:_="" ns7:_="">
    <xsd:import namespace="http://schemas.microsoft.com/sharepoint/v3"/>
    <xsd:import namespace="4ffa91fb-a0ff-4ac5-b2db-65c790d184a4"/>
    <xsd:import namespace="http://schemas.microsoft.com/sharepoint.v3"/>
    <xsd:import namespace="http://schemas.microsoft.com/sharepoint/v3/fields"/>
    <xsd:import namespace="0a947ed2-7bfd-4674-9c5a-13204e15b662"/>
    <xsd:import namespace="90e36828-5321-43ff-a822-f30479e6a0b4"/>
    <xsd:element name="properties">
      <xsd:complexType>
        <xsd:sequence>
          <xsd:element name="documentManagement">
            <xsd:complexType>
              <xsd:all>
                <xsd:element ref="ns3:Document_x0020_Creation_x0020_Date" minOccurs="0"/>
                <xsd:element ref="ns3:Creator" minOccurs="0"/>
                <xsd:element ref="ns3:EPA_x0020_Office" minOccurs="0"/>
                <xsd:element ref="ns3:Record" minOccurs="0"/>
                <xsd:element ref="ns4:CategoryDescription" minOccurs="0"/>
                <xsd:element ref="ns3:Identifier" minOccurs="0"/>
                <xsd:element ref="ns3:EPA_x0020_Contributor" minOccurs="0"/>
                <xsd:element ref="ns3:External_x0020_Contributor" minOccurs="0"/>
                <xsd:element ref="ns5:_Coverage" minOccurs="0"/>
                <xsd:element ref="ns3:EPA_x0020_Related_x0020_Documents" minOccurs="0"/>
                <xsd:element ref="ns5:_Source" minOccurs="0"/>
                <xsd:element ref="ns3:Rights" minOccurs="0"/>
                <xsd:element ref="ns1:Language" minOccurs="0"/>
                <xsd:element ref="ns3:j747ac98061d40f0aa7bd47e1db5675d" minOccurs="0"/>
                <xsd:element ref="ns3:TaxKeywordTaxHTField" minOccurs="0"/>
                <xsd:element ref="ns3:TaxCatchAllLabel" minOccurs="0"/>
                <xsd:element ref="ns3:TaxCatchAll" minOccurs="0"/>
                <xsd:element ref="ns6:SharedWithUsers" minOccurs="0"/>
                <xsd:element ref="ns6:SharedWithDetails" minOccurs="0"/>
                <xsd:element ref="ns6:SharingHintHash" minOccurs="0"/>
                <xsd:element ref="ns7:MediaServiceMetadata" minOccurs="0"/>
                <xsd:element ref="ns7:MediaServiceFastMetadata" minOccurs="0"/>
                <xsd:element ref="ns6:Records_x0020_Status" minOccurs="0"/>
                <xsd:element ref="ns6:Records_x0020_Date" minOccurs="0"/>
                <xsd:element ref="ns7:MediaServiceDateTaken" minOccurs="0"/>
                <xsd:element ref="ns7:MediaServiceAutoTags" minOccurs="0"/>
                <xsd:element ref="ns7:MediaServiceGenerationTime" minOccurs="0"/>
                <xsd:element ref="ns7:MediaServiceEventHashCode" minOccurs="0"/>
                <xsd:element ref="ns7:MediaServiceOCR" minOccurs="0"/>
                <xsd:element ref="ns7:MediaServiceLocation" minOccurs="0"/>
                <xsd:element ref="ns7:MediaServiceAutoKeyPoints" minOccurs="0"/>
                <xsd:element ref="ns7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7" nillable="true" ma:displayName="Language" ma:default="English" ma:description="Select the document language from the drop down." ma:format="Dropdown" ma:internalName="Language" ma:readOnly="false">
      <xsd:simpleType>
        <xsd:restriction base="dms:Choice">
          <xsd:enumeration value="Arabic (Saudi Arabia)"/>
          <xsd:enumeration value="Bulgarian (Bulgaria)"/>
          <xsd:enumeration value="Chinese (Hong Kong S.A.R.)"/>
          <xsd:enumeration value="Chinese (People's Republic of China)"/>
          <xsd:enumeration value="Chinese (Taiwan)"/>
          <xsd:enumeration value="Croatian (Croatia)"/>
          <xsd:enumeration value="Czech (Czech Republic)"/>
          <xsd:enumeration value="Danish (Denmark)"/>
          <xsd:enumeration value="Dutch (Netherlands)"/>
          <xsd:enumeration value="English"/>
          <xsd:enumeration value="Estonian (Estonia)"/>
          <xsd:enumeration value="Finnish (Finland)"/>
          <xsd:enumeration value="French (France)"/>
          <xsd:enumeration value="German (Germany)"/>
          <xsd:enumeration value="Greek (Greece)"/>
          <xsd:enumeration value="Hebrew (Israel)"/>
          <xsd:enumeration value="Hindi (India)"/>
          <xsd:enumeration value="Hungarian (Hungary)"/>
          <xsd:enumeration value="Indonesian (Indonesia)"/>
          <xsd:enumeration value="Italian (Italy)"/>
          <xsd:enumeration value="Japanese (Japan)"/>
          <xsd:enumeration value="Korean (Korea)"/>
          <xsd:enumeration value="Latvian (Latvia)"/>
          <xsd:enumeration value="Lithuanian (Lithuania)"/>
          <xsd:enumeration value="Malay (Malaysia)"/>
          <xsd:enumeration value="Norwegian (Bokmal) (Norway)"/>
          <xsd:enumeration value="Polish (Poland)"/>
          <xsd:enumeration value="Portuguese (Brazil)"/>
          <xsd:enumeration value="Portuguese (Portugal)"/>
          <xsd:enumeration value="Romanian (Romania)"/>
          <xsd:enumeration value="Russian (Russia)"/>
          <xsd:enumeration value="Serbian (Latin) (Serbia)"/>
          <xsd:enumeration value="Slovak (Slovakia)"/>
          <xsd:enumeration value="Slovenian (Slovenia)"/>
          <xsd:enumeration value="Spanish (Spain)"/>
          <xsd:enumeration value="Swedish (Sweden)"/>
          <xsd:enumeration value="Thai (Thailand)"/>
          <xsd:enumeration value="Turkish (Turkey)"/>
          <xsd:enumeration value="Ukrainian (Ukraine)"/>
          <xsd:enumeration value="Urdu (Islamic Republic of Pakistan)"/>
          <xsd:enumeration value="Vietnamese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a91fb-a0ff-4ac5-b2db-65c790d184a4" elementFormDefault="qualified">
    <xsd:import namespace="http://schemas.microsoft.com/office/2006/documentManagement/types"/>
    <xsd:import namespace="http://schemas.microsoft.com/office/infopath/2007/PartnerControls"/>
    <xsd:element name="Document_x0020_Creation_x0020_Date" ma:index="2" nillable="true" ma:displayName="Document Date" ma:default="[today]" ma:description="Enter the date this document was last modified. The upload date has been entered by default." ma:format="DateOnly" ma:internalName="Document_x0020_Creation_x0020_Date" ma:readOnly="false">
      <xsd:simpleType>
        <xsd:restriction base="dms:DateTime"/>
      </xsd:simpleType>
    </xsd:element>
    <xsd:element name="Creator" ma:index="3" nillable="true" ma:displayName="Creator" ma:description="Enter the person primarily responsible for the document. The name of the person uploading the document has been entered by default." ma:list="UserInfo" ma:SharePointGroup="0" ma:internalName="Creat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PA_x0020_Office" ma:index="4" nillable="true" ma:displayName="EPA Office" ma:description="Enter the EPA organization primarily responsible for the document. The office of the person uploading the document has been entered by default." ma:internalName="EPA_x0020_Office">
      <xsd:simpleType>
        <xsd:restriction base="dms:Text">
          <xsd:maxLength value="255"/>
        </xsd:restriction>
      </xsd:simpleType>
    </xsd:element>
    <xsd:element name="Record" ma:index="5" nillable="true" ma:displayName="Record" ma:default="Shared" ma:description="For documents that provide evidence of EPA decisions and actions, select &quot;Shared&quot; (open access) or &quot;Private&quot; (restricted access)." ma:format="Dropdown" ma:internalName="Record">
      <xsd:simpleType>
        <xsd:restriction base="dms:Choice">
          <xsd:enumeration value="None"/>
          <xsd:enumeration value="Shared"/>
          <xsd:enumeration value="Private"/>
        </xsd:restriction>
      </xsd:simpleType>
    </xsd:element>
    <xsd:element name="Identifier" ma:index="9" nillable="true" ma:displayName="Identifier" ma:description="Enter all EPA identification numbers applicable to this document, one on each line." ma:internalName="Identifier" ma:readOnly="false">
      <xsd:simpleType>
        <xsd:restriction base="dms:Note">
          <xsd:maxLength value="255"/>
        </xsd:restriction>
      </xsd:simpleType>
    </xsd:element>
    <xsd:element name="EPA_x0020_Contributor" ma:index="11" nillable="true" ma:displayName="EPA Contributor" ma:description="Enter an EPA person who contributed to the creation of the document but is not the primary author." ma:list="UserInfo" ma:SharePointGroup="0" ma:internalName="EPA_x0020_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xternal_x0020_Contributor" ma:index="12" nillable="true" ma:displayName="External Contributor" ma:description="Enter a non-EPA person who contributed to the creation of the document but is not the primary author." ma:internalName="External_x0020_Contributor" ma:readOnly="false">
      <xsd:simpleType>
        <xsd:restriction base="dms:Note">
          <xsd:maxLength value="255"/>
        </xsd:restriction>
      </xsd:simpleType>
    </xsd:element>
    <xsd:element name="EPA_x0020_Related_x0020_Documents" ma:index="14" nillable="true" ma:displayName="Other Related Documents" ma:description="Enter any related document." ma:internalName="EPA_x0020_Related_x0020_Documents">
      <xsd:simpleType>
        <xsd:restriction base="dms:Note">
          <xsd:maxLength value="255"/>
        </xsd:restriction>
      </xsd:simpleType>
    </xsd:element>
    <xsd:element name="Rights" ma:index="16" nillable="true" ma:displayName="Rights" ma:description="Enter information about intellectual property rights held over the document (e.g. copyright, patent, trademark)." ma:internalName="Rights" ma:readOnly="false">
      <xsd:simpleType>
        <xsd:restriction base="dms:Note">
          <xsd:maxLength value="255"/>
        </xsd:restriction>
      </xsd:simpleType>
    </xsd:element>
    <xsd:element name="j747ac98061d40f0aa7bd47e1db5675d" ma:index="19" nillable="true" ma:taxonomy="true" ma:internalName="j747ac98061d40f0aa7bd47e1db5675d" ma:taxonomyFieldName="Document_x0020_Type" ma:displayName="Document Type" ma:readOnly="false" ma:default="" ma:fieldId="{3747ac98-061d-40f0-aa7b-d47e1db5675d}" ma:sspId="29f62856-1543-49d4-a736-4569d363f533" ma:termSetId="e06cd6a9-a175-4da0-81cb-8dba7aa394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1" nillable="true" ma:taxonomy="true" ma:internalName="TaxKeywordTaxHTField" ma:taxonomyFieldName="TaxKeyword" ma:displayName="Enterprise Keywords" ma:readOnly="false" ma:fieldId="{23f27201-bee3-471e-b2e7-b64fd8b7ca38}" ma:taxonomyMulti="true" ma:sspId="29f62856-1543-49d4-a736-4569d363f53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Label" ma:index="23" nillable="true" ma:displayName="Taxonomy Catch All Column1" ma:hidden="true" ma:list="{bd46c0a7-e43d-4fc0-b50c-891feb92f04a}" ma:internalName="TaxCatchAllLabel" ma:readOnly="true" ma:showField="CatchAllDataLabel" ma:web="0a947ed2-7bfd-4674-9c5a-13204e15b6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4" nillable="true" ma:displayName="Taxonomy Catch All Column" ma:hidden="true" ma:list="{bd46c0a7-e43d-4fc0-b50c-891feb92f04a}" ma:internalName="TaxCatchAll" ma:showField="CatchAllData" ma:web="0a947ed2-7bfd-4674-9c5a-13204e15b6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description="Enter a brief description." ma:internalName="Category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Coverage" ma:index="13" nillable="true" ma:displayName="Coverage" ma:description="Enter the geographic location, jurisdiction, or time period for which the document is relevant." ma:internalName="_Coverage" ma:readOnly="false">
      <xsd:simpleType>
        <xsd:restriction base="dms:Text">
          <xsd:maxLength value="255"/>
        </xsd:restriction>
      </xsd:simpleType>
    </xsd:element>
    <xsd:element name="_Source" ma:index="15" nillable="true" ma:displayName="Source" ma:description="Enter a source from which the document is derived." ma:internalName="_Source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947ed2-7bfd-4674-9c5a-13204e15b662" elementFormDefault="qualified">
    <xsd:import namespace="http://schemas.microsoft.com/office/2006/documentManagement/types"/>
    <xsd:import namespace="http://schemas.microsoft.com/office/infopath/2007/PartnerControls"/>
    <xsd:element name="SharedWithUsers" ma:index="2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30" nillable="true" ma:displayName="Sharing Hint Hash" ma:description="" ma:hidden="true" ma:internalName="SharingHintHash" ma:readOnly="true">
      <xsd:simpleType>
        <xsd:restriction base="dms:Text"/>
      </xsd:simpleType>
    </xsd:element>
    <xsd:element name="Records_x0020_Status" ma:index="33" nillable="true" ma:displayName="Records Status" ma:default="Pending" ma:internalName="Records_x0020_Status">
      <xsd:simpleType>
        <xsd:restriction base="dms:Text"/>
      </xsd:simpleType>
    </xsd:element>
    <xsd:element name="Records_x0020_Date" ma:index="34" nillable="true" ma:displayName="Records Date" ma:hidden="true" ma:internalName="Records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e36828-5321-43ff-a822-f30479e6a0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3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3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6" nillable="true" ma:displayName="Tags" ma:internalName="MediaServiceAutoTags" ma:readOnly="true">
      <xsd:simpleType>
        <xsd:restriction base="dms:Text"/>
      </xsd:simpleType>
    </xsd:element>
    <xsd:element name="MediaServiceGenerationTime" ma:index="3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3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40" nillable="true" ma:displayName="Location" ma:internalName="MediaServiceLocation" ma:readOnly="true">
      <xsd:simpleType>
        <xsd:restriction base="dms:Text"/>
      </xsd:simpleType>
    </xsd:element>
    <xsd:element name="MediaServiceAutoKeyPoints" ma:index="4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9f62856-1543-49d4-a736-4569d363f533" ContentTypeId="0x01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ource xmlns="http://schemas.microsoft.com/sharepoint/v3/fields" xsi:nil="true"/>
    <Language xmlns="http://schemas.microsoft.com/sharepoint/v3">English</Language>
    <j747ac98061d40f0aa7bd47e1db5675d xmlns="4ffa91fb-a0ff-4ac5-b2db-65c790d184a4">
      <Terms xmlns="http://schemas.microsoft.com/office/infopath/2007/PartnerControls"/>
    </j747ac98061d40f0aa7bd47e1db5675d>
    <Records_x0020_Date xmlns="0a947ed2-7bfd-4674-9c5a-13204e15b662" xsi:nil="true"/>
    <External_x0020_Contributor xmlns="4ffa91fb-a0ff-4ac5-b2db-65c790d184a4" xsi:nil="true"/>
    <TaxKeywordTaxHTField xmlns="4ffa91fb-a0ff-4ac5-b2db-65c790d184a4">
      <Terms xmlns="http://schemas.microsoft.com/office/infopath/2007/PartnerControls"/>
    </TaxKeywordTaxHTField>
    <Record xmlns="4ffa91fb-a0ff-4ac5-b2db-65c790d184a4">Shared</Record>
    <Rights xmlns="4ffa91fb-a0ff-4ac5-b2db-65c790d184a4" xsi:nil="true"/>
    <Document_x0020_Creation_x0020_Date xmlns="4ffa91fb-a0ff-4ac5-b2db-65c790d184a4">2020-04-07T17:16:48+00:00</Document_x0020_Creation_x0020_Date>
    <EPA_x0020_Office xmlns="4ffa91fb-a0ff-4ac5-b2db-65c790d184a4" xsi:nil="true"/>
    <CategoryDescription xmlns="http://schemas.microsoft.com/sharepoint.v3" xsi:nil="true"/>
    <Identifier xmlns="4ffa91fb-a0ff-4ac5-b2db-65c790d184a4" xsi:nil="true"/>
    <_Coverage xmlns="http://schemas.microsoft.com/sharepoint/v3/fields" xsi:nil="true"/>
    <Creator xmlns="4ffa91fb-a0ff-4ac5-b2db-65c790d184a4">
      <UserInfo>
        <DisplayName/>
        <AccountId xsi:nil="true"/>
        <AccountType/>
      </UserInfo>
    </Creator>
    <EPA_x0020_Related_x0020_Documents xmlns="4ffa91fb-a0ff-4ac5-b2db-65c790d184a4" xsi:nil="true"/>
    <EPA_x0020_Contributor xmlns="4ffa91fb-a0ff-4ac5-b2db-65c790d184a4">
      <UserInfo>
        <DisplayName/>
        <AccountId xsi:nil="true"/>
        <AccountType/>
      </UserInfo>
    </EPA_x0020_Contributor>
    <TaxCatchAll xmlns="4ffa91fb-a0ff-4ac5-b2db-65c790d184a4"/>
    <Records_x0020_Status xmlns="0a947ed2-7bfd-4674-9c5a-13204e15b662">Pending</Records_x0020_Status>
  </documentManagement>
</p:properties>
</file>

<file path=customXml/itemProps1.xml><?xml version="1.0" encoding="utf-8"?>
<ds:datastoreItem xmlns:ds="http://schemas.openxmlformats.org/officeDocument/2006/customXml" ds:itemID="{7D17BB99-D1C8-4781-A398-8E37EA645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ffa91fb-a0ff-4ac5-b2db-65c790d184a4"/>
    <ds:schemaRef ds:uri="http://schemas.microsoft.com/sharepoint.v3"/>
    <ds:schemaRef ds:uri="http://schemas.microsoft.com/sharepoint/v3/fields"/>
    <ds:schemaRef ds:uri="0a947ed2-7bfd-4674-9c5a-13204e15b662"/>
    <ds:schemaRef ds:uri="90e36828-5321-43ff-a822-f30479e6a0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6AD951-AFB8-4816-8886-5CB6FA65895E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0AE3F595-604F-497F-A3C4-CF5258CACF0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700FC42-6FE5-4757-9D96-A5B60FA4D33E}">
  <ds:schemaRefs>
    <ds:schemaRef ds:uri="http://purl.org/dc/elements/1.1/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90e36828-5321-43ff-a822-f30479e6a0b4"/>
    <ds:schemaRef ds:uri="http://schemas.microsoft.com/office/2006/documentManagement/types"/>
    <ds:schemaRef ds:uri="0a947ed2-7bfd-4674-9c5a-13204e15b662"/>
    <ds:schemaRef ds:uri="4ffa91fb-a0ff-4ac5-b2db-65c790d184a4"/>
    <ds:schemaRef ds:uri="http://schemas.microsoft.com/sharepoint.v3"/>
    <ds:schemaRef ds:uri="http://schemas.microsoft.com/sharepoint/v3/field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MiscAnalyses</vt:lpstr>
      <vt:lpstr>Figure 2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Seth Ebersviller</dc:creator>
  <cp:lastModifiedBy>Jim Jetter</cp:lastModifiedBy>
  <cp:lastPrinted>2016-01-27T17:27:32Z</cp:lastPrinted>
  <dcterms:created xsi:type="dcterms:W3CDTF">2014-07-03T13:07:56Z</dcterms:created>
  <dcterms:modified xsi:type="dcterms:W3CDTF">2020-04-07T18:59:20Z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0x01010025C8CCF6708DFB4A94548D354A86D827</vt:lpwstr>
  </property>
</Properties>
</file>