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U\"/>
    </mc:Choice>
  </mc:AlternateContent>
  <xr:revisionPtr revIDLastSave="0" documentId="8_{4EDFCF36-EB86-4546-A8DF-8CD71BF364A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H2" i="1"/>
  <c r="F17" i="1"/>
  <c r="G6" i="1"/>
  <c r="G7" i="1"/>
  <c r="G21" i="1"/>
  <c r="K21" i="1"/>
  <c r="F16" i="1"/>
  <c r="G4" i="1"/>
  <c r="G5" i="1"/>
  <c r="G20" i="1"/>
  <c r="K20" i="1"/>
  <c r="G2" i="1"/>
  <c r="G3" i="1"/>
  <c r="G19" i="1"/>
  <c r="K19" i="1"/>
  <c r="G26" i="1"/>
  <c r="G25" i="1"/>
  <c r="G24" i="1"/>
  <c r="I21" i="1"/>
  <c r="I20" i="1"/>
  <c r="I19" i="1"/>
  <c r="H6" i="1"/>
  <c r="H7" i="1"/>
  <c r="H26" i="1"/>
  <c r="H4" i="1"/>
  <c r="H5" i="1"/>
  <c r="H25" i="1"/>
  <c r="H3" i="1"/>
  <c r="H24" i="1"/>
  <c r="H21" i="1"/>
  <c r="H20" i="1"/>
  <c r="H19" i="1"/>
</calcChain>
</file>

<file path=xl/sharedStrings.xml><?xml version="1.0" encoding="utf-8"?>
<sst xmlns="http://schemas.openxmlformats.org/spreadsheetml/2006/main" count="37" uniqueCount="30">
  <si>
    <t>ID</t>
  </si>
  <si>
    <t>mass biochar</t>
  </si>
  <si>
    <t>time/vol sol added</t>
  </si>
  <si>
    <t>time filtered</t>
  </si>
  <si>
    <t>pH @ 24 hrs</t>
  </si>
  <si>
    <t>F- Electrode reading (mg/)</t>
  </si>
  <si>
    <t>P</t>
  </si>
  <si>
    <t>Pb</t>
  </si>
  <si>
    <t>S</t>
  </si>
  <si>
    <t>Sb</t>
  </si>
  <si>
    <t>N</t>
  </si>
  <si>
    <t>Nb</t>
  </si>
  <si>
    <t>mg/g</t>
  </si>
  <si>
    <t>BK70P</t>
  </si>
  <si>
    <t>BK70bP</t>
  </si>
  <si>
    <t>BK70S</t>
  </si>
  <si>
    <t>BK70bS</t>
  </si>
  <si>
    <t>BK70bN</t>
  </si>
  <si>
    <t>BK70N</t>
  </si>
  <si>
    <t>Average</t>
  </si>
  <si>
    <t>percent removal</t>
  </si>
  <si>
    <t>STDEV</t>
  </si>
  <si>
    <r>
      <t>PO4</t>
    </r>
    <r>
      <rPr>
        <vertAlign val="superscript"/>
        <sz val="11"/>
        <color theme="1"/>
        <rFont val="Calibri"/>
        <family val="2"/>
        <scheme val="minor"/>
      </rPr>
      <t>3-</t>
    </r>
  </si>
  <si>
    <r>
      <t>SO4</t>
    </r>
    <r>
      <rPr>
        <vertAlign val="superscript"/>
        <sz val="11"/>
        <color theme="1"/>
        <rFont val="Calibri"/>
        <family val="2"/>
        <scheme val="minor"/>
      </rPr>
      <t>2-</t>
    </r>
  </si>
  <si>
    <r>
      <t>NO</t>
    </r>
    <r>
      <rPr>
        <vertAlign val="superscript"/>
        <sz val="11"/>
        <color theme="1"/>
        <rFont val="Calibri"/>
        <family val="2"/>
        <scheme val="minor"/>
      </rPr>
      <t>3-</t>
    </r>
  </si>
  <si>
    <t>Control</t>
  </si>
  <si>
    <t>pH</t>
  </si>
  <si>
    <t>ratio of sorption capacity in the presence of other ions</t>
  </si>
  <si>
    <t>Qmix/Q0=</t>
  </si>
  <si>
    <t>when Qmix/Q0 is less than one, the presence of other anions in the mixture supresses sorption.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</si>
</sst>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16178166647682"/>
          <c:y val="4.7074638925948209E-2"/>
          <c:w val="0.77675819071078711"/>
          <c:h val="0.8409957476245701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952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Sheet1!$G$23:$G$26</c:f>
                <c:numCache>
                  <c:formatCode>General</c:formatCode>
                  <c:ptCount val="4"/>
                  <c:pt idx="0">
                    <c:v>1.6052530060120248E-2</c:v>
                  </c:pt>
                  <c:pt idx="1">
                    <c:v>7.3482489021955977E-4</c:v>
                  </c:pt>
                  <c:pt idx="2">
                    <c:v>9.1799215139442766E-4</c:v>
                  </c:pt>
                  <c:pt idx="3">
                    <c:v>5.7797527662709E-3</c:v>
                  </c:pt>
                </c:numCache>
              </c:numRef>
            </c:plus>
            <c:minus>
              <c:numRef>
                <c:f>Sheet1!$G$23:$G$26</c:f>
                <c:numCache>
                  <c:formatCode>General</c:formatCode>
                  <c:ptCount val="4"/>
                  <c:pt idx="0">
                    <c:v>1.6052530060120248E-2</c:v>
                  </c:pt>
                  <c:pt idx="1">
                    <c:v>7.3482489021955977E-4</c:v>
                  </c:pt>
                  <c:pt idx="2">
                    <c:v>9.1799215139442766E-4</c:v>
                  </c:pt>
                  <c:pt idx="3">
                    <c:v>5.7797527662709E-3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Sheet1!$A$18:$A$21</c:f>
              <c:strCache>
                <c:ptCount val="4"/>
                <c:pt idx="0">
                  <c:v>Control</c:v>
                </c:pt>
                <c:pt idx="1">
                  <c:v>PO43-</c:v>
                </c:pt>
                <c:pt idx="2">
                  <c:v>SO42-</c:v>
                </c:pt>
                <c:pt idx="3">
                  <c:v>NO3-</c:v>
                </c:pt>
              </c:strCache>
            </c:strRef>
          </c:cat>
          <c:val>
            <c:numRef>
              <c:f>Sheet1!$G$18:$G$21</c:f>
              <c:numCache>
                <c:formatCode>0.000</c:formatCode>
                <c:ptCount val="4"/>
                <c:pt idx="0" formatCode="General">
                  <c:v>0.08</c:v>
                </c:pt>
                <c:pt idx="1">
                  <c:v>3.7479715109780432E-2</c:v>
                </c:pt>
                <c:pt idx="2">
                  <c:v>3.4989067848605573E-2</c:v>
                </c:pt>
                <c:pt idx="3">
                  <c:v>5.9600469897745E-2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6-412B-9F3D-71C7F2DA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884912"/>
        <c:axId val="403712208"/>
      </c:barChart>
      <c:catAx>
        <c:axId val="32888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3712208"/>
        <c:crosses val="autoZero"/>
        <c:auto val="1"/>
        <c:lblAlgn val="ctr"/>
        <c:lblOffset val="100"/>
        <c:noMultiLvlLbl val="0"/>
      </c:catAx>
      <c:valAx>
        <c:axId val="403712208"/>
        <c:scaling>
          <c:orientation val="minMax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Removal F</a:t>
                </a:r>
                <a:r>
                  <a:rPr lang="en-US" baseline="30000"/>
                  <a:t>-</a:t>
                </a:r>
                <a:r>
                  <a:rPr lang="en-US"/>
                  <a:t> (mg/g)</a:t>
                </a:r>
              </a:p>
            </c:rich>
          </c:tx>
          <c:layout>
            <c:manualLayout>
              <c:xMode val="edge"/>
              <c:yMode val="edge"/>
              <c:x val="1.9778199396286594E-2"/>
              <c:y val="0.25272393276421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884912"/>
        <c:crosses val="autoZero"/>
        <c:crossBetween val="between"/>
      </c:valAx>
      <c:spPr>
        <a:noFill/>
        <a:ln w="222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328613</xdr:colOff>
      <xdr:row>27</xdr:row>
      <xdr:rowOff>148590</xdr:rowOff>
    </xdr:from>
    <xdr:to>
      <xdr:col>7</xdr:col>
      <xdr:colOff>563881</xdr:colOff>
      <xdr:row>43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CB2100-8776-439A-9E38-F30074FAD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</cdr:x>
      <cdr:y>0.88926</cdr:y>
    </cdr:from>
    <cdr:to>
      <cdr:x>0.38801</cdr:x>
      <cdr:y>0.96899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4D7BC5-4838-4236-846F-F27699B75277}"/>
            </a:ext>
          </a:extLst>
        </cdr:cNvPr>
        <cdr:cNvSpPr txBox="1"/>
      </cdr:nvSpPr>
      <cdr:spPr>
        <a:xfrm xmlns:a="http://schemas.openxmlformats.org/drawingml/2006/main">
          <a:off x="943927" y="3059430"/>
          <a:ext cx="800100" cy="274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Control</a:t>
          </a:r>
        </a:p>
      </cdr:txBody>
    </cdr:sp>
  </cdr:relSizeAnchor>
  <cdr:relSizeAnchor xmlns:cdr="http://schemas.openxmlformats.org/drawingml/2006/chartDrawing">
    <cdr:from>
      <cdr:x>0.42156</cdr:x>
      <cdr:y>0.89184</cdr:y>
    </cdr:from>
    <cdr:to>
      <cdr:x>0.59956</cdr:x>
      <cdr:y>0.97158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001C41B-904F-4394-B467-3E765A4203E9}"/>
            </a:ext>
          </a:extLst>
        </cdr:cNvPr>
        <cdr:cNvSpPr txBox="1"/>
      </cdr:nvSpPr>
      <cdr:spPr>
        <a:xfrm xmlns:a="http://schemas.openxmlformats.org/drawingml/2006/main">
          <a:off x="1894840" y="3068320"/>
          <a:ext cx="800100" cy="274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PO</a:t>
          </a:r>
          <a:r>
            <a:rPr lang="en-US" sz="14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r>
            <a:rPr lang="en-US" sz="14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3-</a:t>
          </a:r>
        </a:p>
      </cdr:txBody>
    </cdr:sp>
  </cdr:relSizeAnchor>
  <cdr:relSizeAnchor xmlns:cdr="http://schemas.openxmlformats.org/drawingml/2006/chartDrawing">
    <cdr:from>
      <cdr:x>0.60634</cdr:x>
      <cdr:y>0.89184</cdr:y>
    </cdr:from>
    <cdr:to>
      <cdr:x>0.78435</cdr:x>
      <cdr:y>0.97158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6CFEC4E-0138-4373-8090-5276D023B519}"/>
            </a:ext>
          </a:extLst>
        </cdr:cNvPr>
        <cdr:cNvSpPr txBox="1"/>
      </cdr:nvSpPr>
      <cdr:spPr>
        <a:xfrm xmlns:a="http://schemas.openxmlformats.org/drawingml/2006/main">
          <a:off x="2725420" y="3068320"/>
          <a:ext cx="800100" cy="274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SO</a:t>
          </a:r>
          <a:r>
            <a:rPr lang="en-US" sz="14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r>
            <a:rPr lang="en-US" sz="14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2-</a:t>
          </a:r>
        </a:p>
      </cdr:txBody>
    </cdr:sp>
  </cdr:relSizeAnchor>
  <cdr:relSizeAnchor xmlns:cdr="http://schemas.openxmlformats.org/drawingml/2006/chartDrawing">
    <cdr:from>
      <cdr:x>0.7996</cdr:x>
      <cdr:y>0.89184</cdr:y>
    </cdr:from>
    <cdr:to>
      <cdr:x>0.97761</cdr:x>
      <cdr:y>0.97158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6CFEC4E-0138-4373-8090-5276D023B519}"/>
            </a:ext>
          </a:extLst>
        </cdr:cNvPr>
        <cdr:cNvSpPr txBox="1"/>
      </cdr:nvSpPr>
      <cdr:spPr>
        <a:xfrm xmlns:a="http://schemas.openxmlformats.org/drawingml/2006/main">
          <a:off x="3594100" y="3068320"/>
          <a:ext cx="800100" cy="274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NO</a:t>
          </a:r>
          <a:r>
            <a:rPr lang="en-US" sz="14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3-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G23" sqref="G23:G26"/>
    </sheetView>
  </sheetViews>
  <sheetFormatPr defaultRowHeight="15" x14ac:dyDescent="0.25"/>
  <cols>
    <col min="2" max="2" width="12.42578125" bestFit="1" customWidth="1"/>
    <col min="3" max="3" width="18" bestFit="1" customWidth="1"/>
    <col min="4" max="4" width="12.28515625" bestFit="1" customWidth="1"/>
    <col min="5" max="5" width="11.28515625" bestFit="1" customWidth="1"/>
    <col min="6" max="6" width="24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</v>
      </c>
      <c r="H1" t="s">
        <v>20</v>
      </c>
    </row>
    <row r="2" spans="1:8" x14ac:dyDescent="0.25">
      <c r="A2" t="s">
        <v>6</v>
      </c>
      <c r="B2">
        <v>0.5</v>
      </c>
      <c r="C2">
        <v>30.329000000000001</v>
      </c>
      <c r="E2">
        <v>8.1999999999999993</v>
      </c>
      <c r="F2">
        <v>1.46</v>
      </c>
      <c r="G2" s="2">
        <f>(($F$15-F2)*C2/1000)/B2</f>
        <v>3.8214539999999991E-2</v>
      </c>
      <c r="H2" s="1">
        <f>(1-(F2/$F$15))*100</f>
        <v>30.14354066985646</v>
      </c>
    </row>
    <row r="3" spans="1:8" x14ac:dyDescent="0.25">
      <c r="A3" t="s">
        <v>7</v>
      </c>
      <c r="B3">
        <v>0.501</v>
      </c>
      <c r="C3">
        <v>30.178999999999998</v>
      </c>
      <c r="E3">
        <v>8.24</v>
      </c>
      <c r="F3">
        <v>1.48</v>
      </c>
      <c r="G3" s="2">
        <f>(($F$15-F3)*C3/1000)/B3</f>
        <v>3.6744890219560872E-2</v>
      </c>
      <c r="H3" s="1">
        <f>(1-(F3/$F$15))*100</f>
        <v>29.186602870813395</v>
      </c>
    </row>
    <row r="4" spans="1:8" x14ac:dyDescent="0.25">
      <c r="A4" t="s">
        <v>8</v>
      </c>
      <c r="B4">
        <v>0.502</v>
      </c>
      <c r="C4">
        <v>30.271999999999998</v>
      </c>
      <c r="E4">
        <v>8.2100000000000009</v>
      </c>
      <c r="F4">
        <v>1.54</v>
      </c>
      <c r="G4" s="2">
        <f>(($F$16-F4)*C4/1000/B4)</f>
        <v>3.4071075697211149E-2</v>
      </c>
      <c r="H4" s="1">
        <f>(1-(F4/$F$16))*100</f>
        <v>26.840855106888363</v>
      </c>
    </row>
    <row r="5" spans="1:8" x14ac:dyDescent="0.25">
      <c r="A5" t="s">
        <v>9</v>
      </c>
      <c r="B5">
        <v>0.5</v>
      </c>
      <c r="C5">
        <v>30.173999999999999</v>
      </c>
      <c r="E5">
        <v>8.3000000000000007</v>
      </c>
      <c r="F5">
        <v>1.51</v>
      </c>
      <c r="G5" s="2">
        <f>(($F$16-F5)*C5/1000/B5)</f>
        <v>3.5907060000000005E-2</v>
      </c>
      <c r="H5" s="1">
        <f>(1-(F5/$F$16))*100</f>
        <v>28.266033254156763</v>
      </c>
    </row>
    <row r="6" spans="1:8" x14ac:dyDescent="0.25">
      <c r="A6" t="s">
        <v>10</v>
      </c>
      <c r="B6">
        <v>0.502</v>
      </c>
      <c r="C6">
        <v>30.02</v>
      </c>
      <c r="E6">
        <v>7.37</v>
      </c>
      <c r="F6">
        <v>1.17</v>
      </c>
      <c r="G6" s="2">
        <f>(($F$17-F6)*C6/1000)/B6</f>
        <v>5.38207171314741E-2</v>
      </c>
      <c r="H6" s="1">
        <f>(1-(F5/$F$17))*100</f>
        <v>27.053140096618357</v>
      </c>
    </row>
    <row r="7" spans="1:8" x14ac:dyDescent="0.25">
      <c r="A7" t="s">
        <v>11</v>
      </c>
      <c r="B7">
        <v>0.503</v>
      </c>
      <c r="C7">
        <v>30.282</v>
      </c>
      <c r="E7">
        <v>7.21</v>
      </c>
      <c r="F7">
        <v>0.98399999999999999</v>
      </c>
      <c r="G7" s="2">
        <f>(($F$17-F7)*C7/1000)/B7</f>
        <v>6.53802226640159E-2</v>
      </c>
      <c r="H7" s="1">
        <f>(1-(F6/$F$17))*100</f>
        <v>43.478260869565219</v>
      </c>
    </row>
    <row r="8" spans="1:8" x14ac:dyDescent="0.25">
      <c r="A8" t="s">
        <v>13</v>
      </c>
      <c r="F8">
        <v>2.0699999999999998</v>
      </c>
    </row>
    <row r="9" spans="1:8" x14ac:dyDescent="0.25">
      <c r="A9" t="s">
        <v>14</v>
      </c>
      <c r="F9">
        <v>2.11</v>
      </c>
    </row>
    <row r="10" spans="1:8" x14ac:dyDescent="0.25">
      <c r="A10" t="s">
        <v>15</v>
      </c>
      <c r="F10">
        <v>2.11</v>
      </c>
    </row>
    <row r="11" spans="1:8" x14ac:dyDescent="0.25">
      <c r="A11" t="s">
        <v>16</v>
      </c>
      <c r="F11">
        <v>2.1</v>
      </c>
    </row>
    <row r="12" spans="1:8" x14ac:dyDescent="0.25">
      <c r="A12" t="s">
        <v>18</v>
      </c>
      <c r="F12">
        <v>2.09</v>
      </c>
    </row>
    <row r="13" spans="1:8" x14ac:dyDescent="0.25">
      <c r="A13" t="s">
        <v>17</v>
      </c>
      <c r="F13">
        <v>2.0499999999999998</v>
      </c>
    </row>
    <row r="14" spans="1:8" x14ac:dyDescent="0.25">
      <c r="A14" s="6" t="s">
        <v>19</v>
      </c>
      <c r="B14" s="6"/>
      <c r="C14" s="6"/>
      <c r="D14" s="6"/>
      <c r="E14" s="6"/>
      <c r="F14" s="6"/>
    </row>
    <row r="15" spans="1:8" x14ac:dyDescent="0.25">
      <c r="A15" t="s">
        <v>13</v>
      </c>
      <c r="F15" s="1">
        <f>AVERAGE(F8:F9)</f>
        <v>2.09</v>
      </c>
    </row>
    <row r="16" spans="1:8" x14ac:dyDescent="0.25">
      <c r="A16" t="s">
        <v>15</v>
      </c>
      <c r="F16" s="1">
        <f>AVERAGE(F10:F11)</f>
        <v>2.105</v>
      </c>
    </row>
    <row r="17" spans="1:12" x14ac:dyDescent="0.25">
      <c r="A17" t="s">
        <v>18</v>
      </c>
      <c r="F17" s="1">
        <f>AVERAGE(F12:F13)</f>
        <v>2.0699999999999998</v>
      </c>
      <c r="I17" s="4" t="s">
        <v>26</v>
      </c>
      <c r="K17" t="s">
        <v>28</v>
      </c>
      <c r="L17" t="s">
        <v>27</v>
      </c>
    </row>
    <row r="18" spans="1:12" x14ac:dyDescent="0.25">
      <c r="A18" s="1" t="s">
        <v>25</v>
      </c>
      <c r="G18">
        <v>0.08</v>
      </c>
      <c r="H18" s="1">
        <v>26.488095238095241</v>
      </c>
      <c r="I18" s="5">
        <v>8.4350000000000005</v>
      </c>
      <c r="K18" t="s">
        <v>29</v>
      </c>
    </row>
    <row r="19" spans="1:12" ht="17.25" x14ac:dyDescent="0.25">
      <c r="A19" t="s">
        <v>22</v>
      </c>
      <c r="G19" s="2">
        <f>AVERAGE(G2:G3)</f>
        <v>3.7479715109780432E-2</v>
      </c>
      <c r="H19" s="1">
        <f>AVERAGE(H2:H3)</f>
        <v>29.665071770334926</v>
      </c>
      <c r="I19" s="5">
        <f>AVERAGE(E2:E3)</f>
        <v>8.2199999999999989</v>
      </c>
      <c r="K19" s="3">
        <f>G19/G18</f>
        <v>0.46849643887225539</v>
      </c>
    </row>
    <row r="20" spans="1:12" ht="17.25" x14ac:dyDescent="0.25">
      <c r="A20" t="s">
        <v>23</v>
      </c>
      <c r="G20" s="2">
        <f>AVERAGE(G4:G5)</f>
        <v>3.4989067848605573E-2</v>
      </c>
      <c r="H20" s="1">
        <f>AVERAGE(H4:H5)</f>
        <v>27.553444180522561</v>
      </c>
      <c r="I20" s="5">
        <f>AVERAGE(E4:E5)</f>
        <v>8.2550000000000008</v>
      </c>
      <c r="K20" s="3">
        <f>G20/G18</f>
        <v>0.43736334810756966</v>
      </c>
    </row>
    <row r="21" spans="1:12" ht="17.25" x14ac:dyDescent="0.25">
      <c r="A21" t="s">
        <v>24</v>
      </c>
      <c r="G21" s="2">
        <f>AVERAGE(G6:G7)</f>
        <v>5.9600469897745E-2</v>
      </c>
      <c r="H21" s="1">
        <f>AVERAGE(H6:H7)</f>
        <v>35.265700483091791</v>
      </c>
      <c r="I21" s="5">
        <f>AVERAGE(E6:E7)</f>
        <v>7.29</v>
      </c>
      <c r="K21" s="3">
        <f>G21/G18</f>
        <v>0.74500587372181248</v>
      </c>
    </row>
    <row r="22" spans="1:12" x14ac:dyDescent="0.25">
      <c r="A22" s="6" t="s">
        <v>21</v>
      </c>
      <c r="B22" s="6"/>
      <c r="C22" s="6"/>
      <c r="D22" s="6"/>
      <c r="E22" s="6"/>
      <c r="F22" s="6"/>
      <c r="G22" s="6"/>
      <c r="H22" s="6"/>
    </row>
    <row r="23" spans="1:12" x14ac:dyDescent="0.25">
      <c r="A23" s="1" t="s">
        <v>25</v>
      </c>
      <c r="G23" s="2">
        <v>1.6052530060120248E-2</v>
      </c>
      <c r="H23" s="3">
        <v>0.12755102040816801</v>
      </c>
    </row>
    <row r="24" spans="1:12" ht="17.25" x14ac:dyDescent="0.25">
      <c r="A24" t="s">
        <v>22</v>
      </c>
      <c r="G24" s="2">
        <f>_xlfn.STDEV.P(G2:G3)</f>
        <v>7.3482489021955977E-4</v>
      </c>
      <c r="H24" s="3">
        <f>_xlfn.STDEV.P(H2:H3)</f>
        <v>0.47846889952153226</v>
      </c>
    </row>
    <row r="25" spans="1:12" ht="17.25" x14ac:dyDescent="0.25">
      <c r="A25" t="s">
        <v>23</v>
      </c>
      <c r="G25" s="2">
        <f>_xlfn.STDEV.P(G4:G5)</f>
        <v>9.1799215139442766E-4</v>
      </c>
      <c r="H25" s="3">
        <f>_xlfn.STDEV.P(H4:H5)</f>
        <v>0.71258907363420043</v>
      </c>
    </row>
    <row r="26" spans="1:12" ht="17.25" x14ac:dyDescent="0.25">
      <c r="A26" t="s">
        <v>24</v>
      </c>
      <c r="G26" s="2">
        <f>_xlfn.STDEV.P(G6:G7)</f>
        <v>5.7797527662709E-3</v>
      </c>
      <c r="H26" s="3">
        <f>_xlfn.STDEV.P(H6:H7)</f>
        <v>8.2125603864734114</v>
      </c>
    </row>
  </sheetData>
  <mergeCells count="2">
    <mergeCell ref="A14:F14"/>
    <mergeCell ref="A22:H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Rosie</dc:creator>
  <cp:lastModifiedBy>Su, Chunming</cp:lastModifiedBy>
  <dcterms:created xsi:type="dcterms:W3CDTF">2018-06-14T20:03:41Z</dcterms:created>
  <dcterms:modified xsi:type="dcterms:W3CDTF">2020-03-12T15:50:14Z</dcterms:modified>
</cp:coreProperties>
</file>