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M:\SU\"/>
    </mc:Choice>
  </mc:AlternateContent>
  <xr:revisionPtr revIDLastSave="0" documentId="8_{38DB18B7-A61F-48A3-B4E6-DBCBD915948B}" xr6:coauthVersionLast="44" xr6:coauthVersionMax="44" xr10:uidLastSave="{00000000-0000-0000-0000-000000000000}"/>
  <bookViews>
    <workbookView xWindow="-120" yWindow="-120" windowWidth="19440" windowHeight="15000" activeTab="3" xr2:uid="{00000000-000D-0000-FFFF-FFFF00000000}"/>
  </bookViews>
  <sheets>
    <sheet name="Cover Letter" sheetId="4" r:id="rId1"/>
    <sheet name="Data" sheetId="5" r:id="rId2"/>
    <sheet name="QC Data " sheetId="6" r:id="rId3"/>
    <sheet name="Sheet1" sheetId="7" r:id="rId4"/>
  </sheets>
  <definedNames>
    <definedName name="_xlnm.Print_Area" localSheetId="0">'Cover Letter'!$A$1:$G$38</definedName>
    <definedName name="_xlnm.Print_Area" localSheetId="1">Data!$A$1:$J$43</definedName>
    <definedName name="_xlnm.Print_Area" localSheetId="2">'QC Data '!$A$1:$N$29</definedName>
    <definedName name="_xlnm.Print_Titles" localSheetId="1">Data!$1:$14</definedName>
    <definedName name="_xlnm.Print_Titles" localSheetId="2">'QC Data '!$1:$14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41" i="7" l="1"/>
  <c r="T26" i="7"/>
  <c r="I44" i="7"/>
  <c r="B25" i="7"/>
  <c r="B23" i="7"/>
  <c r="E3" i="7"/>
  <c r="H3" i="7"/>
  <c r="E4" i="7"/>
  <c r="H4" i="7"/>
  <c r="E5" i="7"/>
  <c r="H5" i="7"/>
  <c r="E6" i="7"/>
  <c r="H6" i="7"/>
  <c r="E7" i="7"/>
  <c r="H7" i="7"/>
  <c r="E8" i="7"/>
  <c r="H8" i="7"/>
  <c r="E9" i="7"/>
  <c r="H9" i="7"/>
  <c r="H38" i="7"/>
  <c r="E10" i="7"/>
  <c r="H10" i="7"/>
  <c r="E11" i="7"/>
  <c r="H11" i="7"/>
  <c r="E12" i="7"/>
  <c r="H12" i="7"/>
  <c r="E13" i="7"/>
  <c r="H13" i="7"/>
  <c r="E14" i="7"/>
  <c r="H14" i="7"/>
  <c r="E15" i="7"/>
  <c r="H15" i="7"/>
  <c r="E16" i="7"/>
  <c r="H16" i="7"/>
  <c r="E17" i="7"/>
  <c r="H17" i="7"/>
  <c r="E18" i="7"/>
  <c r="H18" i="7"/>
  <c r="E19" i="7"/>
  <c r="H19" i="7"/>
  <c r="E20" i="7"/>
  <c r="H20" i="7"/>
  <c r="E21" i="7"/>
  <c r="H21" i="7"/>
  <c r="E2" i="7"/>
  <c r="H2" i="7"/>
  <c r="B4" i="6"/>
  <c r="B8" i="6"/>
  <c r="B6" i="6"/>
  <c r="H44" i="7"/>
  <c r="H33" i="7"/>
  <c r="J3" i="7"/>
  <c r="H30" i="7"/>
  <c r="H41" i="7"/>
  <c r="J14" i="7"/>
  <c r="J15" i="7"/>
  <c r="J41" i="7"/>
  <c r="H25" i="7"/>
  <c r="H36" i="7"/>
  <c r="H29" i="7"/>
  <c r="H40" i="7"/>
  <c r="H43" i="7"/>
  <c r="H32" i="7"/>
  <c r="J18" i="7"/>
  <c r="J12" i="7"/>
  <c r="J2" i="7"/>
  <c r="H24" i="7"/>
  <c r="H35" i="7"/>
  <c r="J17" i="7"/>
  <c r="H42" i="7"/>
  <c r="H37" i="7"/>
  <c r="H26" i="7"/>
  <c r="J6" i="7"/>
  <c r="H28" i="7"/>
  <c r="H39" i="7"/>
  <c r="J10" i="7"/>
  <c r="J5" i="7"/>
  <c r="J9" i="7"/>
  <c r="H31" i="7"/>
  <c r="J16" i="7"/>
  <c r="J42" i="7"/>
  <c r="H27" i="7"/>
  <c r="K26" i="7"/>
  <c r="J26" i="7"/>
  <c r="L26" i="7"/>
  <c r="J25" i="7"/>
  <c r="L25" i="7"/>
  <c r="K25" i="7"/>
  <c r="J13" i="7"/>
  <c r="J40" i="7"/>
  <c r="L31" i="7"/>
  <c r="K31" i="7"/>
  <c r="J31" i="7"/>
  <c r="K32" i="7"/>
  <c r="J32" i="7"/>
  <c r="L32" i="7"/>
  <c r="L30" i="7"/>
  <c r="K30" i="7"/>
  <c r="J30" i="7"/>
  <c r="J28" i="7"/>
  <c r="K28" i="7"/>
  <c r="L28" i="7"/>
  <c r="L24" i="7"/>
  <c r="K24" i="7"/>
  <c r="J24" i="7"/>
  <c r="L29" i="7"/>
  <c r="K29" i="7"/>
  <c r="J29" i="7"/>
  <c r="J7" i="7"/>
  <c r="J37" i="7"/>
  <c r="I9" i="7"/>
  <c r="I6" i="7"/>
  <c r="I3" i="7"/>
  <c r="I8" i="7"/>
  <c r="I25" i="7"/>
  <c r="I30" i="7"/>
  <c r="J8" i="7"/>
  <c r="J38" i="7"/>
  <c r="I26" i="7"/>
  <c r="I29" i="7"/>
  <c r="I15" i="7"/>
  <c r="I32" i="7"/>
  <c r="I10" i="7"/>
  <c r="I28" i="7"/>
  <c r="I2" i="7"/>
  <c r="I35" i="7"/>
  <c r="I24" i="7"/>
  <c r="I16" i="7"/>
  <c r="I17" i="7"/>
  <c r="I42" i="7"/>
  <c r="I18" i="7"/>
  <c r="I19" i="7"/>
  <c r="I43" i="7"/>
  <c r="J11" i="7"/>
  <c r="I12" i="7"/>
  <c r="I13" i="7"/>
  <c r="I7" i="7"/>
  <c r="I27" i="7"/>
  <c r="I11" i="7"/>
  <c r="I5" i="7"/>
  <c r="J19" i="7"/>
  <c r="J43" i="7"/>
  <c r="I14" i="7"/>
  <c r="I41" i="7"/>
  <c r="I31" i="7"/>
  <c r="I4" i="7"/>
  <c r="J39" i="7"/>
  <c r="K27" i="7"/>
  <c r="J27" i="7"/>
  <c r="L27" i="7"/>
  <c r="J35" i="7"/>
  <c r="J4" i="7"/>
  <c r="J36" i="7"/>
  <c r="I36" i="7"/>
  <c r="I39" i="7"/>
  <c r="I38" i="7"/>
  <c r="I40" i="7"/>
  <c r="I37" i="7"/>
</calcChain>
</file>

<file path=xl/sharedStrings.xml><?xml version="1.0" encoding="utf-8"?>
<sst xmlns="http://schemas.openxmlformats.org/spreadsheetml/2006/main" count="249" uniqueCount="153">
  <si>
    <t>Laboratory:</t>
  </si>
  <si>
    <t>Report Date:</t>
  </si>
  <si>
    <t>Notes:</t>
  </si>
  <si>
    <t>Date Collected</t>
  </si>
  <si>
    <t>Date Analyzed</t>
  </si>
  <si>
    <t>MDL</t>
  </si>
  <si>
    <t>QL</t>
  </si>
  <si>
    <t>MEMORANDUM</t>
  </si>
  <si>
    <t>(LABORATORY DATA REPORT)</t>
  </si>
  <si>
    <t>In reply refer to:</t>
  </si>
  <si>
    <t>From:</t>
  </si>
  <si>
    <t>Lab:</t>
  </si>
  <si>
    <t>Thru:</t>
  </si>
  <si>
    <t>Date:</t>
  </si>
  <si>
    <t>Task No.:</t>
  </si>
  <si>
    <t>Copies:</t>
  </si>
  <si>
    <t>Date Collected:</t>
  </si>
  <si>
    <t>Date Received:</t>
  </si>
  <si>
    <t>Sample Matrix:</t>
  </si>
  <si>
    <t>Date Analyzed:</t>
  </si>
  <si>
    <t>Analysis Type:</t>
  </si>
  <si>
    <t>No. Samples Analyzed:</t>
  </si>
  <si>
    <t>Sample Preparation:</t>
  </si>
  <si>
    <t>Method(s) Used :</t>
  </si>
  <si>
    <t>Comments:</t>
  </si>
  <si>
    <t>DF</t>
  </si>
  <si>
    <t>Codes</t>
  </si>
  <si>
    <t>Unit</t>
  </si>
  <si>
    <t>Analytes</t>
  </si>
  <si>
    <t>QC Sample ID</t>
  </si>
  <si>
    <t>Additional ID</t>
  </si>
  <si>
    <t>Date Prepared</t>
  </si>
  <si>
    <t>Field Sample ID</t>
  </si>
  <si>
    <t>Lab Sample ID</t>
  </si>
  <si>
    <t>General Parameters</t>
  </si>
  <si>
    <t>Methods</t>
  </si>
  <si>
    <t>Data</t>
  </si>
  <si>
    <t>True Value</t>
  </si>
  <si>
    <t>% REC.</t>
  </si>
  <si>
    <t>Technical Directive No.:</t>
  </si>
  <si>
    <t>Technical Directive:</t>
  </si>
  <si>
    <t>Tech. Directive:</t>
  </si>
  <si>
    <t>water</t>
  </si>
  <si>
    <t>mg/L</t>
  </si>
  <si>
    <t>MB</t>
  </si>
  <si>
    <t>ND</t>
  </si>
  <si>
    <t>-</t>
  </si>
  <si>
    <t>MS</t>
  </si>
  <si>
    <t>CCC</t>
  </si>
  <si>
    <t>Mark White</t>
  </si>
  <si>
    <t>Sample Site/Project:</t>
  </si>
  <si>
    <t>Analyst:</t>
  </si>
  <si>
    <t>Lynda Callaway</t>
  </si>
  <si>
    <t>Chunming Su</t>
  </si>
  <si>
    <r>
      <t>1.  If the parameter was detected above the quantitation limit (</t>
    </r>
    <r>
      <rPr>
        <b/>
        <sz val="10"/>
        <rFont val="Arial"/>
        <family val="2"/>
      </rPr>
      <t>QL</t>
    </r>
    <r>
      <rPr>
        <sz val="10"/>
        <rFont val="Arial"/>
        <family val="2"/>
      </rPr>
      <t xml:space="preserve">), the numeric result is reported; </t>
    </r>
    <r>
      <rPr>
        <b/>
        <sz val="10"/>
        <rFont val="Arial"/>
        <family val="2"/>
      </rPr>
      <t>BQL</t>
    </r>
    <r>
      <rPr>
        <sz val="10"/>
        <rFont val="Arial"/>
        <family val="2"/>
      </rPr>
      <t xml:space="preserve"> denotes that the parameter was not detected at or above the quantitation limit; </t>
    </r>
    <r>
      <rPr>
        <b/>
        <sz val="10"/>
        <rFont val="Arial"/>
        <family val="2"/>
      </rPr>
      <t>BQL ( )</t>
    </r>
    <r>
      <rPr>
        <sz val="10"/>
        <rFont val="Arial"/>
        <family val="2"/>
      </rPr>
      <t xml:space="preserve"> denotes that the parameter was detected above the method detection limit (</t>
    </r>
    <r>
      <rPr>
        <b/>
        <sz val="10"/>
        <rFont val="Arial"/>
        <family val="2"/>
      </rPr>
      <t>MDL</t>
    </r>
    <r>
      <rPr>
        <sz val="10"/>
        <rFont val="Arial"/>
        <family val="2"/>
      </rPr>
      <t xml:space="preserve">) but below </t>
    </r>
    <r>
      <rPr>
        <b/>
        <sz val="10"/>
        <rFont val="Arial"/>
        <family val="2"/>
      </rPr>
      <t>QL</t>
    </r>
    <r>
      <rPr>
        <sz val="10"/>
        <rFont val="Arial"/>
        <family val="2"/>
      </rPr>
      <t xml:space="preserve"> and the estimated numeric result is reported in parenthesis; </t>
    </r>
    <r>
      <rPr>
        <b/>
        <sz val="10"/>
        <rFont val="Arial"/>
        <family val="2"/>
      </rPr>
      <t xml:space="preserve">ND </t>
    </r>
    <r>
      <rPr>
        <sz val="10"/>
        <rFont val="Arial"/>
        <family val="2"/>
      </rPr>
      <t>denotes that the parameter was not detected at all.  All the results are corrected with dilution factors (</t>
    </r>
    <r>
      <rPr>
        <b/>
        <sz val="10"/>
        <rFont val="Arial"/>
        <family val="2"/>
      </rPr>
      <t>DF</t>
    </r>
    <r>
      <rPr>
        <sz val="10"/>
        <rFont val="Arial"/>
        <family val="2"/>
      </rPr>
      <t>), if applicable.  NA means not applicable.</t>
    </r>
  </si>
  <si>
    <t>SS</t>
  </si>
  <si>
    <t>EPA - General Parameters</t>
  </si>
  <si>
    <t>Analytical Results Report</t>
  </si>
  <si>
    <t>To Originator:</t>
  </si>
  <si>
    <t>Sample Results</t>
  </si>
  <si>
    <t>Quality Control Data</t>
  </si>
  <si>
    <t>Sample Set No.:</t>
  </si>
  <si>
    <r>
      <t xml:space="preserve">1. </t>
    </r>
    <r>
      <rPr>
        <b/>
        <sz val="11"/>
        <rFont val="Arial"/>
        <family val="2"/>
      </rPr>
      <t>MB</t>
    </r>
    <r>
      <rPr>
        <sz val="11"/>
        <rFont val="Arial"/>
        <family val="2"/>
      </rPr>
      <t xml:space="preserve"> - Method Blank. </t>
    </r>
    <r>
      <rPr>
        <b/>
        <sz val="11"/>
        <rFont val="Arial"/>
        <family val="2"/>
      </rPr>
      <t>CCC</t>
    </r>
    <r>
      <rPr>
        <sz val="11"/>
        <rFont val="Arial"/>
        <family val="2"/>
      </rPr>
      <t xml:space="preserve"> - Continuing Calibration Check.  A calibration standard analyzed within the batch of samples. </t>
    </r>
    <r>
      <rPr>
        <b/>
        <sz val="11"/>
        <rFont val="Arial"/>
        <family val="2"/>
      </rPr>
      <t>LCS</t>
    </r>
    <r>
      <rPr>
        <sz val="11"/>
        <rFont val="Arial"/>
        <family val="2"/>
      </rPr>
      <t xml:space="preserve"> - Laboratory Control Spike.  A laboratory blank spiked with analytes at known concentrations. </t>
    </r>
    <r>
      <rPr>
        <b/>
        <sz val="11"/>
        <rFont val="Arial"/>
        <family val="2"/>
      </rPr>
      <t>MS</t>
    </r>
    <r>
      <rPr>
        <sz val="11"/>
        <rFont val="Arial"/>
        <family val="2"/>
      </rPr>
      <t xml:space="preserve"> - Matrix Spike. A field sample spiked with known concentrations of analytes. The field sample id is identified. The True Value column for matrix spikes list the unspiked native sample concentration along with the spike concentration in parentheses.  </t>
    </r>
    <r>
      <rPr>
        <b/>
        <sz val="11"/>
        <rFont val="Arial"/>
        <family val="2"/>
      </rPr>
      <t>SS</t>
    </r>
    <r>
      <rPr>
        <sz val="11"/>
        <rFont val="Arial"/>
        <family val="2"/>
      </rPr>
      <t xml:space="preserve">  -  Samples obtained from second sources are identified by their designated names. </t>
    </r>
    <r>
      <rPr>
        <b/>
        <sz val="11"/>
        <rFont val="Arial"/>
        <family val="2"/>
      </rPr>
      <t>DUP</t>
    </r>
    <r>
      <rPr>
        <sz val="11"/>
        <rFont val="Arial"/>
        <family val="2"/>
      </rPr>
      <t xml:space="preserve"> - Field sample duplicate analysis.  A sample selected by the lab analyst to analyze as a duplicate. It is reported in the sample result section. </t>
    </r>
    <r>
      <rPr>
        <b/>
        <sz val="11"/>
        <rFont val="Arial"/>
        <family val="2"/>
      </rPr>
      <t>% REC</t>
    </r>
    <r>
      <rPr>
        <sz val="11"/>
        <rFont val="Arial"/>
        <family val="2"/>
      </rPr>
      <t xml:space="preserve"> - Percent Recovery. Calculated as the percentage of the results to the true values.  It equals to % accuracy for CCC.</t>
    </r>
    <r>
      <rPr>
        <sz val="10"/>
        <rFont val="Arial"/>
        <family val="2"/>
      </rPr>
      <t/>
    </r>
  </si>
  <si>
    <t>Anna R. Wallace</t>
  </si>
  <si>
    <t>Capillary Ion Electrophoresis with Indirect UV Detection and Empower 2 Software</t>
  </si>
  <si>
    <t>Fluoride (F)</t>
  </si>
  <si>
    <t>7782-41-4</t>
  </si>
  <si>
    <t>Nanopure Water Blank</t>
  </si>
  <si>
    <t>Continuing Calibration Check Standard</t>
  </si>
  <si>
    <t>1.2H</t>
  </si>
  <si>
    <t>Fort Riley Green Infrastructure</t>
  </si>
  <si>
    <t>diluted as necessary</t>
  </si>
  <si>
    <t>Kristie Rue</t>
  </si>
  <si>
    <t>EPAGP647</t>
  </si>
  <si>
    <t>Kay Pinley</t>
  </si>
  <si>
    <t xml:space="preserve">Fluoride </t>
  </si>
  <si>
    <t>Dionex ICS2100 Ion Chromatograph - Draft SOP in progress</t>
  </si>
  <si>
    <t>RSKSOP-276/4 - Determination of Major Anions in Aqueous Samples Using</t>
  </si>
  <si>
    <t>Quality control criteria established in RSKSOP-276/R4 was followed for these analyses.  Method detection limits were determined on 2/28/2018 for fluoride.  The current MDL is 0.144 mg/L.  The Waters capillary electrophoresis instrument is not currently working; therefore, the Dionex ion chromatograph was used for these analyses.</t>
  </si>
  <si>
    <t>Dionex ICS2100 - Draft SOP</t>
  </si>
  <si>
    <t>5b</t>
  </si>
  <si>
    <t>ERA Minerals Cat 506</t>
  </si>
  <si>
    <t>** 0.144</t>
  </si>
  <si>
    <t>** 0.200</t>
  </si>
  <si>
    <t>18-LC060</t>
  </si>
  <si>
    <t>7486-1</t>
  </si>
  <si>
    <t>7486-2</t>
  </si>
  <si>
    <t>7486-3</t>
  </si>
  <si>
    <t>7486-4</t>
  </si>
  <si>
    <t>7486-5</t>
  </si>
  <si>
    <t>7486-6</t>
  </si>
  <si>
    <t>7486-7</t>
  </si>
  <si>
    <t>7486-8</t>
  </si>
  <si>
    <t>7486-9</t>
  </si>
  <si>
    <t>7486-10</t>
  </si>
  <si>
    <t>7486-10 Lab dup</t>
  </si>
  <si>
    <t>7486-11</t>
  </si>
  <si>
    <t>7486-12</t>
  </si>
  <si>
    <t>7486-13</t>
  </si>
  <si>
    <t>7486-14</t>
  </si>
  <si>
    <t>7486-15</t>
  </si>
  <si>
    <t>7486-16</t>
  </si>
  <si>
    <t>7486-17</t>
  </si>
  <si>
    <t>7486-18</t>
  </si>
  <si>
    <t>7486-19</t>
  </si>
  <si>
    <t>7486-20</t>
  </si>
  <si>
    <t>7486-20 Lab dup</t>
  </si>
  <si>
    <t>5/15/2018</t>
  </si>
  <si>
    <t>10b</t>
  </si>
  <si>
    <t>15b</t>
  </si>
  <si>
    <t>20b</t>
  </si>
  <si>
    <t>60b</t>
  </si>
  <si>
    <t>240b</t>
  </si>
  <si>
    <t>720b</t>
  </si>
  <si>
    <t>1440b</t>
  </si>
  <si>
    <t>2880b</t>
  </si>
  <si>
    <t>5 ppm</t>
  </si>
  <si>
    <t>5 ppmb</t>
  </si>
  <si>
    <t xml:space="preserve">5 ppmb </t>
  </si>
  <si>
    <t xml:space="preserve">The data quality objective (DQO) for the accuracy of continuing calibration check standards and ERA second source standards is 90-110% recovery. The DQO for the recovery of matrix spike samples is 80-120% recovery.  These objectives were met for the standards and spikes in these sample sets.  Matrix spikes for fluoride were prepared by adding 50 uL of a 100 mg/L standard into 1.7 mL of sample to yield a spike concentration of 2.86 mg/L. Matrix spike recoveries were calculated according to the equation: 100 * (spiked sample concentration (Data) - native sample concentration) / spike concentration. </t>
  </si>
  <si>
    <t xml:space="preserve">The data quality objective for precision of sample duplicates is &lt;10 relative percent difference.  The data quality objective was met for this set of samples.  The method detection limit was determined on 2/28/2018 for fluoride.  The current MDL is 0.144 mg/L.  </t>
  </si>
  <si>
    <t>BQL (0.184)</t>
  </si>
  <si>
    <t>BQL (0.166)</t>
  </si>
  <si>
    <t>1.50 (RPD=2.02)</t>
  </si>
  <si>
    <t>5 Spike</t>
  </si>
  <si>
    <t>720 Spike</t>
  </si>
  <si>
    <t>BQL (0.198)</t>
  </si>
  <si>
    <t>0.352 (2.86)</t>
  </si>
  <si>
    <t>0.242 (2.86)</t>
  </si>
  <si>
    <t>0.452 (RPD=2.24)</t>
  </si>
  <si>
    <t>BQL</t>
  </si>
  <si>
    <t>F- (mg/L)</t>
  </si>
  <si>
    <t>pH</t>
  </si>
  <si>
    <t>vol sample</t>
  </si>
  <si>
    <t>vol water</t>
  </si>
  <si>
    <t>F- (mg/L) multiplied by DF</t>
  </si>
  <si>
    <t>comments</t>
  </si>
  <si>
    <t>average</t>
  </si>
  <si>
    <t>stdev pH</t>
  </si>
  <si>
    <t>stdev F- (mg/L)</t>
  </si>
  <si>
    <t>mg/g</t>
  </si>
  <si>
    <t>volume F- Added</t>
  </si>
  <si>
    <t>mass biochar</t>
  </si>
  <si>
    <t>g</t>
  </si>
  <si>
    <t>percent removal</t>
  </si>
  <si>
    <t>stdev percent removal</t>
  </si>
  <si>
    <t>First Order ln[Ce]</t>
  </si>
  <si>
    <t>Second order 1/[Ce]</t>
  </si>
  <si>
    <t>k=</t>
  </si>
  <si>
    <t>slope=</t>
  </si>
  <si>
    <t>mg/g at eqil first order</t>
  </si>
  <si>
    <t>mg/g at equil second order</t>
  </si>
  <si>
    <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</si>
</sst>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d\,\ yyyy"/>
    <numFmt numFmtId="165" formatCode="mm/dd/yy"/>
    <numFmt numFmtId="166" formatCode="0.0"/>
    <numFmt numFmtId="167" formatCode="0.000"/>
  </numFmts>
  <fonts count="16" x14ac:knownFonts="1">
    <font>
      <sz val="10"/>
      <name val="Arial"/>
    </font>
    <font>
      <sz val="10"/>
      <name val="Arial"/>
    </font>
    <font>
      <sz val="10"/>
      <name val="Arial"/>
      <family val="2"/>
    </font>
    <font>
      <b/>
      <sz val="10"/>
      <name val="Arial"/>
      <family val="2"/>
    </font>
    <font>
      <b/>
      <sz val="12"/>
      <name val="Arial"/>
      <family val="2"/>
    </font>
    <font>
      <sz val="12"/>
      <name val="Arial"/>
      <family val="2"/>
    </font>
    <font>
      <sz val="8"/>
      <name val="Arial"/>
      <family val="2"/>
    </font>
    <font>
      <b/>
      <u/>
      <sz val="12"/>
      <name val="Arial"/>
      <family val="2"/>
    </font>
    <font>
      <b/>
      <sz val="11"/>
      <name val="Arial"/>
      <family val="2"/>
    </font>
    <font>
      <sz val="11"/>
      <name val="Arial"/>
      <family val="2"/>
    </font>
    <font>
      <b/>
      <sz val="14"/>
      <name val="Arial"/>
      <family val="2"/>
    </font>
    <font>
      <sz val="9"/>
      <name val="Arial"/>
      <family val="2"/>
    </font>
    <font>
      <sz val="10"/>
      <name val="Arial"/>
      <family val="2"/>
    </font>
    <font>
      <b/>
      <sz val="18"/>
      <name val="Arial"/>
      <family val="2"/>
    </font>
    <font>
      <sz val="18"/>
      <name val="Arial"/>
      <family val="2"/>
    </font>
    <font>
      <sz val="11"/>
      <name val="Arial"/>
      <family val="2"/>
    </font>
  </fonts>
  <fills count="3">
    <fill>
      <patternFill patternType="none"/>
    </fill>
    <fill>
      <patternFill patternType="gray125"/>
    </fill>
    <fill>
      <patternFill patternType="solid">
        <fgColor indexed="2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1" fillId="0" borderId="0">
      <alignment wrapText="1"/>
    </xf>
  </cellStyleXfs>
  <cellXfs count="241">
    <xf numFmtId="0" fontId="0" fillId="0" borderId="0" xfId="0"/>
    <xf numFmtId="0" fontId="0" fillId="0" borderId="0" xfId="0" applyBorder="1"/>
    <xf numFmtId="0" fontId="3" fillId="0" borderId="0" xfId="0" applyFont="1"/>
    <xf numFmtId="0" fontId="7" fillId="0" borderId="0" xfId="1" applyNumberFormat="1" applyFont="1" applyAlignment="1"/>
    <xf numFmtId="0" fontId="8" fillId="0" borderId="0" xfId="1" applyNumberFormat="1" applyFont="1" applyAlignment="1"/>
    <xf numFmtId="0" fontId="3" fillId="0" borderId="0" xfId="1" applyNumberFormat="1" applyFont="1" applyAlignment="1"/>
    <xf numFmtId="0" fontId="4" fillId="0" borderId="0" xfId="1" applyNumberFormat="1" applyFont="1" applyAlignment="1"/>
    <xf numFmtId="0" fontId="9" fillId="0" borderId="0" xfId="1" applyNumberFormat="1" applyFont="1" applyAlignment="1"/>
    <xf numFmtId="0" fontId="1" fillId="0" borderId="0" xfId="1" applyNumberFormat="1" applyAlignment="1"/>
    <xf numFmtId="0" fontId="8" fillId="0" borderId="0" xfId="1" applyNumberFormat="1" applyFont="1" applyAlignment="1">
      <alignment horizontal="right"/>
    </xf>
    <xf numFmtId="0" fontId="9" fillId="0" borderId="0" xfId="1" applyNumberFormat="1" applyFont="1" applyAlignment="1">
      <alignment horizontal="left"/>
    </xf>
    <xf numFmtId="14" fontId="9" fillId="0" borderId="0" xfId="1" applyNumberFormat="1" applyFont="1" applyAlignment="1">
      <alignment horizontal="left"/>
    </xf>
    <xf numFmtId="164" fontId="9" fillId="0" borderId="0" xfId="1" applyNumberFormat="1" applyFont="1" applyAlignment="1">
      <alignment horizontal="left"/>
    </xf>
    <xf numFmtId="0" fontId="9" fillId="0" borderId="0" xfId="1" applyFont="1" applyAlignment="1">
      <alignment horizontal="left"/>
    </xf>
    <xf numFmtId="1" fontId="9" fillId="0" borderId="0" xfId="1" applyNumberFormat="1" applyFont="1" applyAlignment="1">
      <alignment horizontal="left"/>
    </xf>
    <xf numFmtId="0" fontId="9" fillId="0" borderId="0" xfId="1" applyNumberFormat="1" applyFont="1" applyAlignment="1">
      <alignment horizontal="right"/>
    </xf>
    <xf numFmtId="0" fontId="1" fillId="0" borderId="0" xfId="1" applyNumberFormat="1" applyAlignment="1">
      <alignment horizontal="left"/>
    </xf>
    <xf numFmtId="0" fontId="1" fillId="0" borderId="0" xfId="1" applyNumberFormat="1" applyAlignment="1">
      <alignment horizontal="right" vertical="top"/>
    </xf>
    <xf numFmtId="0" fontId="8" fillId="0" borderId="0" xfId="1" applyNumberFormat="1" applyFont="1" applyAlignment="1">
      <alignment horizontal="left"/>
    </xf>
    <xf numFmtId="0" fontId="5" fillId="0" borderId="0" xfId="1" applyNumberFormat="1" applyFont="1" applyAlignment="1"/>
    <xf numFmtId="0" fontId="3" fillId="0" borderId="0" xfId="0" applyFont="1" applyAlignment="1">
      <alignment vertical="center"/>
    </xf>
    <xf numFmtId="0" fontId="11" fillId="0" borderId="0" xfId="0" applyFont="1"/>
    <xf numFmtId="0" fontId="8" fillId="0" borderId="0" xfId="0" applyFont="1" applyAlignment="1">
      <alignment horizontal="right"/>
    </xf>
    <xf numFmtId="49" fontId="9" fillId="0" borderId="1" xfId="0" applyNumberFormat="1" applyFont="1" applyBorder="1" applyAlignment="1">
      <alignment horizontal="center" vertical="center"/>
    </xf>
    <xf numFmtId="0" fontId="9" fillId="0" borderId="2" xfId="0" applyFont="1" applyBorder="1" applyAlignment="1">
      <alignment horizontal="center" vertical="center"/>
    </xf>
    <xf numFmtId="0" fontId="8" fillId="0" borderId="0" xfId="0" applyFont="1"/>
    <xf numFmtId="0" fontId="9" fillId="0" borderId="0" xfId="0" applyFont="1" applyBorder="1"/>
    <xf numFmtId="0" fontId="8" fillId="0" borderId="0" xfId="0" applyFont="1" applyBorder="1"/>
    <xf numFmtId="0" fontId="3" fillId="0" borderId="3" xfId="0" applyFont="1" applyBorder="1" applyAlignment="1">
      <alignment vertical="center"/>
    </xf>
    <xf numFmtId="0" fontId="0" fillId="0" borderId="4" xfId="0" applyBorder="1"/>
    <xf numFmtId="0" fontId="0" fillId="0" borderId="5" xfId="0" applyBorder="1"/>
    <xf numFmtId="0" fontId="0" fillId="0" borderId="0" xfId="0" applyBorder="1" applyAlignment="1">
      <alignment horizontal="center" vertical="center"/>
    </xf>
    <xf numFmtId="0" fontId="8" fillId="0" borderId="6" xfId="0" applyFont="1" applyBorder="1" applyAlignment="1">
      <alignment horizontal="center" vertical="center"/>
    </xf>
    <xf numFmtId="0" fontId="4" fillId="0" borderId="0" xfId="0" applyFont="1" applyBorder="1" applyAlignment="1">
      <alignment vertical="center"/>
    </xf>
    <xf numFmtId="0" fontId="4"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4" fillId="0" borderId="0" xfId="0" applyFont="1" applyAlignment="1">
      <alignment vertical="center"/>
    </xf>
    <xf numFmtId="0" fontId="0" fillId="0" borderId="0" xfId="0" applyAlignment="1"/>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3" fillId="2" borderId="13" xfId="0" applyFont="1" applyFill="1" applyBorder="1" applyAlignment="1">
      <alignment horizontal="center" vertical="center"/>
    </xf>
    <xf numFmtId="0" fontId="8" fillId="0" borderId="14" xfId="0" applyFont="1" applyBorder="1" applyAlignment="1">
      <alignment horizontal="center" vertical="center"/>
    </xf>
    <xf numFmtId="0" fontId="9" fillId="0" borderId="15" xfId="0" applyFont="1" applyBorder="1" applyAlignment="1">
      <alignment horizontal="center" vertical="center"/>
    </xf>
    <xf numFmtId="0" fontId="3" fillId="0" borderId="0" xfId="0" applyFont="1" applyBorder="1" applyAlignment="1">
      <alignment horizont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0" fillId="0" borderId="11" xfId="0" applyBorder="1"/>
    <xf numFmtId="0" fontId="0" fillId="0" borderId="12" xfId="0" applyBorder="1"/>
    <xf numFmtId="0" fontId="0" fillId="0" borderId="19" xfId="0" applyBorder="1"/>
    <xf numFmtId="165" fontId="4" fillId="0" borderId="7" xfId="0" applyNumberFormat="1" applyFont="1" applyBorder="1" applyAlignment="1">
      <alignment horizontal="center" vertical="center"/>
    </xf>
    <xf numFmtId="0" fontId="1" fillId="0" borderId="0" xfId="1" applyAlignment="1">
      <alignment wrapText="1"/>
    </xf>
    <xf numFmtId="0" fontId="0" fillId="0" borderId="8" xfId="0" applyBorder="1" applyAlignment="1">
      <alignment horizontal="center"/>
    </xf>
    <xf numFmtId="0" fontId="0" fillId="0" borderId="0" xfId="0" applyAlignment="1">
      <alignment horizontal="center"/>
    </xf>
    <xf numFmtId="14" fontId="0" fillId="0" borderId="0" xfId="0" applyNumberFormat="1" applyAlignment="1">
      <alignment horizontal="center"/>
    </xf>
    <xf numFmtId="0" fontId="0" fillId="0" borderId="6" xfId="0" applyBorder="1" applyAlignment="1">
      <alignment horizont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1" xfId="0" applyFont="1" applyFill="1" applyBorder="1" applyAlignment="1">
      <alignment horizontal="center" vertical="center"/>
    </xf>
    <xf numFmtId="0" fontId="3" fillId="0" borderId="21"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24" xfId="0" applyFont="1" applyBorder="1" applyAlignment="1">
      <alignment horizontal="center" vertical="center" wrapText="1"/>
    </xf>
    <xf numFmtId="0" fontId="8" fillId="0" borderId="5" xfId="0" applyFont="1" applyBorder="1" applyAlignment="1">
      <alignment horizontal="center" vertical="center"/>
    </xf>
    <xf numFmtId="0" fontId="9" fillId="0" borderId="25" xfId="0" applyFont="1" applyBorder="1" applyAlignment="1">
      <alignment horizontal="center" vertical="center"/>
    </xf>
    <xf numFmtId="49" fontId="9" fillId="0" borderId="26" xfId="0" applyNumberFormat="1" applyFont="1" applyBorder="1" applyAlignment="1">
      <alignment horizontal="center" vertical="center"/>
    </xf>
    <xf numFmtId="14" fontId="9" fillId="0" borderId="27" xfId="0" applyNumberFormat="1" applyFont="1" applyBorder="1" applyAlignment="1">
      <alignment horizontal="center" vertical="center"/>
    </xf>
    <xf numFmtId="0" fontId="9" fillId="0" borderId="28" xfId="0" applyFont="1" applyBorder="1" applyAlignment="1">
      <alignment horizontal="center" vertical="center"/>
    </xf>
    <xf numFmtId="0" fontId="0" fillId="0" borderId="1" xfId="0" applyBorder="1" applyAlignment="1">
      <alignment horizontal="center" vertical="center"/>
    </xf>
    <xf numFmtId="0" fontId="9" fillId="0" borderId="16" xfId="0" quotePrefix="1" applyFont="1" applyBorder="1" applyAlignment="1">
      <alignment horizontal="center" vertical="center"/>
    </xf>
    <xf numFmtId="0" fontId="9" fillId="0" borderId="1" xfId="0" applyFont="1" applyBorder="1" applyAlignment="1">
      <alignment horizontal="center" vertical="center"/>
    </xf>
    <xf numFmtId="0" fontId="9" fillId="0" borderId="26" xfId="0" applyFont="1" applyBorder="1" applyAlignment="1">
      <alignment horizontal="center" vertical="center"/>
    </xf>
    <xf numFmtId="0" fontId="8" fillId="0" borderId="3" xfId="0" applyFont="1" applyBorder="1" applyAlignment="1">
      <alignment vertical="center"/>
    </xf>
    <xf numFmtId="0" fontId="9" fillId="0" borderId="4" xfId="0" applyFont="1" applyBorder="1"/>
    <xf numFmtId="0" fontId="9" fillId="0" borderId="5" xfId="0" applyFont="1" applyBorder="1"/>
    <xf numFmtId="0" fontId="8" fillId="0" borderId="0" xfId="0" applyFont="1" applyAlignment="1">
      <alignment vertical="center"/>
    </xf>
    <xf numFmtId="0" fontId="9" fillId="0" borderId="0" xfId="0" applyFont="1"/>
    <xf numFmtId="0" fontId="10" fillId="0" borderId="0" xfId="0" applyFont="1" applyAlignment="1">
      <alignment horizontal="center" vertical="center"/>
    </xf>
    <xf numFmtId="166" fontId="9" fillId="0" borderId="29" xfId="0" applyNumberFormat="1" applyFont="1" applyBorder="1" applyAlignment="1">
      <alignment horizontal="center" vertical="center"/>
    </xf>
    <xf numFmtId="0" fontId="8" fillId="0" borderId="30" xfId="0" applyFont="1" applyFill="1" applyBorder="1" applyAlignment="1">
      <alignment horizontal="center" vertical="center"/>
    </xf>
    <xf numFmtId="0" fontId="9" fillId="0" borderId="27"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166" fontId="9" fillId="0" borderId="25" xfId="0" applyNumberFormat="1" applyFont="1" applyBorder="1" applyAlignment="1">
      <alignment horizontal="center" vertical="center"/>
    </xf>
    <xf numFmtId="2" fontId="9" fillId="0" borderId="16" xfId="0" applyNumberFormat="1" applyFont="1" applyBorder="1" applyAlignment="1">
      <alignment horizontal="center" vertical="center"/>
    </xf>
    <xf numFmtId="14" fontId="15" fillId="0" borderId="26" xfId="0" applyNumberFormat="1" applyFont="1" applyBorder="1" applyAlignment="1">
      <alignment horizontal="center"/>
    </xf>
    <xf numFmtId="0" fontId="15" fillId="0" borderId="26" xfId="0" applyFont="1" applyBorder="1" applyAlignment="1">
      <alignment horizontal="center"/>
    </xf>
    <xf numFmtId="0" fontId="15" fillId="0" borderId="1" xfId="0" applyFont="1" applyBorder="1" applyAlignment="1">
      <alignment horizontal="center"/>
    </xf>
    <xf numFmtId="0" fontId="15" fillId="0" borderId="0" xfId="1" applyNumberFormat="1" applyFont="1" applyAlignment="1"/>
    <xf numFmtId="166" fontId="9" fillId="0" borderId="28" xfId="0" quotePrefix="1" applyNumberFormat="1" applyFont="1" applyBorder="1" applyAlignment="1">
      <alignment horizontal="center" vertical="center"/>
    </xf>
    <xf numFmtId="166" fontId="9" fillId="0" borderId="33" xfId="0" quotePrefix="1" applyNumberFormat="1" applyFont="1" applyBorder="1" applyAlignment="1">
      <alignment horizontal="center" vertical="center"/>
    </xf>
    <xf numFmtId="166" fontId="9" fillId="0" borderId="16" xfId="0" quotePrefix="1" applyNumberFormat="1" applyFont="1" applyBorder="1" applyAlignment="1">
      <alignment horizontal="center" vertical="center"/>
    </xf>
    <xf numFmtId="0" fontId="9" fillId="0" borderId="34" xfId="0" applyFont="1" applyBorder="1" applyAlignment="1">
      <alignment horizontal="center" vertical="center"/>
    </xf>
    <xf numFmtId="49" fontId="9" fillId="0" borderId="34" xfId="0" applyNumberFormat="1" applyFont="1" applyBorder="1" applyAlignment="1">
      <alignment horizontal="center" vertical="center"/>
    </xf>
    <xf numFmtId="14" fontId="9" fillId="0" borderId="34" xfId="0" applyNumberFormat="1" applyFont="1" applyBorder="1" applyAlignment="1">
      <alignment horizontal="center" vertical="center"/>
    </xf>
    <xf numFmtId="0" fontId="0" fillId="0" borderId="34" xfId="0" applyBorder="1" applyAlignment="1">
      <alignment horizontal="center" vertical="center"/>
    </xf>
    <xf numFmtId="14" fontId="15" fillId="0" borderId="34" xfId="0" applyNumberFormat="1"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2" fontId="9" fillId="0" borderId="2" xfId="0" applyNumberFormat="1" applyFont="1" applyBorder="1" applyAlignment="1">
      <alignment horizontal="center" vertical="center"/>
    </xf>
    <xf numFmtId="167" fontId="0" fillId="0" borderId="8" xfId="0" applyNumberFormat="1" applyBorder="1" applyAlignment="1">
      <alignment horizontal="center"/>
    </xf>
    <xf numFmtId="166" fontId="9" fillId="0" borderId="13" xfId="0" quotePrefix="1" applyNumberFormat="1" applyFont="1" applyBorder="1" applyAlignment="1">
      <alignment horizontal="center" vertical="center"/>
    </xf>
    <xf numFmtId="0" fontId="4" fillId="0" borderId="36" xfId="0" applyFont="1" applyBorder="1" applyAlignment="1">
      <alignment horizontal="center" vertical="center"/>
    </xf>
    <xf numFmtId="49" fontId="9" fillId="0" borderId="37" xfId="0" applyNumberFormat="1" applyFont="1" applyBorder="1" applyAlignment="1">
      <alignment horizontal="center" vertical="center"/>
    </xf>
    <xf numFmtId="165" fontId="4" fillId="0" borderId="0" xfId="0" applyNumberFormat="1" applyFont="1" applyBorder="1" applyAlignment="1">
      <alignment horizontal="center" vertical="center"/>
    </xf>
    <xf numFmtId="0" fontId="4" fillId="0" borderId="38" xfId="0" applyFont="1" applyBorder="1" applyAlignment="1">
      <alignment vertical="center"/>
    </xf>
    <xf numFmtId="0" fontId="15" fillId="0" borderId="0" xfId="1" applyNumberFormat="1" applyFont="1" applyAlignment="1">
      <alignment horizontal="left"/>
    </xf>
    <xf numFmtId="166" fontId="9" fillId="0" borderId="29" xfId="0" quotePrefix="1" applyNumberFormat="1" applyFont="1" applyBorder="1" applyAlignment="1">
      <alignment horizontal="center" vertical="center"/>
    </xf>
    <xf numFmtId="2" fontId="9" fillId="0" borderId="16" xfId="0" quotePrefix="1" applyNumberFormat="1" applyFont="1" applyBorder="1" applyAlignment="1">
      <alignment horizontal="center" vertical="center"/>
    </xf>
    <xf numFmtId="166" fontId="9" fillId="0" borderId="1" xfId="0" quotePrefix="1" applyNumberFormat="1" applyFont="1" applyBorder="1" applyAlignment="1">
      <alignment horizontal="center" vertical="center"/>
    </xf>
    <xf numFmtId="0" fontId="9" fillId="0" borderId="35" xfId="0" applyFont="1" applyBorder="1" applyAlignment="1">
      <alignment horizontal="center" vertical="center"/>
    </xf>
    <xf numFmtId="49" fontId="9" fillId="0" borderId="35" xfId="0" applyNumberFormat="1" applyFont="1" applyBorder="1" applyAlignment="1">
      <alignment horizontal="center" vertical="center"/>
    </xf>
    <xf numFmtId="166" fontId="9" fillId="0" borderId="35" xfId="0" quotePrefix="1" applyNumberFormat="1"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2" fontId="9" fillId="0" borderId="41" xfId="0" applyNumberFormat="1" applyFont="1" applyBorder="1" applyAlignment="1">
      <alignment horizontal="center" vertical="center"/>
    </xf>
    <xf numFmtId="14" fontId="9" fillId="0" borderId="39" xfId="0" applyNumberFormat="1" applyFont="1" applyBorder="1" applyAlignment="1">
      <alignment horizontal="center" vertical="center"/>
    </xf>
    <xf numFmtId="0" fontId="9" fillId="0" borderId="41" xfId="0" applyFont="1" applyBorder="1" applyAlignment="1">
      <alignment horizontal="center" vertical="center"/>
    </xf>
    <xf numFmtId="0" fontId="9" fillId="0" borderId="31" xfId="0" quotePrefix="1" applyFont="1" applyBorder="1" applyAlignment="1">
      <alignment horizontal="center" vertical="center"/>
    </xf>
    <xf numFmtId="0" fontId="9" fillId="0" borderId="39" xfId="0" quotePrefix="1" applyFont="1" applyBorder="1" applyAlignment="1">
      <alignment horizontal="center" vertical="center"/>
    </xf>
    <xf numFmtId="2" fontId="9" fillId="0" borderId="1" xfId="0" quotePrefix="1" applyNumberFormat="1" applyFont="1" applyBorder="1" applyAlignment="1">
      <alignment horizontal="center" vertical="center"/>
    </xf>
    <xf numFmtId="2" fontId="9" fillId="0" borderId="35" xfId="0" quotePrefix="1" applyNumberFormat="1" applyFont="1" applyBorder="1" applyAlignment="1">
      <alignment horizontal="center" vertical="center"/>
    </xf>
    <xf numFmtId="0" fontId="4" fillId="0" borderId="42" xfId="0" applyFont="1" applyBorder="1" applyAlignment="1">
      <alignment horizontal="center" vertical="center"/>
    </xf>
    <xf numFmtId="167" fontId="0" fillId="0" borderId="43" xfId="0" applyNumberFormat="1" applyBorder="1" applyAlignment="1">
      <alignment horizontal="center"/>
    </xf>
    <xf numFmtId="0" fontId="9" fillId="0" borderId="44" xfId="0" applyFont="1" applyBorder="1" applyAlignment="1">
      <alignment horizontal="center" vertical="center"/>
    </xf>
    <xf numFmtId="14" fontId="9" fillId="0" borderId="45" xfId="0" applyNumberFormat="1" applyFont="1" applyBorder="1" applyAlignment="1">
      <alignment horizontal="center" vertical="center"/>
    </xf>
    <xf numFmtId="166" fontId="9" fillId="0" borderId="46" xfId="0" quotePrefix="1" applyNumberFormat="1" applyFont="1" applyBorder="1" applyAlignment="1">
      <alignment horizontal="center" vertical="center"/>
    </xf>
    <xf numFmtId="1" fontId="9" fillId="0" borderId="47" xfId="0" quotePrefix="1" applyNumberFormat="1" applyFont="1" applyBorder="1" applyAlignment="1">
      <alignment horizontal="center" vertical="center"/>
    </xf>
    <xf numFmtId="166" fontId="9" fillId="0" borderId="44" xfId="0" applyNumberFormat="1" applyFont="1" applyBorder="1" applyAlignment="1">
      <alignment horizontal="center" vertical="center"/>
    </xf>
    <xf numFmtId="0" fontId="9" fillId="0" borderId="46" xfId="0" applyFont="1" applyBorder="1" applyAlignment="1">
      <alignment horizontal="center" vertical="center"/>
    </xf>
    <xf numFmtId="0" fontId="9" fillId="0" borderId="45" xfId="0" applyFont="1" applyBorder="1" applyAlignment="1">
      <alignment horizontal="center" vertical="center"/>
    </xf>
    <xf numFmtId="166" fontId="9" fillId="0" borderId="25" xfId="0" quotePrefix="1" applyNumberFormat="1" applyFont="1" applyBorder="1" applyAlignment="1">
      <alignment horizontal="center" vertical="center"/>
    </xf>
    <xf numFmtId="0" fontId="9" fillId="0" borderId="44" xfId="0" quotePrefix="1" applyFont="1" applyBorder="1" applyAlignment="1">
      <alignment horizontal="center" vertical="center"/>
    </xf>
    <xf numFmtId="166" fontId="9" fillId="0" borderId="2" xfId="0" quotePrefix="1" applyNumberFormat="1" applyFont="1" applyBorder="1" applyAlignment="1">
      <alignment horizontal="center" vertical="center"/>
    </xf>
    <xf numFmtId="0" fontId="9" fillId="0" borderId="28" xfId="0" quotePrefix="1" applyFont="1" applyBorder="1" applyAlignment="1">
      <alignment horizontal="center" vertical="center"/>
    </xf>
    <xf numFmtId="0" fontId="9" fillId="0" borderId="33" xfId="0" quotePrefix="1" applyFont="1" applyBorder="1" applyAlignment="1">
      <alignment horizontal="center" vertical="center"/>
    </xf>
    <xf numFmtId="0" fontId="9" fillId="0" borderId="47" xfId="0" quotePrefix="1" applyFont="1" applyBorder="1" applyAlignment="1">
      <alignment horizontal="center" vertical="center"/>
    </xf>
    <xf numFmtId="1" fontId="9" fillId="0" borderId="29" xfId="0" applyNumberFormat="1" applyFont="1" applyBorder="1" applyAlignment="1">
      <alignment horizontal="center" vertical="center"/>
    </xf>
    <xf numFmtId="2" fontId="9" fillId="0" borderId="2" xfId="0" quotePrefix="1" applyNumberFormat="1" applyFont="1" applyBorder="1" applyAlignment="1">
      <alignment horizontal="center" vertical="center"/>
    </xf>
    <xf numFmtId="167" fontId="9" fillId="0" borderId="2" xfId="0" applyNumberFormat="1" applyFont="1" applyBorder="1" applyAlignment="1">
      <alignment horizontal="center" vertical="center"/>
    </xf>
    <xf numFmtId="167" fontId="9" fillId="0" borderId="16" xfId="0" quotePrefix="1" applyNumberFormat="1" applyFont="1" applyBorder="1" applyAlignment="1">
      <alignment horizontal="center" vertical="center"/>
    </xf>
    <xf numFmtId="167" fontId="9" fillId="0" borderId="16" xfId="0" applyNumberFormat="1" applyFont="1" applyBorder="1" applyAlignment="1">
      <alignment horizontal="center" vertical="center"/>
    </xf>
    <xf numFmtId="167" fontId="9" fillId="0" borderId="17" xfId="0" quotePrefix="1" applyNumberFormat="1" applyFont="1" applyBorder="1" applyAlignment="1">
      <alignment horizontal="center" vertical="center"/>
    </xf>
    <xf numFmtId="0" fontId="9" fillId="0" borderId="26" xfId="0" applyFont="1" applyBorder="1" applyAlignment="1">
      <alignment horizontal="center"/>
    </xf>
    <xf numFmtId="0" fontId="9" fillId="0" borderId="34" xfId="0" applyFont="1" applyBorder="1" applyAlignment="1">
      <alignment horizontal="center"/>
    </xf>
    <xf numFmtId="2" fontId="9" fillId="0" borderId="1" xfId="0" applyNumberFormat="1" applyFont="1" applyBorder="1" applyAlignment="1">
      <alignment horizontal="center"/>
    </xf>
    <xf numFmtId="0" fontId="9" fillId="0" borderId="1" xfId="0" applyFont="1" applyBorder="1" applyAlignment="1">
      <alignment horizontal="center"/>
    </xf>
    <xf numFmtId="167" fontId="9" fillId="0" borderId="1" xfId="0" applyNumberFormat="1" applyFont="1" applyBorder="1" applyAlignment="1">
      <alignment horizontal="center"/>
    </xf>
    <xf numFmtId="14" fontId="9" fillId="0" borderId="34" xfId="0" quotePrefix="1" applyNumberFormat="1" applyFont="1" applyBorder="1" applyAlignment="1">
      <alignment horizontal="center" vertical="center"/>
    </xf>
    <xf numFmtId="0" fontId="9" fillId="0" borderId="35" xfId="0" applyFont="1" applyBorder="1" applyAlignment="1">
      <alignment horizontal="center"/>
    </xf>
    <xf numFmtId="14" fontId="9" fillId="0" borderId="34" xfId="0" applyNumberFormat="1" applyFont="1" applyBorder="1" applyAlignment="1">
      <alignment horizontal="center"/>
    </xf>
    <xf numFmtId="167" fontId="9" fillId="0" borderId="15" xfId="0" applyNumberFormat="1" applyFont="1" applyBorder="1" applyAlignment="1">
      <alignment horizontal="center" vertical="center"/>
    </xf>
    <xf numFmtId="0" fontId="9" fillId="0" borderId="27" xfId="0" applyFont="1" applyBorder="1" applyAlignment="1">
      <alignment horizontal="center"/>
    </xf>
    <xf numFmtId="0" fontId="9" fillId="0" borderId="32" xfId="0" applyFont="1" applyBorder="1" applyAlignment="1">
      <alignment horizontal="center"/>
    </xf>
    <xf numFmtId="0" fontId="9" fillId="0" borderId="39" xfId="0" applyFont="1" applyBorder="1" applyAlignment="1">
      <alignment horizontal="center"/>
    </xf>
    <xf numFmtId="167" fontId="9" fillId="0" borderId="34" xfId="0" applyNumberFormat="1" applyFont="1" applyBorder="1" applyAlignment="1">
      <alignment horizontal="center"/>
    </xf>
    <xf numFmtId="0" fontId="9" fillId="0" borderId="1" xfId="0" quotePrefix="1" applyFont="1" applyBorder="1" applyAlignment="1">
      <alignment horizontal="center"/>
    </xf>
    <xf numFmtId="167" fontId="9" fillId="0" borderId="1" xfId="0" quotePrefix="1" applyNumberFormat="1" applyFont="1" applyBorder="1" applyAlignment="1">
      <alignment horizontal="center"/>
    </xf>
    <xf numFmtId="0" fontId="9" fillId="0" borderId="32" xfId="0" quotePrefix="1" applyFont="1" applyBorder="1" applyAlignment="1">
      <alignment horizontal="center"/>
    </xf>
    <xf numFmtId="14" fontId="9" fillId="0" borderId="34" xfId="0" quotePrefix="1" applyNumberFormat="1" applyFont="1" applyBorder="1" applyAlignment="1">
      <alignment horizontal="center"/>
    </xf>
    <xf numFmtId="0" fontId="0" fillId="0" borderId="0" xfId="1" applyNumberFormat="1" applyFont="1" applyAlignment="1"/>
    <xf numFmtId="0" fontId="2" fillId="0" borderId="8" xfId="0" applyFont="1" applyBorder="1" applyAlignment="1">
      <alignment horizontal="center"/>
    </xf>
    <xf numFmtId="49" fontId="9" fillId="0" borderId="34" xfId="0" quotePrefix="1" applyNumberFormat="1" applyFont="1" applyBorder="1" applyAlignment="1">
      <alignment horizontal="center" vertical="center"/>
    </xf>
    <xf numFmtId="49" fontId="0" fillId="0" borderId="34" xfId="0" applyNumberFormat="1" applyBorder="1" applyAlignment="1">
      <alignment horizontal="center" vertical="center"/>
    </xf>
    <xf numFmtId="167" fontId="9" fillId="0" borderId="2" xfId="0" quotePrefix="1" applyNumberFormat="1" applyFont="1" applyBorder="1" applyAlignment="1">
      <alignment horizontal="center" vertical="center"/>
    </xf>
    <xf numFmtId="167" fontId="2" fillId="0" borderId="8" xfId="0" applyNumberFormat="1" applyFont="1" applyBorder="1" applyAlignment="1">
      <alignment horizontal="center"/>
    </xf>
    <xf numFmtId="167" fontId="2" fillId="0" borderId="43" xfId="0" applyNumberFormat="1" applyFont="1" applyBorder="1" applyAlignment="1">
      <alignment horizontal="center"/>
    </xf>
    <xf numFmtId="167" fontId="9" fillId="0" borderId="26" xfId="0" applyNumberFormat="1" applyFont="1" applyBorder="1" applyAlignment="1">
      <alignment horizontal="center"/>
    </xf>
    <xf numFmtId="167" fontId="15" fillId="0" borderId="1" xfId="0" applyNumberFormat="1" applyFont="1" applyBorder="1" applyAlignment="1">
      <alignment horizontal="center"/>
    </xf>
    <xf numFmtId="167" fontId="9" fillId="0" borderId="35" xfId="0" applyNumberFormat="1" applyFont="1" applyBorder="1" applyAlignment="1">
      <alignment horizontal="center"/>
    </xf>
    <xf numFmtId="166" fontId="9" fillId="0" borderId="31" xfId="0" quotePrefix="1" applyNumberFormat="1" applyFont="1" applyBorder="1" applyAlignment="1">
      <alignment horizontal="center" vertical="center"/>
    </xf>
    <xf numFmtId="166" fontId="9" fillId="0" borderId="39" xfId="0" quotePrefix="1" applyNumberFormat="1" applyFont="1" applyBorder="1" applyAlignment="1">
      <alignment horizontal="center" vertical="center"/>
    </xf>
    <xf numFmtId="0" fontId="2" fillId="0" borderId="0" xfId="0" applyFont="1"/>
    <xf numFmtId="0" fontId="2" fillId="0" borderId="0" xfId="0" applyFont="1" applyFill="1" applyBorder="1"/>
    <xf numFmtId="167" fontId="0" fillId="0" borderId="0" xfId="0" applyNumberFormat="1"/>
    <xf numFmtId="2" fontId="0" fillId="0" borderId="0" xfId="0" applyNumberFormat="1"/>
    <xf numFmtId="166" fontId="0" fillId="0" borderId="0" xfId="0" applyNumberFormat="1"/>
    <xf numFmtId="0" fontId="2" fillId="0" borderId="0" xfId="0" applyFont="1" applyAlignment="1"/>
    <xf numFmtId="0" fontId="9" fillId="0" borderId="0" xfId="1" applyNumberFormat="1" applyFont="1" applyAlignment="1">
      <alignment horizontal="left" wrapText="1"/>
    </xf>
    <xf numFmtId="0" fontId="0" fillId="0" borderId="0" xfId="0" applyAlignment="1">
      <alignment wrapText="1"/>
    </xf>
    <xf numFmtId="0" fontId="0" fillId="0" borderId="0" xfId="1" applyNumberFormat="1" applyFont="1" applyAlignment="1">
      <alignment horizontal="left" vertical="top"/>
    </xf>
    <xf numFmtId="0" fontId="1" fillId="0" borderId="0" xfId="1" applyNumberFormat="1" applyAlignment="1">
      <alignment horizontal="left" vertical="top"/>
    </xf>
    <xf numFmtId="0" fontId="2" fillId="0" borderId="0" xfId="1" applyNumberFormat="1" applyFont="1" applyAlignment="1">
      <alignment horizontal="left" vertical="top"/>
    </xf>
    <xf numFmtId="0" fontId="2" fillId="0" borderId="0" xfId="1" applyNumberFormat="1" applyFont="1" applyAlignment="1">
      <alignment horizontal="left" vertical="top" wrapText="1"/>
    </xf>
    <xf numFmtId="0" fontId="1" fillId="0" borderId="0" xfId="1" applyAlignment="1">
      <alignment horizontal="left" vertical="top" wrapText="1"/>
    </xf>
    <xf numFmtId="0" fontId="1" fillId="0" borderId="0" xfId="1" applyAlignment="1">
      <alignment horizontal="left" wrapText="1"/>
    </xf>
    <xf numFmtId="0" fontId="2" fillId="0" borderId="0" xfId="1" applyNumberFormat="1" applyFont="1" applyAlignment="1"/>
    <xf numFmtId="0" fontId="1" fillId="0" borderId="0" xfId="1" applyNumberFormat="1" applyAlignment="1"/>
    <xf numFmtId="0" fontId="1" fillId="0" borderId="0" xfId="1" applyNumberFormat="1" applyFont="1" applyAlignment="1">
      <alignment horizontal="left" vertical="top"/>
    </xf>
    <xf numFmtId="0" fontId="0" fillId="0" borderId="0" xfId="0" applyAlignment="1"/>
    <xf numFmtId="0" fontId="13" fillId="0" borderId="0" xfId="0" applyFont="1" applyAlignment="1">
      <alignment vertical="center"/>
    </xf>
    <xf numFmtId="0" fontId="14" fillId="0" borderId="0" xfId="0" applyFont="1" applyAlignment="1">
      <alignment vertical="center"/>
    </xf>
    <xf numFmtId="0" fontId="3" fillId="0" borderId="20" xfId="0" applyFont="1" applyFill="1" applyBorder="1" applyAlignment="1">
      <alignment horizontal="center" vertical="center"/>
    </xf>
    <xf numFmtId="0" fontId="10" fillId="0" borderId="0" xfId="0" applyFont="1" applyAlignment="1">
      <alignment horizontal="center" vertical="center"/>
    </xf>
    <xf numFmtId="0" fontId="6" fillId="0" borderId="4" xfId="0" applyFont="1" applyBorder="1" applyAlignment="1">
      <alignment horizontal="center"/>
    </xf>
    <xf numFmtId="0" fontId="12" fillId="0" borderId="0" xfId="0" applyFont="1" applyAlignment="1">
      <alignment vertical="center" wrapText="1"/>
    </xf>
    <xf numFmtId="49" fontId="9" fillId="0" borderId="26" xfId="0" quotePrefix="1" applyNumberFormat="1" applyFont="1" applyBorder="1" applyAlignment="1">
      <alignment horizontal="center" vertical="center"/>
    </xf>
    <xf numFmtId="49" fontId="0" fillId="0" borderId="26" xfId="0" applyNumberFormat="1" applyBorder="1" applyAlignment="1">
      <alignment horizontal="center" vertical="center"/>
    </xf>
    <xf numFmtId="0" fontId="3" fillId="0" borderId="43" xfId="0" applyFont="1" applyBorder="1" applyAlignment="1">
      <alignment vertical="center" wrapText="1"/>
    </xf>
    <xf numFmtId="0" fontId="3" fillId="0" borderId="48" xfId="0" applyFont="1" applyBorder="1" applyAlignment="1">
      <alignment vertical="center" wrapText="1"/>
    </xf>
    <xf numFmtId="0" fontId="3" fillId="0" borderId="19" xfId="0" applyFont="1" applyBorder="1" applyAlignment="1">
      <alignment vertical="center" wrapText="1"/>
    </xf>
    <xf numFmtId="0" fontId="8" fillId="0" borderId="8"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49" xfId="0" applyFont="1" applyBorder="1" applyAlignment="1">
      <alignment horizontal="center" vertical="center"/>
    </xf>
    <xf numFmtId="0" fontId="8" fillId="0" borderId="14" xfId="0" applyFont="1" applyBorder="1" applyAlignment="1">
      <alignment horizontal="center" vertical="center"/>
    </xf>
    <xf numFmtId="14" fontId="9" fillId="0" borderId="37" xfId="0" applyNumberFormat="1" applyFont="1" applyBorder="1" applyAlignment="1">
      <alignment horizontal="center" vertical="center"/>
    </xf>
    <xf numFmtId="0" fontId="0" fillId="0" borderId="37" xfId="0" applyBorder="1" applyAlignment="1">
      <alignment horizontal="center" vertical="center"/>
    </xf>
    <xf numFmtId="14" fontId="9" fillId="0" borderId="1" xfId="0" applyNumberFormat="1" applyFont="1" applyBorder="1" applyAlignment="1">
      <alignment horizontal="center" vertical="center"/>
    </xf>
    <xf numFmtId="0" fontId="0" fillId="0" borderId="1" xfId="0" applyBorder="1" applyAlignment="1">
      <alignment horizontal="center" vertical="center"/>
    </xf>
    <xf numFmtId="0" fontId="8" fillId="0" borderId="6" xfId="0" applyFont="1" applyBorder="1" applyAlignment="1">
      <alignment horizontal="center" vertical="center"/>
    </xf>
    <xf numFmtId="0" fontId="8" fillId="0" borderId="33" xfId="0" applyFont="1" applyBorder="1" applyAlignment="1">
      <alignment horizontal="center" vertical="center"/>
    </xf>
    <xf numFmtId="0" fontId="8" fillId="0" borderId="11" xfId="0" applyFont="1" applyBorder="1" applyAlignment="1">
      <alignment horizontal="center" vertical="center"/>
    </xf>
    <xf numFmtId="0" fontId="0" fillId="0" borderId="0" xfId="0" applyAlignment="1">
      <alignment vertical="center" wrapText="1"/>
    </xf>
    <xf numFmtId="0" fontId="8" fillId="0" borderId="20" xfId="0" applyFont="1" applyBorder="1" applyAlignment="1">
      <alignment horizontal="center" vertical="center"/>
    </xf>
    <xf numFmtId="14" fontId="9" fillId="0" borderId="26" xfId="0" applyNumberFormat="1" applyFont="1" applyBorder="1" applyAlignment="1">
      <alignment horizontal="center" vertical="center"/>
    </xf>
    <xf numFmtId="0" fontId="0" fillId="0" borderId="26" xfId="0" applyBorder="1" applyAlignment="1">
      <alignment horizontal="center" vertical="center"/>
    </xf>
    <xf numFmtId="0" fontId="0" fillId="0" borderId="48" xfId="0" applyBorder="1" applyAlignment="1">
      <alignment wrapText="1"/>
    </xf>
    <xf numFmtId="0" fontId="0" fillId="0" borderId="19" xfId="0" applyBorder="1" applyAlignment="1">
      <alignment wrapText="1"/>
    </xf>
    <xf numFmtId="0" fontId="9" fillId="0" borderId="0" xfId="0" applyFont="1" applyAlignment="1">
      <alignment vertical="center" wrapText="1"/>
    </xf>
    <xf numFmtId="0" fontId="9" fillId="0" borderId="0" xfId="0" applyFont="1" applyAlignment="1">
      <alignment wrapText="1"/>
    </xf>
    <xf numFmtId="0" fontId="6" fillId="0" borderId="0" xfId="0" applyFont="1" applyBorder="1" applyAlignment="1">
      <alignment horizontal="center"/>
    </xf>
    <xf numFmtId="0" fontId="0" fillId="0" borderId="0" xfId="0" applyBorder="1" applyAlignment="1">
      <alignment horizontal="center"/>
    </xf>
    <xf numFmtId="14" fontId="9" fillId="0" borderId="50" xfId="0" applyNumberFormat="1" applyFont="1" applyBorder="1" applyAlignment="1">
      <alignment horizontal="center" vertical="center"/>
    </xf>
    <xf numFmtId="14" fontId="9" fillId="0" borderId="41" xfId="0" applyNumberFormat="1" applyFont="1" applyBorder="1" applyAlignment="1">
      <alignment horizontal="center" vertical="center"/>
    </xf>
    <xf numFmtId="167" fontId="8" fillId="0" borderId="8" xfId="0" applyNumberFormat="1" applyFont="1" applyBorder="1" applyAlignment="1">
      <alignment horizontal="center" vertical="center"/>
    </xf>
    <xf numFmtId="167" fontId="8" fillId="0" borderId="29" xfId="0" applyNumberFormat="1" applyFont="1" applyBorder="1" applyAlignment="1">
      <alignment horizontal="center" vertical="center"/>
    </xf>
    <xf numFmtId="167" fontId="8" fillId="0" borderId="12" xfId="0" applyNumberFormat="1" applyFont="1" applyBorder="1" applyAlignment="1">
      <alignment horizontal="center" vertical="center"/>
    </xf>
    <xf numFmtId="167" fontId="8" fillId="0" borderId="10" xfId="0" applyNumberFormat="1" applyFont="1" applyBorder="1" applyAlignment="1">
      <alignment horizontal="center" vertical="center"/>
    </xf>
    <xf numFmtId="167" fontId="8" fillId="0" borderId="49" xfId="0" applyNumberFormat="1" applyFont="1" applyBorder="1" applyAlignment="1">
      <alignment horizontal="center" vertical="center"/>
    </xf>
    <xf numFmtId="167" fontId="8" fillId="0" borderId="14" xfId="0" applyNumberFormat="1" applyFont="1" applyBorder="1" applyAlignment="1">
      <alignment horizontal="center" vertical="center"/>
    </xf>
  </cellXfs>
  <cellStyles count="2">
    <cellStyle name="Normal" xfId="0" builtinId="0"/>
    <cellStyle name="Normal_RE-3-161,4876,Cook,Texoma,9-3-02,GP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9525" cap="rnd">
              <a:solidFill>
                <a:schemeClr val="tx1"/>
              </a:solidFill>
              <a:round/>
            </a:ln>
            <a:effectLst/>
          </c:spPr>
          <c:marker>
            <c:symbol val="circle"/>
            <c:size val="7"/>
            <c:spPr>
              <a:noFill/>
              <a:ln w="9525">
                <a:solidFill>
                  <a:schemeClr val="tx1"/>
                </a:solidFill>
              </a:ln>
              <a:effectLst/>
            </c:spPr>
          </c:marker>
          <c:errBars>
            <c:errDir val="y"/>
            <c:errBarType val="both"/>
            <c:errValType val="cust"/>
            <c:noEndCap val="0"/>
            <c:plus>
              <c:numRef>
                <c:f>Sheet1!$I$35:$I$43</c:f>
                <c:numCache>
                  <c:formatCode>General</c:formatCode>
                  <c:ptCount val="9"/>
                  <c:pt idx="0">
                    <c:v>1.7245767270211015E-3</c:v>
                  </c:pt>
                  <c:pt idx="1">
                    <c:v>3.182630511100043E-4</c:v>
                  </c:pt>
                  <c:pt idx="2">
                    <c:v>6.0721853409170246E-3</c:v>
                  </c:pt>
                  <c:pt idx="3">
                    <c:v>3.3476544025625096E-3</c:v>
                  </c:pt>
                  <c:pt idx="4">
                    <c:v>4.3744643553428886E-3</c:v>
                  </c:pt>
                  <c:pt idx="5">
                    <c:v>5.7712804681058286E-3</c:v>
                  </c:pt>
                  <c:pt idx="6">
                    <c:v>3.9882215980488467E-4</c:v>
                  </c:pt>
                  <c:pt idx="7">
                    <c:v>3.0170231496174649E-3</c:v>
                  </c:pt>
                  <c:pt idx="8">
                    <c:v>1.8479400736799018E-3</c:v>
                  </c:pt>
                </c:numCache>
              </c:numRef>
            </c:plus>
            <c:minus>
              <c:numRef>
                <c:f>Sheet1!$I$35:$I$43</c:f>
                <c:numCache>
                  <c:formatCode>General</c:formatCode>
                  <c:ptCount val="9"/>
                  <c:pt idx="0">
                    <c:v>1.7245767270211015E-3</c:v>
                  </c:pt>
                  <c:pt idx="1">
                    <c:v>3.182630511100043E-4</c:v>
                  </c:pt>
                  <c:pt idx="2">
                    <c:v>6.0721853409170246E-3</c:v>
                  </c:pt>
                  <c:pt idx="3">
                    <c:v>3.3476544025625096E-3</c:v>
                  </c:pt>
                  <c:pt idx="4">
                    <c:v>4.3744643553428886E-3</c:v>
                  </c:pt>
                  <c:pt idx="5">
                    <c:v>5.7712804681058286E-3</c:v>
                  </c:pt>
                  <c:pt idx="6">
                    <c:v>3.9882215980488467E-4</c:v>
                  </c:pt>
                  <c:pt idx="7">
                    <c:v>3.0170231496174649E-3</c:v>
                  </c:pt>
                  <c:pt idx="8">
                    <c:v>1.8479400736799018E-3</c:v>
                  </c:pt>
                </c:numCache>
              </c:numRef>
            </c:minus>
            <c:spPr>
              <a:ln w="3175">
                <a:solidFill>
                  <a:srgbClr val="333333"/>
                </a:solidFill>
                <a:prstDash val="solid"/>
              </a:ln>
            </c:spPr>
          </c:errBars>
          <c:xVal>
            <c:numRef>
              <c:f>Sheet1!$G$23:$G$32</c:f>
              <c:numCache>
                <c:formatCode>General</c:formatCode>
                <c:ptCount val="10"/>
                <c:pt idx="0">
                  <c:v>0</c:v>
                </c:pt>
                <c:pt idx="1">
                  <c:v>5</c:v>
                </c:pt>
                <c:pt idx="2">
                  <c:v>10</c:v>
                </c:pt>
                <c:pt idx="3">
                  <c:v>15</c:v>
                </c:pt>
                <c:pt idx="4">
                  <c:v>20</c:v>
                </c:pt>
                <c:pt idx="5">
                  <c:v>60</c:v>
                </c:pt>
                <c:pt idx="6">
                  <c:v>240</c:v>
                </c:pt>
                <c:pt idx="7">
                  <c:v>420</c:v>
                </c:pt>
                <c:pt idx="8">
                  <c:v>1440</c:v>
                </c:pt>
                <c:pt idx="9">
                  <c:v>2880</c:v>
                </c:pt>
              </c:numCache>
            </c:numRef>
          </c:xVal>
          <c:yVal>
            <c:numRef>
              <c:f>Sheet1!$I$23:$I$32</c:f>
              <c:numCache>
                <c:formatCode>0.00</c:formatCode>
                <c:ptCount val="10"/>
                <c:pt idx="0" formatCode="General">
                  <c:v>0</c:v>
                </c:pt>
                <c:pt idx="1">
                  <c:v>0.11423249288003663</c:v>
                </c:pt>
                <c:pt idx="2">
                  <c:v>0.11774180089118996</c:v>
                </c:pt>
                <c:pt idx="3">
                  <c:v>0.11206239176733518</c:v>
                </c:pt>
                <c:pt idx="4">
                  <c:v>0.10985500066933714</c:v>
                </c:pt>
                <c:pt idx="5">
                  <c:v>0.11868649349640785</c:v>
                </c:pt>
                <c:pt idx="6">
                  <c:v>0.12433329799236266</c:v>
                </c:pt>
                <c:pt idx="7">
                  <c:v>0.13603542800411933</c:v>
                </c:pt>
                <c:pt idx="8">
                  <c:v>0.13875897844000598</c:v>
                </c:pt>
                <c:pt idx="9">
                  <c:v>0.15122804264777062</c:v>
                </c:pt>
              </c:numCache>
            </c:numRef>
          </c:yVal>
          <c:smooth val="0"/>
          <c:extLst>
            <c:ext xmlns:c16="http://schemas.microsoft.com/office/drawing/2014/chart" uri="{C3380CC4-5D6E-409C-BE32-E72D297353CC}">
              <c16:uniqueId val="{00000000-F302-4844-93B9-6AED15C33EEA}"/>
            </c:ext>
          </c:extLst>
        </c:ser>
        <c:dLbls>
          <c:showLegendKey val="0"/>
          <c:showVal val="0"/>
          <c:showCatName val="0"/>
          <c:showSerName val="0"/>
          <c:showPercent val="0"/>
          <c:showBubbleSize val="0"/>
        </c:dLbls>
        <c:axId val="769453088"/>
        <c:axId val="1"/>
      </c:scatterChart>
      <c:valAx>
        <c:axId val="7694530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 (minutes)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crossBetween val="midCat"/>
      </c:valAx>
      <c:valAx>
        <c:axId val="1"/>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mg F- / g biochar</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453088"/>
        <c:crosses val="autoZero"/>
        <c:crossBetween val="midCat"/>
      </c:valAx>
      <c:spPr>
        <a:noFill/>
        <a:ln>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4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scatterChart>
        <c:scatterStyle val="lineMarker"/>
        <c:varyColors val="0"/>
        <c:ser>
          <c:idx val="0"/>
          <c:order val="0"/>
          <c:tx>
            <c:strRef>
              <c:f>Sheet1!$K$22</c:f>
              <c:strCache>
                <c:ptCount val="1"/>
                <c:pt idx="0">
                  <c:v>First Order ln[Ce]</c:v>
                </c:pt>
              </c:strCache>
            </c:strRef>
          </c:tx>
          <c:spPr>
            <a:ln w="19050">
              <a:noFill/>
            </a:ln>
          </c:spPr>
          <c:marker>
            <c:symbol val="circle"/>
            <c:size val="8"/>
            <c:spPr>
              <a:noFill/>
              <a:ln w="9525">
                <a:solidFill>
                  <a:schemeClr val="tx1"/>
                </a:solidFill>
              </a:ln>
              <a:effectLst/>
            </c:spPr>
          </c:marker>
          <c:trendline>
            <c:spPr>
              <a:ln w="9525" cap="rnd">
                <a:solidFill>
                  <a:schemeClr val="tx1"/>
                </a:solidFill>
                <a:prstDash val="solid"/>
              </a:ln>
              <a:effectLst/>
            </c:spPr>
            <c:trendlineType val="linear"/>
            <c:dispRSqr val="1"/>
            <c:dispEq val="1"/>
            <c:trendlineLbl>
              <c:layout>
                <c:manualLayout>
                  <c:x val="-0.34284426946631669"/>
                  <c:y val="-1.2407407407407407E-2"/>
                </c:manualLayout>
              </c:layout>
              <c:numFmt formatCode="General" sourceLinked="0"/>
              <c:spPr>
                <a:noFill/>
                <a:ln w="25400">
                  <a:noFill/>
                </a:ln>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rendlineLbl>
          </c:trendline>
          <c:xVal>
            <c:numRef>
              <c:f>Sheet1!$G$24:$G$32</c:f>
              <c:numCache>
                <c:formatCode>General</c:formatCode>
                <c:ptCount val="9"/>
                <c:pt idx="0">
                  <c:v>5</c:v>
                </c:pt>
                <c:pt idx="1">
                  <c:v>10</c:v>
                </c:pt>
                <c:pt idx="2">
                  <c:v>15</c:v>
                </c:pt>
                <c:pt idx="3">
                  <c:v>20</c:v>
                </c:pt>
                <c:pt idx="4">
                  <c:v>60</c:v>
                </c:pt>
                <c:pt idx="5">
                  <c:v>240</c:v>
                </c:pt>
                <c:pt idx="6">
                  <c:v>420</c:v>
                </c:pt>
                <c:pt idx="7">
                  <c:v>1440</c:v>
                </c:pt>
                <c:pt idx="8">
                  <c:v>2880</c:v>
                </c:pt>
              </c:numCache>
            </c:numRef>
          </c:xVal>
          <c:yVal>
            <c:numRef>
              <c:f>Sheet1!$K$24:$K$32</c:f>
              <c:numCache>
                <c:formatCode>0.00</c:formatCode>
                <c:ptCount val="9"/>
                <c:pt idx="0">
                  <c:v>0.87554426596657919</c:v>
                </c:pt>
                <c:pt idx="1">
                  <c:v>0.82557986937272687</c:v>
                </c:pt>
                <c:pt idx="2">
                  <c:v>0.90523705618608863</c:v>
                </c:pt>
                <c:pt idx="3">
                  <c:v>0.93456186646104233</c:v>
                </c:pt>
                <c:pt idx="4">
                  <c:v>0.81169196525794007</c:v>
                </c:pt>
                <c:pt idx="5">
                  <c:v>0.72439764422826314</c:v>
                </c:pt>
                <c:pt idx="6">
                  <c:v>0.51486750716689256</c:v>
                </c:pt>
                <c:pt idx="7">
                  <c:v>0.45908913024364972</c:v>
                </c:pt>
                <c:pt idx="8">
                  <c:v>0.15443316843070024</c:v>
                </c:pt>
              </c:numCache>
            </c:numRef>
          </c:yVal>
          <c:smooth val="0"/>
          <c:extLst>
            <c:ext xmlns:c16="http://schemas.microsoft.com/office/drawing/2014/chart" uri="{C3380CC4-5D6E-409C-BE32-E72D297353CC}">
              <c16:uniqueId val="{00000001-C07E-4086-B329-E61D606DE3E6}"/>
            </c:ext>
          </c:extLst>
        </c:ser>
        <c:dLbls>
          <c:showLegendKey val="0"/>
          <c:showVal val="0"/>
          <c:showCatName val="0"/>
          <c:showSerName val="0"/>
          <c:showPercent val="0"/>
          <c:showBubbleSize val="0"/>
        </c:dLbls>
        <c:axId val="769449480"/>
        <c:axId val="1"/>
      </c:scatterChart>
      <c:valAx>
        <c:axId val="76944948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Time (minutes)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1"/>
        <c:crosses val="autoZero"/>
        <c:crossBetween val="midCat"/>
      </c:valAx>
      <c:valAx>
        <c:axId val="1"/>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ln[Ce]</a:t>
                </a:r>
              </a:p>
            </c:rich>
          </c:tx>
          <c:overlay val="0"/>
          <c:spPr>
            <a:noFill/>
            <a:ln w="25400">
              <a:noFill/>
            </a:ln>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769449480"/>
        <c:crosses val="autoZero"/>
        <c:crossBetween val="midCat"/>
      </c:valAx>
      <c:spPr>
        <a:noFill/>
        <a:ln>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4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scatterChart>
        <c:scatterStyle val="lineMarker"/>
        <c:varyColors val="0"/>
        <c:ser>
          <c:idx val="0"/>
          <c:order val="0"/>
          <c:tx>
            <c:strRef>
              <c:f>Sheet1!$L$22</c:f>
              <c:strCache>
                <c:ptCount val="1"/>
                <c:pt idx="0">
                  <c:v>Second order 1/[Ce]</c:v>
                </c:pt>
              </c:strCache>
            </c:strRef>
          </c:tx>
          <c:spPr>
            <a:ln w="19050">
              <a:noFill/>
            </a:ln>
          </c:spPr>
          <c:marker>
            <c:symbol val="circle"/>
            <c:size val="8"/>
            <c:spPr>
              <a:noFill/>
              <a:ln w="9525">
                <a:solidFill>
                  <a:schemeClr val="tx1"/>
                </a:solidFill>
              </a:ln>
              <a:effectLst/>
            </c:spPr>
          </c:marker>
          <c:trendline>
            <c:spPr>
              <a:ln w="9525" cap="rnd">
                <a:solidFill>
                  <a:schemeClr val="tx1"/>
                </a:solidFill>
                <a:prstDash val="solid"/>
              </a:ln>
              <a:effectLst/>
            </c:spPr>
            <c:trendlineType val="linear"/>
            <c:dispRSqr val="1"/>
            <c:dispEq val="1"/>
            <c:trendlineLbl>
              <c:layout>
                <c:manualLayout>
                  <c:x val="-0.30411592300962381"/>
                  <c:y val="0.4157403762029746"/>
                </c:manualLayout>
              </c:layout>
              <c:numFmt formatCode="General" sourceLinked="0"/>
              <c:spPr>
                <a:noFill/>
                <a:ln w="25400">
                  <a:noFill/>
                </a:ln>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rendlineLbl>
          </c:trendline>
          <c:xVal>
            <c:numRef>
              <c:f>Sheet1!$G$24:$G$32</c:f>
              <c:numCache>
                <c:formatCode>General</c:formatCode>
                <c:ptCount val="9"/>
                <c:pt idx="0">
                  <c:v>5</c:v>
                </c:pt>
                <c:pt idx="1">
                  <c:v>10</c:v>
                </c:pt>
                <c:pt idx="2">
                  <c:v>15</c:v>
                </c:pt>
                <c:pt idx="3">
                  <c:v>20</c:v>
                </c:pt>
                <c:pt idx="4">
                  <c:v>60</c:v>
                </c:pt>
                <c:pt idx="5">
                  <c:v>240</c:v>
                </c:pt>
                <c:pt idx="6">
                  <c:v>420</c:v>
                </c:pt>
                <c:pt idx="7">
                  <c:v>1440</c:v>
                </c:pt>
                <c:pt idx="8">
                  <c:v>2880</c:v>
                </c:pt>
              </c:numCache>
            </c:numRef>
          </c:xVal>
          <c:yVal>
            <c:numRef>
              <c:f>Sheet1!$L$24:$L$32</c:f>
              <c:numCache>
                <c:formatCode>0.00</c:formatCode>
                <c:ptCount val="9"/>
                <c:pt idx="0">
                  <c:v>0.41663519759980611</c:v>
                </c:pt>
                <c:pt idx="1">
                  <c:v>0.43798094707844959</c:v>
                </c:pt>
                <c:pt idx="2">
                  <c:v>0.40444599731246916</c:v>
                </c:pt>
                <c:pt idx="3">
                  <c:v>0.39275790825221935</c:v>
                </c:pt>
                <c:pt idx="4">
                  <c:v>0.44410601822912665</c:v>
                </c:pt>
                <c:pt idx="5">
                  <c:v>0.4846163925368524</c:v>
                </c:pt>
                <c:pt idx="6">
                  <c:v>0.59757976440940097</c:v>
                </c:pt>
                <c:pt idx="7">
                  <c:v>0.63185892464970816</c:v>
                </c:pt>
                <c:pt idx="8">
                  <c:v>0.85690075825089151</c:v>
                </c:pt>
              </c:numCache>
            </c:numRef>
          </c:yVal>
          <c:smooth val="0"/>
          <c:extLst>
            <c:ext xmlns:c16="http://schemas.microsoft.com/office/drawing/2014/chart" uri="{C3380CC4-5D6E-409C-BE32-E72D297353CC}">
              <c16:uniqueId val="{00000001-44B9-4844-84AB-19750122916B}"/>
            </c:ext>
          </c:extLst>
        </c:ser>
        <c:dLbls>
          <c:showLegendKey val="0"/>
          <c:showVal val="0"/>
          <c:showCatName val="0"/>
          <c:showSerName val="0"/>
          <c:showPercent val="0"/>
          <c:showBubbleSize val="0"/>
        </c:dLbls>
        <c:axId val="769450136"/>
        <c:axId val="1"/>
      </c:scatterChart>
      <c:valAx>
        <c:axId val="769450136"/>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Time (minutes)</a:t>
                </a:r>
              </a:p>
            </c:rich>
          </c:tx>
          <c:overlay val="0"/>
          <c:spPr>
            <a:noFill/>
            <a:ln w="25400">
              <a:noFill/>
            </a:ln>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1"/>
        <c:crosses val="autoZero"/>
        <c:crossBetween val="midCat"/>
      </c:valAx>
      <c:valAx>
        <c:axId val="1"/>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1/[Ce]</a:t>
                </a:r>
              </a:p>
            </c:rich>
          </c:tx>
          <c:overlay val="0"/>
          <c:spPr>
            <a:noFill/>
            <a:ln w="25400">
              <a:noFill/>
            </a:ln>
          </c:sp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769450136"/>
        <c:crosses val="autoZero"/>
        <c:crossBetween val="midCat"/>
      </c:valAx>
      <c:spPr>
        <a:noFill/>
        <a:ln>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6669582968795"/>
          <c:y val="4.5210793963254593E-2"/>
          <c:w val="0.37652960046660833"/>
          <c:h val="0.77658136482939633"/>
        </c:manualLayout>
      </c:layout>
      <c:scatterChart>
        <c:scatterStyle val="lineMarker"/>
        <c:varyColors val="0"/>
        <c:ser>
          <c:idx val="0"/>
          <c:order val="0"/>
          <c:spPr>
            <a:ln w="9525" cap="rnd">
              <a:solidFill>
                <a:schemeClr val="tx1"/>
              </a:solidFill>
              <a:round/>
            </a:ln>
            <a:effectLst/>
          </c:spPr>
          <c:marker>
            <c:symbol val="circle"/>
            <c:size val="11"/>
            <c:spPr>
              <a:solidFill>
                <a:schemeClr val="tx1"/>
              </a:solidFill>
              <a:ln w="9525">
                <a:solidFill>
                  <a:schemeClr val="tx1"/>
                </a:solidFill>
              </a:ln>
              <a:effectLst/>
            </c:spPr>
          </c:marker>
          <c:errBars>
            <c:errDir val="x"/>
            <c:errBarType val="both"/>
            <c:errValType val="fixedVal"/>
            <c:noEndCap val="0"/>
            <c:val val="1"/>
            <c:spPr>
              <a:ln w="3175">
                <a:solidFill>
                  <a:srgbClr val="333333"/>
                </a:solidFill>
                <a:prstDash val="solid"/>
              </a:ln>
            </c:spPr>
          </c:errBars>
          <c:errBars>
            <c:errDir val="y"/>
            <c:errBarType val="both"/>
            <c:errValType val="cust"/>
            <c:noEndCap val="0"/>
            <c:plus>
              <c:numRef>
                <c:f>Sheet1!$I$35:$I$43</c:f>
                <c:numCache>
                  <c:formatCode>General</c:formatCode>
                  <c:ptCount val="9"/>
                  <c:pt idx="0">
                    <c:v>1.7245767270211015E-3</c:v>
                  </c:pt>
                  <c:pt idx="1">
                    <c:v>3.182630511100043E-4</c:v>
                  </c:pt>
                  <c:pt idx="2">
                    <c:v>6.0721853409170246E-3</c:v>
                  </c:pt>
                  <c:pt idx="3">
                    <c:v>3.3476544025625096E-3</c:v>
                  </c:pt>
                  <c:pt idx="4">
                    <c:v>4.3744643553428886E-3</c:v>
                  </c:pt>
                  <c:pt idx="5">
                    <c:v>5.7712804681058286E-3</c:v>
                  </c:pt>
                  <c:pt idx="6">
                    <c:v>3.9882215980488467E-4</c:v>
                  </c:pt>
                  <c:pt idx="7">
                    <c:v>3.0170231496174649E-3</c:v>
                  </c:pt>
                  <c:pt idx="8">
                    <c:v>1.8479400736799018E-3</c:v>
                  </c:pt>
                </c:numCache>
              </c:numRef>
            </c:plus>
            <c:minus>
              <c:numRef>
                <c:f>Sheet1!$I$35:$I$43</c:f>
                <c:numCache>
                  <c:formatCode>General</c:formatCode>
                  <c:ptCount val="9"/>
                  <c:pt idx="0">
                    <c:v>1.7245767270211015E-3</c:v>
                  </c:pt>
                  <c:pt idx="1">
                    <c:v>3.182630511100043E-4</c:v>
                  </c:pt>
                  <c:pt idx="2">
                    <c:v>6.0721853409170246E-3</c:v>
                  </c:pt>
                  <c:pt idx="3">
                    <c:v>3.3476544025625096E-3</c:v>
                  </c:pt>
                  <c:pt idx="4">
                    <c:v>4.3744643553428886E-3</c:v>
                  </c:pt>
                  <c:pt idx="5">
                    <c:v>5.7712804681058286E-3</c:v>
                  </c:pt>
                  <c:pt idx="6">
                    <c:v>3.9882215980488467E-4</c:v>
                  </c:pt>
                  <c:pt idx="7">
                    <c:v>3.0170231496174649E-3</c:v>
                  </c:pt>
                  <c:pt idx="8">
                    <c:v>1.8479400736799018E-3</c:v>
                  </c:pt>
                </c:numCache>
              </c:numRef>
            </c:minus>
            <c:spPr>
              <a:ln w="3175">
                <a:solidFill>
                  <a:srgbClr val="333333"/>
                </a:solidFill>
                <a:prstDash val="solid"/>
              </a:ln>
            </c:spPr>
          </c:errBars>
          <c:xVal>
            <c:numRef>
              <c:f>Sheet1!$G$23:$G$32</c:f>
              <c:numCache>
                <c:formatCode>General</c:formatCode>
                <c:ptCount val="10"/>
                <c:pt idx="0">
                  <c:v>0</c:v>
                </c:pt>
                <c:pt idx="1">
                  <c:v>5</c:v>
                </c:pt>
                <c:pt idx="2">
                  <c:v>10</c:v>
                </c:pt>
                <c:pt idx="3">
                  <c:v>15</c:v>
                </c:pt>
                <c:pt idx="4">
                  <c:v>20</c:v>
                </c:pt>
                <c:pt idx="5">
                  <c:v>60</c:v>
                </c:pt>
                <c:pt idx="6">
                  <c:v>240</c:v>
                </c:pt>
                <c:pt idx="7">
                  <c:v>420</c:v>
                </c:pt>
                <c:pt idx="8">
                  <c:v>1440</c:v>
                </c:pt>
                <c:pt idx="9">
                  <c:v>2880</c:v>
                </c:pt>
              </c:numCache>
            </c:numRef>
          </c:xVal>
          <c:yVal>
            <c:numRef>
              <c:f>Sheet1!$I$23:$I$32</c:f>
              <c:numCache>
                <c:formatCode>0.00</c:formatCode>
                <c:ptCount val="10"/>
                <c:pt idx="0" formatCode="General">
                  <c:v>0</c:v>
                </c:pt>
                <c:pt idx="1">
                  <c:v>0.11423249288003663</c:v>
                </c:pt>
                <c:pt idx="2">
                  <c:v>0.11774180089118996</c:v>
                </c:pt>
                <c:pt idx="3">
                  <c:v>0.11206239176733518</c:v>
                </c:pt>
                <c:pt idx="4">
                  <c:v>0.10985500066933714</c:v>
                </c:pt>
                <c:pt idx="5">
                  <c:v>0.11868649349640785</c:v>
                </c:pt>
                <c:pt idx="6">
                  <c:v>0.12433329799236266</c:v>
                </c:pt>
                <c:pt idx="7">
                  <c:v>0.13603542800411933</c:v>
                </c:pt>
                <c:pt idx="8">
                  <c:v>0.13875897844000598</c:v>
                </c:pt>
                <c:pt idx="9">
                  <c:v>0.15122804264777062</c:v>
                </c:pt>
              </c:numCache>
            </c:numRef>
          </c:yVal>
          <c:smooth val="0"/>
          <c:extLst>
            <c:ext xmlns:c16="http://schemas.microsoft.com/office/drawing/2014/chart" uri="{C3380CC4-5D6E-409C-BE32-E72D297353CC}">
              <c16:uniqueId val="{00000000-35E9-44E1-BC8B-DF31E2E404B3}"/>
            </c:ext>
          </c:extLst>
        </c:ser>
        <c:dLbls>
          <c:showLegendKey val="0"/>
          <c:showVal val="0"/>
          <c:showCatName val="0"/>
          <c:showSerName val="0"/>
          <c:showPercent val="0"/>
          <c:showBubbleSize val="0"/>
        </c:dLbls>
        <c:axId val="769452432"/>
        <c:axId val="1"/>
      </c:scatterChart>
      <c:valAx>
        <c:axId val="769452432"/>
        <c:scaling>
          <c:orientation val="minMax"/>
          <c:max val="65"/>
          <c:min val="0"/>
        </c:scaling>
        <c:delete val="0"/>
        <c:axPos val="b"/>
        <c:title>
          <c:tx>
            <c:rich>
              <a:bodyPr rot="0" vert="horz"/>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Time (minutes)</a:t>
                </a:r>
              </a:p>
            </c:rich>
          </c:tx>
          <c:layout>
            <c:manualLayout>
              <c:xMode val="edge"/>
              <c:yMode val="edge"/>
              <c:x val="0.41829286964129481"/>
              <c:y val="0.90394247594050747"/>
            </c:manualLayout>
          </c:layout>
          <c:overlay val="0"/>
          <c:spPr>
            <a:noFill/>
            <a:ln w="25400">
              <a:noFill/>
            </a:ln>
          </c:spPr>
        </c:title>
        <c:numFmt formatCode="General" sourceLinked="1"/>
        <c:majorTickMark val="out"/>
        <c:minorTickMark val="out"/>
        <c:tickLblPos val="nextTo"/>
        <c:spPr>
          <a:noFill/>
          <a:ln w="19050" cap="flat" cmpd="sng" algn="ctr">
            <a:solidFill>
              <a:schemeClr val="tx1"/>
            </a:solidFill>
            <a:round/>
          </a:ln>
          <a:effectLst/>
        </c:spPr>
        <c:txPr>
          <a:bodyPr rot="0" vert="horz"/>
          <a:lstStyle/>
          <a:p>
            <a:pPr>
              <a:defRPr sz="1200" b="1" i="0" u="none" strike="noStrike" baseline="0">
                <a:solidFill>
                  <a:srgbClr val="000000"/>
                </a:solidFill>
                <a:latin typeface="Arial"/>
                <a:ea typeface="Arial"/>
                <a:cs typeface="Arial"/>
              </a:defRPr>
            </a:pPr>
            <a:endParaRPr lang="en-US"/>
          </a:p>
        </c:txPr>
        <c:crossAx val="1"/>
        <c:crosses val="autoZero"/>
        <c:crossBetween val="midCat"/>
        <c:majorUnit val="20"/>
        <c:minorUnit val="10"/>
      </c:valAx>
      <c:valAx>
        <c:axId val="1"/>
        <c:scaling>
          <c:orientation val="minMax"/>
          <c:max val="0.16000000000000003"/>
          <c:min val="0"/>
        </c:scaling>
        <c:delete val="0"/>
        <c:axPos val="l"/>
        <c:title>
          <c:tx>
            <c:rich>
              <a:bodyPr rot="-5400000" vert="horz"/>
              <a:lstStyle/>
              <a:p>
                <a:pPr>
                  <a:defRPr sz="1400" b="1">
                    <a:latin typeface="Arial" panose="020B0604020202020204" pitchFamily="34" charset="0"/>
                    <a:cs typeface="Arial" panose="020B0604020202020204" pitchFamily="34" charset="0"/>
                  </a:defRPr>
                </a:pPr>
                <a:r>
                  <a:rPr lang="en-US" sz="1400" b="1">
                    <a:latin typeface="Arial" panose="020B0604020202020204" pitchFamily="34" charset="0"/>
                    <a:cs typeface="Arial" panose="020B0604020202020204" pitchFamily="34" charset="0"/>
                  </a:rPr>
                  <a:t>Removal (mg</a:t>
                </a:r>
                <a:r>
                  <a:rPr lang="en-US" sz="1400" b="1" baseline="0">
                    <a:latin typeface="Arial" panose="020B0604020202020204" pitchFamily="34" charset="0"/>
                    <a:cs typeface="Arial" panose="020B0604020202020204" pitchFamily="34" charset="0"/>
                  </a:rPr>
                  <a:t> F g</a:t>
                </a:r>
                <a:r>
                  <a:rPr lang="en-US" sz="1400" b="1" baseline="30000">
                    <a:latin typeface="Arial" panose="020B0604020202020204" pitchFamily="34" charset="0"/>
                    <a:cs typeface="Arial" panose="020B0604020202020204" pitchFamily="34" charset="0"/>
                  </a:rPr>
                  <a:t>-1</a:t>
                </a:r>
                <a:r>
                  <a:rPr lang="en-US" sz="1400" b="1" baseline="0">
                    <a:latin typeface="Arial" panose="020B0604020202020204" pitchFamily="34" charset="0"/>
                    <a:cs typeface="Arial" panose="020B0604020202020204" pitchFamily="34" charset="0"/>
                  </a:rPr>
                  <a:t>)</a:t>
                </a:r>
                <a:endParaRPr lang="en-US" sz="1400" b="1">
                  <a:latin typeface="Arial" panose="020B0604020202020204" pitchFamily="34" charset="0"/>
                  <a:cs typeface="Arial" panose="020B0604020202020204" pitchFamily="34" charset="0"/>
                </a:endParaRPr>
              </a:p>
            </c:rich>
          </c:tx>
          <c:layout>
            <c:manualLayout>
              <c:xMode val="edge"/>
              <c:yMode val="edge"/>
              <c:x val="1.4538677456984542E-2"/>
              <c:y val="0.22828166010498688"/>
            </c:manualLayout>
          </c:layout>
          <c:overlay val="0"/>
          <c:spPr>
            <a:noFill/>
            <a:ln w="25400">
              <a:noFill/>
            </a:ln>
          </c:spPr>
        </c:title>
        <c:numFmt formatCode="General" sourceLinked="1"/>
        <c:majorTickMark val="out"/>
        <c:minorTickMark val="out"/>
        <c:tickLblPos val="nextTo"/>
        <c:spPr>
          <a:noFill/>
          <a:ln w="19050" cap="flat" cmpd="sng" algn="ctr">
            <a:solidFill>
              <a:schemeClr val="tx1"/>
            </a:solidFill>
            <a:round/>
          </a:ln>
          <a:effectLst/>
        </c:spPr>
        <c:txPr>
          <a:bodyPr rot="-60000000" vert="horz"/>
          <a:lstStyle/>
          <a:p>
            <a:pPr>
              <a:defRPr sz="1400" b="1">
                <a:latin typeface="Arial" panose="020B0604020202020204" pitchFamily="34" charset="0"/>
                <a:cs typeface="Arial" panose="020B0604020202020204" pitchFamily="34" charset="0"/>
              </a:defRPr>
            </a:pPr>
            <a:endParaRPr lang="en-US"/>
          </a:p>
        </c:txPr>
        <c:crossAx val="769452432"/>
        <c:crosses val="autoZero"/>
        <c:crossBetween val="midCat"/>
        <c:majorUnit val="3.0000000000000006E-2"/>
        <c:minorUnit val="1.5000000000000003E-2"/>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367088607595E-2"/>
          <c:y val="3.7093088024930561E-2"/>
          <c:w val="0.77818026459090162"/>
          <c:h val="0.78157004039742328"/>
        </c:manualLayout>
      </c:layout>
      <c:scatterChart>
        <c:scatterStyle val="lineMarker"/>
        <c:varyColors val="0"/>
        <c:ser>
          <c:idx val="0"/>
          <c:order val="0"/>
          <c:spPr>
            <a:ln w="9525" cap="rnd">
              <a:solidFill>
                <a:schemeClr val="tx1"/>
              </a:solidFill>
              <a:round/>
            </a:ln>
            <a:effectLst/>
          </c:spPr>
          <c:marker>
            <c:symbol val="circle"/>
            <c:size val="11"/>
            <c:spPr>
              <a:solidFill>
                <a:schemeClr val="tx1"/>
              </a:solidFill>
              <a:ln w="9525">
                <a:solidFill>
                  <a:schemeClr val="tx1"/>
                </a:solidFill>
              </a:ln>
              <a:effectLst/>
            </c:spPr>
          </c:marker>
          <c:errBars>
            <c:errDir val="x"/>
            <c:errBarType val="both"/>
            <c:errValType val="fixedVal"/>
            <c:noEndCap val="0"/>
            <c:val val="1"/>
            <c:spPr>
              <a:ln w="3175">
                <a:solidFill>
                  <a:srgbClr val="333333"/>
                </a:solidFill>
                <a:prstDash val="solid"/>
              </a:ln>
            </c:spPr>
          </c:errBars>
          <c:errBars>
            <c:errDir val="y"/>
            <c:errBarType val="both"/>
            <c:errValType val="cust"/>
            <c:noEndCap val="0"/>
            <c:plus>
              <c:numRef>
                <c:f>Sheet1!$I$35:$I$43</c:f>
                <c:numCache>
                  <c:formatCode>General</c:formatCode>
                  <c:ptCount val="9"/>
                  <c:pt idx="0">
                    <c:v>1.7245767270211015E-3</c:v>
                  </c:pt>
                  <c:pt idx="1">
                    <c:v>3.182630511100043E-4</c:v>
                  </c:pt>
                  <c:pt idx="2">
                    <c:v>6.0721853409170246E-3</c:v>
                  </c:pt>
                  <c:pt idx="3">
                    <c:v>3.3476544025625096E-3</c:v>
                  </c:pt>
                  <c:pt idx="4">
                    <c:v>4.3744643553428886E-3</c:v>
                  </c:pt>
                  <c:pt idx="5">
                    <c:v>5.7712804681058286E-3</c:v>
                  </c:pt>
                  <c:pt idx="6">
                    <c:v>3.9882215980488467E-4</c:v>
                  </c:pt>
                  <c:pt idx="7">
                    <c:v>3.0170231496174649E-3</c:v>
                  </c:pt>
                  <c:pt idx="8">
                    <c:v>1.8479400736799018E-3</c:v>
                  </c:pt>
                </c:numCache>
              </c:numRef>
            </c:plus>
            <c:minus>
              <c:numRef>
                <c:f>Sheet1!$I$35:$I$43</c:f>
                <c:numCache>
                  <c:formatCode>General</c:formatCode>
                  <c:ptCount val="9"/>
                  <c:pt idx="0">
                    <c:v>1.7245767270211015E-3</c:v>
                  </c:pt>
                  <c:pt idx="1">
                    <c:v>3.182630511100043E-4</c:v>
                  </c:pt>
                  <c:pt idx="2">
                    <c:v>6.0721853409170246E-3</c:v>
                  </c:pt>
                  <c:pt idx="3">
                    <c:v>3.3476544025625096E-3</c:v>
                  </c:pt>
                  <c:pt idx="4">
                    <c:v>4.3744643553428886E-3</c:v>
                  </c:pt>
                  <c:pt idx="5">
                    <c:v>5.7712804681058286E-3</c:v>
                  </c:pt>
                  <c:pt idx="6">
                    <c:v>3.9882215980488467E-4</c:v>
                  </c:pt>
                  <c:pt idx="7">
                    <c:v>3.0170231496174649E-3</c:v>
                  </c:pt>
                  <c:pt idx="8">
                    <c:v>1.8479400736799018E-3</c:v>
                  </c:pt>
                </c:numCache>
              </c:numRef>
            </c:minus>
            <c:spPr>
              <a:ln w="3175">
                <a:solidFill>
                  <a:srgbClr val="333333"/>
                </a:solidFill>
                <a:prstDash val="solid"/>
              </a:ln>
            </c:spPr>
          </c:errBars>
          <c:xVal>
            <c:numRef>
              <c:f>Sheet1!$G$23:$G$32</c:f>
              <c:numCache>
                <c:formatCode>General</c:formatCode>
                <c:ptCount val="10"/>
                <c:pt idx="0">
                  <c:v>0</c:v>
                </c:pt>
                <c:pt idx="1">
                  <c:v>5</c:v>
                </c:pt>
                <c:pt idx="2">
                  <c:v>10</c:v>
                </c:pt>
                <c:pt idx="3">
                  <c:v>15</c:v>
                </c:pt>
                <c:pt idx="4">
                  <c:v>20</c:v>
                </c:pt>
                <c:pt idx="5">
                  <c:v>60</c:v>
                </c:pt>
                <c:pt idx="6">
                  <c:v>240</c:v>
                </c:pt>
                <c:pt idx="7">
                  <c:v>420</c:v>
                </c:pt>
                <c:pt idx="8">
                  <c:v>1440</c:v>
                </c:pt>
                <c:pt idx="9">
                  <c:v>2880</c:v>
                </c:pt>
              </c:numCache>
            </c:numRef>
          </c:xVal>
          <c:yVal>
            <c:numRef>
              <c:f>Sheet1!$I$23:$I$32</c:f>
              <c:numCache>
                <c:formatCode>0.00</c:formatCode>
                <c:ptCount val="10"/>
                <c:pt idx="0" formatCode="General">
                  <c:v>0</c:v>
                </c:pt>
                <c:pt idx="1">
                  <c:v>0.11423249288003663</c:v>
                </c:pt>
                <c:pt idx="2">
                  <c:v>0.11774180089118996</c:v>
                </c:pt>
                <c:pt idx="3">
                  <c:v>0.11206239176733518</c:v>
                </c:pt>
                <c:pt idx="4">
                  <c:v>0.10985500066933714</c:v>
                </c:pt>
                <c:pt idx="5">
                  <c:v>0.11868649349640785</c:v>
                </c:pt>
                <c:pt idx="6">
                  <c:v>0.12433329799236266</c:v>
                </c:pt>
                <c:pt idx="7">
                  <c:v>0.13603542800411933</c:v>
                </c:pt>
                <c:pt idx="8">
                  <c:v>0.13875897844000598</c:v>
                </c:pt>
                <c:pt idx="9">
                  <c:v>0.15122804264777062</c:v>
                </c:pt>
              </c:numCache>
            </c:numRef>
          </c:yVal>
          <c:smooth val="0"/>
          <c:extLst>
            <c:ext xmlns:c16="http://schemas.microsoft.com/office/drawing/2014/chart" uri="{C3380CC4-5D6E-409C-BE32-E72D297353CC}">
              <c16:uniqueId val="{00000000-41CE-4E14-AB8D-1D4F9FEA30EF}"/>
            </c:ext>
          </c:extLst>
        </c:ser>
        <c:dLbls>
          <c:showLegendKey val="0"/>
          <c:showVal val="0"/>
          <c:showCatName val="0"/>
          <c:showSerName val="0"/>
          <c:showPercent val="0"/>
          <c:showBubbleSize val="0"/>
        </c:dLbls>
        <c:axId val="769448168"/>
        <c:axId val="1"/>
      </c:scatterChart>
      <c:valAx>
        <c:axId val="769448168"/>
        <c:scaling>
          <c:orientation val="minMax"/>
          <c:max val="3000"/>
          <c:min val="100"/>
        </c:scaling>
        <c:delete val="0"/>
        <c:axPos val="b"/>
        <c:numFmt formatCode="General" sourceLinked="1"/>
        <c:majorTickMark val="out"/>
        <c:minorTickMark val="out"/>
        <c:tickLblPos val="nextTo"/>
        <c:spPr>
          <a:noFill/>
          <a:ln w="19050" cap="flat" cmpd="sng" algn="ctr">
            <a:solidFill>
              <a:schemeClr val="tx1"/>
            </a:solidFill>
            <a:round/>
          </a:ln>
          <a:effectLst/>
        </c:spPr>
        <c:txPr>
          <a:bodyPr rot="0" vert="horz"/>
          <a:lstStyle/>
          <a:p>
            <a:pPr>
              <a:defRPr sz="1200" b="1" i="0" u="none" strike="noStrike" baseline="0">
                <a:solidFill>
                  <a:srgbClr val="000000"/>
                </a:solidFill>
                <a:latin typeface="Arial"/>
                <a:ea typeface="Arial"/>
                <a:cs typeface="Arial"/>
              </a:defRPr>
            </a:pPr>
            <a:endParaRPr lang="en-US"/>
          </a:p>
        </c:txPr>
        <c:crossAx val="1"/>
        <c:crosses val="autoZero"/>
        <c:crossBetween val="midCat"/>
        <c:majorUnit val="1500"/>
      </c:valAx>
      <c:valAx>
        <c:axId val="1"/>
        <c:scaling>
          <c:orientation val="minMax"/>
          <c:min val="0"/>
        </c:scaling>
        <c:delete val="0"/>
        <c:axPos val="l"/>
        <c:numFmt formatCode="General" sourceLinked="1"/>
        <c:majorTickMark val="none"/>
        <c:minorTickMark val="none"/>
        <c:tickLblPos val="none"/>
        <c:spPr>
          <a:ln w="6350">
            <a:noFill/>
          </a:ln>
        </c:spPr>
        <c:txPr>
          <a:bodyPr rot="-60000000" vert="horz"/>
          <a:lstStyle/>
          <a:p>
            <a:pPr>
              <a:defRPr/>
            </a:pPr>
            <a:endParaRPr lang="en-US"/>
          </a:p>
        </c:txPr>
        <c:crossAx val="769448168"/>
        <c:crosses val="autoZero"/>
        <c:crossBetween val="midCat"/>
      </c:valAx>
      <c:spPr>
        <a:noFill/>
        <a:ln w="25400">
          <a:noFill/>
        </a:ln>
      </c:spPr>
    </c:plotArea>
    <c:plotVisOnly val="1"/>
    <c:dispBlanksAs val="gap"/>
    <c:showDLblsOverMax val="0"/>
  </c:chart>
  <c:spPr>
    <a:noFill/>
    <a:ln w="6350">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18</xdr:col>
      <xdr:colOff>333375</xdr:colOff>
      <xdr:row>1</xdr:row>
      <xdr:rowOff>66675</xdr:rowOff>
    </xdr:from>
    <xdr:to>
      <xdr:col>29</xdr:col>
      <xdr:colOff>95250</xdr:colOff>
      <xdr:row>22</xdr:row>
      <xdr:rowOff>66675</xdr:rowOff>
    </xdr:to>
    <xdr:graphicFrame macro="">
      <xdr:nvGraphicFramePr>
        <xdr:cNvPr id="1324" name="Chart 2">
          <a:extLst>
            <a:ext uri="{FF2B5EF4-FFF2-40B4-BE49-F238E27FC236}">
              <a16:creationId xmlns:a16="http://schemas.microsoft.com/office/drawing/2014/main" id="{15FCB875-0A1A-41AA-BEB4-44EF97F17F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95250</xdr:colOff>
      <xdr:row>20</xdr:row>
      <xdr:rowOff>47625</xdr:rowOff>
    </xdr:from>
    <xdr:to>
      <xdr:col>18</xdr:col>
      <xdr:colOff>28575</xdr:colOff>
      <xdr:row>36</xdr:row>
      <xdr:rowOff>19050</xdr:rowOff>
    </xdr:to>
    <xdr:graphicFrame macro="">
      <xdr:nvGraphicFramePr>
        <xdr:cNvPr id="1325" name="Chart 1">
          <a:extLst>
            <a:ext uri="{FF2B5EF4-FFF2-40B4-BE49-F238E27FC236}">
              <a16:creationId xmlns:a16="http://schemas.microsoft.com/office/drawing/2014/main" id="{E7ADB9A9-82BB-4378-BE40-50D9112B6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95250</xdr:colOff>
      <xdr:row>36</xdr:row>
      <xdr:rowOff>133350</xdr:rowOff>
    </xdr:from>
    <xdr:to>
      <xdr:col>18</xdr:col>
      <xdr:colOff>38100</xdr:colOff>
      <xdr:row>53</xdr:row>
      <xdr:rowOff>28575</xdr:rowOff>
    </xdr:to>
    <xdr:graphicFrame macro="">
      <xdr:nvGraphicFramePr>
        <xdr:cNvPr id="1326" name="Chart 3">
          <a:extLst>
            <a:ext uri="{FF2B5EF4-FFF2-40B4-BE49-F238E27FC236}">
              <a16:creationId xmlns:a16="http://schemas.microsoft.com/office/drawing/2014/main" id="{3E1447E7-7B6C-4756-B9FD-92025ABE82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179070</xdr:colOff>
      <xdr:row>16</xdr:row>
      <xdr:rowOff>110490</xdr:rowOff>
    </xdr:from>
    <xdr:to>
      <xdr:col>12</xdr:col>
      <xdr:colOff>278129</xdr:colOff>
      <xdr:row>17</xdr:row>
      <xdr:rowOff>72390</xdr:rowOff>
    </xdr:to>
    <xdr:cxnSp macro="">
      <xdr:nvCxnSpPr>
        <xdr:cNvPr id="13" name="Straight Connector 12">
          <a:extLst>
            <a:ext uri="{FF2B5EF4-FFF2-40B4-BE49-F238E27FC236}">
              <a16:creationId xmlns:a16="http://schemas.microsoft.com/office/drawing/2014/main" id="{043A2687-1004-4BFE-B10E-795D0E7D943F}"/>
            </a:ext>
          </a:extLst>
        </xdr:cNvPr>
        <xdr:cNvCxnSpPr/>
      </xdr:nvCxnSpPr>
      <xdr:spPr bwMode="auto">
        <a:xfrm>
          <a:off x="10420350" y="2922270"/>
          <a:ext cx="99059" cy="13716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38100</xdr:colOff>
      <xdr:row>6</xdr:row>
      <xdr:rowOff>161925</xdr:rowOff>
    </xdr:from>
    <xdr:to>
      <xdr:col>17</xdr:col>
      <xdr:colOff>914400</xdr:colOff>
      <xdr:row>27</xdr:row>
      <xdr:rowOff>47625</xdr:rowOff>
    </xdr:to>
    <xdr:grpSp>
      <xdr:nvGrpSpPr>
        <xdr:cNvPr id="1328" name="Group 26">
          <a:extLst>
            <a:ext uri="{FF2B5EF4-FFF2-40B4-BE49-F238E27FC236}">
              <a16:creationId xmlns:a16="http://schemas.microsoft.com/office/drawing/2014/main" id="{5230AE16-2C6C-4355-83B9-1D93F40CC01E}"/>
            </a:ext>
          </a:extLst>
        </xdr:cNvPr>
        <xdr:cNvGrpSpPr>
          <a:grpSpLocks/>
        </xdr:cNvGrpSpPr>
      </xdr:nvGrpSpPr>
      <xdr:grpSpPr bwMode="auto">
        <a:xfrm>
          <a:off x="8915400" y="1266825"/>
          <a:ext cx="5486400" cy="3657600"/>
          <a:chOff x="8915400" y="1266825"/>
          <a:chExt cx="5486400" cy="3657600"/>
        </a:xfrm>
      </xdr:grpSpPr>
      <xdr:grpSp>
        <xdr:nvGrpSpPr>
          <xdr:cNvPr id="1329" name="Group 9">
            <a:extLst>
              <a:ext uri="{FF2B5EF4-FFF2-40B4-BE49-F238E27FC236}">
                <a16:creationId xmlns:a16="http://schemas.microsoft.com/office/drawing/2014/main" id="{BEA6710D-3E78-4E33-A3AD-6C4F68FC5D15}"/>
              </a:ext>
            </a:extLst>
          </xdr:cNvPr>
          <xdr:cNvGrpSpPr>
            <a:grpSpLocks/>
          </xdr:cNvGrpSpPr>
        </xdr:nvGrpSpPr>
        <xdr:grpSpPr bwMode="auto">
          <a:xfrm>
            <a:off x="8915400" y="1266825"/>
            <a:ext cx="5486400" cy="3657600"/>
            <a:chOff x="7094220" y="746760"/>
            <a:chExt cx="5623560" cy="2743200"/>
          </a:xfrm>
        </xdr:grpSpPr>
        <xdr:grpSp>
          <xdr:nvGrpSpPr>
            <xdr:cNvPr id="1333" name="Group 8">
              <a:extLst>
                <a:ext uri="{FF2B5EF4-FFF2-40B4-BE49-F238E27FC236}">
                  <a16:creationId xmlns:a16="http://schemas.microsoft.com/office/drawing/2014/main" id="{D90022A0-0D78-413D-B5F3-24188E1BA6F1}"/>
                </a:ext>
              </a:extLst>
            </xdr:cNvPr>
            <xdr:cNvGrpSpPr>
              <a:grpSpLocks/>
            </xdr:cNvGrpSpPr>
          </xdr:nvGrpSpPr>
          <xdr:grpSpPr bwMode="auto">
            <a:xfrm>
              <a:off x="7094220" y="746760"/>
              <a:ext cx="5623560" cy="2743200"/>
              <a:chOff x="7094220" y="746760"/>
              <a:chExt cx="5623560" cy="2743200"/>
            </a:xfrm>
          </xdr:grpSpPr>
          <xdr:graphicFrame macro="">
            <xdr:nvGraphicFramePr>
              <xdr:cNvPr id="1335" name="Chart 1">
                <a:extLst>
                  <a:ext uri="{FF2B5EF4-FFF2-40B4-BE49-F238E27FC236}">
                    <a16:creationId xmlns:a16="http://schemas.microsoft.com/office/drawing/2014/main" id="{1EF2F259-FDAF-4CF4-8E2C-A854DECCD531}"/>
                  </a:ext>
                </a:extLst>
              </xdr:cNvPr>
              <xdr:cNvGraphicFramePr>
                <a:graphicFrameLocks/>
              </xdr:cNvGraphicFramePr>
            </xdr:nvGraphicFramePr>
            <xdr:xfrm>
              <a:off x="7094220" y="746760"/>
              <a:ext cx="562356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336" name="Chart 1">
                <a:extLst>
                  <a:ext uri="{FF2B5EF4-FFF2-40B4-BE49-F238E27FC236}">
                    <a16:creationId xmlns:a16="http://schemas.microsoft.com/office/drawing/2014/main" id="{340F7FED-295E-4928-ACCF-1D8951D63D9C}"/>
                  </a:ext>
                </a:extLst>
              </xdr:cNvPr>
              <xdr:cNvGraphicFramePr>
                <a:graphicFrameLocks/>
              </xdr:cNvGraphicFramePr>
            </xdr:nvGraphicFramePr>
            <xdr:xfrm>
              <a:off x="10232479" y="775519"/>
              <a:ext cx="2368145" cy="2701905"/>
            </xdr:xfrm>
            <a:graphic>
              <a:graphicData uri="http://schemas.openxmlformats.org/drawingml/2006/chart">
                <c:chart xmlns:c="http://schemas.openxmlformats.org/drawingml/2006/chart" xmlns:r="http://schemas.openxmlformats.org/officeDocument/2006/relationships" r:id="rId5"/>
              </a:graphicData>
            </a:graphic>
          </xdr:graphicFrame>
          <xdr:grpSp>
            <xdr:nvGrpSpPr>
              <xdr:cNvPr id="1337" name="Group 5">
                <a:extLst>
                  <a:ext uri="{FF2B5EF4-FFF2-40B4-BE49-F238E27FC236}">
                    <a16:creationId xmlns:a16="http://schemas.microsoft.com/office/drawing/2014/main" id="{2167D344-17C0-463B-BE29-DA733113BB2C}"/>
                  </a:ext>
                </a:extLst>
              </xdr:cNvPr>
              <xdr:cNvGrpSpPr>
                <a:grpSpLocks/>
              </xdr:cNvGrpSpPr>
            </xdr:nvGrpSpPr>
            <xdr:grpSpPr bwMode="auto">
              <a:xfrm>
                <a:off x="10118575" y="1322576"/>
                <a:ext cx="376837" cy="1734732"/>
                <a:chOff x="10118575" y="1322576"/>
                <a:chExt cx="376837" cy="1734732"/>
              </a:xfrm>
            </xdr:grpSpPr>
            <xdr:cxnSp macro="">
              <xdr:nvCxnSpPr>
                <xdr:cNvPr id="8" name="Straight Connector 7">
                  <a:extLst>
                    <a:ext uri="{FF2B5EF4-FFF2-40B4-BE49-F238E27FC236}">
                      <a16:creationId xmlns:a16="http://schemas.microsoft.com/office/drawing/2014/main" id="{90AE000E-E29E-43A6-AEF0-1ED88B448063}"/>
                    </a:ext>
                  </a:extLst>
                </xdr:cNvPr>
                <xdr:cNvCxnSpPr/>
              </xdr:nvCxnSpPr>
              <xdr:spPr bwMode="auto">
                <a:xfrm>
                  <a:off x="10394156" y="1325404"/>
                  <a:ext cx="97631" cy="135731"/>
                </a:xfrm>
                <a:prstGeom prst="line">
                  <a:avLst/>
                </a:prstGeom>
                <a:ln w="9525"/>
              </xdr:spPr>
              <xdr:style>
                <a:lnRef idx="1">
                  <a:schemeClr val="dk1"/>
                </a:lnRef>
                <a:fillRef idx="0">
                  <a:schemeClr val="dk1"/>
                </a:fillRef>
                <a:effectRef idx="0">
                  <a:schemeClr val="dk1"/>
                </a:effectRef>
                <a:fontRef idx="minor">
                  <a:schemeClr val="tx1"/>
                </a:fontRef>
              </xdr:style>
            </xdr:cxnSp>
            <xdr:cxnSp macro="">
              <xdr:nvCxnSpPr>
                <xdr:cNvPr id="11" name="Straight Connector 10">
                  <a:extLst>
                    <a:ext uri="{FF2B5EF4-FFF2-40B4-BE49-F238E27FC236}">
                      <a16:creationId xmlns:a16="http://schemas.microsoft.com/office/drawing/2014/main" id="{D72A19AD-9485-4035-B8B4-FE9A3A5B0F1C}"/>
                    </a:ext>
                  </a:extLst>
                </xdr:cNvPr>
                <xdr:cNvCxnSpPr/>
              </xdr:nvCxnSpPr>
              <xdr:spPr bwMode="auto">
                <a:xfrm>
                  <a:off x="10120789" y="2918460"/>
                  <a:ext cx="97631" cy="135731"/>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4" name="Straight Connector 13">
                  <a:extLst>
                    <a:ext uri="{FF2B5EF4-FFF2-40B4-BE49-F238E27FC236}">
                      <a16:creationId xmlns:a16="http://schemas.microsoft.com/office/drawing/2014/main" id="{26D85D85-6AE1-4F69-8F57-D20CF57476E7}"/>
                    </a:ext>
                  </a:extLst>
                </xdr:cNvPr>
                <xdr:cNvCxnSpPr/>
              </xdr:nvCxnSpPr>
              <xdr:spPr bwMode="auto">
                <a:xfrm>
                  <a:off x="10130552" y="1339691"/>
                  <a:ext cx="97631" cy="135731"/>
                </a:xfrm>
                <a:prstGeom prst="line">
                  <a:avLst/>
                </a:prstGeom>
                <a:ln w="9525"/>
              </xdr:spPr>
              <xdr:style>
                <a:lnRef idx="1">
                  <a:schemeClr val="dk1"/>
                </a:lnRef>
                <a:fillRef idx="0">
                  <a:schemeClr val="dk1"/>
                </a:fillRef>
                <a:effectRef idx="0">
                  <a:schemeClr val="dk1"/>
                </a:effectRef>
                <a:fontRef idx="minor">
                  <a:schemeClr val="tx1"/>
                </a:fontRef>
              </xdr:style>
            </xdr:cxnSp>
          </xdr:grpSp>
        </xdr:grpSp>
        <xdr:cxnSp macro="">
          <xdr:nvCxnSpPr>
            <xdr:cNvPr id="16" name="Straight Connector 15">
              <a:extLst>
                <a:ext uri="{FF2B5EF4-FFF2-40B4-BE49-F238E27FC236}">
                  <a16:creationId xmlns:a16="http://schemas.microsoft.com/office/drawing/2014/main" id="{EF39B704-58EE-4EAB-B36A-BE104599E83E}"/>
                </a:ext>
              </a:extLst>
            </xdr:cNvPr>
            <xdr:cNvCxnSpPr/>
          </xdr:nvCxnSpPr>
          <xdr:spPr bwMode="auto">
            <a:xfrm>
              <a:off x="10403919" y="2918460"/>
              <a:ext cx="97631" cy="135731"/>
            </a:xfrm>
            <a:prstGeom prst="line">
              <a:avLst/>
            </a:prstGeom>
            <a:ln w="19050"/>
          </xdr:spPr>
          <xdr:style>
            <a:lnRef idx="1">
              <a:schemeClr val="dk1"/>
            </a:lnRef>
            <a:fillRef idx="0">
              <a:schemeClr val="dk1"/>
            </a:fillRef>
            <a:effectRef idx="0">
              <a:schemeClr val="dk1"/>
            </a:effectRef>
            <a:fontRef idx="minor">
              <a:schemeClr val="tx1"/>
            </a:fontRef>
          </xdr:style>
        </xdr:cxnSp>
      </xdr:grpSp>
      <xdr:grpSp>
        <xdr:nvGrpSpPr>
          <xdr:cNvPr id="1330" name="Group 25">
            <a:extLst>
              <a:ext uri="{FF2B5EF4-FFF2-40B4-BE49-F238E27FC236}">
                <a16:creationId xmlns:a16="http://schemas.microsoft.com/office/drawing/2014/main" id="{DDF74F10-94F9-4E83-99B9-CBEDB5E3742F}"/>
              </a:ext>
            </a:extLst>
          </xdr:cNvPr>
          <xdr:cNvGrpSpPr>
            <a:grpSpLocks/>
          </xdr:cNvGrpSpPr>
        </xdr:nvGrpSpPr>
        <xdr:grpSpPr bwMode="auto">
          <a:xfrm>
            <a:off x="9839325" y="1433514"/>
            <a:ext cx="4171950" cy="2833686"/>
            <a:chOff x="9839325" y="1433514"/>
            <a:chExt cx="4171950" cy="2833686"/>
          </a:xfrm>
        </xdr:grpSpPr>
        <xdr:cxnSp macro="">
          <xdr:nvCxnSpPr>
            <xdr:cNvPr id="3" name="Straight Connector 2">
              <a:extLst>
                <a:ext uri="{FF2B5EF4-FFF2-40B4-BE49-F238E27FC236}">
                  <a16:creationId xmlns:a16="http://schemas.microsoft.com/office/drawing/2014/main" id="{24B47422-4452-4999-8C8F-F8B9BD68D96E}"/>
                </a:ext>
              </a:extLst>
            </xdr:cNvPr>
            <xdr:cNvCxnSpPr/>
          </xdr:nvCxnSpPr>
          <xdr:spPr>
            <a:xfrm flipV="1">
              <a:off x="9839325" y="1438275"/>
              <a:ext cx="4171950" cy="9525"/>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7" name="Straight Connector 16">
              <a:extLst>
                <a:ext uri="{FF2B5EF4-FFF2-40B4-BE49-F238E27FC236}">
                  <a16:creationId xmlns:a16="http://schemas.microsoft.com/office/drawing/2014/main" id="{5AB3E9FC-F143-462C-8644-80D83F9D8AFA}"/>
                </a:ext>
              </a:extLst>
            </xdr:cNvPr>
            <xdr:cNvCxnSpPr/>
          </xdr:nvCxnSpPr>
          <xdr:spPr>
            <a:xfrm flipV="1">
              <a:off x="14001750" y="1438275"/>
              <a:ext cx="9525" cy="2828925"/>
            </a:xfrm>
            <a:prstGeom prst="line">
              <a:avLst/>
            </a:prstGeom>
            <a:ln w="19050"/>
          </xdr:spPr>
          <xdr:style>
            <a:lnRef idx="1">
              <a:schemeClr val="dk1"/>
            </a:lnRef>
            <a:fillRef idx="0">
              <a:schemeClr val="dk1"/>
            </a:fillRef>
            <a:effectRef idx="0">
              <a:schemeClr val="dk1"/>
            </a:effectRef>
            <a:fontRef idx="minor">
              <a:schemeClr val="tx1"/>
            </a:fontRef>
          </xdr:style>
        </xdr:cxn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7"/>
  <sheetViews>
    <sheetView zoomScaleNormal="100" workbookViewId="0"/>
  </sheetViews>
  <sheetFormatPr defaultRowHeight="12.75" x14ac:dyDescent="0.2"/>
  <cols>
    <col min="1" max="1" width="24.28515625" style="8" customWidth="1"/>
    <col min="2" max="2" width="0.5703125" style="8" customWidth="1"/>
    <col min="3" max="3" width="18.140625" style="8" customWidth="1"/>
    <col min="4" max="4" width="14.85546875" style="8" customWidth="1"/>
    <col min="5" max="5" width="13.42578125" style="8" customWidth="1"/>
    <col min="6" max="6" width="0.7109375" style="8" customWidth="1"/>
    <col min="7" max="7" width="20.5703125" style="8" customWidth="1"/>
    <col min="8" max="8" width="26.42578125" style="8" customWidth="1"/>
    <col min="9" max="9" width="9.28515625" style="8" customWidth="1"/>
    <col min="10" max="16384" width="9.140625" style="8"/>
  </cols>
  <sheetData>
    <row r="1" spans="1:8" s="5" customFormat="1" ht="26.25" customHeight="1" x14ac:dyDescent="0.25">
      <c r="A1" s="3" t="s">
        <v>7</v>
      </c>
      <c r="B1" s="4" t="s">
        <v>8</v>
      </c>
      <c r="C1" s="4"/>
      <c r="D1" s="4"/>
      <c r="E1" s="4"/>
      <c r="F1" s="4"/>
      <c r="G1" s="4"/>
      <c r="H1" s="4"/>
    </row>
    <row r="2" spans="1:8" s="6" customFormat="1" ht="20.25" customHeight="1" x14ac:dyDescent="0.25">
      <c r="A2" s="6" t="s">
        <v>56</v>
      </c>
      <c r="B2" s="4"/>
      <c r="C2" s="4"/>
      <c r="D2" s="4"/>
      <c r="E2" s="4"/>
      <c r="F2" s="4"/>
      <c r="G2" s="4"/>
      <c r="H2" s="4"/>
    </row>
    <row r="3" spans="1:8" ht="15.75" customHeight="1" x14ac:dyDescent="0.25">
      <c r="A3" s="4"/>
      <c r="B3" s="7"/>
      <c r="C3" s="7"/>
      <c r="D3" s="7"/>
      <c r="E3" s="7"/>
      <c r="F3" s="7"/>
      <c r="G3" s="7"/>
      <c r="H3" s="7"/>
    </row>
    <row r="4" spans="1:8" ht="12.75" customHeight="1" x14ac:dyDescent="0.25">
      <c r="A4" s="4"/>
      <c r="B4" s="7"/>
      <c r="C4" s="7"/>
      <c r="D4" s="7"/>
      <c r="E4" s="7"/>
      <c r="F4" s="7"/>
      <c r="G4" s="7"/>
      <c r="H4" s="7"/>
    </row>
    <row r="5" spans="1:8" ht="15" x14ac:dyDescent="0.25">
      <c r="A5" s="7"/>
      <c r="B5" s="7"/>
      <c r="C5" s="7"/>
      <c r="D5" s="4"/>
      <c r="E5" s="9" t="s">
        <v>9</v>
      </c>
      <c r="F5" s="9"/>
      <c r="G5" s="10" t="s">
        <v>84</v>
      </c>
      <c r="H5" s="7"/>
    </row>
    <row r="6" spans="1:8" ht="15" x14ac:dyDescent="0.25">
      <c r="A6" s="7"/>
      <c r="B6" s="7"/>
      <c r="C6" s="7"/>
      <c r="D6" s="4"/>
      <c r="E6" s="9"/>
      <c r="F6" s="9"/>
      <c r="G6" s="10"/>
      <c r="H6" s="7"/>
    </row>
    <row r="7" spans="1:8" ht="15" x14ac:dyDescent="0.25">
      <c r="A7" s="9" t="s">
        <v>58</v>
      </c>
      <c r="B7" s="7"/>
      <c r="C7" s="97" t="s">
        <v>53</v>
      </c>
      <c r="D7" s="4"/>
      <c r="E7" s="9" t="s">
        <v>10</v>
      </c>
      <c r="F7" s="9"/>
      <c r="G7" s="10" t="s">
        <v>52</v>
      </c>
      <c r="H7" s="7"/>
    </row>
    <row r="8" spans="1:8" ht="15" x14ac:dyDescent="0.25">
      <c r="A8" s="9"/>
      <c r="B8" s="7"/>
      <c r="C8" s="97"/>
      <c r="D8" s="4"/>
      <c r="E8" s="9"/>
      <c r="F8" s="9"/>
      <c r="G8" s="10"/>
      <c r="H8" s="7"/>
    </row>
    <row r="9" spans="1:8" ht="15" x14ac:dyDescent="0.25">
      <c r="A9" s="9"/>
      <c r="B9" s="7"/>
      <c r="C9" s="97"/>
      <c r="D9" s="4"/>
      <c r="E9" s="9"/>
      <c r="F9" s="9"/>
      <c r="G9" s="10"/>
      <c r="H9" s="7"/>
    </row>
    <row r="10" spans="1:8" ht="15" x14ac:dyDescent="0.25">
      <c r="A10" s="4"/>
      <c r="B10" s="7"/>
      <c r="C10" s="97"/>
      <c r="D10" s="4"/>
      <c r="E10" s="9" t="s">
        <v>11</v>
      </c>
      <c r="F10" s="4"/>
      <c r="G10" s="10" t="s">
        <v>34</v>
      </c>
      <c r="H10" s="7"/>
    </row>
    <row r="11" spans="1:8" ht="15" x14ac:dyDescent="0.25">
      <c r="A11" s="4"/>
      <c r="B11" s="7"/>
      <c r="C11" s="115"/>
      <c r="D11" s="4"/>
      <c r="E11" s="4"/>
      <c r="F11" s="4"/>
      <c r="G11" s="10"/>
      <c r="H11" s="7"/>
    </row>
    <row r="12" spans="1:8" ht="15" x14ac:dyDescent="0.25">
      <c r="A12" s="9" t="s">
        <v>12</v>
      </c>
      <c r="B12" s="7"/>
      <c r="C12" s="97" t="s">
        <v>49</v>
      </c>
      <c r="D12" s="4"/>
      <c r="E12" s="9" t="s">
        <v>13</v>
      </c>
      <c r="F12" s="9"/>
      <c r="G12" s="11">
        <v>43243</v>
      </c>
      <c r="H12" s="7"/>
    </row>
    <row r="13" spans="1:8" ht="15" x14ac:dyDescent="0.25">
      <c r="A13" s="9"/>
      <c r="B13" s="7"/>
      <c r="C13" s="7" t="s">
        <v>72</v>
      </c>
      <c r="D13" s="4"/>
      <c r="E13" s="9"/>
      <c r="F13" s="9"/>
      <c r="G13" s="12"/>
      <c r="H13" s="13"/>
    </row>
    <row r="14" spans="1:8" ht="15" x14ac:dyDescent="0.25">
      <c r="A14" s="4"/>
      <c r="B14" s="7"/>
      <c r="C14" s="97"/>
      <c r="D14" s="4"/>
      <c r="E14" s="4"/>
      <c r="F14" s="4"/>
      <c r="G14" s="10"/>
      <c r="H14" s="7"/>
    </row>
    <row r="15" spans="1:8" ht="15" x14ac:dyDescent="0.25">
      <c r="A15" s="4"/>
      <c r="B15" s="7"/>
      <c r="C15" s="115"/>
      <c r="D15" s="4"/>
      <c r="E15" s="4"/>
      <c r="F15" s="4"/>
      <c r="G15" s="10"/>
      <c r="H15" s="7"/>
    </row>
    <row r="16" spans="1:8" ht="15" x14ac:dyDescent="0.25">
      <c r="A16" s="9" t="s">
        <v>39</v>
      </c>
      <c r="B16" s="7"/>
      <c r="C16" s="10" t="s">
        <v>73</v>
      </c>
      <c r="D16" s="4"/>
      <c r="E16" s="9" t="s">
        <v>15</v>
      </c>
      <c r="F16" s="9"/>
      <c r="G16" s="97" t="s">
        <v>53</v>
      </c>
      <c r="H16" s="7"/>
    </row>
    <row r="17" spans="1:9" ht="15" x14ac:dyDescent="0.25">
      <c r="A17" s="9" t="s">
        <v>14</v>
      </c>
      <c r="B17" s="7"/>
      <c r="C17" s="10" t="s">
        <v>69</v>
      </c>
      <c r="D17" s="4"/>
      <c r="E17" s="7"/>
      <c r="F17" s="7"/>
      <c r="G17" s="97" t="s">
        <v>63</v>
      </c>
      <c r="H17" s="7"/>
    </row>
    <row r="18" spans="1:9" ht="14.25" x14ac:dyDescent="0.2">
      <c r="A18" s="7"/>
      <c r="B18" s="7"/>
      <c r="C18" s="10"/>
      <c r="D18" s="7"/>
      <c r="E18" s="7"/>
      <c r="F18" s="7"/>
      <c r="G18" s="7" t="s">
        <v>72</v>
      </c>
      <c r="H18" s="7"/>
    </row>
    <row r="19" spans="1:9" ht="15" x14ac:dyDescent="0.25">
      <c r="A19" s="4"/>
      <c r="B19" s="7"/>
      <c r="C19" s="10"/>
      <c r="D19" s="7"/>
      <c r="E19" s="7"/>
      <c r="F19" s="7"/>
      <c r="G19" s="97" t="s">
        <v>52</v>
      </c>
      <c r="H19" s="7"/>
    </row>
    <row r="20" spans="1:9" ht="14.25" x14ac:dyDescent="0.2">
      <c r="A20" s="7"/>
      <c r="B20" s="7"/>
      <c r="C20" s="10"/>
      <c r="D20" s="7"/>
      <c r="E20" s="7"/>
      <c r="F20" s="7"/>
      <c r="G20" s="169" t="s">
        <v>74</v>
      </c>
      <c r="H20" s="7"/>
    </row>
    <row r="21" spans="1:9" ht="15" x14ac:dyDescent="0.25">
      <c r="A21" s="9" t="s">
        <v>50</v>
      </c>
      <c r="B21" s="7"/>
      <c r="C21" s="187" t="s">
        <v>70</v>
      </c>
      <c r="D21" s="188"/>
      <c r="E21" s="188"/>
      <c r="F21" s="56"/>
      <c r="H21" s="7"/>
    </row>
    <row r="22" spans="1:9" ht="15" x14ac:dyDescent="0.25">
      <c r="A22" s="9" t="s">
        <v>16</v>
      </c>
      <c r="B22" s="10"/>
      <c r="C22" s="11">
        <v>43235</v>
      </c>
      <c r="D22" s="7"/>
      <c r="E22" s="9" t="s">
        <v>61</v>
      </c>
      <c r="F22" s="9"/>
      <c r="G22" s="10">
        <v>7486</v>
      </c>
      <c r="H22" s="7"/>
    </row>
    <row r="23" spans="1:9" ht="15" x14ac:dyDescent="0.25">
      <c r="A23" s="9" t="s">
        <v>17</v>
      </c>
      <c r="B23" s="11"/>
      <c r="C23" s="11">
        <v>43241</v>
      </c>
      <c r="D23" s="7"/>
      <c r="E23" s="9" t="s">
        <v>18</v>
      </c>
      <c r="F23" s="9"/>
      <c r="G23" s="10" t="s">
        <v>42</v>
      </c>
      <c r="H23" s="7"/>
    </row>
    <row r="24" spans="1:9" ht="15" x14ac:dyDescent="0.25">
      <c r="A24" s="9" t="s">
        <v>19</v>
      </c>
      <c r="B24" s="11"/>
      <c r="C24" s="11">
        <v>43242</v>
      </c>
      <c r="D24" s="7"/>
      <c r="E24" s="9" t="s">
        <v>20</v>
      </c>
      <c r="F24" s="9"/>
      <c r="G24" s="10" t="s">
        <v>75</v>
      </c>
      <c r="H24" s="7"/>
    </row>
    <row r="25" spans="1:9" ht="15" x14ac:dyDescent="0.25">
      <c r="A25" s="9" t="s">
        <v>21</v>
      </c>
      <c r="B25" s="14"/>
      <c r="C25" s="10">
        <v>20</v>
      </c>
      <c r="D25" s="7"/>
      <c r="E25" s="9" t="s">
        <v>22</v>
      </c>
      <c r="F25" s="9"/>
      <c r="G25" s="10" t="s">
        <v>71</v>
      </c>
      <c r="H25" s="7"/>
    </row>
    <row r="26" spans="1:9" ht="15" x14ac:dyDescent="0.25">
      <c r="A26" s="7"/>
      <c r="B26" s="7"/>
      <c r="C26" s="15"/>
      <c r="D26" s="7"/>
      <c r="E26" s="9"/>
      <c r="F26" s="9"/>
      <c r="G26" s="7"/>
      <c r="H26" s="7"/>
      <c r="I26" s="16"/>
    </row>
    <row r="27" spans="1:9" ht="14.25" x14ac:dyDescent="0.2">
      <c r="B27" s="7"/>
      <c r="C27" s="187"/>
      <c r="D27" s="194"/>
      <c r="E27" s="194"/>
      <c r="F27" s="194"/>
      <c r="G27" s="194"/>
      <c r="H27" s="7"/>
    </row>
    <row r="28" spans="1:9" ht="15" x14ac:dyDescent="0.25">
      <c r="A28" s="9" t="s">
        <v>23</v>
      </c>
      <c r="B28" s="7"/>
      <c r="C28" s="195"/>
      <c r="D28" s="196"/>
      <c r="E28" s="196"/>
      <c r="F28" s="196"/>
      <c r="G28" s="196"/>
      <c r="H28" s="7"/>
    </row>
    <row r="29" spans="1:9" ht="15" x14ac:dyDescent="0.25">
      <c r="A29" s="9"/>
      <c r="B29" s="7"/>
      <c r="C29" s="189" t="s">
        <v>76</v>
      </c>
      <c r="D29" s="190"/>
      <c r="E29" s="190"/>
      <c r="F29" s="190"/>
      <c r="G29" s="190"/>
      <c r="H29" s="7"/>
    </row>
    <row r="30" spans="1:9" ht="14.25" x14ac:dyDescent="0.2">
      <c r="A30" s="17"/>
      <c r="B30" s="7"/>
      <c r="C30" s="197"/>
      <c r="D30" s="190"/>
      <c r="E30" s="190"/>
      <c r="F30" s="190"/>
      <c r="G30" s="190"/>
      <c r="H30" s="7"/>
    </row>
    <row r="31" spans="1:9" ht="14.25" x14ac:dyDescent="0.2">
      <c r="A31" s="7"/>
      <c r="B31" s="7"/>
      <c r="C31" s="195" t="s">
        <v>77</v>
      </c>
      <c r="D31" s="198"/>
      <c r="E31" s="198"/>
      <c r="F31" s="198"/>
      <c r="G31" s="198"/>
      <c r="H31" s="7"/>
    </row>
    <row r="32" spans="1:9" ht="14.25" x14ac:dyDescent="0.2">
      <c r="A32" s="7"/>
      <c r="B32" s="7"/>
      <c r="C32" s="191" t="s">
        <v>64</v>
      </c>
      <c r="D32" s="190"/>
      <c r="E32" s="190"/>
      <c r="F32" s="190"/>
      <c r="G32" s="190"/>
      <c r="H32" s="7"/>
    </row>
    <row r="33" spans="1:8" ht="9" customHeight="1" x14ac:dyDescent="0.2">
      <c r="A33" s="7"/>
      <c r="B33" s="7"/>
      <c r="C33" s="7"/>
      <c r="D33" s="7"/>
      <c r="E33" s="7"/>
      <c r="F33" s="7"/>
      <c r="G33" s="7"/>
      <c r="H33" s="7"/>
    </row>
    <row r="34" spans="1:8" ht="15" x14ac:dyDescent="0.25">
      <c r="A34" s="18" t="s">
        <v>24</v>
      </c>
      <c r="B34" s="7"/>
      <c r="C34" s="7"/>
      <c r="D34" s="7"/>
      <c r="E34" s="7"/>
      <c r="F34" s="7"/>
      <c r="G34" s="7"/>
      <c r="H34" s="7"/>
    </row>
    <row r="35" spans="1:8" ht="7.5" customHeight="1" x14ac:dyDescent="0.2">
      <c r="A35" s="7"/>
      <c r="B35" s="7"/>
      <c r="C35" s="7"/>
      <c r="D35" s="7"/>
      <c r="E35" s="10"/>
      <c r="F35" s="10"/>
      <c r="G35" s="7"/>
      <c r="H35" s="7"/>
    </row>
    <row r="36" spans="1:8" ht="14.25" x14ac:dyDescent="0.2">
      <c r="A36" s="192" t="s">
        <v>78</v>
      </c>
      <c r="B36" s="193"/>
      <c r="C36" s="193"/>
      <c r="D36" s="193"/>
      <c r="E36" s="193"/>
      <c r="F36" s="193"/>
      <c r="G36" s="193"/>
      <c r="H36" s="7"/>
    </row>
    <row r="37" spans="1:8" ht="14.25" x14ac:dyDescent="0.2">
      <c r="A37" s="193"/>
      <c r="B37" s="193"/>
      <c r="C37" s="193"/>
      <c r="D37" s="193"/>
      <c r="E37" s="193"/>
      <c r="F37" s="193"/>
      <c r="G37" s="193"/>
      <c r="H37" s="7"/>
    </row>
    <row r="38" spans="1:8" ht="37.15" customHeight="1" x14ac:dyDescent="0.2">
      <c r="A38" s="193"/>
      <c r="B38" s="193"/>
      <c r="C38" s="193"/>
      <c r="D38" s="193"/>
      <c r="E38" s="193"/>
      <c r="F38" s="193"/>
      <c r="G38" s="193"/>
      <c r="H38" s="7"/>
    </row>
    <row r="39" spans="1:8" ht="15" x14ac:dyDescent="0.2">
      <c r="A39" s="19"/>
      <c r="B39" s="19"/>
      <c r="C39" s="19"/>
      <c r="D39" s="19"/>
      <c r="E39" s="19"/>
      <c r="F39" s="19"/>
      <c r="G39" s="19"/>
      <c r="H39" s="19"/>
    </row>
    <row r="40" spans="1:8" ht="15" x14ac:dyDescent="0.2">
      <c r="A40" s="19"/>
      <c r="B40" s="19"/>
      <c r="C40" s="19"/>
      <c r="D40" s="19"/>
      <c r="E40" s="19"/>
      <c r="F40" s="19"/>
      <c r="G40" s="19"/>
      <c r="H40" s="19"/>
    </row>
    <row r="41" spans="1:8" ht="15" x14ac:dyDescent="0.2">
      <c r="A41" s="19"/>
      <c r="B41" s="19"/>
      <c r="C41" s="19"/>
      <c r="D41" s="19"/>
      <c r="E41" s="19"/>
      <c r="F41" s="19"/>
      <c r="G41" s="19"/>
      <c r="H41" s="19"/>
    </row>
    <row r="42" spans="1:8" ht="15" x14ac:dyDescent="0.2">
      <c r="A42" s="19"/>
      <c r="B42" s="19"/>
      <c r="C42" s="19"/>
      <c r="D42" s="19"/>
      <c r="E42" s="19"/>
      <c r="F42" s="19"/>
      <c r="G42" s="19"/>
      <c r="H42" s="19"/>
    </row>
    <row r="43" spans="1:8" ht="15" x14ac:dyDescent="0.2">
      <c r="A43" s="19"/>
      <c r="B43" s="19"/>
      <c r="C43" s="19"/>
      <c r="D43" s="19"/>
      <c r="E43" s="19"/>
      <c r="F43" s="19"/>
      <c r="G43" s="19"/>
      <c r="H43" s="19"/>
    </row>
    <row r="44" spans="1:8" ht="15" x14ac:dyDescent="0.2">
      <c r="A44" s="19"/>
      <c r="B44" s="19"/>
      <c r="C44" s="19"/>
      <c r="D44" s="19"/>
      <c r="E44" s="19"/>
      <c r="F44" s="19"/>
      <c r="G44" s="19"/>
      <c r="H44" s="19"/>
    </row>
    <row r="45" spans="1:8" ht="15" x14ac:dyDescent="0.2">
      <c r="A45" s="19"/>
      <c r="B45" s="19"/>
      <c r="C45" s="19"/>
      <c r="D45" s="19"/>
      <c r="E45" s="19"/>
      <c r="F45" s="19"/>
      <c r="G45" s="19"/>
      <c r="H45" s="19"/>
    </row>
    <row r="46" spans="1:8" ht="15" x14ac:dyDescent="0.2">
      <c r="A46" s="19"/>
      <c r="B46" s="19"/>
      <c r="C46" s="19"/>
      <c r="D46" s="19"/>
      <c r="E46" s="19"/>
      <c r="F46" s="19"/>
      <c r="G46" s="19"/>
      <c r="H46" s="19"/>
    </row>
    <row r="47" spans="1:8" ht="15" x14ac:dyDescent="0.2">
      <c r="A47" s="19"/>
      <c r="B47" s="19"/>
      <c r="C47" s="19"/>
      <c r="D47" s="19"/>
      <c r="E47" s="19"/>
      <c r="F47" s="19"/>
      <c r="G47" s="19"/>
      <c r="H47" s="19"/>
    </row>
    <row r="48" spans="1:8" ht="15" x14ac:dyDescent="0.2">
      <c r="A48" s="19"/>
      <c r="B48" s="19"/>
      <c r="C48" s="19"/>
      <c r="D48" s="19"/>
      <c r="E48" s="19"/>
      <c r="F48" s="19"/>
      <c r="G48" s="19"/>
      <c r="H48" s="19"/>
    </row>
    <row r="49" spans="1:8" ht="15" x14ac:dyDescent="0.2">
      <c r="A49" s="19"/>
      <c r="B49" s="19"/>
      <c r="C49" s="19"/>
      <c r="D49" s="19"/>
      <c r="E49" s="19"/>
      <c r="F49" s="19"/>
      <c r="G49" s="19"/>
      <c r="H49" s="19"/>
    </row>
    <row r="50" spans="1:8" ht="15" x14ac:dyDescent="0.2">
      <c r="A50" s="19"/>
      <c r="B50" s="19"/>
      <c r="C50" s="19"/>
      <c r="D50" s="19"/>
      <c r="E50" s="19"/>
      <c r="F50" s="19"/>
      <c r="G50" s="19"/>
      <c r="H50" s="19"/>
    </row>
    <row r="51" spans="1:8" ht="15" x14ac:dyDescent="0.2">
      <c r="A51" s="19"/>
      <c r="B51" s="19"/>
      <c r="C51" s="19"/>
      <c r="D51" s="19"/>
      <c r="E51" s="19"/>
      <c r="F51" s="19"/>
      <c r="G51" s="19"/>
      <c r="H51" s="19"/>
    </row>
    <row r="52" spans="1:8" ht="15" x14ac:dyDescent="0.2">
      <c r="A52" s="19"/>
      <c r="B52" s="19"/>
      <c r="C52" s="19"/>
      <c r="D52" s="19"/>
      <c r="E52" s="19"/>
      <c r="F52" s="19"/>
      <c r="G52" s="19"/>
      <c r="H52" s="19"/>
    </row>
    <row r="53" spans="1:8" ht="15" x14ac:dyDescent="0.2">
      <c r="A53" s="19"/>
      <c r="B53" s="19"/>
      <c r="C53" s="19"/>
      <c r="D53" s="19"/>
      <c r="E53" s="19"/>
      <c r="F53" s="19"/>
      <c r="G53" s="19"/>
      <c r="H53" s="19"/>
    </row>
    <row r="54" spans="1:8" ht="15" x14ac:dyDescent="0.2">
      <c r="A54" s="19"/>
      <c r="B54" s="19"/>
      <c r="C54" s="19"/>
      <c r="D54" s="19"/>
      <c r="E54" s="19"/>
      <c r="F54" s="19"/>
      <c r="G54" s="19"/>
      <c r="H54" s="19"/>
    </row>
    <row r="55" spans="1:8" ht="15" x14ac:dyDescent="0.2">
      <c r="A55" s="19"/>
      <c r="B55" s="19"/>
      <c r="C55" s="19"/>
      <c r="D55" s="19"/>
      <c r="E55" s="19"/>
      <c r="F55" s="19"/>
      <c r="G55" s="19"/>
      <c r="H55" s="19"/>
    </row>
    <row r="56" spans="1:8" ht="15" x14ac:dyDescent="0.2">
      <c r="A56" s="19"/>
      <c r="B56" s="19"/>
      <c r="C56" s="19"/>
      <c r="D56" s="19"/>
      <c r="E56" s="19"/>
      <c r="F56" s="19"/>
      <c r="G56" s="19"/>
      <c r="H56" s="19"/>
    </row>
    <row r="57" spans="1:8" ht="15" x14ac:dyDescent="0.2">
      <c r="A57" s="19"/>
      <c r="B57" s="19"/>
      <c r="C57" s="19"/>
      <c r="D57" s="19"/>
      <c r="E57" s="19"/>
      <c r="F57" s="19"/>
      <c r="G57" s="19"/>
      <c r="H57" s="19"/>
    </row>
    <row r="58" spans="1:8" ht="15" x14ac:dyDescent="0.2">
      <c r="A58" s="19"/>
      <c r="B58" s="19"/>
      <c r="C58" s="19"/>
      <c r="D58" s="19"/>
      <c r="E58" s="19"/>
      <c r="F58" s="19"/>
      <c r="G58" s="19"/>
      <c r="H58" s="19"/>
    </row>
    <row r="59" spans="1:8" ht="15" x14ac:dyDescent="0.2">
      <c r="A59" s="19"/>
      <c r="B59" s="19"/>
      <c r="C59" s="19"/>
      <c r="D59" s="19"/>
      <c r="E59" s="19"/>
      <c r="F59" s="19"/>
      <c r="G59" s="19"/>
      <c r="H59" s="19"/>
    </row>
    <row r="60" spans="1:8" ht="15" x14ac:dyDescent="0.2">
      <c r="A60" s="19"/>
      <c r="B60" s="19"/>
      <c r="C60" s="19"/>
      <c r="D60" s="19"/>
      <c r="E60" s="19"/>
      <c r="F60" s="19"/>
      <c r="G60" s="19"/>
      <c r="H60" s="19"/>
    </row>
    <row r="61" spans="1:8" ht="15" x14ac:dyDescent="0.2">
      <c r="A61" s="19"/>
      <c r="B61" s="19"/>
      <c r="C61" s="19"/>
      <c r="D61" s="19"/>
      <c r="E61" s="19"/>
      <c r="F61" s="19"/>
      <c r="G61" s="19"/>
      <c r="H61" s="19"/>
    </row>
    <row r="62" spans="1:8" ht="15" x14ac:dyDescent="0.2">
      <c r="A62" s="19"/>
      <c r="B62" s="19"/>
      <c r="C62" s="19"/>
      <c r="D62" s="19"/>
      <c r="E62" s="19"/>
      <c r="F62" s="19"/>
      <c r="G62" s="19"/>
      <c r="H62" s="19"/>
    </row>
    <row r="63" spans="1:8" ht="15" x14ac:dyDescent="0.2">
      <c r="A63" s="19"/>
      <c r="B63" s="19"/>
      <c r="C63" s="19"/>
      <c r="D63" s="19"/>
      <c r="E63" s="19"/>
      <c r="F63" s="19"/>
      <c r="G63" s="19"/>
      <c r="H63" s="19"/>
    </row>
    <row r="64" spans="1:8" ht="15" x14ac:dyDescent="0.2">
      <c r="A64" s="19"/>
      <c r="B64" s="19"/>
      <c r="C64" s="19"/>
      <c r="D64" s="19"/>
      <c r="E64" s="19"/>
      <c r="F64" s="19"/>
      <c r="G64" s="19"/>
      <c r="H64" s="19"/>
    </row>
    <row r="65" spans="1:8" ht="15" x14ac:dyDescent="0.2">
      <c r="A65" s="19"/>
      <c r="B65" s="19"/>
      <c r="C65" s="19"/>
      <c r="D65" s="19"/>
      <c r="E65" s="19"/>
      <c r="F65" s="19"/>
      <c r="G65" s="19"/>
      <c r="H65" s="19"/>
    </row>
    <row r="66" spans="1:8" ht="15" x14ac:dyDescent="0.2">
      <c r="A66" s="19"/>
      <c r="B66" s="19"/>
      <c r="C66" s="19"/>
      <c r="D66" s="19"/>
      <c r="E66" s="19"/>
      <c r="F66" s="19"/>
      <c r="G66" s="19"/>
      <c r="H66" s="19"/>
    </row>
    <row r="67" spans="1:8" ht="15" x14ac:dyDescent="0.2">
      <c r="A67" s="19"/>
      <c r="B67" s="19"/>
      <c r="C67" s="19"/>
      <c r="D67" s="19"/>
      <c r="E67" s="19"/>
      <c r="F67" s="19"/>
      <c r="G67" s="19"/>
      <c r="H67" s="19"/>
    </row>
    <row r="68" spans="1:8" ht="15" x14ac:dyDescent="0.2">
      <c r="A68" s="19"/>
      <c r="B68" s="19"/>
      <c r="C68" s="19"/>
      <c r="D68" s="19"/>
      <c r="E68" s="19"/>
      <c r="F68" s="19"/>
      <c r="G68" s="19"/>
      <c r="H68" s="19"/>
    </row>
    <row r="69" spans="1:8" ht="15" x14ac:dyDescent="0.2">
      <c r="A69" s="19"/>
      <c r="B69" s="19"/>
      <c r="C69" s="19"/>
      <c r="D69" s="19"/>
      <c r="E69" s="19"/>
      <c r="F69" s="19"/>
      <c r="G69" s="19"/>
      <c r="H69" s="19"/>
    </row>
    <row r="70" spans="1:8" ht="15" x14ac:dyDescent="0.2">
      <c r="A70" s="19"/>
      <c r="B70" s="19"/>
      <c r="C70" s="19"/>
      <c r="D70" s="19"/>
      <c r="E70" s="19"/>
      <c r="F70" s="19"/>
      <c r="G70" s="19"/>
      <c r="H70" s="19"/>
    </row>
    <row r="71" spans="1:8" ht="15" x14ac:dyDescent="0.2">
      <c r="A71" s="19"/>
      <c r="B71" s="19"/>
      <c r="C71" s="19"/>
      <c r="D71" s="19"/>
      <c r="E71" s="19"/>
      <c r="F71" s="19"/>
      <c r="G71" s="19"/>
      <c r="H71" s="19"/>
    </row>
    <row r="72" spans="1:8" ht="15" x14ac:dyDescent="0.2">
      <c r="A72" s="19"/>
      <c r="B72" s="19"/>
      <c r="C72" s="19"/>
      <c r="D72" s="19"/>
      <c r="E72" s="19"/>
      <c r="F72" s="19"/>
      <c r="G72" s="19"/>
      <c r="H72" s="19"/>
    </row>
    <row r="73" spans="1:8" ht="15" x14ac:dyDescent="0.2">
      <c r="A73" s="19"/>
      <c r="B73" s="19"/>
      <c r="C73" s="19"/>
      <c r="D73" s="19"/>
      <c r="E73" s="19"/>
      <c r="F73" s="19"/>
      <c r="G73" s="19"/>
      <c r="H73" s="19"/>
    </row>
    <row r="74" spans="1:8" ht="15" x14ac:dyDescent="0.2">
      <c r="A74" s="19"/>
      <c r="B74" s="19"/>
      <c r="C74" s="19"/>
      <c r="D74" s="19"/>
      <c r="E74" s="19"/>
      <c r="F74" s="19"/>
      <c r="G74" s="19"/>
      <c r="H74" s="19"/>
    </row>
    <row r="75" spans="1:8" ht="15" x14ac:dyDescent="0.2">
      <c r="A75" s="19"/>
      <c r="B75" s="19"/>
      <c r="C75" s="19"/>
      <c r="D75" s="19"/>
      <c r="E75" s="19"/>
      <c r="F75" s="19"/>
      <c r="G75" s="19"/>
      <c r="H75" s="19"/>
    </row>
    <row r="76" spans="1:8" ht="15" x14ac:dyDescent="0.2">
      <c r="A76" s="19"/>
      <c r="B76" s="19"/>
      <c r="C76" s="19"/>
      <c r="D76" s="19"/>
      <c r="E76" s="19"/>
      <c r="F76" s="19"/>
      <c r="G76" s="19"/>
      <c r="H76" s="19"/>
    </row>
    <row r="77" spans="1:8" ht="15" x14ac:dyDescent="0.2">
      <c r="A77" s="19"/>
      <c r="B77" s="19"/>
      <c r="C77" s="19"/>
      <c r="D77" s="19"/>
      <c r="E77" s="19"/>
      <c r="F77" s="19"/>
      <c r="G77" s="19"/>
      <c r="H77" s="19"/>
    </row>
    <row r="78" spans="1:8" ht="15" x14ac:dyDescent="0.2">
      <c r="A78" s="19"/>
      <c r="B78" s="19"/>
      <c r="C78" s="19"/>
      <c r="D78" s="19"/>
      <c r="E78" s="19"/>
      <c r="F78" s="19"/>
      <c r="G78" s="19"/>
      <c r="H78" s="19"/>
    </row>
    <row r="79" spans="1:8" ht="15" x14ac:dyDescent="0.2">
      <c r="A79" s="19"/>
      <c r="B79" s="19"/>
      <c r="C79" s="19"/>
      <c r="D79" s="19"/>
      <c r="E79" s="19"/>
      <c r="F79" s="19"/>
      <c r="G79" s="19"/>
      <c r="H79" s="19"/>
    </row>
    <row r="80" spans="1:8" ht="15" x14ac:dyDescent="0.2">
      <c r="A80" s="19"/>
      <c r="B80" s="19"/>
      <c r="C80" s="19"/>
      <c r="D80" s="19"/>
      <c r="E80" s="19"/>
      <c r="F80" s="19"/>
      <c r="G80" s="19"/>
      <c r="H80" s="19"/>
    </row>
    <row r="81" spans="1:8" ht="15" x14ac:dyDescent="0.2">
      <c r="A81" s="19"/>
      <c r="B81" s="19"/>
      <c r="C81" s="19"/>
      <c r="D81" s="19"/>
      <c r="E81" s="19"/>
      <c r="F81" s="19"/>
      <c r="G81" s="19"/>
      <c r="H81" s="19"/>
    </row>
    <row r="82" spans="1:8" ht="15" x14ac:dyDescent="0.2">
      <c r="A82" s="19"/>
      <c r="B82" s="19"/>
      <c r="C82" s="19"/>
      <c r="D82" s="19"/>
      <c r="E82" s="19"/>
      <c r="F82" s="19"/>
      <c r="G82" s="19"/>
      <c r="H82" s="19"/>
    </row>
    <row r="83" spans="1:8" ht="15" x14ac:dyDescent="0.2">
      <c r="A83" s="19"/>
      <c r="B83" s="19"/>
      <c r="C83" s="19"/>
      <c r="D83" s="19"/>
      <c r="E83" s="19"/>
      <c r="F83" s="19"/>
      <c r="G83" s="19"/>
      <c r="H83" s="19"/>
    </row>
    <row r="84" spans="1:8" ht="15" x14ac:dyDescent="0.2">
      <c r="A84" s="19"/>
      <c r="B84" s="19"/>
      <c r="C84" s="19"/>
      <c r="D84" s="19"/>
      <c r="E84" s="19"/>
      <c r="F84" s="19"/>
      <c r="G84" s="19"/>
      <c r="H84" s="19"/>
    </row>
    <row r="85" spans="1:8" ht="15" x14ac:dyDescent="0.2">
      <c r="A85" s="19"/>
      <c r="B85" s="19"/>
      <c r="C85" s="19"/>
      <c r="D85" s="19"/>
      <c r="E85" s="19"/>
      <c r="F85" s="19"/>
      <c r="G85" s="19"/>
      <c r="H85" s="19"/>
    </row>
    <row r="86" spans="1:8" ht="15" x14ac:dyDescent="0.2">
      <c r="A86" s="19"/>
      <c r="B86" s="19"/>
      <c r="C86" s="19"/>
      <c r="D86" s="19"/>
      <c r="E86" s="19"/>
      <c r="F86" s="19"/>
      <c r="G86" s="19"/>
      <c r="H86" s="19"/>
    </row>
    <row r="87" spans="1:8" ht="15" x14ac:dyDescent="0.2">
      <c r="A87" s="19"/>
      <c r="B87" s="19"/>
      <c r="C87" s="19"/>
      <c r="D87" s="19"/>
      <c r="E87" s="19"/>
      <c r="F87" s="19"/>
      <c r="G87" s="19"/>
      <c r="H87" s="19"/>
    </row>
    <row r="88" spans="1:8" ht="15" x14ac:dyDescent="0.2">
      <c r="A88" s="19"/>
      <c r="B88" s="19"/>
      <c r="C88" s="19"/>
      <c r="D88" s="19"/>
      <c r="E88" s="19"/>
      <c r="F88" s="19"/>
      <c r="G88" s="19"/>
      <c r="H88" s="19"/>
    </row>
    <row r="89" spans="1:8" ht="15" x14ac:dyDescent="0.2">
      <c r="A89" s="19"/>
      <c r="B89" s="19"/>
      <c r="C89" s="19"/>
      <c r="D89" s="19"/>
      <c r="E89" s="19"/>
      <c r="F89" s="19"/>
      <c r="G89" s="19"/>
      <c r="H89" s="19"/>
    </row>
    <row r="90" spans="1:8" ht="15" x14ac:dyDescent="0.2">
      <c r="A90" s="19"/>
      <c r="B90" s="19"/>
      <c r="C90" s="19"/>
      <c r="D90" s="19"/>
      <c r="E90" s="19"/>
      <c r="F90" s="19"/>
      <c r="G90" s="19"/>
      <c r="H90" s="19"/>
    </row>
    <row r="91" spans="1:8" ht="15" x14ac:dyDescent="0.2">
      <c r="A91" s="19"/>
      <c r="B91" s="19"/>
      <c r="C91" s="19"/>
      <c r="D91" s="19"/>
      <c r="E91" s="19"/>
      <c r="F91" s="19"/>
      <c r="G91" s="19"/>
      <c r="H91" s="19"/>
    </row>
    <row r="92" spans="1:8" ht="15" x14ac:dyDescent="0.2">
      <c r="A92" s="19"/>
      <c r="B92" s="19"/>
      <c r="C92" s="19"/>
      <c r="D92" s="19"/>
      <c r="E92" s="19"/>
      <c r="F92" s="19"/>
      <c r="G92" s="19"/>
      <c r="H92" s="19"/>
    </row>
    <row r="93" spans="1:8" ht="15" x14ac:dyDescent="0.2">
      <c r="A93" s="19"/>
      <c r="B93" s="19"/>
      <c r="C93" s="19"/>
      <c r="D93" s="19"/>
      <c r="E93" s="19"/>
      <c r="F93" s="19"/>
      <c r="G93" s="19"/>
      <c r="H93" s="19"/>
    </row>
    <row r="94" spans="1:8" ht="15" x14ac:dyDescent="0.2">
      <c r="A94" s="19"/>
      <c r="B94" s="19"/>
      <c r="C94" s="19"/>
      <c r="D94" s="19"/>
      <c r="E94" s="19"/>
      <c r="F94" s="19"/>
      <c r="G94" s="19"/>
      <c r="H94" s="19"/>
    </row>
    <row r="95" spans="1:8" ht="15" x14ac:dyDescent="0.2">
      <c r="A95" s="19"/>
      <c r="B95" s="19"/>
      <c r="C95" s="19"/>
      <c r="D95" s="19"/>
      <c r="E95" s="19"/>
      <c r="F95" s="19"/>
      <c r="G95" s="19"/>
      <c r="H95" s="19"/>
    </row>
    <row r="96" spans="1:8" ht="15" x14ac:dyDescent="0.2">
      <c r="A96" s="19"/>
      <c r="B96" s="19"/>
      <c r="C96" s="19"/>
      <c r="D96" s="19"/>
      <c r="E96" s="19"/>
      <c r="F96" s="19"/>
      <c r="G96" s="19"/>
      <c r="H96" s="19"/>
    </row>
    <row r="97" spans="1:8" ht="15" x14ac:dyDescent="0.2">
      <c r="A97" s="19"/>
      <c r="B97" s="19"/>
      <c r="C97" s="19"/>
      <c r="D97" s="19"/>
      <c r="E97" s="19"/>
      <c r="F97" s="19"/>
      <c r="G97" s="19"/>
      <c r="H97" s="19"/>
    </row>
    <row r="98" spans="1:8" ht="15" x14ac:dyDescent="0.2">
      <c r="A98" s="19"/>
      <c r="B98" s="19"/>
      <c r="C98" s="19"/>
      <c r="D98" s="19"/>
      <c r="E98" s="19"/>
      <c r="F98" s="19"/>
      <c r="G98" s="19"/>
      <c r="H98" s="19"/>
    </row>
    <row r="99" spans="1:8" ht="15" x14ac:dyDescent="0.2">
      <c r="A99" s="19"/>
      <c r="B99" s="19"/>
      <c r="C99" s="19"/>
      <c r="D99" s="19"/>
      <c r="E99" s="19"/>
      <c r="F99" s="19"/>
      <c r="G99" s="19"/>
      <c r="H99" s="19"/>
    </row>
    <row r="100" spans="1:8" ht="15" x14ac:dyDescent="0.2">
      <c r="A100" s="19"/>
      <c r="B100" s="19"/>
      <c r="C100" s="19"/>
      <c r="D100" s="19"/>
      <c r="E100" s="19"/>
      <c r="F100" s="19"/>
      <c r="G100" s="19"/>
      <c r="H100" s="19"/>
    </row>
    <row r="101" spans="1:8" ht="15" x14ac:dyDescent="0.2">
      <c r="A101" s="19"/>
      <c r="B101" s="19"/>
      <c r="C101" s="19"/>
      <c r="D101" s="19"/>
      <c r="E101" s="19"/>
      <c r="F101" s="19"/>
      <c r="G101" s="19"/>
      <c r="H101" s="19"/>
    </row>
    <row r="102" spans="1:8" ht="15" x14ac:dyDescent="0.2">
      <c r="A102" s="19"/>
      <c r="B102" s="19"/>
      <c r="C102" s="19"/>
      <c r="D102" s="19"/>
      <c r="E102" s="19"/>
      <c r="F102" s="19"/>
      <c r="G102" s="19"/>
      <c r="H102" s="19"/>
    </row>
    <row r="103" spans="1:8" ht="15" x14ac:dyDescent="0.2">
      <c r="A103" s="19"/>
      <c r="B103" s="19"/>
      <c r="C103" s="19"/>
      <c r="D103" s="19"/>
      <c r="E103" s="19"/>
      <c r="F103" s="19"/>
      <c r="G103" s="19"/>
      <c r="H103" s="19"/>
    </row>
    <row r="104" spans="1:8" ht="15" x14ac:dyDescent="0.2">
      <c r="A104" s="19"/>
      <c r="B104" s="19"/>
      <c r="C104" s="19"/>
      <c r="D104" s="19"/>
      <c r="E104" s="19"/>
      <c r="F104" s="19"/>
      <c r="G104" s="19"/>
      <c r="H104" s="19"/>
    </row>
    <row r="105" spans="1:8" ht="15" x14ac:dyDescent="0.2">
      <c r="A105" s="19"/>
      <c r="B105" s="19"/>
      <c r="C105" s="19"/>
      <c r="D105" s="19"/>
      <c r="E105" s="19"/>
      <c r="F105" s="19"/>
      <c r="G105" s="19"/>
      <c r="H105" s="19"/>
    </row>
    <row r="106" spans="1:8" ht="15" x14ac:dyDescent="0.2">
      <c r="A106" s="19"/>
      <c r="B106" s="19"/>
      <c r="C106" s="19"/>
      <c r="D106" s="19"/>
      <c r="E106" s="19"/>
      <c r="F106" s="19"/>
      <c r="G106" s="19"/>
      <c r="H106" s="19"/>
    </row>
    <row r="107" spans="1:8" ht="15" x14ac:dyDescent="0.2">
      <c r="A107" s="19"/>
      <c r="B107" s="19"/>
      <c r="C107" s="19"/>
      <c r="D107" s="19"/>
      <c r="E107" s="19"/>
      <c r="F107" s="19"/>
      <c r="G107" s="19"/>
      <c r="H107" s="19"/>
    </row>
    <row r="108" spans="1:8" ht="15" x14ac:dyDescent="0.2">
      <c r="A108" s="19"/>
      <c r="B108" s="19"/>
      <c r="C108" s="19"/>
      <c r="D108" s="19"/>
      <c r="E108" s="19"/>
      <c r="F108" s="19"/>
      <c r="G108" s="19"/>
      <c r="H108" s="19"/>
    </row>
    <row r="109" spans="1:8" ht="15" x14ac:dyDescent="0.2">
      <c r="A109" s="19"/>
      <c r="B109" s="19"/>
      <c r="C109" s="19"/>
      <c r="D109" s="19"/>
      <c r="E109" s="19"/>
      <c r="F109" s="19"/>
      <c r="G109" s="19"/>
      <c r="H109" s="19"/>
    </row>
    <row r="110" spans="1:8" ht="15" x14ac:dyDescent="0.2">
      <c r="A110" s="19"/>
      <c r="B110" s="19"/>
      <c r="C110" s="19"/>
      <c r="D110" s="19"/>
      <c r="E110" s="19"/>
      <c r="F110" s="19"/>
      <c r="G110" s="19"/>
      <c r="H110" s="19"/>
    </row>
    <row r="111" spans="1:8" ht="15" x14ac:dyDescent="0.2">
      <c r="A111" s="19"/>
      <c r="B111" s="19"/>
      <c r="C111" s="19"/>
      <c r="D111" s="19"/>
      <c r="E111" s="19"/>
      <c r="F111" s="19"/>
      <c r="G111" s="19"/>
      <c r="H111" s="19"/>
    </row>
    <row r="112" spans="1:8" ht="15" x14ac:dyDescent="0.2">
      <c r="A112" s="19"/>
      <c r="B112" s="19"/>
      <c r="C112" s="19"/>
      <c r="D112" s="19"/>
      <c r="E112" s="19"/>
      <c r="F112" s="19"/>
      <c r="G112" s="19"/>
      <c r="H112" s="19"/>
    </row>
    <row r="113" spans="1:8" ht="15" x14ac:dyDescent="0.2">
      <c r="A113" s="19"/>
      <c r="B113" s="19"/>
      <c r="C113" s="19"/>
      <c r="D113" s="19"/>
      <c r="E113" s="19"/>
      <c r="F113" s="19"/>
      <c r="G113" s="19"/>
      <c r="H113" s="19"/>
    </row>
    <row r="114" spans="1:8" ht="15" x14ac:dyDescent="0.2">
      <c r="A114" s="19"/>
      <c r="B114" s="19"/>
      <c r="C114" s="19"/>
      <c r="D114" s="19"/>
      <c r="E114" s="19"/>
      <c r="F114" s="19"/>
      <c r="G114" s="19"/>
      <c r="H114" s="19"/>
    </row>
    <row r="115" spans="1:8" ht="15" x14ac:dyDescent="0.2">
      <c r="A115" s="19"/>
      <c r="B115" s="19"/>
      <c r="C115" s="19"/>
      <c r="D115" s="19"/>
      <c r="E115" s="19"/>
      <c r="F115" s="19"/>
      <c r="G115" s="19"/>
      <c r="H115" s="19"/>
    </row>
    <row r="116" spans="1:8" ht="15" x14ac:dyDescent="0.2">
      <c r="A116" s="19"/>
      <c r="B116" s="19"/>
      <c r="C116" s="19"/>
      <c r="D116" s="19"/>
      <c r="E116" s="19"/>
      <c r="F116" s="19"/>
      <c r="G116" s="19"/>
      <c r="H116" s="19"/>
    </row>
    <row r="117" spans="1:8" ht="15" x14ac:dyDescent="0.2">
      <c r="A117" s="19"/>
      <c r="B117" s="19"/>
      <c r="C117" s="19"/>
      <c r="D117" s="19"/>
      <c r="E117" s="19"/>
      <c r="F117" s="19"/>
      <c r="G117" s="19"/>
      <c r="H117" s="19"/>
    </row>
    <row r="118" spans="1:8" ht="15" x14ac:dyDescent="0.2">
      <c r="A118" s="19"/>
      <c r="B118" s="19"/>
      <c r="C118" s="19"/>
      <c r="D118" s="19"/>
      <c r="E118" s="19"/>
      <c r="F118" s="19"/>
      <c r="G118" s="19"/>
      <c r="H118" s="19"/>
    </row>
    <row r="119" spans="1:8" ht="15" x14ac:dyDescent="0.2">
      <c r="A119" s="19"/>
      <c r="B119" s="19"/>
      <c r="C119" s="19"/>
      <c r="D119" s="19"/>
      <c r="E119" s="19"/>
      <c r="F119" s="19"/>
      <c r="G119" s="19"/>
      <c r="H119" s="19"/>
    </row>
    <row r="120" spans="1:8" ht="15" x14ac:dyDescent="0.2">
      <c r="A120" s="19"/>
      <c r="B120" s="19"/>
      <c r="C120" s="19"/>
      <c r="D120" s="19"/>
      <c r="E120" s="19"/>
      <c r="F120" s="19"/>
      <c r="G120" s="19"/>
      <c r="H120" s="19"/>
    </row>
    <row r="121" spans="1:8" ht="15" x14ac:dyDescent="0.2">
      <c r="A121" s="19"/>
      <c r="B121" s="19"/>
      <c r="C121" s="19"/>
      <c r="D121" s="19"/>
      <c r="E121" s="19"/>
      <c r="F121" s="19"/>
      <c r="G121" s="19"/>
      <c r="H121" s="19"/>
    </row>
    <row r="122" spans="1:8" ht="15" x14ac:dyDescent="0.2">
      <c r="A122" s="19"/>
      <c r="B122" s="19"/>
      <c r="C122" s="19"/>
      <c r="D122" s="19"/>
      <c r="E122" s="19"/>
      <c r="F122" s="19"/>
      <c r="G122" s="19"/>
      <c r="H122" s="19"/>
    </row>
    <row r="123" spans="1:8" ht="15" x14ac:dyDescent="0.2">
      <c r="A123" s="19"/>
      <c r="B123" s="19"/>
      <c r="C123" s="19"/>
      <c r="D123" s="19"/>
      <c r="E123" s="19"/>
      <c r="F123" s="19"/>
      <c r="G123" s="19"/>
      <c r="H123" s="19"/>
    </row>
    <row r="124" spans="1:8" ht="15" x14ac:dyDescent="0.2">
      <c r="A124" s="19"/>
      <c r="B124" s="19"/>
      <c r="C124" s="19"/>
      <c r="D124" s="19"/>
      <c r="E124" s="19"/>
      <c r="F124" s="19"/>
      <c r="G124" s="19"/>
      <c r="H124" s="19"/>
    </row>
    <row r="125" spans="1:8" ht="15" x14ac:dyDescent="0.2">
      <c r="A125" s="19"/>
      <c r="B125" s="19"/>
      <c r="C125" s="19"/>
      <c r="D125" s="19"/>
      <c r="E125" s="19"/>
      <c r="F125" s="19"/>
      <c r="G125" s="19"/>
      <c r="H125" s="19"/>
    </row>
    <row r="126" spans="1:8" ht="15" x14ac:dyDescent="0.2">
      <c r="A126" s="19"/>
      <c r="B126" s="19"/>
      <c r="C126" s="19"/>
      <c r="D126" s="19"/>
      <c r="E126" s="19"/>
      <c r="F126" s="19"/>
      <c r="G126" s="19"/>
      <c r="H126" s="19"/>
    </row>
    <row r="127" spans="1:8" ht="15" x14ac:dyDescent="0.2">
      <c r="A127" s="19"/>
      <c r="B127" s="19"/>
      <c r="C127" s="19"/>
      <c r="D127" s="19"/>
      <c r="E127" s="19"/>
      <c r="F127" s="19"/>
      <c r="G127" s="19"/>
      <c r="H127" s="19"/>
    </row>
    <row r="128" spans="1:8" ht="15" x14ac:dyDescent="0.2">
      <c r="A128" s="19"/>
      <c r="B128" s="19"/>
      <c r="C128" s="19"/>
      <c r="D128" s="19"/>
      <c r="E128" s="19"/>
      <c r="F128" s="19"/>
      <c r="G128" s="19"/>
      <c r="H128" s="19"/>
    </row>
    <row r="129" spans="1:8" ht="15" x14ac:dyDescent="0.2">
      <c r="A129" s="19"/>
      <c r="B129" s="19"/>
      <c r="C129" s="19"/>
      <c r="D129" s="19"/>
      <c r="E129" s="19"/>
      <c r="F129" s="19"/>
      <c r="G129" s="19"/>
      <c r="H129" s="19"/>
    </row>
    <row r="130" spans="1:8" ht="15" x14ac:dyDescent="0.2">
      <c r="A130" s="19"/>
      <c r="B130" s="19"/>
      <c r="C130" s="19"/>
      <c r="D130" s="19"/>
      <c r="E130" s="19"/>
      <c r="F130" s="19"/>
      <c r="G130" s="19"/>
      <c r="H130" s="19"/>
    </row>
    <row r="131" spans="1:8" ht="15" x14ac:dyDescent="0.2">
      <c r="A131" s="19"/>
      <c r="B131" s="19"/>
      <c r="C131" s="19"/>
      <c r="D131" s="19"/>
      <c r="E131" s="19"/>
      <c r="F131" s="19"/>
      <c r="G131" s="19"/>
      <c r="H131" s="19"/>
    </row>
    <row r="132" spans="1:8" ht="15" x14ac:dyDescent="0.2">
      <c r="A132" s="19"/>
      <c r="B132" s="19"/>
      <c r="C132" s="19"/>
      <c r="D132" s="19"/>
      <c r="E132" s="19"/>
      <c r="F132" s="19"/>
      <c r="G132" s="19"/>
      <c r="H132" s="19"/>
    </row>
    <row r="133" spans="1:8" ht="15" x14ac:dyDescent="0.2">
      <c r="A133" s="19"/>
      <c r="B133" s="19"/>
      <c r="C133" s="19"/>
      <c r="D133" s="19"/>
      <c r="E133" s="19"/>
      <c r="F133" s="19"/>
      <c r="G133" s="19"/>
      <c r="H133" s="19"/>
    </row>
    <row r="134" spans="1:8" ht="15" x14ac:dyDescent="0.2">
      <c r="A134" s="19"/>
      <c r="B134" s="19"/>
      <c r="C134" s="19"/>
      <c r="D134" s="19"/>
      <c r="E134" s="19"/>
      <c r="F134" s="19"/>
      <c r="G134" s="19"/>
      <c r="H134" s="19"/>
    </row>
    <row r="135" spans="1:8" ht="15" x14ac:dyDescent="0.2">
      <c r="A135" s="19"/>
      <c r="B135" s="19"/>
      <c r="C135" s="19"/>
      <c r="D135" s="19"/>
      <c r="E135" s="19"/>
      <c r="F135" s="19"/>
      <c r="G135" s="19"/>
      <c r="H135" s="19"/>
    </row>
    <row r="136" spans="1:8" ht="15" x14ac:dyDescent="0.2">
      <c r="A136" s="19"/>
      <c r="B136" s="19"/>
      <c r="C136" s="19"/>
      <c r="D136" s="19"/>
      <c r="E136" s="19"/>
      <c r="F136" s="19"/>
      <c r="G136" s="19"/>
      <c r="H136" s="19"/>
    </row>
    <row r="137" spans="1:8" ht="15" x14ac:dyDescent="0.2">
      <c r="A137" s="19"/>
      <c r="B137" s="19"/>
      <c r="C137" s="19"/>
      <c r="D137" s="19"/>
      <c r="E137" s="19"/>
      <c r="F137" s="19"/>
      <c r="G137" s="19"/>
      <c r="H137" s="19"/>
    </row>
    <row r="138" spans="1:8" ht="15" x14ac:dyDescent="0.2">
      <c r="A138" s="19"/>
      <c r="B138" s="19"/>
      <c r="C138" s="19"/>
      <c r="D138" s="19"/>
      <c r="E138" s="19"/>
      <c r="F138" s="19"/>
      <c r="G138" s="19"/>
      <c r="H138" s="19"/>
    </row>
    <row r="139" spans="1:8" ht="15" x14ac:dyDescent="0.2">
      <c r="A139" s="19"/>
      <c r="B139" s="19"/>
      <c r="C139" s="19"/>
      <c r="D139" s="19"/>
      <c r="E139" s="19"/>
      <c r="F139" s="19"/>
      <c r="G139" s="19"/>
      <c r="H139" s="19"/>
    </row>
    <row r="140" spans="1:8" ht="15" x14ac:dyDescent="0.2">
      <c r="A140" s="19"/>
      <c r="B140" s="19"/>
      <c r="C140" s="19"/>
      <c r="D140" s="19"/>
      <c r="E140" s="19"/>
      <c r="F140" s="19"/>
      <c r="G140" s="19"/>
      <c r="H140" s="19"/>
    </row>
    <row r="141" spans="1:8" ht="15" x14ac:dyDescent="0.2">
      <c r="A141" s="19"/>
      <c r="B141" s="19"/>
      <c r="C141" s="19"/>
      <c r="D141" s="19"/>
      <c r="E141" s="19"/>
      <c r="F141" s="19"/>
      <c r="G141" s="19"/>
      <c r="H141" s="19"/>
    </row>
    <row r="142" spans="1:8" ht="15" x14ac:dyDescent="0.2">
      <c r="A142" s="19"/>
      <c r="B142" s="19"/>
      <c r="C142" s="19"/>
      <c r="D142" s="19"/>
      <c r="E142" s="19"/>
      <c r="F142" s="19"/>
      <c r="G142" s="19"/>
      <c r="H142" s="19"/>
    </row>
    <row r="143" spans="1:8" ht="15" x14ac:dyDescent="0.2">
      <c r="A143" s="19"/>
      <c r="B143" s="19"/>
      <c r="C143" s="19"/>
      <c r="D143" s="19"/>
      <c r="E143" s="19"/>
      <c r="F143" s="19"/>
      <c r="G143" s="19"/>
      <c r="H143" s="19"/>
    </row>
    <row r="144" spans="1:8" ht="15" x14ac:dyDescent="0.2">
      <c r="A144" s="19"/>
      <c r="B144" s="19"/>
      <c r="C144" s="19"/>
      <c r="D144" s="19"/>
      <c r="E144" s="19"/>
      <c r="F144" s="19"/>
      <c r="G144" s="19"/>
      <c r="H144" s="19"/>
    </row>
    <row r="145" spans="1:8" ht="15" x14ac:dyDescent="0.2">
      <c r="A145" s="19"/>
      <c r="B145" s="19"/>
      <c r="C145" s="19"/>
      <c r="D145" s="19"/>
      <c r="E145" s="19"/>
      <c r="F145" s="19"/>
      <c r="G145" s="19"/>
      <c r="H145" s="19"/>
    </row>
    <row r="146" spans="1:8" ht="15" x14ac:dyDescent="0.2">
      <c r="A146" s="19"/>
      <c r="B146" s="19"/>
      <c r="C146" s="19"/>
      <c r="D146" s="19"/>
      <c r="E146" s="19"/>
      <c r="F146" s="19"/>
      <c r="G146" s="19"/>
      <c r="H146" s="19"/>
    </row>
    <row r="147" spans="1:8" ht="15" x14ac:dyDescent="0.2">
      <c r="A147" s="19"/>
      <c r="B147" s="19"/>
      <c r="C147" s="19"/>
      <c r="D147" s="19"/>
      <c r="E147" s="19"/>
      <c r="F147" s="19"/>
      <c r="G147" s="19"/>
      <c r="H147" s="19"/>
    </row>
    <row r="148" spans="1:8" ht="15" x14ac:dyDescent="0.2">
      <c r="A148" s="19"/>
      <c r="B148" s="19"/>
      <c r="C148" s="19"/>
      <c r="D148" s="19"/>
      <c r="E148" s="19"/>
      <c r="F148" s="19"/>
      <c r="G148" s="19"/>
      <c r="H148" s="19"/>
    </row>
    <row r="149" spans="1:8" ht="15" x14ac:dyDescent="0.2">
      <c r="A149" s="19"/>
      <c r="B149" s="19"/>
      <c r="C149" s="19"/>
      <c r="D149" s="19"/>
      <c r="E149" s="19"/>
      <c r="F149" s="19"/>
      <c r="G149" s="19"/>
      <c r="H149" s="19"/>
    </row>
    <row r="150" spans="1:8" ht="15" x14ac:dyDescent="0.2">
      <c r="A150" s="19"/>
      <c r="B150" s="19"/>
      <c r="C150" s="19"/>
      <c r="D150" s="19"/>
      <c r="E150" s="19"/>
      <c r="F150" s="19"/>
      <c r="G150" s="19"/>
      <c r="H150" s="19"/>
    </row>
    <row r="151" spans="1:8" ht="15" x14ac:dyDescent="0.2">
      <c r="A151" s="19"/>
      <c r="B151" s="19"/>
      <c r="C151" s="19"/>
      <c r="D151" s="19"/>
      <c r="E151" s="19"/>
      <c r="F151" s="19"/>
      <c r="G151" s="19"/>
      <c r="H151" s="19"/>
    </row>
    <row r="152" spans="1:8" ht="15" x14ac:dyDescent="0.2">
      <c r="A152" s="19"/>
      <c r="B152" s="19"/>
      <c r="C152" s="19"/>
      <c r="D152" s="19"/>
      <c r="E152" s="19"/>
      <c r="F152" s="19"/>
      <c r="G152" s="19"/>
      <c r="H152" s="19"/>
    </row>
    <row r="153" spans="1:8" ht="15" x14ac:dyDescent="0.2">
      <c r="A153" s="19"/>
      <c r="B153" s="19"/>
      <c r="C153" s="19"/>
      <c r="D153" s="19"/>
      <c r="E153" s="19"/>
      <c r="F153" s="19"/>
      <c r="G153" s="19"/>
      <c r="H153" s="19"/>
    </row>
    <row r="154" spans="1:8" ht="15" x14ac:dyDescent="0.2">
      <c r="A154" s="19"/>
      <c r="B154" s="19"/>
      <c r="C154" s="19"/>
      <c r="D154" s="19"/>
      <c r="E154" s="19"/>
      <c r="F154" s="19"/>
      <c r="G154" s="19"/>
      <c r="H154" s="19"/>
    </row>
    <row r="155" spans="1:8" ht="15" x14ac:dyDescent="0.2">
      <c r="A155" s="19"/>
      <c r="B155" s="19"/>
      <c r="C155" s="19"/>
      <c r="D155" s="19"/>
      <c r="E155" s="19"/>
      <c r="F155" s="19"/>
      <c r="G155" s="19"/>
      <c r="H155" s="19"/>
    </row>
    <row r="156" spans="1:8" ht="15" x14ac:dyDescent="0.2">
      <c r="A156" s="19"/>
      <c r="B156" s="19"/>
      <c r="C156" s="19"/>
      <c r="D156" s="19"/>
      <c r="E156" s="19"/>
      <c r="F156" s="19"/>
      <c r="G156" s="19"/>
      <c r="H156" s="19"/>
    </row>
    <row r="157" spans="1:8" ht="15" x14ac:dyDescent="0.2">
      <c r="A157" s="19"/>
      <c r="B157" s="19"/>
      <c r="C157" s="19"/>
      <c r="D157" s="19"/>
      <c r="E157" s="19"/>
      <c r="F157" s="19"/>
      <c r="G157" s="19"/>
      <c r="H157" s="19"/>
    </row>
    <row r="158" spans="1:8" ht="15" x14ac:dyDescent="0.2">
      <c r="A158" s="19"/>
      <c r="B158" s="19"/>
      <c r="C158" s="19"/>
      <c r="D158" s="19"/>
      <c r="E158" s="19"/>
      <c r="F158" s="19"/>
      <c r="G158" s="19"/>
      <c r="H158" s="19"/>
    </row>
    <row r="159" spans="1:8" ht="15" x14ac:dyDescent="0.2">
      <c r="A159" s="19"/>
      <c r="B159" s="19"/>
      <c r="C159" s="19"/>
      <c r="D159" s="19"/>
      <c r="E159" s="19"/>
      <c r="F159" s="19"/>
      <c r="G159" s="19"/>
      <c r="H159" s="19"/>
    </row>
    <row r="160" spans="1:8" ht="15" x14ac:dyDescent="0.2">
      <c r="A160" s="19"/>
      <c r="B160" s="19"/>
      <c r="C160" s="19"/>
      <c r="D160" s="19"/>
      <c r="E160" s="19"/>
      <c r="F160" s="19"/>
      <c r="G160" s="19"/>
      <c r="H160" s="19"/>
    </row>
    <row r="161" spans="1:8" ht="15" x14ac:dyDescent="0.2">
      <c r="A161" s="19"/>
      <c r="B161" s="19"/>
      <c r="C161" s="19"/>
      <c r="D161" s="19"/>
      <c r="E161" s="19"/>
      <c r="F161" s="19"/>
      <c r="G161" s="19"/>
      <c r="H161" s="19"/>
    </row>
    <row r="162" spans="1:8" ht="15" x14ac:dyDescent="0.2">
      <c r="A162" s="19"/>
      <c r="B162" s="19"/>
      <c r="C162" s="19"/>
      <c r="D162" s="19"/>
      <c r="E162" s="19"/>
      <c r="F162" s="19"/>
      <c r="G162" s="19"/>
      <c r="H162" s="19"/>
    </row>
    <row r="163" spans="1:8" ht="15" x14ac:dyDescent="0.2">
      <c r="A163" s="19"/>
      <c r="B163" s="19"/>
      <c r="C163" s="19"/>
      <c r="D163" s="19"/>
      <c r="E163" s="19"/>
      <c r="F163" s="19"/>
      <c r="G163" s="19"/>
      <c r="H163" s="19"/>
    </row>
    <row r="164" spans="1:8" ht="15" x14ac:dyDescent="0.2">
      <c r="A164" s="19"/>
      <c r="B164" s="19"/>
      <c r="C164" s="19"/>
      <c r="D164" s="19"/>
      <c r="E164" s="19"/>
      <c r="F164" s="19"/>
      <c r="G164" s="19"/>
      <c r="H164" s="19"/>
    </row>
    <row r="165" spans="1:8" ht="15" x14ac:dyDescent="0.2">
      <c r="A165" s="19"/>
      <c r="B165" s="19"/>
      <c r="C165" s="19"/>
      <c r="D165" s="19"/>
      <c r="E165" s="19"/>
      <c r="F165" s="19"/>
      <c r="G165" s="19"/>
      <c r="H165" s="19"/>
    </row>
    <row r="166" spans="1:8" ht="15" x14ac:dyDescent="0.2">
      <c r="A166" s="19"/>
      <c r="B166" s="19"/>
      <c r="C166" s="19"/>
      <c r="D166" s="19"/>
      <c r="E166" s="19"/>
      <c r="F166" s="19"/>
      <c r="G166" s="19"/>
      <c r="H166" s="19"/>
    </row>
    <row r="167" spans="1:8" ht="15" x14ac:dyDescent="0.2">
      <c r="A167" s="19"/>
      <c r="B167" s="19"/>
      <c r="C167" s="19"/>
      <c r="D167" s="19"/>
      <c r="E167" s="19"/>
      <c r="F167" s="19"/>
      <c r="G167" s="19"/>
      <c r="H167" s="19"/>
    </row>
    <row r="168" spans="1:8" ht="15" x14ac:dyDescent="0.2">
      <c r="A168" s="19"/>
      <c r="B168" s="19"/>
      <c r="C168" s="19"/>
      <c r="D168" s="19"/>
      <c r="E168" s="19"/>
      <c r="F168" s="19"/>
      <c r="G168" s="19"/>
      <c r="H168" s="19"/>
    </row>
    <row r="169" spans="1:8" ht="15" x14ac:dyDescent="0.2">
      <c r="A169" s="19"/>
      <c r="B169" s="19"/>
      <c r="C169" s="19"/>
      <c r="D169" s="19"/>
      <c r="E169" s="19"/>
      <c r="F169" s="19"/>
      <c r="G169" s="19"/>
      <c r="H169" s="19"/>
    </row>
    <row r="170" spans="1:8" ht="15" x14ac:dyDescent="0.2">
      <c r="A170" s="19"/>
      <c r="B170" s="19"/>
      <c r="C170" s="19"/>
      <c r="D170" s="19"/>
      <c r="E170" s="19"/>
      <c r="F170" s="19"/>
      <c r="G170" s="19"/>
      <c r="H170" s="19"/>
    </row>
    <row r="171" spans="1:8" ht="15" x14ac:dyDescent="0.2">
      <c r="A171" s="19"/>
      <c r="B171" s="19"/>
      <c r="C171" s="19"/>
      <c r="D171" s="19"/>
      <c r="E171" s="19"/>
      <c r="F171" s="19"/>
      <c r="G171" s="19"/>
      <c r="H171" s="19"/>
    </row>
    <row r="172" spans="1:8" ht="15" x14ac:dyDescent="0.2">
      <c r="A172" s="19"/>
      <c r="B172" s="19"/>
      <c r="C172" s="19"/>
      <c r="D172" s="19"/>
      <c r="E172" s="19"/>
      <c r="F172" s="19"/>
      <c r="G172" s="19"/>
      <c r="H172" s="19"/>
    </row>
    <row r="173" spans="1:8" ht="15" x14ac:dyDescent="0.2">
      <c r="A173" s="19"/>
      <c r="B173" s="19"/>
      <c r="C173" s="19"/>
      <c r="D173" s="19"/>
      <c r="E173" s="19"/>
      <c r="F173" s="19"/>
      <c r="G173" s="19"/>
      <c r="H173" s="19"/>
    </row>
    <row r="174" spans="1:8" ht="15" x14ac:dyDescent="0.2">
      <c r="A174" s="19"/>
      <c r="B174" s="19"/>
      <c r="C174" s="19"/>
      <c r="D174" s="19"/>
      <c r="E174" s="19"/>
      <c r="F174" s="19"/>
      <c r="G174" s="19"/>
      <c r="H174" s="19"/>
    </row>
    <row r="175" spans="1:8" ht="15" x14ac:dyDescent="0.2">
      <c r="A175" s="19"/>
      <c r="B175" s="19"/>
      <c r="C175" s="19"/>
      <c r="D175" s="19"/>
      <c r="E175" s="19"/>
      <c r="F175" s="19"/>
      <c r="G175" s="19"/>
      <c r="H175" s="19"/>
    </row>
    <row r="176" spans="1:8" ht="15" x14ac:dyDescent="0.2">
      <c r="A176" s="19"/>
      <c r="B176" s="19"/>
      <c r="C176" s="19"/>
      <c r="D176" s="19"/>
      <c r="E176" s="19"/>
      <c r="F176" s="19"/>
      <c r="G176" s="19"/>
      <c r="H176" s="19"/>
    </row>
    <row r="177" spans="1:8" ht="15" x14ac:dyDescent="0.2">
      <c r="A177" s="19"/>
      <c r="B177" s="19"/>
      <c r="C177" s="19"/>
      <c r="D177" s="19"/>
      <c r="E177" s="19"/>
      <c r="F177" s="19"/>
      <c r="G177" s="19"/>
      <c r="H177" s="19"/>
    </row>
    <row r="178" spans="1:8" ht="15" x14ac:dyDescent="0.2">
      <c r="A178" s="19"/>
      <c r="B178" s="19"/>
      <c r="C178" s="19"/>
      <c r="D178" s="19"/>
      <c r="E178" s="19"/>
      <c r="F178" s="19"/>
      <c r="G178" s="19"/>
      <c r="H178" s="19"/>
    </row>
    <row r="179" spans="1:8" ht="15" x14ac:dyDescent="0.2">
      <c r="A179" s="19"/>
      <c r="B179" s="19"/>
      <c r="C179" s="19"/>
      <c r="D179" s="19"/>
      <c r="E179" s="19"/>
      <c r="F179" s="19"/>
      <c r="G179" s="19"/>
      <c r="H179" s="19"/>
    </row>
    <row r="180" spans="1:8" ht="15" x14ac:dyDescent="0.2">
      <c r="A180" s="19"/>
      <c r="B180" s="19"/>
      <c r="C180" s="19"/>
      <c r="D180" s="19"/>
      <c r="E180" s="19"/>
      <c r="F180" s="19"/>
      <c r="G180" s="19"/>
      <c r="H180" s="19"/>
    </row>
    <row r="181" spans="1:8" ht="15" x14ac:dyDescent="0.2">
      <c r="A181" s="19"/>
      <c r="B181" s="19"/>
      <c r="C181" s="19"/>
      <c r="D181" s="19"/>
      <c r="E181" s="19"/>
      <c r="F181" s="19"/>
      <c r="G181" s="19"/>
      <c r="H181" s="19"/>
    </row>
    <row r="182" spans="1:8" ht="15" x14ac:dyDescent="0.2">
      <c r="A182" s="19"/>
      <c r="B182" s="19"/>
      <c r="C182" s="19"/>
      <c r="D182" s="19"/>
      <c r="E182" s="19"/>
      <c r="F182" s="19"/>
      <c r="G182" s="19"/>
      <c r="H182" s="19"/>
    </row>
    <row r="183" spans="1:8" ht="15" x14ac:dyDescent="0.2">
      <c r="A183" s="19"/>
      <c r="B183" s="19"/>
      <c r="C183" s="19"/>
      <c r="D183" s="19"/>
      <c r="E183" s="19"/>
      <c r="F183" s="19"/>
      <c r="G183" s="19"/>
      <c r="H183" s="19"/>
    </row>
    <row r="184" spans="1:8" ht="15" x14ac:dyDescent="0.2">
      <c r="A184" s="19"/>
      <c r="B184" s="19"/>
      <c r="C184" s="19"/>
      <c r="D184" s="19"/>
      <c r="E184" s="19"/>
      <c r="F184" s="19"/>
      <c r="G184" s="19"/>
      <c r="H184" s="19"/>
    </row>
    <row r="185" spans="1:8" ht="15" x14ac:dyDescent="0.2">
      <c r="A185" s="19"/>
      <c r="B185" s="19"/>
      <c r="C185" s="19"/>
      <c r="D185" s="19"/>
      <c r="E185" s="19"/>
      <c r="F185" s="19"/>
      <c r="G185" s="19"/>
      <c r="H185" s="19"/>
    </row>
    <row r="186" spans="1:8" ht="15" x14ac:dyDescent="0.2">
      <c r="A186" s="19"/>
      <c r="B186" s="19"/>
      <c r="C186" s="19"/>
      <c r="D186" s="19"/>
      <c r="E186" s="19"/>
      <c r="F186" s="19"/>
      <c r="G186" s="19"/>
      <c r="H186" s="19"/>
    </row>
    <row r="187" spans="1:8" ht="15" x14ac:dyDescent="0.2">
      <c r="A187" s="19"/>
      <c r="B187" s="19"/>
      <c r="C187" s="19"/>
      <c r="D187" s="19"/>
      <c r="E187" s="19"/>
      <c r="F187" s="19"/>
      <c r="G187" s="19"/>
      <c r="H187" s="19"/>
    </row>
    <row r="188" spans="1:8" ht="15" x14ac:dyDescent="0.2">
      <c r="A188" s="19"/>
      <c r="B188" s="19"/>
      <c r="C188" s="19"/>
      <c r="D188" s="19"/>
      <c r="E188" s="19"/>
      <c r="F188" s="19"/>
      <c r="G188" s="19"/>
      <c r="H188" s="19"/>
    </row>
    <row r="189" spans="1:8" ht="15" x14ac:dyDescent="0.2">
      <c r="A189" s="19"/>
      <c r="B189" s="19"/>
      <c r="C189" s="19"/>
      <c r="D189" s="19"/>
      <c r="E189" s="19"/>
      <c r="F189" s="19"/>
      <c r="G189" s="19"/>
      <c r="H189" s="19"/>
    </row>
    <row r="190" spans="1:8" ht="15" x14ac:dyDescent="0.2">
      <c r="A190" s="19"/>
      <c r="B190" s="19"/>
      <c r="C190" s="19"/>
      <c r="D190" s="19"/>
      <c r="E190" s="19"/>
      <c r="F190" s="19"/>
      <c r="G190" s="19"/>
      <c r="H190" s="19"/>
    </row>
    <row r="191" spans="1:8" ht="15" x14ac:dyDescent="0.2">
      <c r="A191" s="19"/>
      <c r="B191" s="19"/>
      <c r="C191" s="19"/>
      <c r="D191" s="19"/>
      <c r="E191" s="19"/>
      <c r="F191" s="19"/>
      <c r="G191" s="19"/>
      <c r="H191" s="19"/>
    </row>
    <row r="192" spans="1:8" ht="15" x14ac:dyDescent="0.2">
      <c r="A192" s="19"/>
      <c r="B192" s="19"/>
      <c r="C192" s="19"/>
      <c r="D192" s="19"/>
      <c r="E192" s="19"/>
      <c r="F192" s="19"/>
      <c r="G192" s="19"/>
      <c r="H192" s="19"/>
    </row>
    <row r="193" spans="1:8" ht="15" x14ac:dyDescent="0.2">
      <c r="A193" s="19"/>
      <c r="B193" s="19"/>
      <c r="C193" s="19"/>
      <c r="D193" s="19"/>
      <c r="E193" s="19"/>
      <c r="F193" s="19"/>
      <c r="G193" s="19"/>
      <c r="H193" s="19"/>
    </row>
    <row r="194" spans="1:8" ht="15" x14ac:dyDescent="0.2">
      <c r="A194" s="19"/>
      <c r="B194" s="19"/>
      <c r="C194" s="19"/>
      <c r="D194" s="19"/>
      <c r="E194" s="19"/>
      <c r="F194" s="19"/>
      <c r="G194" s="19"/>
      <c r="H194" s="19"/>
    </row>
    <row r="195" spans="1:8" ht="15" x14ac:dyDescent="0.2">
      <c r="A195" s="19"/>
      <c r="B195" s="19"/>
      <c r="C195" s="19"/>
      <c r="D195" s="19"/>
      <c r="E195" s="19"/>
      <c r="F195" s="19"/>
      <c r="G195" s="19"/>
      <c r="H195" s="19"/>
    </row>
    <row r="196" spans="1:8" ht="15" x14ac:dyDescent="0.2">
      <c r="A196" s="19"/>
      <c r="B196" s="19"/>
      <c r="C196" s="19"/>
      <c r="D196" s="19"/>
      <c r="E196" s="19"/>
      <c r="F196" s="19"/>
      <c r="G196" s="19"/>
      <c r="H196" s="19"/>
    </row>
    <row r="197" spans="1:8" ht="15" x14ac:dyDescent="0.2">
      <c r="A197" s="19"/>
      <c r="B197" s="19"/>
      <c r="C197" s="19"/>
      <c r="D197" s="19"/>
      <c r="E197" s="19"/>
      <c r="F197" s="19"/>
      <c r="G197" s="19"/>
      <c r="H197" s="19"/>
    </row>
    <row r="198" spans="1:8" ht="15" x14ac:dyDescent="0.2">
      <c r="A198" s="19"/>
      <c r="B198" s="19"/>
      <c r="C198" s="19"/>
      <c r="D198" s="19"/>
      <c r="E198" s="19"/>
      <c r="F198" s="19"/>
      <c r="G198" s="19"/>
      <c r="H198" s="19"/>
    </row>
    <row r="199" spans="1:8" ht="15" x14ac:dyDescent="0.2">
      <c r="A199" s="19"/>
      <c r="B199" s="19"/>
      <c r="C199" s="19"/>
      <c r="D199" s="19"/>
      <c r="E199" s="19"/>
      <c r="F199" s="19"/>
      <c r="G199" s="19"/>
      <c r="H199" s="19"/>
    </row>
    <row r="200" spans="1:8" ht="15" x14ac:dyDescent="0.2">
      <c r="A200" s="19"/>
      <c r="B200" s="19"/>
      <c r="C200" s="19"/>
      <c r="D200" s="19"/>
      <c r="E200" s="19"/>
      <c r="F200" s="19"/>
      <c r="G200" s="19"/>
      <c r="H200" s="19"/>
    </row>
    <row r="201" spans="1:8" ht="15" x14ac:dyDescent="0.2">
      <c r="A201" s="19"/>
      <c r="B201" s="19"/>
      <c r="C201" s="19"/>
      <c r="D201" s="19"/>
      <c r="E201" s="19"/>
      <c r="F201" s="19"/>
      <c r="G201" s="19"/>
      <c r="H201" s="19"/>
    </row>
    <row r="202" spans="1:8" ht="15" x14ac:dyDescent="0.2">
      <c r="A202" s="19"/>
      <c r="B202" s="19"/>
      <c r="C202" s="19"/>
      <c r="D202" s="19"/>
      <c r="E202" s="19"/>
      <c r="F202" s="19"/>
      <c r="G202" s="19"/>
      <c r="H202" s="19"/>
    </row>
    <row r="203" spans="1:8" ht="15" x14ac:dyDescent="0.2">
      <c r="A203" s="19"/>
      <c r="B203" s="19"/>
      <c r="C203" s="19"/>
      <c r="D203" s="19"/>
      <c r="E203" s="19"/>
      <c r="F203" s="19"/>
      <c r="G203" s="19"/>
      <c r="H203" s="19"/>
    </row>
    <row r="204" spans="1:8" ht="15" x14ac:dyDescent="0.2">
      <c r="A204" s="19"/>
      <c r="B204" s="19"/>
      <c r="C204" s="19"/>
      <c r="D204" s="19"/>
      <c r="E204" s="19"/>
      <c r="F204" s="19"/>
      <c r="G204" s="19"/>
      <c r="H204" s="19"/>
    </row>
    <row r="205" spans="1:8" ht="15" x14ac:dyDescent="0.2">
      <c r="A205" s="19"/>
      <c r="B205" s="19"/>
      <c r="C205" s="19"/>
      <c r="D205" s="19"/>
      <c r="E205" s="19"/>
      <c r="F205" s="19"/>
      <c r="G205" s="19"/>
      <c r="H205" s="19"/>
    </row>
    <row r="206" spans="1:8" ht="15" x14ac:dyDescent="0.2">
      <c r="A206" s="19"/>
      <c r="B206" s="19"/>
      <c r="C206" s="19"/>
      <c r="D206" s="19"/>
      <c r="E206" s="19"/>
      <c r="F206" s="19"/>
      <c r="G206" s="19"/>
      <c r="H206" s="19"/>
    </row>
    <row r="207" spans="1:8" ht="15" x14ac:dyDescent="0.2">
      <c r="A207" s="19"/>
      <c r="B207" s="19"/>
      <c r="C207" s="19"/>
      <c r="D207" s="19"/>
      <c r="E207" s="19"/>
      <c r="F207" s="19"/>
      <c r="G207" s="19"/>
      <c r="H207" s="19"/>
    </row>
    <row r="208" spans="1:8" ht="15" x14ac:dyDescent="0.2">
      <c r="A208" s="19"/>
      <c r="B208" s="19"/>
      <c r="C208" s="19"/>
      <c r="D208" s="19"/>
      <c r="E208" s="19"/>
      <c r="F208" s="19"/>
      <c r="G208" s="19"/>
      <c r="H208" s="19"/>
    </row>
    <row r="209" spans="1:8" ht="15" x14ac:dyDescent="0.2">
      <c r="A209" s="19"/>
      <c r="B209" s="19"/>
      <c r="C209" s="19"/>
      <c r="D209" s="19"/>
      <c r="E209" s="19"/>
      <c r="F209" s="19"/>
      <c r="G209" s="19"/>
      <c r="H209" s="19"/>
    </row>
    <row r="210" spans="1:8" ht="15" x14ac:dyDescent="0.2">
      <c r="A210" s="19"/>
      <c r="B210" s="19"/>
      <c r="C210" s="19"/>
      <c r="D210" s="19"/>
      <c r="E210" s="19"/>
      <c r="F210" s="19"/>
      <c r="G210" s="19"/>
      <c r="H210" s="19"/>
    </row>
    <row r="211" spans="1:8" ht="15" x14ac:dyDescent="0.2">
      <c r="A211" s="19"/>
      <c r="B211" s="19"/>
      <c r="C211" s="19"/>
      <c r="D211" s="19"/>
      <c r="E211" s="19"/>
      <c r="F211" s="19"/>
      <c r="G211" s="19"/>
      <c r="H211" s="19"/>
    </row>
    <row r="212" spans="1:8" ht="15" x14ac:dyDescent="0.2">
      <c r="A212" s="19"/>
      <c r="B212" s="19"/>
      <c r="C212" s="19"/>
      <c r="D212" s="19"/>
      <c r="E212" s="19"/>
      <c r="F212" s="19"/>
      <c r="G212" s="19"/>
      <c r="H212" s="19"/>
    </row>
    <row r="213" spans="1:8" ht="15" x14ac:dyDescent="0.2">
      <c r="A213" s="19"/>
      <c r="B213" s="19"/>
      <c r="C213" s="19"/>
      <c r="D213" s="19"/>
      <c r="E213" s="19"/>
      <c r="F213" s="19"/>
      <c r="G213" s="19"/>
      <c r="H213" s="19"/>
    </row>
    <row r="214" spans="1:8" ht="15" x14ac:dyDescent="0.2">
      <c r="A214" s="19"/>
      <c r="B214" s="19"/>
      <c r="C214" s="19"/>
      <c r="D214" s="19"/>
      <c r="E214" s="19"/>
      <c r="F214" s="19"/>
      <c r="G214" s="19"/>
      <c r="H214" s="19"/>
    </row>
    <row r="215" spans="1:8" ht="15" x14ac:dyDescent="0.2">
      <c r="A215" s="19"/>
      <c r="B215" s="19"/>
      <c r="C215" s="19"/>
      <c r="D215" s="19"/>
      <c r="E215" s="19"/>
      <c r="F215" s="19"/>
      <c r="G215" s="19"/>
      <c r="H215" s="19"/>
    </row>
    <row r="216" spans="1:8" ht="15" x14ac:dyDescent="0.2">
      <c r="A216" s="19"/>
      <c r="B216" s="19"/>
      <c r="C216" s="19"/>
      <c r="D216" s="19"/>
      <c r="E216" s="19"/>
      <c r="F216" s="19"/>
      <c r="G216" s="19"/>
      <c r="H216" s="19"/>
    </row>
    <row r="217" spans="1:8" ht="15" x14ac:dyDescent="0.2">
      <c r="A217" s="19"/>
      <c r="B217" s="19"/>
      <c r="C217" s="19"/>
      <c r="D217" s="19"/>
      <c r="E217" s="19"/>
      <c r="F217" s="19"/>
      <c r="G217" s="19"/>
      <c r="H217" s="19"/>
    </row>
    <row r="218" spans="1:8" ht="15" x14ac:dyDescent="0.2">
      <c r="A218" s="19"/>
      <c r="B218" s="19"/>
      <c r="C218" s="19"/>
      <c r="D218" s="19"/>
      <c r="E218" s="19"/>
      <c r="F218" s="19"/>
      <c r="G218" s="19"/>
      <c r="H218" s="19"/>
    </row>
    <row r="219" spans="1:8" ht="15" x14ac:dyDescent="0.2">
      <c r="A219" s="19"/>
      <c r="B219" s="19"/>
      <c r="C219" s="19"/>
      <c r="D219" s="19"/>
      <c r="E219" s="19"/>
      <c r="F219" s="19"/>
      <c r="G219" s="19"/>
      <c r="H219" s="19"/>
    </row>
    <row r="220" spans="1:8" ht="15" x14ac:dyDescent="0.2">
      <c r="A220" s="19"/>
      <c r="B220" s="19"/>
      <c r="C220" s="19"/>
      <c r="D220" s="19"/>
      <c r="E220" s="19"/>
      <c r="F220" s="19"/>
      <c r="G220" s="19"/>
      <c r="H220" s="19"/>
    </row>
    <row r="221" spans="1:8" ht="15" x14ac:dyDescent="0.2">
      <c r="A221" s="19"/>
      <c r="B221" s="19"/>
      <c r="C221" s="19"/>
      <c r="D221" s="19"/>
      <c r="E221" s="19"/>
      <c r="F221" s="19"/>
      <c r="G221" s="19"/>
      <c r="H221" s="19"/>
    </row>
    <row r="222" spans="1:8" ht="15" x14ac:dyDescent="0.2">
      <c r="A222" s="19"/>
      <c r="B222" s="19"/>
      <c r="C222" s="19"/>
      <c r="D222" s="19"/>
      <c r="E222" s="19"/>
      <c r="F222" s="19"/>
      <c r="G222" s="19"/>
      <c r="H222" s="19"/>
    </row>
    <row r="223" spans="1:8" ht="15" x14ac:dyDescent="0.2">
      <c r="A223" s="19"/>
      <c r="B223" s="19"/>
      <c r="C223" s="19"/>
      <c r="D223" s="19"/>
      <c r="E223" s="19"/>
      <c r="F223" s="19"/>
      <c r="G223" s="19"/>
      <c r="H223" s="19"/>
    </row>
    <row r="224" spans="1:8" ht="15" x14ac:dyDescent="0.2">
      <c r="A224" s="19"/>
      <c r="B224" s="19"/>
      <c r="C224" s="19"/>
      <c r="D224" s="19"/>
      <c r="E224" s="19"/>
      <c r="F224" s="19"/>
      <c r="G224" s="19"/>
      <c r="H224" s="19"/>
    </row>
    <row r="225" spans="1:8" ht="15" x14ac:dyDescent="0.2">
      <c r="A225" s="19"/>
      <c r="B225" s="19"/>
      <c r="C225" s="19"/>
      <c r="D225" s="19"/>
      <c r="E225" s="19"/>
      <c r="F225" s="19"/>
      <c r="G225" s="19"/>
      <c r="H225" s="19"/>
    </row>
    <row r="226" spans="1:8" ht="15" x14ac:dyDescent="0.2">
      <c r="A226" s="19"/>
      <c r="B226" s="19"/>
      <c r="C226" s="19"/>
      <c r="D226" s="19"/>
      <c r="E226" s="19"/>
      <c r="F226" s="19"/>
      <c r="G226" s="19"/>
      <c r="H226" s="19"/>
    </row>
    <row r="227" spans="1:8" ht="15" x14ac:dyDescent="0.2">
      <c r="A227" s="19"/>
      <c r="B227" s="19"/>
      <c r="C227" s="19"/>
      <c r="D227" s="19"/>
      <c r="E227" s="19"/>
      <c r="F227" s="19"/>
      <c r="G227" s="19"/>
      <c r="H227" s="19"/>
    </row>
    <row r="228" spans="1:8" ht="15" x14ac:dyDescent="0.2">
      <c r="A228" s="19"/>
      <c r="B228" s="19"/>
      <c r="C228" s="19"/>
      <c r="D228" s="19"/>
      <c r="E228" s="19"/>
      <c r="F228" s="19"/>
      <c r="G228" s="19"/>
      <c r="H228" s="19"/>
    </row>
    <row r="229" spans="1:8" ht="15" x14ac:dyDescent="0.2">
      <c r="A229" s="19"/>
      <c r="B229" s="19"/>
      <c r="C229" s="19"/>
      <c r="D229" s="19"/>
      <c r="E229" s="19"/>
      <c r="F229" s="19"/>
      <c r="G229" s="19"/>
      <c r="H229" s="19"/>
    </row>
    <row r="230" spans="1:8" ht="15" x14ac:dyDescent="0.2">
      <c r="A230" s="19"/>
      <c r="B230" s="19"/>
      <c r="C230" s="19"/>
      <c r="D230" s="19"/>
      <c r="E230" s="19"/>
      <c r="F230" s="19"/>
      <c r="G230" s="19"/>
      <c r="H230" s="19"/>
    </row>
    <row r="231" spans="1:8" ht="15" x14ac:dyDescent="0.2">
      <c r="A231" s="19"/>
      <c r="B231" s="19"/>
      <c r="C231" s="19"/>
      <c r="D231" s="19"/>
      <c r="E231" s="19"/>
      <c r="F231" s="19"/>
      <c r="G231" s="19"/>
      <c r="H231" s="19"/>
    </row>
    <row r="232" spans="1:8" ht="15" x14ac:dyDescent="0.2">
      <c r="A232" s="19"/>
      <c r="B232" s="19"/>
      <c r="C232" s="19"/>
      <c r="D232" s="19"/>
      <c r="E232" s="19"/>
      <c r="F232" s="19"/>
      <c r="G232" s="19"/>
      <c r="H232" s="19"/>
    </row>
    <row r="233" spans="1:8" ht="15" x14ac:dyDescent="0.2">
      <c r="A233" s="19"/>
      <c r="B233" s="19"/>
      <c r="C233" s="19"/>
      <c r="D233" s="19"/>
      <c r="E233" s="19"/>
      <c r="F233" s="19"/>
      <c r="G233" s="19"/>
      <c r="H233" s="19"/>
    </row>
    <row r="234" spans="1:8" ht="15" x14ac:dyDescent="0.2">
      <c r="A234" s="19"/>
      <c r="B234" s="19"/>
      <c r="C234" s="19"/>
      <c r="D234" s="19"/>
      <c r="E234" s="19"/>
      <c r="F234" s="19"/>
      <c r="G234" s="19"/>
      <c r="H234" s="19"/>
    </row>
    <row r="235" spans="1:8" ht="15" x14ac:dyDescent="0.2">
      <c r="A235" s="19"/>
      <c r="B235" s="19"/>
      <c r="C235" s="19"/>
      <c r="D235" s="19"/>
      <c r="E235" s="19"/>
      <c r="F235" s="19"/>
      <c r="G235" s="19"/>
      <c r="H235" s="19"/>
    </row>
    <row r="236" spans="1:8" ht="15" x14ac:dyDescent="0.2">
      <c r="A236" s="19"/>
      <c r="B236" s="19"/>
      <c r="C236" s="19"/>
      <c r="D236" s="19"/>
      <c r="E236" s="19"/>
      <c r="F236" s="19"/>
      <c r="G236" s="19"/>
      <c r="H236" s="19"/>
    </row>
    <row r="237" spans="1:8" ht="15" x14ac:dyDescent="0.2">
      <c r="A237" s="19"/>
      <c r="B237" s="19"/>
      <c r="C237" s="19"/>
      <c r="D237" s="19"/>
      <c r="E237" s="19"/>
      <c r="F237" s="19"/>
      <c r="G237" s="19"/>
      <c r="H237" s="19"/>
    </row>
    <row r="238" spans="1:8" ht="15" x14ac:dyDescent="0.2">
      <c r="A238" s="19"/>
      <c r="B238" s="19"/>
      <c r="C238" s="19"/>
      <c r="D238" s="19"/>
      <c r="E238" s="19"/>
      <c r="F238" s="19"/>
      <c r="G238" s="19"/>
      <c r="H238" s="19"/>
    </row>
    <row r="239" spans="1:8" ht="15" x14ac:dyDescent="0.2">
      <c r="A239" s="19"/>
      <c r="B239" s="19"/>
      <c r="C239" s="19"/>
      <c r="D239" s="19"/>
      <c r="E239" s="19"/>
      <c r="F239" s="19"/>
      <c r="G239" s="19"/>
      <c r="H239" s="19"/>
    </row>
    <row r="240" spans="1:8" ht="15" x14ac:dyDescent="0.2">
      <c r="A240" s="19"/>
      <c r="B240" s="19"/>
      <c r="C240" s="19"/>
      <c r="D240" s="19"/>
      <c r="E240" s="19"/>
      <c r="F240" s="19"/>
      <c r="G240" s="19"/>
      <c r="H240" s="19"/>
    </row>
    <row r="241" spans="1:8" ht="15" x14ac:dyDescent="0.2">
      <c r="A241" s="19"/>
      <c r="B241" s="19"/>
      <c r="C241" s="19"/>
      <c r="D241" s="19"/>
      <c r="E241" s="19"/>
      <c r="F241" s="19"/>
      <c r="G241" s="19"/>
      <c r="H241" s="19"/>
    </row>
    <row r="242" spans="1:8" ht="15" x14ac:dyDescent="0.2">
      <c r="A242" s="19"/>
      <c r="B242" s="19"/>
      <c r="C242" s="19"/>
      <c r="D242" s="19"/>
      <c r="E242" s="19"/>
      <c r="F242" s="19"/>
      <c r="G242" s="19"/>
      <c r="H242" s="19"/>
    </row>
    <row r="243" spans="1:8" ht="15" x14ac:dyDescent="0.2">
      <c r="A243" s="19"/>
      <c r="B243" s="19"/>
      <c r="C243" s="19"/>
      <c r="D243" s="19"/>
      <c r="E243" s="19"/>
      <c r="F243" s="19"/>
      <c r="G243" s="19"/>
      <c r="H243" s="19"/>
    </row>
    <row r="244" spans="1:8" ht="15" x14ac:dyDescent="0.2">
      <c r="A244" s="19"/>
      <c r="B244" s="19"/>
      <c r="C244" s="19"/>
      <c r="D244" s="19"/>
      <c r="E244" s="19"/>
      <c r="F244" s="19"/>
      <c r="G244" s="19"/>
      <c r="H244" s="19"/>
    </row>
    <row r="245" spans="1:8" ht="15" x14ac:dyDescent="0.2">
      <c r="A245" s="19"/>
      <c r="B245" s="19"/>
      <c r="C245" s="19"/>
      <c r="D245" s="19"/>
      <c r="E245" s="19"/>
      <c r="F245" s="19"/>
      <c r="G245" s="19"/>
      <c r="H245" s="19"/>
    </row>
    <row r="246" spans="1:8" ht="15" x14ac:dyDescent="0.2">
      <c r="A246" s="19"/>
      <c r="B246" s="19"/>
      <c r="C246" s="19"/>
      <c r="D246" s="19"/>
      <c r="E246" s="19"/>
      <c r="F246" s="19"/>
      <c r="G246" s="19"/>
      <c r="H246" s="19"/>
    </row>
    <row r="247" spans="1:8" ht="15" x14ac:dyDescent="0.2">
      <c r="A247" s="19"/>
      <c r="B247" s="19"/>
      <c r="C247" s="19"/>
      <c r="D247" s="19"/>
      <c r="E247" s="19"/>
      <c r="F247" s="19"/>
      <c r="G247" s="19"/>
      <c r="H247" s="19"/>
    </row>
    <row r="248" spans="1:8" ht="15" x14ac:dyDescent="0.2">
      <c r="A248" s="19"/>
      <c r="B248" s="19"/>
      <c r="C248" s="19"/>
      <c r="D248" s="19"/>
      <c r="E248" s="19"/>
      <c r="F248" s="19"/>
      <c r="G248" s="19"/>
      <c r="H248" s="19"/>
    </row>
    <row r="249" spans="1:8" ht="15" x14ac:dyDescent="0.2">
      <c r="A249" s="19"/>
      <c r="B249" s="19"/>
      <c r="C249" s="19"/>
      <c r="D249" s="19"/>
      <c r="E249" s="19"/>
      <c r="F249" s="19"/>
      <c r="G249" s="19"/>
      <c r="H249" s="19"/>
    </row>
    <row r="250" spans="1:8" ht="15" x14ac:dyDescent="0.2">
      <c r="A250" s="19"/>
      <c r="B250" s="19"/>
      <c r="C250" s="19"/>
      <c r="D250" s="19"/>
      <c r="E250" s="19"/>
      <c r="F250" s="19"/>
      <c r="G250" s="19"/>
      <c r="H250" s="19"/>
    </row>
    <row r="251" spans="1:8" ht="15" x14ac:dyDescent="0.2">
      <c r="A251" s="19"/>
      <c r="B251" s="19"/>
      <c r="C251" s="19"/>
      <c r="D251" s="19"/>
      <c r="E251" s="19"/>
      <c r="F251" s="19"/>
      <c r="G251" s="19"/>
      <c r="H251" s="19"/>
    </row>
    <row r="252" spans="1:8" ht="15" x14ac:dyDescent="0.2">
      <c r="A252" s="19"/>
      <c r="B252" s="19"/>
      <c r="C252" s="19"/>
      <c r="D252" s="19"/>
      <c r="E252" s="19"/>
      <c r="F252" s="19"/>
      <c r="G252" s="19"/>
      <c r="H252" s="19"/>
    </row>
    <row r="253" spans="1:8" ht="15" x14ac:dyDescent="0.2">
      <c r="A253" s="19"/>
      <c r="B253" s="19"/>
      <c r="C253" s="19"/>
      <c r="D253" s="19"/>
      <c r="E253" s="19"/>
      <c r="F253" s="19"/>
      <c r="G253" s="19"/>
      <c r="H253" s="19"/>
    </row>
    <row r="254" spans="1:8" ht="15" x14ac:dyDescent="0.2">
      <c r="A254" s="19"/>
      <c r="B254" s="19"/>
      <c r="C254" s="19"/>
      <c r="D254" s="19"/>
      <c r="E254" s="19"/>
      <c r="F254" s="19"/>
      <c r="G254" s="19"/>
      <c r="H254" s="19"/>
    </row>
    <row r="255" spans="1:8" ht="15" x14ac:dyDescent="0.2">
      <c r="A255" s="19"/>
      <c r="B255" s="19"/>
      <c r="C255" s="19"/>
      <c r="D255" s="19"/>
      <c r="E255" s="19"/>
      <c r="F255" s="19"/>
      <c r="G255" s="19"/>
      <c r="H255" s="19"/>
    </row>
    <row r="256" spans="1:8" ht="15" x14ac:dyDescent="0.2">
      <c r="A256" s="19"/>
      <c r="B256" s="19"/>
      <c r="C256" s="19"/>
      <c r="D256" s="19"/>
      <c r="E256" s="19"/>
      <c r="F256" s="19"/>
      <c r="G256" s="19"/>
      <c r="H256" s="19"/>
    </row>
    <row r="257" spans="1:8" ht="15" x14ac:dyDescent="0.2">
      <c r="A257" s="19"/>
      <c r="B257" s="19"/>
      <c r="C257" s="19"/>
      <c r="D257" s="19"/>
      <c r="E257" s="19"/>
      <c r="F257" s="19"/>
      <c r="G257" s="19"/>
      <c r="H257" s="19"/>
    </row>
    <row r="258" spans="1:8" ht="15" x14ac:dyDescent="0.2">
      <c r="A258" s="19"/>
      <c r="B258" s="19"/>
      <c r="C258" s="19"/>
      <c r="D258" s="19"/>
      <c r="E258" s="19"/>
      <c r="F258" s="19"/>
      <c r="G258" s="19"/>
      <c r="H258" s="19"/>
    </row>
    <row r="259" spans="1:8" ht="15" x14ac:dyDescent="0.2">
      <c r="A259" s="19"/>
      <c r="B259" s="19"/>
      <c r="C259" s="19"/>
      <c r="D259" s="19"/>
      <c r="E259" s="19"/>
      <c r="F259" s="19"/>
      <c r="G259" s="19"/>
      <c r="H259" s="19"/>
    </row>
    <row r="260" spans="1:8" ht="15" x14ac:dyDescent="0.2">
      <c r="A260" s="19"/>
      <c r="B260" s="19"/>
      <c r="C260" s="19"/>
      <c r="D260" s="19"/>
      <c r="E260" s="19"/>
      <c r="F260" s="19"/>
      <c r="G260" s="19"/>
      <c r="H260" s="19"/>
    </row>
    <row r="261" spans="1:8" ht="15" x14ac:dyDescent="0.2">
      <c r="A261" s="19"/>
      <c r="B261" s="19"/>
      <c r="C261" s="19"/>
      <c r="D261" s="19"/>
      <c r="E261" s="19"/>
      <c r="F261" s="19"/>
      <c r="G261" s="19"/>
      <c r="H261" s="19"/>
    </row>
    <row r="262" spans="1:8" ht="15" x14ac:dyDescent="0.2">
      <c r="A262" s="19"/>
      <c r="B262" s="19"/>
      <c r="C262" s="19"/>
      <c r="D262" s="19"/>
      <c r="E262" s="19"/>
      <c r="F262" s="19"/>
      <c r="G262" s="19"/>
      <c r="H262" s="19"/>
    </row>
    <row r="263" spans="1:8" ht="15" x14ac:dyDescent="0.2">
      <c r="A263" s="19"/>
      <c r="B263" s="19"/>
      <c r="C263" s="19"/>
      <c r="D263" s="19"/>
      <c r="E263" s="19"/>
      <c r="F263" s="19"/>
      <c r="G263" s="19"/>
      <c r="H263" s="19"/>
    </row>
    <row r="264" spans="1:8" ht="15" x14ac:dyDescent="0.2">
      <c r="A264" s="19"/>
      <c r="B264" s="19"/>
      <c r="C264" s="19"/>
      <c r="D264" s="19"/>
      <c r="E264" s="19"/>
      <c r="F264" s="19"/>
      <c r="G264" s="19"/>
      <c r="H264" s="19"/>
    </row>
    <row r="265" spans="1:8" ht="15" x14ac:dyDescent="0.2">
      <c r="A265" s="19"/>
      <c r="B265" s="19"/>
      <c r="C265" s="19"/>
      <c r="D265" s="19"/>
      <c r="E265" s="19"/>
      <c r="F265" s="19"/>
      <c r="G265" s="19"/>
      <c r="H265" s="19"/>
    </row>
    <row r="266" spans="1:8" ht="15" x14ac:dyDescent="0.2">
      <c r="A266" s="19"/>
      <c r="B266" s="19"/>
      <c r="C266" s="19"/>
      <c r="D266" s="19"/>
      <c r="E266" s="19"/>
      <c r="F266" s="19"/>
      <c r="G266" s="19"/>
      <c r="H266" s="19"/>
    </row>
    <row r="267" spans="1:8" ht="15" x14ac:dyDescent="0.2">
      <c r="A267" s="19"/>
      <c r="B267" s="19"/>
      <c r="C267" s="19"/>
      <c r="D267" s="19"/>
      <c r="E267" s="19"/>
      <c r="F267" s="19"/>
      <c r="G267" s="19"/>
      <c r="H267" s="19"/>
    </row>
    <row r="268" spans="1:8" ht="15" x14ac:dyDescent="0.2">
      <c r="A268" s="19"/>
      <c r="B268" s="19"/>
      <c r="C268" s="19"/>
      <c r="D268" s="19"/>
      <c r="E268" s="19"/>
      <c r="F268" s="19"/>
      <c r="G268" s="19"/>
      <c r="H268" s="19"/>
    </row>
    <row r="269" spans="1:8" ht="15" x14ac:dyDescent="0.2">
      <c r="A269" s="19"/>
      <c r="B269" s="19"/>
      <c r="C269" s="19"/>
      <c r="D269" s="19"/>
      <c r="E269" s="19"/>
      <c r="F269" s="19"/>
      <c r="G269" s="19"/>
      <c r="H269" s="19"/>
    </row>
    <row r="270" spans="1:8" ht="15" x14ac:dyDescent="0.2">
      <c r="A270" s="19"/>
      <c r="B270" s="19"/>
      <c r="C270" s="19"/>
      <c r="D270" s="19"/>
      <c r="E270" s="19"/>
      <c r="F270" s="19"/>
      <c r="G270" s="19"/>
      <c r="H270" s="19"/>
    </row>
    <row r="271" spans="1:8" ht="15" x14ac:dyDescent="0.2">
      <c r="A271" s="19"/>
      <c r="B271" s="19"/>
      <c r="C271" s="19"/>
      <c r="D271" s="19"/>
      <c r="E271" s="19"/>
      <c r="F271" s="19"/>
      <c r="G271" s="19"/>
      <c r="H271" s="19"/>
    </row>
    <row r="272" spans="1:8" ht="15" x14ac:dyDescent="0.2">
      <c r="A272" s="19"/>
      <c r="B272" s="19"/>
      <c r="C272" s="19"/>
      <c r="D272" s="19"/>
      <c r="E272" s="19"/>
      <c r="F272" s="19"/>
      <c r="G272" s="19"/>
      <c r="H272" s="19"/>
    </row>
    <row r="273" spans="1:8" ht="15" x14ac:dyDescent="0.2">
      <c r="A273" s="19"/>
      <c r="B273" s="19"/>
      <c r="C273" s="19"/>
      <c r="D273" s="19"/>
      <c r="E273" s="19"/>
      <c r="F273" s="19"/>
      <c r="G273" s="19"/>
      <c r="H273" s="19"/>
    </row>
    <row r="274" spans="1:8" ht="15" x14ac:dyDescent="0.2">
      <c r="A274" s="19"/>
      <c r="B274" s="19"/>
      <c r="C274" s="19"/>
      <c r="D274" s="19"/>
      <c r="E274" s="19"/>
      <c r="F274" s="19"/>
      <c r="G274" s="19"/>
      <c r="H274" s="19"/>
    </row>
    <row r="275" spans="1:8" ht="15" x14ac:dyDescent="0.2">
      <c r="A275" s="19"/>
      <c r="B275" s="19"/>
      <c r="C275" s="19"/>
      <c r="D275" s="19"/>
      <c r="E275" s="19"/>
      <c r="F275" s="19"/>
      <c r="G275" s="19"/>
      <c r="H275" s="19"/>
    </row>
    <row r="276" spans="1:8" ht="15" x14ac:dyDescent="0.2">
      <c r="A276" s="19"/>
      <c r="B276" s="19"/>
      <c r="C276" s="19"/>
      <c r="D276" s="19"/>
      <c r="E276" s="19"/>
      <c r="F276" s="19"/>
      <c r="G276" s="19"/>
      <c r="H276" s="19"/>
    </row>
    <row r="277" spans="1:8" ht="15" x14ac:dyDescent="0.2">
      <c r="A277" s="19"/>
      <c r="B277" s="19"/>
      <c r="C277" s="19"/>
      <c r="D277" s="19"/>
      <c r="E277" s="19"/>
      <c r="F277" s="19"/>
      <c r="G277" s="19"/>
      <c r="H277" s="19"/>
    </row>
    <row r="278" spans="1:8" ht="15" x14ac:dyDescent="0.2">
      <c r="A278" s="19"/>
      <c r="B278" s="19"/>
      <c r="C278" s="19"/>
      <c r="D278" s="19"/>
      <c r="E278" s="19"/>
      <c r="F278" s="19"/>
      <c r="G278" s="19"/>
      <c r="H278" s="19"/>
    </row>
    <row r="279" spans="1:8" ht="15" x14ac:dyDescent="0.2">
      <c r="A279" s="19"/>
      <c r="B279" s="19"/>
      <c r="C279" s="19"/>
      <c r="D279" s="19"/>
      <c r="E279" s="19"/>
      <c r="F279" s="19"/>
      <c r="G279" s="19"/>
      <c r="H279" s="19"/>
    </row>
    <row r="280" spans="1:8" ht="15" x14ac:dyDescent="0.2">
      <c r="A280" s="19"/>
      <c r="B280" s="19"/>
      <c r="C280" s="19"/>
      <c r="D280" s="19"/>
      <c r="E280" s="19"/>
      <c r="F280" s="19"/>
      <c r="G280" s="19"/>
      <c r="H280" s="19"/>
    </row>
    <row r="281" spans="1:8" ht="15" x14ac:dyDescent="0.2">
      <c r="A281" s="19"/>
      <c r="B281" s="19"/>
      <c r="C281" s="19"/>
      <c r="D281" s="19"/>
      <c r="E281" s="19"/>
      <c r="F281" s="19"/>
      <c r="G281" s="19"/>
      <c r="H281" s="19"/>
    </row>
    <row r="282" spans="1:8" ht="15" x14ac:dyDescent="0.2">
      <c r="A282" s="19"/>
      <c r="B282" s="19"/>
      <c r="C282" s="19"/>
      <c r="D282" s="19"/>
      <c r="E282" s="19"/>
      <c r="F282" s="19"/>
      <c r="G282" s="19"/>
      <c r="H282" s="19"/>
    </row>
    <row r="283" spans="1:8" ht="15" x14ac:dyDescent="0.2">
      <c r="A283" s="19"/>
      <c r="B283" s="19"/>
      <c r="C283" s="19"/>
      <c r="D283" s="19"/>
      <c r="E283" s="19"/>
      <c r="F283" s="19"/>
      <c r="G283" s="19"/>
      <c r="H283" s="19"/>
    </row>
    <row r="284" spans="1:8" ht="15" x14ac:dyDescent="0.2">
      <c r="A284" s="19"/>
      <c r="B284" s="19"/>
      <c r="C284" s="19"/>
      <c r="D284" s="19"/>
      <c r="E284" s="19"/>
      <c r="F284" s="19"/>
      <c r="G284" s="19"/>
      <c r="H284" s="19"/>
    </row>
    <row r="285" spans="1:8" ht="15" x14ac:dyDescent="0.2">
      <c r="A285" s="19"/>
      <c r="B285" s="19"/>
      <c r="C285" s="19"/>
      <c r="D285" s="19"/>
      <c r="E285" s="19"/>
      <c r="F285" s="19"/>
      <c r="G285" s="19"/>
      <c r="H285" s="19"/>
    </row>
    <row r="286" spans="1:8" ht="15" x14ac:dyDescent="0.2">
      <c r="A286" s="19"/>
      <c r="B286" s="19"/>
      <c r="C286" s="19"/>
      <c r="D286" s="19"/>
      <c r="E286" s="19"/>
      <c r="F286" s="19"/>
      <c r="G286" s="19"/>
      <c r="H286" s="19"/>
    </row>
    <row r="287" spans="1:8" ht="15" x14ac:dyDescent="0.2">
      <c r="A287" s="19"/>
      <c r="B287" s="19"/>
      <c r="C287" s="19"/>
      <c r="D287" s="19"/>
      <c r="E287" s="19"/>
      <c r="F287" s="19"/>
      <c r="G287" s="19"/>
      <c r="H287" s="19"/>
    </row>
    <row r="288" spans="1:8" ht="15" x14ac:dyDescent="0.2">
      <c r="A288" s="19"/>
      <c r="B288" s="19"/>
      <c r="C288" s="19"/>
      <c r="D288" s="19"/>
      <c r="E288" s="19"/>
      <c r="F288" s="19"/>
      <c r="G288" s="19"/>
      <c r="H288" s="19"/>
    </row>
    <row r="289" spans="1:8" ht="15" x14ac:dyDescent="0.2">
      <c r="A289" s="19"/>
      <c r="B289" s="19"/>
      <c r="C289" s="19"/>
      <c r="D289" s="19"/>
      <c r="E289" s="19"/>
      <c r="F289" s="19"/>
      <c r="G289" s="19"/>
      <c r="H289" s="19"/>
    </row>
    <row r="290" spans="1:8" ht="15" x14ac:dyDescent="0.2">
      <c r="A290" s="19"/>
      <c r="B290" s="19"/>
      <c r="C290" s="19"/>
      <c r="D290" s="19"/>
      <c r="E290" s="19"/>
      <c r="F290" s="19"/>
      <c r="G290" s="19"/>
      <c r="H290" s="19"/>
    </row>
    <row r="291" spans="1:8" ht="15" x14ac:dyDescent="0.2">
      <c r="A291" s="19"/>
      <c r="B291" s="19"/>
      <c r="C291" s="19"/>
      <c r="D291" s="19"/>
      <c r="E291" s="19"/>
      <c r="F291" s="19"/>
      <c r="G291" s="19"/>
      <c r="H291" s="19"/>
    </row>
    <row r="292" spans="1:8" ht="15" x14ac:dyDescent="0.2">
      <c r="A292" s="19"/>
      <c r="B292" s="19"/>
      <c r="C292" s="19"/>
      <c r="D292" s="19"/>
      <c r="E292" s="19"/>
      <c r="F292" s="19"/>
      <c r="G292" s="19"/>
      <c r="H292" s="19"/>
    </row>
    <row r="293" spans="1:8" ht="15" x14ac:dyDescent="0.2">
      <c r="A293" s="19"/>
      <c r="B293" s="19"/>
      <c r="C293" s="19"/>
      <c r="D293" s="19"/>
      <c r="E293" s="19"/>
      <c r="F293" s="19"/>
      <c r="G293" s="19"/>
      <c r="H293" s="19"/>
    </row>
    <row r="294" spans="1:8" ht="15" x14ac:dyDescent="0.2">
      <c r="A294" s="19"/>
      <c r="B294" s="19"/>
      <c r="C294" s="19"/>
      <c r="D294" s="19"/>
      <c r="E294" s="19"/>
      <c r="F294" s="19"/>
      <c r="G294" s="19"/>
      <c r="H294" s="19"/>
    </row>
    <row r="295" spans="1:8" ht="15" x14ac:dyDescent="0.2">
      <c r="A295" s="19"/>
      <c r="B295" s="19"/>
      <c r="C295" s="19"/>
      <c r="D295" s="19"/>
      <c r="E295" s="19"/>
      <c r="F295" s="19"/>
      <c r="G295" s="19"/>
      <c r="H295" s="19"/>
    </row>
    <row r="296" spans="1:8" ht="15" x14ac:dyDescent="0.2">
      <c r="A296" s="19"/>
      <c r="B296" s="19"/>
      <c r="C296" s="19"/>
      <c r="D296" s="19"/>
      <c r="E296" s="19"/>
      <c r="F296" s="19"/>
      <c r="G296" s="19"/>
      <c r="H296" s="19"/>
    </row>
    <row r="297" spans="1:8" ht="15" x14ac:dyDescent="0.2">
      <c r="A297" s="19"/>
      <c r="B297" s="19"/>
      <c r="C297" s="19"/>
      <c r="D297" s="19"/>
      <c r="E297" s="19"/>
      <c r="F297" s="19"/>
      <c r="G297" s="19"/>
      <c r="H297" s="19"/>
    </row>
  </sheetData>
  <mergeCells count="8">
    <mergeCell ref="C21:E21"/>
    <mergeCell ref="C29:G29"/>
    <mergeCell ref="C32:G32"/>
    <mergeCell ref="A36:G38"/>
    <mergeCell ref="C27:G27"/>
    <mergeCell ref="C28:G28"/>
    <mergeCell ref="C30:G30"/>
    <mergeCell ref="C31:G31"/>
  </mergeCells>
  <phoneticPr fontId="0" type="noConversion"/>
  <pageMargins left="0.5" right="0.53" top="1.25" bottom="1" header="0.5" footer="0.5"/>
  <pageSetup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3"/>
  <sheetViews>
    <sheetView topLeftCell="A7" zoomScale="75" zoomScaleNormal="75" workbookViewId="0">
      <selection activeCell="A14" sqref="A14:H36"/>
    </sheetView>
  </sheetViews>
  <sheetFormatPr defaultRowHeight="12.75" x14ac:dyDescent="0.2"/>
  <cols>
    <col min="1" max="1" width="25.85546875" customWidth="1"/>
    <col min="2" max="2" width="26" customWidth="1"/>
    <col min="3" max="3" width="15.7109375" customWidth="1"/>
    <col min="4" max="4" width="15.7109375" hidden="1" customWidth="1"/>
    <col min="5" max="5" width="16.7109375" customWidth="1"/>
    <col min="6" max="6" width="22.85546875" customWidth="1"/>
    <col min="7" max="7" width="9.7109375" customWidth="1"/>
    <col min="8" max="8" width="16.7109375" customWidth="1"/>
    <col min="9" max="9" width="22.28515625" customWidth="1"/>
    <col min="10" max="10" width="9.7109375" customWidth="1"/>
    <col min="11" max="11" width="18.7109375" customWidth="1"/>
    <col min="12" max="12" width="9.7109375" customWidth="1"/>
    <col min="13" max="13" width="18.7109375" customWidth="1"/>
    <col min="14" max="14" width="9.7109375" customWidth="1"/>
    <col min="15" max="15" width="18.7109375" customWidth="1"/>
    <col min="16" max="16" width="9.7109375" customWidth="1"/>
    <col min="17" max="17" width="20.28515625" hidden="1" customWidth="1"/>
  </cols>
  <sheetData>
    <row r="1" spans="1:17" ht="27.75" customHeight="1" x14ac:dyDescent="0.2">
      <c r="A1" s="199" t="s">
        <v>56</v>
      </c>
      <c r="B1" s="200"/>
      <c r="C1" s="200"/>
      <c r="D1" s="200"/>
      <c r="E1" s="200"/>
      <c r="F1" s="200"/>
      <c r="G1" s="200"/>
      <c r="H1" s="200"/>
      <c r="I1" s="200"/>
      <c r="J1" s="200"/>
    </row>
    <row r="2" spans="1:17" ht="23.25" x14ac:dyDescent="0.2">
      <c r="A2" s="199" t="s">
        <v>57</v>
      </c>
      <c r="B2" s="200"/>
      <c r="C2" s="200"/>
      <c r="D2" s="200"/>
      <c r="E2" s="200"/>
      <c r="F2" s="38"/>
      <c r="G2" s="38"/>
      <c r="H2" s="38"/>
      <c r="I2" s="38"/>
      <c r="J2" s="38"/>
    </row>
    <row r="3" spans="1:17" ht="13.5" customHeight="1" thickBot="1" x14ac:dyDescent="0.25"/>
    <row r="4" spans="1:17" ht="24" customHeight="1" thickBot="1" x14ac:dyDescent="0.3">
      <c r="A4" s="25" t="s">
        <v>0</v>
      </c>
      <c r="B4" s="34" t="s">
        <v>34</v>
      </c>
      <c r="D4" s="22" t="s">
        <v>1</v>
      </c>
      <c r="E4" s="113"/>
      <c r="F4" s="1"/>
      <c r="G4" s="1"/>
      <c r="H4" s="113"/>
      <c r="J4" s="1"/>
    </row>
    <row r="5" spans="1:17" ht="24" customHeight="1" thickBot="1" x14ac:dyDescent="0.25">
      <c r="A5" s="26"/>
      <c r="B5" s="1"/>
    </row>
    <row r="6" spans="1:17" ht="24" customHeight="1" thickBot="1" x14ac:dyDescent="0.3">
      <c r="A6" s="27" t="s">
        <v>40</v>
      </c>
      <c r="B6" s="34" t="s">
        <v>73</v>
      </c>
      <c r="E6" s="202" t="s">
        <v>59</v>
      </c>
      <c r="F6" s="198"/>
      <c r="G6" s="198"/>
      <c r="H6" s="198"/>
      <c r="I6" s="198"/>
      <c r="J6" s="198"/>
      <c r="K6" s="39"/>
      <c r="L6" s="39"/>
      <c r="M6" s="39"/>
      <c r="N6" s="39"/>
      <c r="O6" s="39"/>
      <c r="P6" s="39"/>
    </row>
    <row r="7" spans="1:17" ht="24" customHeight="1" thickBot="1" x14ac:dyDescent="0.25">
      <c r="A7" s="21"/>
      <c r="D7" s="1"/>
    </row>
    <row r="8" spans="1:17" ht="24" customHeight="1" thickBot="1" x14ac:dyDescent="0.3">
      <c r="A8" s="25" t="s">
        <v>51</v>
      </c>
      <c r="B8" s="111" t="s">
        <v>52</v>
      </c>
      <c r="C8" s="114"/>
      <c r="D8" s="33"/>
      <c r="E8" s="32" t="s">
        <v>28</v>
      </c>
      <c r="F8" s="60" t="s">
        <v>65</v>
      </c>
      <c r="G8" s="52"/>
      <c r="H8" s="32" t="s">
        <v>28</v>
      </c>
      <c r="I8" s="60"/>
      <c r="J8" s="52"/>
      <c r="Q8" s="40"/>
    </row>
    <row r="9" spans="1:17" ht="24" customHeight="1" thickBot="1" x14ac:dyDescent="0.25">
      <c r="E9" s="35" t="s">
        <v>26</v>
      </c>
      <c r="F9" s="57" t="s">
        <v>66</v>
      </c>
      <c r="G9" s="53"/>
      <c r="H9" s="35" t="s">
        <v>26</v>
      </c>
      <c r="I9" s="57"/>
      <c r="J9" s="53"/>
      <c r="Q9" s="41"/>
    </row>
    <row r="10" spans="1:17" ht="24" customHeight="1" thickBot="1" x14ac:dyDescent="0.3">
      <c r="A10" s="25" t="s">
        <v>1</v>
      </c>
      <c r="B10" s="55">
        <v>43243</v>
      </c>
      <c r="E10" s="35" t="s">
        <v>35</v>
      </c>
      <c r="F10" s="170" t="s">
        <v>79</v>
      </c>
      <c r="G10" s="53"/>
      <c r="H10" s="35" t="s">
        <v>35</v>
      </c>
      <c r="I10" s="57"/>
      <c r="J10" s="53"/>
      <c r="Q10" s="41"/>
    </row>
    <row r="11" spans="1:17" ht="24" customHeight="1" x14ac:dyDescent="0.2">
      <c r="A11" s="2"/>
      <c r="B11" s="31"/>
      <c r="E11" s="35" t="s">
        <v>27</v>
      </c>
      <c r="F11" s="57" t="s">
        <v>43</v>
      </c>
      <c r="G11" s="53"/>
      <c r="H11" s="35" t="s">
        <v>27</v>
      </c>
      <c r="I11" s="57"/>
      <c r="J11" s="53"/>
      <c r="Q11" s="41"/>
    </row>
    <row r="12" spans="1:17" ht="24" customHeight="1" x14ac:dyDescent="0.2">
      <c r="A12" s="2"/>
      <c r="B12" s="31"/>
      <c r="E12" s="36" t="s">
        <v>5</v>
      </c>
      <c r="F12" s="174" t="s">
        <v>82</v>
      </c>
      <c r="G12" s="53"/>
      <c r="H12" s="36" t="s">
        <v>5</v>
      </c>
      <c r="I12" s="109"/>
      <c r="J12" s="53"/>
      <c r="Q12" s="41"/>
    </row>
    <row r="13" spans="1:17" ht="24" customHeight="1" thickBot="1" x14ac:dyDescent="0.25">
      <c r="A13" s="2"/>
      <c r="B13" s="31"/>
      <c r="E13" s="37" t="s">
        <v>6</v>
      </c>
      <c r="F13" s="175" t="s">
        <v>83</v>
      </c>
      <c r="G13" s="54"/>
      <c r="H13" s="37" t="s">
        <v>6</v>
      </c>
      <c r="I13" s="132"/>
      <c r="J13" s="54"/>
      <c r="Q13" s="43"/>
    </row>
    <row r="14" spans="1:17" ht="24" customHeight="1" thickBot="1" x14ac:dyDescent="0.25">
      <c r="A14" s="62" t="s">
        <v>32</v>
      </c>
      <c r="B14" s="61" t="s">
        <v>33</v>
      </c>
      <c r="C14" s="201" t="s">
        <v>3</v>
      </c>
      <c r="D14" s="201"/>
      <c r="E14" s="63" t="s">
        <v>4</v>
      </c>
      <c r="F14" s="64" t="s">
        <v>36</v>
      </c>
      <c r="G14" s="65" t="s">
        <v>25</v>
      </c>
      <c r="H14" s="63" t="s">
        <v>4</v>
      </c>
      <c r="I14" s="66" t="s">
        <v>36</v>
      </c>
      <c r="J14" s="88" t="s">
        <v>25</v>
      </c>
      <c r="Q14" s="42" t="s">
        <v>25</v>
      </c>
    </row>
    <row r="15" spans="1:17" ht="19.899999999999999" customHeight="1" x14ac:dyDescent="0.2">
      <c r="A15" s="80">
        <v>5</v>
      </c>
      <c r="B15" s="74" t="s">
        <v>85</v>
      </c>
      <c r="C15" s="205" t="s">
        <v>107</v>
      </c>
      <c r="D15" s="206"/>
      <c r="E15" s="94">
        <v>43242</v>
      </c>
      <c r="F15" s="176">
        <v>0.35199999999999998</v>
      </c>
      <c r="G15" s="95">
        <v>1</v>
      </c>
      <c r="H15" s="94"/>
      <c r="I15" s="152"/>
      <c r="J15" s="161"/>
    </row>
    <row r="16" spans="1:17" ht="19.899999999999999" customHeight="1" x14ac:dyDescent="0.2">
      <c r="A16" s="101" t="s">
        <v>80</v>
      </c>
      <c r="B16" s="102" t="s">
        <v>86</v>
      </c>
      <c r="C16" s="171" t="s">
        <v>107</v>
      </c>
      <c r="D16" s="172"/>
      <c r="E16" s="105">
        <v>43242</v>
      </c>
      <c r="F16" s="153">
        <v>0.46200000000000002</v>
      </c>
      <c r="G16" s="106">
        <v>1</v>
      </c>
      <c r="H16" s="105"/>
      <c r="I16" s="164"/>
      <c r="J16" s="162"/>
    </row>
    <row r="17" spans="1:10" ht="19.899999999999999" customHeight="1" x14ac:dyDescent="0.2">
      <c r="A17" s="101">
        <v>10</v>
      </c>
      <c r="B17" s="102" t="s">
        <v>87</v>
      </c>
      <c r="C17" s="171" t="s">
        <v>107</v>
      </c>
      <c r="D17" s="77"/>
      <c r="E17" s="105">
        <v>43242</v>
      </c>
      <c r="F17" s="156">
        <v>0.34399999999999997</v>
      </c>
      <c r="G17" s="106">
        <v>1</v>
      </c>
      <c r="H17" s="105"/>
      <c r="I17" s="156"/>
      <c r="J17" s="162"/>
    </row>
    <row r="18" spans="1:10" ht="19.899999999999999" customHeight="1" x14ac:dyDescent="0.2">
      <c r="A18" s="101" t="s">
        <v>108</v>
      </c>
      <c r="B18" s="102" t="s">
        <v>88</v>
      </c>
      <c r="C18" s="171" t="s">
        <v>107</v>
      </c>
      <c r="D18" s="77"/>
      <c r="E18" s="105">
        <v>43242</v>
      </c>
      <c r="F18" s="177">
        <v>0.44</v>
      </c>
      <c r="G18" s="106">
        <v>1</v>
      </c>
      <c r="H18" s="105"/>
      <c r="I18" s="156"/>
      <c r="J18" s="162"/>
    </row>
    <row r="19" spans="1:10" ht="19.899999999999999" customHeight="1" x14ac:dyDescent="0.2">
      <c r="A19" s="101">
        <v>15</v>
      </c>
      <c r="B19" s="102" t="s">
        <v>89</v>
      </c>
      <c r="C19" s="171" t="s">
        <v>107</v>
      </c>
      <c r="D19" s="77"/>
      <c r="E19" s="105">
        <v>43242</v>
      </c>
      <c r="F19" s="156">
        <v>0.40600000000000003</v>
      </c>
      <c r="G19" s="106">
        <v>1</v>
      </c>
      <c r="H19" s="105"/>
      <c r="I19" s="156"/>
      <c r="J19" s="162"/>
    </row>
    <row r="20" spans="1:10" ht="19.899999999999999" customHeight="1" x14ac:dyDescent="0.2">
      <c r="A20" s="101" t="s">
        <v>109</v>
      </c>
      <c r="B20" s="102" t="s">
        <v>90</v>
      </c>
      <c r="C20" s="171" t="s">
        <v>107</v>
      </c>
      <c r="D20" s="77"/>
      <c r="E20" s="105">
        <v>43242</v>
      </c>
      <c r="F20" s="156">
        <v>0.43099999999999999</v>
      </c>
      <c r="G20" s="106">
        <v>1</v>
      </c>
      <c r="H20" s="105"/>
      <c r="I20" s="156"/>
      <c r="J20" s="162"/>
    </row>
    <row r="21" spans="1:10" ht="19.899999999999999" customHeight="1" x14ac:dyDescent="0.2">
      <c r="A21" s="101">
        <v>20</v>
      </c>
      <c r="B21" s="102" t="s">
        <v>91</v>
      </c>
      <c r="C21" s="171" t="s">
        <v>107</v>
      </c>
      <c r="D21" s="77"/>
      <c r="E21" s="105">
        <v>43242</v>
      </c>
      <c r="F21" s="177">
        <v>0.39800000000000002</v>
      </c>
      <c r="G21" s="106">
        <v>1</v>
      </c>
      <c r="H21" s="105"/>
      <c r="I21" s="154"/>
      <c r="J21" s="162"/>
    </row>
    <row r="22" spans="1:10" ht="19.899999999999999" customHeight="1" x14ac:dyDescent="0.2">
      <c r="A22" s="101" t="s">
        <v>110</v>
      </c>
      <c r="B22" s="102" t="s">
        <v>92</v>
      </c>
      <c r="C22" s="171" t="s">
        <v>107</v>
      </c>
      <c r="D22" s="77"/>
      <c r="E22" s="105">
        <v>43242</v>
      </c>
      <c r="F22" s="177">
        <v>0.48099999999999998</v>
      </c>
      <c r="G22" s="106">
        <v>1</v>
      </c>
      <c r="H22" s="105"/>
      <c r="I22" s="156"/>
      <c r="J22" s="162"/>
    </row>
    <row r="23" spans="1:10" ht="19.899999999999999" customHeight="1" x14ac:dyDescent="0.2">
      <c r="A23" s="101">
        <v>60</v>
      </c>
      <c r="B23" s="102" t="s">
        <v>93</v>
      </c>
      <c r="C23" s="171" t="s">
        <v>107</v>
      </c>
      <c r="D23" s="77"/>
      <c r="E23" s="105">
        <v>43242</v>
      </c>
      <c r="F23" s="156">
        <v>0.30399999999999999</v>
      </c>
      <c r="G23" s="106">
        <v>1</v>
      </c>
      <c r="H23" s="105"/>
      <c r="I23" s="156"/>
      <c r="J23" s="162"/>
    </row>
    <row r="24" spans="1:10" ht="19.899999999999999" customHeight="1" x14ac:dyDescent="0.2">
      <c r="A24" s="101" t="s">
        <v>111</v>
      </c>
      <c r="B24" s="102" t="s">
        <v>94</v>
      </c>
      <c r="C24" s="171" t="s">
        <v>107</v>
      </c>
      <c r="D24" s="77"/>
      <c r="E24" s="105">
        <v>43242</v>
      </c>
      <c r="F24" s="156">
        <v>0.442</v>
      </c>
      <c r="G24" s="106">
        <v>1</v>
      </c>
      <c r="H24" s="168"/>
      <c r="I24" s="166"/>
      <c r="J24" s="167"/>
    </row>
    <row r="25" spans="1:10" ht="19.899999999999999" customHeight="1" x14ac:dyDescent="0.2">
      <c r="A25" s="101" t="s">
        <v>111</v>
      </c>
      <c r="B25" s="102" t="s">
        <v>95</v>
      </c>
      <c r="C25" s="171" t="s">
        <v>107</v>
      </c>
      <c r="D25" s="77"/>
      <c r="E25" s="105">
        <v>43242</v>
      </c>
      <c r="F25" s="156" t="s">
        <v>129</v>
      </c>
      <c r="G25" s="106">
        <v>1</v>
      </c>
      <c r="H25" s="168"/>
      <c r="I25" s="166"/>
      <c r="J25" s="167"/>
    </row>
    <row r="26" spans="1:10" ht="19.899999999999999" customHeight="1" x14ac:dyDescent="0.2">
      <c r="A26" s="101">
        <v>240</v>
      </c>
      <c r="B26" s="102" t="s">
        <v>96</v>
      </c>
      <c r="C26" s="171" t="s">
        <v>107</v>
      </c>
      <c r="D26" s="104"/>
      <c r="E26" s="105">
        <v>43242</v>
      </c>
      <c r="F26" s="166">
        <v>0.27600000000000002</v>
      </c>
      <c r="G26" s="165">
        <v>1</v>
      </c>
      <c r="H26" s="105"/>
      <c r="I26" s="156"/>
      <c r="J26" s="162"/>
    </row>
    <row r="27" spans="1:10" ht="19.899999999999999" customHeight="1" x14ac:dyDescent="0.2">
      <c r="A27" s="101" t="s">
        <v>112</v>
      </c>
      <c r="B27" s="102" t="s">
        <v>97</v>
      </c>
      <c r="C27" s="171" t="s">
        <v>107</v>
      </c>
      <c r="D27" s="77"/>
      <c r="E27" s="105">
        <v>43242</v>
      </c>
      <c r="F27" s="166">
        <v>0.41699999999999998</v>
      </c>
      <c r="G27" s="165">
        <v>1</v>
      </c>
      <c r="H27" s="105"/>
      <c r="I27" s="156"/>
      <c r="J27" s="162"/>
    </row>
    <row r="28" spans="1:10" ht="19.899999999999999" customHeight="1" x14ac:dyDescent="0.2">
      <c r="A28" s="101">
        <v>720</v>
      </c>
      <c r="B28" s="102" t="s">
        <v>98</v>
      </c>
      <c r="C28" s="171" t="s">
        <v>107</v>
      </c>
      <c r="D28" s="77"/>
      <c r="E28" s="105">
        <v>43242</v>
      </c>
      <c r="F28" s="156">
        <v>0.24199999999999999</v>
      </c>
      <c r="G28" s="96">
        <v>1</v>
      </c>
      <c r="H28" s="105"/>
      <c r="I28" s="156"/>
      <c r="J28" s="162"/>
    </row>
    <row r="29" spans="1:10" ht="19.899999999999999" customHeight="1" x14ac:dyDescent="0.2">
      <c r="A29" s="79" t="s">
        <v>113</v>
      </c>
      <c r="B29" s="102" t="s">
        <v>99</v>
      </c>
      <c r="C29" s="171" t="s">
        <v>107</v>
      </c>
      <c r="D29" s="77"/>
      <c r="E29" s="105">
        <v>43242</v>
      </c>
      <c r="F29" s="156">
        <v>0.33</v>
      </c>
      <c r="G29" s="96">
        <v>1</v>
      </c>
      <c r="H29" s="105"/>
      <c r="I29" s="156"/>
      <c r="J29" s="162"/>
    </row>
    <row r="30" spans="1:10" ht="19.899999999999999" customHeight="1" x14ac:dyDescent="0.2">
      <c r="A30" s="79">
        <v>1440</v>
      </c>
      <c r="B30" s="102" t="s">
        <v>100</v>
      </c>
      <c r="C30" s="171" t="s">
        <v>107</v>
      </c>
      <c r="D30" s="103">
        <v>42174</v>
      </c>
      <c r="E30" s="105">
        <v>43242</v>
      </c>
      <c r="F30" s="156">
        <v>0.20599999999999999</v>
      </c>
      <c r="G30" s="96">
        <v>1</v>
      </c>
      <c r="H30" s="105"/>
      <c r="I30" s="156"/>
      <c r="J30" s="162"/>
    </row>
    <row r="31" spans="1:10" ht="19.899999999999999" customHeight="1" x14ac:dyDescent="0.2">
      <c r="A31" s="79" t="s">
        <v>114</v>
      </c>
      <c r="B31" s="102" t="s">
        <v>101</v>
      </c>
      <c r="C31" s="171" t="s">
        <v>107</v>
      </c>
      <c r="D31" s="103">
        <v>42174</v>
      </c>
      <c r="E31" s="105">
        <v>43242</v>
      </c>
      <c r="F31" s="156">
        <v>0.33800000000000002</v>
      </c>
      <c r="G31" s="96">
        <v>1</v>
      </c>
      <c r="H31" s="105"/>
      <c r="I31" s="156"/>
      <c r="J31" s="162"/>
    </row>
    <row r="32" spans="1:10" ht="19.899999999999999" customHeight="1" x14ac:dyDescent="0.2">
      <c r="A32" s="79">
        <v>2880</v>
      </c>
      <c r="B32" s="102" t="s">
        <v>102</v>
      </c>
      <c r="C32" s="171" t="s">
        <v>107</v>
      </c>
      <c r="D32" s="103">
        <v>42174</v>
      </c>
      <c r="E32" s="105">
        <v>43242</v>
      </c>
      <c r="F32" s="156" t="s">
        <v>121</v>
      </c>
      <c r="G32" s="96">
        <v>1</v>
      </c>
      <c r="H32" s="105"/>
      <c r="I32" s="156"/>
      <c r="J32" s="162"/>
    </row>
    <row r="33" spans="1:10" ht="19.899999999999999" customHeight="1" x14ac:dyDescent="0.2">
      <c r="A33" s="79" t="s">
        <v>115</v>
      </c>
      <c r="B33" s="102" t="s">
        <v>103</v>
      </c>
      <c r="C33" s="171" t="s">
        <v>107</v>
      </c>
      <c r="D33" s="103">
        <v>42174</v>
      </c>
      <c r="E33" s="105">
        <v>43242</v>
      </c>
      <c r="F33" s="156" t="s">
        <v>122</v>
      </c>
      <c r="G33" s="96">
        <v>1</v>
      </c>
      <c r="H33" s="105"/>
      <c r="I33" s="156"/>
      <c r="J33" s="162"/>
    </row>
    <row r="34" spans="1:10" ht="19.899999999999999" customHeight="1" x14ac:dyDescent="0.2">
      <c r="A34" s="79" t="s">
        <v>116</v>
      </c>
      <c r="B34" s="102" t="s">
        <v>104</v>
      </c>
      <c r="C34" s="171" t="s">
        <v>107</v>
      </c>
      <c r="D34" s="103">
        <v>42174</v>
      </c>
      <c r="E34" s="105">
        <v>43242</v>
      </c>
      <c r="F34" s="154">
        <v>1.34</v>
      </c>
      <c r="G34" s="106">
        <v>1</v>
      </c>
      <c r="H34" s="105"/>
      <c r="I34" s="156"/>
      <c r="J34" s="162"/>
    </row>
    <row r="35" spans="1:10" ht="19.899999999999999" customHeight="1" x14ac:dyDescent="0.2">
      <c r="A35" s="79" t="s">
        <v>117</v>
      </c>
      <c r="B35" s="102" t="s">
        <v>105</v>
      </c>
      <c r="C35" s="171" t="s">
        <v>107</v>
      </c>
      <c r="D35" s="103">
        <v>42174</v>
      </c>
      <c r="E35" s="105">
        <v>43242</v>
      </c>
      <c r="F35" s="154">
        <v>1.47</v>
      </c>
      <c r="G35" s="106">
        <v>1</v>
      </c>
      <c r="H35" s="105"/>
      <c r="I35" s="156"/>
      <c r="J35" s="162"/>
    </row>
    <row r="36" spans="1:10" ht="19.899999999999999" customHeight="1" x14ac:dyDescent="0.2">
      <c r="A36" s="79" t="s">
        <v>118</v>
      </c>
      <c r="B36" s="102" t="s">
        <v>106</v>
      </c>
      <c r="C36" s="171" t="s">
        <v>107</v>
      </c>
      <c r="D36" s="103">
        <v>42174</v>
      </c>
      <c r="E36" s="105">
        <v>43242</v>
      </c>
      <c r="F36" s="156" t="s">
        <v>123</v>
      </c>
      <c r="G36" s="106">
        <v>1</v>
      </c>
      <c r="H36" s="105"/>
      <c r="I36" s="156"/>
      <c r="J36" s="162"/>
    </row>
    <row r="37" spans="1:10" ht="19.899999999999999" customHeight="1" thickBot="1" x14ac:dyDescent="0.25">
      <c r="A37" s="158"/>
      <c r="B37" s="158"/>
      <c r="C37" s="157"/>
      <c r="D37" s="107"/>
      <c r="E37" s="105"/>
      <c r="F37" s="178"/>
      <c r="G37" s="155"/>
      <c r="H37" s="159"/>
      <c r="I37" s="158"/>
      <c r="J37" s="163"/>
    </row>
    <row r="38" spans="1:10" x14ac:dyDescent="0.2">
      <c r="A38" s="28" t="s">
        <v>24</v>
      </c>
      <c r="B38" s="29"/>
      <c r="C38" s="29"/>
      <c r="D38" s="29"/>
      <c r="E38" s="29"/>
      <c r="F38" s="29"/>
      <c r="G38" s="29"/>
      <c r="H38" s="29"/>
      <c r="I38" s="29"/>
      <c r="J38" s="30"/>
    </row>
    <row r="39" spans="1:10" ht="50.1" customHeight="1" thickBot="1" x14ac:dyDescent="0.25">
      <c r="A39" s="207" t="s">
        <v>120</v>
      </c>
      <c r="B39" s="208"/>
      <c r="C39" s="208"/>
      <c r="D39" s="208"/>
      <c r="E39" s="208"/>
      <c r="F39" s="208"/>
      <c r="G39" s="208"/>
      <c r="H39" s="208"/>
      <c r="I39" s="208"/>
      <c r="J39" s="209"/>
    </row>
    <row r="40" spans="1:10" x14ac:dyDescent="0.2">
      <c r="A40" s="20" t="s">
        <v>2</v>
      </c>
    </row>
    <row r="41" spans="1:10" ht="50.1" customHeight="1" x14ac:dyDescent="0.2">
      <c r="A41" s="204" t="s">
        <v>54</v>
      </c>
      <c r="B41" s="204"/>
      <c r="C41" s="204"/>
      <c r="D41" s="204"/>
      <c r="E41" s="204"/>
      <c r="F41" s="204"/>
      <c r="G41" s="204"/>
      <c r="H41" s="204"/>
      <c r="I41" s="204"/>
      <c r="J41" s="204"/>
    </row>
    <row r="42" spans="1:10" x14ac:dyDescent="0.2">
      <c r="A42" s="58"/>
      <c r="B42" s="58"/>
      <c r="C42" s="59"/>
      <c r="D42" s="58"/>
      <c r="E42" s="59"/>
      <c r="F42" s="58"/>
      <c r="G42" s="58"/>
      <c r="H42" s="59"/>
    </row>
    <row r="43" spans="1:10" x14ac:dyDescent="0.2">
      <c r="A43" s="58"/>
      <c r="B43" s="58"/>
      <c r="C43" s="59"/>
      <c r="D43" s="58"/>
      <c r="E43" s="59"/>
      <c r="F43" s="58"/>
      <c r="G43" s="58"/>
      <c r="H43" s="59"/>
    </row>
    <row r="44" spans="1:10" x14ac:dyDescent="0.2">
      <c r="A44" s="58"/>
      <c r="B44" s="58"/>
      <c r="C44" s="59"/>
      <c r="D44" s="58"/>
      <c r="E44" s="59"/>
      <c r="F44" s="58"/>
      <c r="G44" s="58"/>
      <c r="H44" s="59"/>
    </row>
    <row r="45" spans="1:10" x14ac:dyDescent="0.2">
      <c r="A45" s="58"/>
      <c r="B45" s="58"/>
      <c r="C45" s="59"/>
      <c r="D45" s="58"/>
      <c r="E45" s="59"/>
      <c r="F45" s="58"/>
      <c r="G45" s="58"/>
      <c r="H45" s="59"/>
    </row>
    <row r="46" spans="1:10" x14ac:dyDescent="0.2">
      <c r="A46" s="58"/>
      <c r="B46" s="58"/>
      <c r="C46" s="59"/>
      <c r="D46" s="58"/>
      <c r="E46" s="59"/>
      <c r="F46" s="58"/>
      <c r="G46" s="58"/>
      <c r="H46" s="59"/>
    </row>
    <row r="47" spans="1:10" x14ac:dyDescent="0.2">
      <c r="A47" s="58"/>
      <c r="B47" s="58"/>
      <c r="C47" s="59"/>
      <c r="D47" s="58"/>
      <c r="E47" s="59"/>
      <c r="F47" s="58"/>
      <c r="G47" s="58"/>
      <c r="H47" s="59"/>
    </row>
    <row r="49" ht="20.100000000000001" customHeight="1" x14ac:dyDescent="0.2"/>
    <row r="50" ht="38.25" customHeight="1" x14ac:dyDescent="0.2"/>
    <row r="51" ht="20.100000000000001" customHeight="1" x14ac:dyDescent="0.2"/>
    <row r="52" ht="69.75" customHeight="1" x14ac:dyDescent="0.2"/>
    <row r="53" ht="20.100000000000001" customHeight="1" x14ac:dyDescent="0.2"/>
    <row r="76" spans="1:12" ht="13.5" thickBot="1" x14ac:dyDescent="0.25"/>
    <row r="77" spans="1:12" ht="20.100000000000001" customHeight="1" x14ac:dyDescent="0.2">
      <c r="A77" s="203"/>
      <c r="B77" s="203"/>
      <c r="C77" s="203"/>
      <c r="D77" s="203"/>
      <c r="E77" s="203"/>
      <c r="F77" s="203"/>
      <c r="G77" s="203"/>
      <c r="H77" s="203"/>
      <c r="I77" s="203"/>
      <c r="J77" s="203"/>
      <c r="K77" s="203"/>
      <c r="L77" s="203"/>
    </row>
    <row r="83" ht="20.100000000000001" customHeight="1" x14ac:dyDescent="0.2"/>
  </sheetData>
  <mergeCells count="8">
    <mergeCell ref="A1:J1"/>
    <mergeCell ref="C14:D14"/>
    <mergeCell ref="E6:J6"/>
    <mergeCell ref="A77:L77"/>
    <mergeCell ref="A41:J41"/>
    <mergeCell ref="C15:D15"/>
    <mergeCell ref="A39:J39"/>
    <mergeCell ref="A2:E2"/>
  </mergeCells>
  <phoneticPr fontId="0" type="noConversion"/>
  <printOptions horizontalCentered="1"/>
  <pageMargins left="0.25" right="0.25" top="0.5" bottom="0.5" header="0" footer="0"/>
  <pageSetup scale="65" orientation="landscape" r:id="rId1"/>
  <headerFooter alignWithMargins="0">
    <oddHeader>&amp;RPage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29"/>
  <sheetViews>
    <sheetView zoomScale="75" zoomScaleNormal="75" workbookViewId="0">
      <selection sqref="A1:I1"/>
    </sheetView>
  </sheetViews>
  <sheetFormatPr defaultRowHeight="12.75" x14ac:dyDescent="0.2"/>
  <cols>
    <col min="1" max="1" width="18.28515625" customWidth="1"/>
    <col min="2" max="2" width="39.7109375" customWidth="1"/>
    <col min="3" max="3" width="15.5703125" customWidth="1"/>
    <col min="4" max="4" width="3.28515625" customWidth="1"/>
    <col min="5" max="5" width="19.85546875" customWidth="1"/>
    <col min="6" max="6" width="12.7109375" customWidth="1"/>
    <col min="7" max="7" width="19" customWidth="1"/>
    <col min="8" max="8" width="9.7109375" customWidth="1"/>
    <col min="9" max="9" width="15.28515625" customWidth="1"/>
    <col min="10" max="10" width="21" customWidth="1"/>
    <col min="11" max="11" width="9.7109375" customWidth="1"/>
    <col min="12" max="12" width="9.85546875" customWidth="1"/>
    <col min="13" max="23" width="9.7109375" customWidth="1"/>
  </cols>
  <sheetData>
    <row r="1" spans="1:20" ht="18" customHeight="1" x14ac:dyDescent="0.2">
      <c r="A1" s="199" t="s">
        <v>56</v>
      </c>
      <c r="B1" s="200"/>
      <c r="C1" s="200"/>
      <c r="D1" s="200"/>
      <c r="E1" s="200"/>
      <c r="F1" s="200"/>
      <c r="G1" s="200"/>
      <c r="H1" s="200"/>
      <c r="I1" s="198"/>
      <c r="J1" s="39"/>
      <c r="K1" s="39"/>
    </row>
    <row r="2" spans="1:20" ht="18" customHeight="1" x14ac:dyDescent="0.2">
      <c r="A2" s="199" t="s">
        <v>57</v>
      </c>
      <c r="B2" s="200"/>
      <c r="C2" s="200"/>
      <c r="D2" s="200"/>
      <c r="E2" s="200"/>
      <c r="F2" s="38"/>
      <c r="G2" s="38"/>
      <c r="H2" s="38"/>
    </row>
    <row r="3" spans="1:20" ht="18" customHeight="1" thickBot="1" x14ac:dyDescent="0.25"/>
    <row r="4" spans="1:20" ht="18" customHeight="1" thickBot="1" x14ac:dyDescent="0.3">
      <c r="A4" s="25" t="s">
        <v>0</v>
      </c>
      <c r="B4" s="34" t="str">
        <f>Data!B4</f>
        <v>General Parameters</v>
      </c>
      <c r="D4" s="22"/>
      <c r="E4" s="113"/>
      <c r="F4" s="45"/>
      <c r="G4" s="45"/>
      <c r="H4" s="45"/>
    </row>
    <row r="5" spans="1:20" ht="18" customHeight="1" thickBot="1" x14ac:dyDescent="0.25">
      <c r="A5" s="26"/>
      <c r="B5" s="1"/>
    </row>
    <row r="6" spans="1:20" ht="18" customHeight="1" thickBot="1" x14ac:dyDescent="0.3">
      <c r="A6" s="27" t="s">
        <v>41</v>
      </c>
      <c r="B6" s="34" t="str">
        <f>Data!B6</f>
        <v>EPAGP647</v>
      </c>
      <c r="E6" s="202" t="s">
        <v>60</v>
      </c>
      <c r="F6" s="198"/>
      <c r="G6" s="198"/>
      <c r="H6" s="198"/>
      <c r="I6" s="198"/>
      <c r="J6" s="198"/>
      <c r="K6" s="198"/>
      <c r="L6" s="198"/>
      <c r="M6" s="198"/>
      <c r="N6" s="198"/>
      <c r="O6" s="86"/>
      <c r="P6" s="86"/>
      <c r="Q6" s="86"/>
      <c r="R6" s="86"/>
      <c r="S6" s="86"/>
      <c r="T6" s="86"/>
    </row>
    <row r="7" spans="1:20" ht="18" customHeight="1" thickBot="1" x14ac:dyDescent="0.25">
      <c r="A7" s="21"/>
      <c r="D7" s="1"/>
    </row>
    <row r="8" spans="1:20" ht="18" customHeight="1" thickBot="1" x14ac:dyDescent="0.3">
      <c r="A8" s="25" t="s">
        <v>51</v>
      </c>
      <c r="B8" s="34" t="str">
        <f>Data!B8</f>
        <v>Lynda Callaway</v>
      </c>
      <c r="C8" s="131"/>
      <c r="D8" s="33"/>
      <c r="E8" s="48" t="s">
        <v>28</v>
      </c>
      <c r="F8" s="220" t="s">
        <v>65</v>
      </c>
      <c r="G8" s="221"/>
      <c r="H8" s="222"/>
      <c r="I8" s="220"/>
      <c r="J8" s="221"/>
      <c r="K8" s="222"/>
      <c r="L8" s="220"/>
      <c r="M8" s="221"/>
      <c r="N8" s="222"/>
    </row>
    <row r="9" spans="1:20" ht="18" customHeight="1" thickBot="1" x14ac:dyDescent="0.25">
      <c r="E9" s="49" t="s">
        <v>26</v>
      </c>
      <c r="F9" s="210" t="s">
        <v>66</v>
      </c>
      <c r="G9" s="211"/>
      <c r="H9" s="212"/>
      <c r="I9" s="210"/>
      <c r="J9" s="211"/>
      <c r="K9" s="212"/>
      <c r="L9" s="210"/>
      <c r="M9" s="211"/>
      <c r="N9" s="212"/>
    </row>
    <row r="10" spans="1:20" ht="18" customHeight="1" thickBot="1" x14ac:dyDescent="0.3">
      <c r="A10" s="25" t="s">
        <v>1</v>
      </c>
      <c r="B10" s="55">
        <v>43243</v>
      </c>
      <c r="E10" s="49" t="s">
        <v>35</v>
      </c>
      <c r="F10" s="210" t="s">
        <v>79</v>
      </c>
      <c r="G10" s="211"/>
      <c r="H10" s="212"/>
      <c r="I10" s="210"/>
      <c r="J10" s="211"/>
      <c r="K10" s="212"/>
      <c r="L10" s="210"/>
      <c r="M10" s="211"/>
      <c r="N10" s="212"/>
    </row>
    <row r="11" spans="1:20" ht="18" customHeight="1" x14ac:dyDescent="0.2">
      <c r="A11" s="2"/>
      <c r="B11" s="31"/>
      <c r="E11" s="49" t="s">
        <v>27</v>
      </c>
      <c r="F11" s="210" t="s">
        <v>43</v>
      </c>
      <c r="G11" s="211"/>
      <c r="H11" s="212"/>
      <c r="I11" s="210"/>
      <c r="J11" s="211"/>
      <c r="K11" s="212"/>
      <c r="L11" s="210"/>
      <c r="M11" s="211"/>
      <c r="N11" s="212"/>
    </row>
    <row r="12" spans="1:20" ht="18" customHeight="1" x14ac:dyDescent="0.2">
      <c r="A12" s="2"/>
      <c r="B12" s="31"/>
      <c r="E12" s="50" t="s">
        <v>5</v>
      </c>
      <c r="F12" s="235">
        <v>0.14399999999999999</v>
      </c>
      <c r="G12" s="236"/>
      <c r="H12" s="237"/>
      <c r="I12" s="235"/>
      <c r="J12" s="236"/>
      <c r="K12" s="237"/>
      <c r="L12" s="210"/>
      <c r="M12" s="211"/>
      <c r="N12" s="212"/>
    </row>
    <row r="13" spans="1:20" ht="18" customHeight="1" thickBot="1" x14ac:dyDescent="0.25">
      <c r="A13" s="2"/>
      <c r="B13" s="31"/>
      <c r="E13" s="51" t="s">
        <v>6</v>
      </c>
      <c r="F13" s="238">
        <v>0.2</v>
      </c>
      <c r="G13" s="239"/>
      <c r="H13" s="240"/>
      <c r="I13" s="238"/>
      <c r="J13" s="239"/>
      <c r="K13" s="240"/>
      <c r="L13" s="213"/>
      <c r="M13" s="214"/>
      <c r="N13" s="215"/>
    </row>
    <row r="14" spans="1:20" ht="30" customHeight="1" thickBot="1" x14ac:dyDescent="0.25">
      <c r="A14" s="67" t="s">
        <v>29</v>
      </c>
      <c r="B14" s="68" t="s">
        <v>30</v>
      </c>
      <c r="C14" s="224" t="s">
        <v>31</v>
      </c>
      <c r="D14" s="224"/>
      <c r="E14" s="69" t="s">
        <v>4</v>
      </c>
      <c r="F14" s="70" t="s">
        <v>36</v>
      </c>
      <c r="G14" s="71" t="s">
        <v>37</v>
      </c>
      <c r="H14" s="72" t="s">
        <v>38</v>
      </c>
      <c r="I14" s="70" t="s">
        <v>36</v>
      </c>
      <c r="J14" s="71" t="s">
        <v>37</v>
      </c>
      <c r="K14" s="72" t="s">
        <v>38</v>
      </c>
      <c r="L14" s="70" t="s">
        <v>36</v>
      </c>
      <c r="M14" s="71" t="s">
        <v>37</v>
      </c>
      <c r="N14" s="72" t="s">
        <v>38</v>
      </c>
    </row>
    <row r="15" spans="1:20" ht="18" customHeight="1" x14ac:dyDescent="0.2">
      <c r="A15" s="73" t="s">
        <v>44</v>
      </c>
      <c r="B15" s="74" t="s">
        <v>67</v>
      </c>
      <c r="C15" s="225">
        <v>43242</v>
      </c>
      <c r="D15" s="226"/>
      <c r="E15" s="75">
        <v>43242</v>
      </c>
      <c r="F15" s="140" t="s">
        <v>45</v>
      </c>
      <c r="G15" s="98" t="s">
        <v>46</v>
      </c>
      <c r="H15" s="99" t="s">
        <v>46</v>
      </c>
      <c r="I15" s="92"/>
      <c r="J15" s="143"/>
      <c r="K15" s="144"/>
      <c r="L15" s="73"/>
      <c r="M15" s="76"/>
      <c r="N15" s="89"/>
    </row>
    <row r="16" spans="1:20" ht="18" customHeight="1" x14ac:dyDescent="0.2">
      <c r="A16" s="133" t="s">
        <v>44</v>
      </c>
      <c r="B16" s="112" t="s">
        <v>67</v>
      </c>
      <c r="C16" s="216">
        <v>43242</v>
      </c>
      <c r="D16" s="217"/>
      <c r="E16" s="134">
        <v>43242</v>
      </c>
      <c r="F16" s="141" t="s">
        <v>45</v>
      </c>
      <c r="G16" s="135" t="s">
        <v>46</v>
      </c>
      <c r="H16" s="136" t="s">
        <v>46</v>
      </c>
      <c r="I16" s="137"/>
      <c r="J16" s="135"/>
      <c r="K16" s="145"/>
      <c r="L16" s="133"/>
      <c r="M16" s="138"/>
      <c r="N16" s="139"/>
    </row>
    <row r="17" spans="1:20" ht="18" customHeight="1" x14ac:dyDescent="0.2">
      <c r="A17" s="24" t="s">
        <v>55</v>
      </c>
      <c r="B17" s="23" t="s">
        <v>81</v>
      </c>
      <c r="C17" s="218">
        <v>42608</v>
      </c>
      <c r="D17" s="219"/>
      <c r="E17" s="134">
        <v>43242</v>
      </c>
      <c r="F17" s="108">
        <v>2.6</v>
      </c>
      <c r="G17" s="93">
        <v>2.71</v>
      </c>
      <c r="H17" s="87">
        <v>95.9</v>
      </c>
      <c r="I17" s="142"/>
      <c r="J17" s="78"/>
      <c r="K17" s="116"/>
      <c r="L17" s="24"/>
      <c r="M17" s="46"/>
      <c r="N17" s="90"/>
    </row>
    <row r="18" spans="1:20" ht="18" customHeight="1" x14ac:dyDescent="0.2">
      <c r="A18" s="24" t="s">
        <v>48</v>
      </c>
      <c r="B18" s="23" t="s">
        <v>68</v>
      </c>
      <c r="C18" s="218">
        <v>43192</v>
      </c>
      <c r="D18" s="219"/>
      <c r="E18" s="134">
        <v>43242</v>
      </c>
      <c r="F18" s="173" t="s">
        <v>126</v>
      </c>
      <c r="G18" s="149">
        <v>0.2</v>
      </c>
      <c r="H18" s="116">
        <v>99</v>
      </c>
      <c r="I18" s="148"/>
      <c r="J18" s="149"/>
      <c r="K18" s="146"/>
      <c r="L18" s="24"/>
      <c r="M18" s="46"/>
      <c r="N18" s="90"/>
    </row>
    <row r="19" spans="1:20" ht="18" customHeight="1" x14ac:dyDescent="0.2">
      <c r="A19" s="24" t="s">
        <v>48</v>
      </c>
      <c r="B19" s="23" t="s">
        <v>68</v>
      </c>
      <c r="C19" s="218">
        <v>43192</v>
      </c>
      <c r="D19" s="219"/>
      <c r="E19" s="134">
        <v>43242</v>
      </c>
      <c r="F19" s="147">
        <v>1.85</v>
      </c>
      <c r="G19" s="117">
        <v>2</v>
      </c>
      <c r="H19" s="116">
        <v>92.5</v>
      </c>
      <c r="I19" s="148"/>
      <c r="J19" s="150"/>
      <c r="K19" s="87"/>
      <c r="L19" s="24"/>
      <c r="M19" s="46"/>
      <c r="N19" s="90"/>
    </row>
    <row r="20" spans="1:20" ht="18" customHeight="1" x14ac:dyDescent="0.2">
      <c r="A20" s="24" t="s">
        <v>48</v>
      </c>
      <c r="B20" s="23" t="s">
        <v>68</v>
      </c>
      <c r="C20" s="218">
        <v>43192</v>
      </c>
      <c r="D20" s="219"/>
      <c r="E20" s="134">
        <v>43242</v>
      </c>
      <c r="F20" s="147">
        <v>9.84</v>
      </c>
      <c r="G20" s="100">
        <v>10</v>
      </c>
      <c r="H20" s="116">
        <v>98.4</v>
      </c>
      <c r="I20" s="24"/>
      <c r="J20" s="149"/>
      <c r="K20" s="116"/>
      <c r="L20" s="24"/>
      <c r="M20" s="46"/>
      <c r="N20" s="90"/>
    </row>
    <row r="21" spans="1:20" ht="18" customHeight="1" x14ac:dyDescent="0.2">
      <c r="A21" s="24" t="s">
        <v>48</v>
      </c>
      <c r="B21" s="23" t="s">
        <v>68</v>
      </c>
      <c r="C21" s="218">
        <v>43192</v>
      </c>
      <c r="D21" s="219"/>
      <c r="E21" s="134">
        <v>43242</v>
      </c>
      <c r="F21" s="173">
        <v>0.91300000000000003</v>
      </c>
      <c r="G21" s="117">
        <v>1</v>
      </c>
      <c r="H21" s="116">
        <v>91.3</v>
      </c>
      <c r="I21" s="160"/>
      <c r="J21" s="151"/>
      <c r="K21" s="110"/>
      <c r="L21" s="44"/>
      <c r="M21" s="47"/>
      <c r="N21" s="91"/>
    </row>
    <row r="22" spans="1:20" ht="18" customHeight="1" x14ac:dyDescent="0.2">
      <c r="A22" s="24" t="s">
        <v>47</v>
      </c>
      <c r="B22" s="23" t="s">
        <v>124</v>
      </c>
      <c r="C22" s="218">
        <v>43242</v>
      </c>
      <c r="D22" s="219"/>
      <c r="E22" s="134">
        <v>43242</v>
      </c>
      <c r="F22" s="93">
        <v>2.96</v>
      </c>
      <c r="G22" s="129" t="s">
        <v>127</v>
      </c>
      <c r="H22" s="179">
        <v>91.2</v>
      </c>
      <c r="I22" s="46"/>
      <c r="J22" s="118"/>
      <c r="K22" s="127"/>
      <c r="L22" s="46"/>
      <c r="M22" s="79"/>
      <c r="N22" s="90"/>
    </row>
    <row r="23" spans="1:20" ht="18" customHeight="1" thickBot="1" x14ac:dyDescent="0.25">
      <c r="A23" s="123" t="s">
        <v>47</v>
      </c>
      <c r="B23" s="120" t="s">
        <v>125</v>
      </c>
      <c r="C23" s="233">
        <v>43242</v>
      </c>
      <c r="D23" s="234"/>
      <c r="E23" s="125">
        <v>43242</v>
      </c>
      <c r="F23" s="124">
        <v>2.88</v>
      </c>
      <c r="G23" s="130" t="s">
        <v>128</v>
      </c>
      <c r="H23" s="180">
        <v>92.2</v>
      </c>
      <c r="I23" s="126"/>
      <c r="J23" s="121"/>
      <c r="K23" s="128"/>
      <c r="L23" s="126"/>
      <c r="M23" s="119"/>
      <c r="N23" s="122"/>
    </row>
    <row r="24" spans="1:20" ht="30" customHeight="1" thickBot="1" x14ac:dyDescent="0.25">
      <c r="A24" s="231"/>
      <c r="B24" s="232"/>
      <c r="C24" s="232"/>
      <c r="D24" s="232"/>
      <c r="E24" s="232"/>
      <c r="F24" s="232"/>
      <c r="G24" s="232"/>
      <c r="H24" s="232"/>
      <c r="I24" s="232"/>
      <c r="J24" s="232"/>
      <c r="K24" s="232"/>
      <c r="L24" s="232"/>
      <c r="M24" s="232"/>
      <c r="N24" s="232"/>
      <c r="O24" s="232"/>
      <c r="P24" s="232"/>
      <c r="Q24" s="232"/>
    </row>
    <row r="25" spans="1:20" ht="20.100000000000001" customHeight="1" x14ac:dyDescent="0.2">
      <c r="A25" s="81" t="s">
        <v>24</v>
      </c>
      <c r="B25" s="82"/>
      <c r="C25" s="82"/>
      <c r="D25" s="82"/>
      <c r="E25" s="82"/>
      <c r="F25" s="82"/>
      <c r="G25" s="82"/>
      <c r="H25" s="82"/>
      <c r="I25" s="82"/>
      <c r="J25" s="82"/>
      <c r="K25" s="82"/>
      <c r="L25" s="82"/>
      <c r="M25" s="82"/>
      <c r="N25" s="83"/>
      <c r="O25" s="1"/>
      <c r="P25" s="1"/>
      <c r="Q25" s="1"/>
      <c r="R25" s="1"/>
      <c r="S25" s="1"/>
      <c r="T25" s="1"/>
    </row>
    <row r="26" spans="1:20" ht="91.5" customHeight="1" thickBot="1" x14ac:dyDescent="0.25">
      <c r="A26" s="207" t="s">
        <v>119</v>
      </c>
      <c r="B26" s="227"/>
      <c r="C26" s="227"/>
      <c r="D26" s="227"/>
      <c r="E26" s="227"/>
      <c r="F26" s="227"/>
      <c r="G26" s="227"/>
      <c r="H26" s="227"/>
      <c r="I26" s="227"/>
      <c r="J26" s="227"/>
      <c r="K26" s="227"/>
      <c r="L26" s="227"/>
      <c r="M26" s="227"/>
      <c r="N26" s="228"/>
      <c r="O26" s="1"/>
      <c r="P26" s="1"/>
      <c r="Q26" s="1"/>
      <c r="R26" s="1"/>
      <c r="S26" s="1"/>
      <c r="T26" s="1"/>
    </row>
    <row r="27" spans="1:20" ht="36" customHeight="1" x14ac:dyDescent="0.2">
      <c r="A27" s="84" t="s">
        <v>2</v>
      </c>
      <c r="B27" s="85"/>
      <c r="C27" s="85"/>
      <c r="D27" s="85"/>
      <c r="E27" s="85"/>
      <c r="F27" s="85"/>
      <c r="G27" s="85"/>
      <c r="H27" s="85"/>
      <c r="I27" s="85"/>
      <c r="J27" s="85"/>
      <c r="K27" s="85"/>
      <c r="L27" s="85"/>
      <c r="M27" s="85"/>
      <c r="N27" s="85"/>
    </row>
    <row r="28" spans="1:20" ht="72.75" customHeight="1" x14ac:dyDescent="0.2">
      <c r="A28" s="229" t="s">
        <v>62</v>
      </c>
      <c r="B28" s="229"/>
      <c r="C28" s="229"/>
      <c r="D28" s="229"/>
      <c r="E28" s="229"/>
      <c r="F28" s="229"/>
      <c r="G28" s="229"/>
      <c r="H28" s="229"/>
      <c r="I28" s="230"/>
      <c r="J28" s="230"/>
      <c r="K28" s="230"/>
      <c r="L28" s="230"/>
      <c r="M28" s="230"/>
      <c r="N28" s="230"/>
    </row>
    <row r="29" spans="1:20" ht="20.100000000000001" customHeight="1" x14ac:dyDescent="0.2">
      <c r="A29" s="223"/>
      <c r="B29" s="223"/>
      <c r="C29" s="223"/>
      <c r="D29" s="223"/>
      <c r="E29" s="223"/>
      <c r="F29" s="223"/>
      <c r="G29" s="223"/>
      <c r="H29" s="223"/>
      <c r="I29" s="223"/>
      <c r="J29" s="223"/>
      <c r="K29" s="223"/>
      <c r="L29" s="223"/>
      <c r="M29" s="223"/>
      <c r="N29" s="223"/>
      <c r="O29" s="223"/>
      <c r="P29" s="223"/>
      <c r="Q29" s="223"/>
      <c r="R29" s="223"/>
      <c r="S29" s="223"/>
      <c r="T29" s="223"/>
    </row>
    <row r="30" spans="1:20" ht="20.100000000000001" customHeight="1" x14ac:dyDescent="0.2"/>
    <row r="31" spans="1:20" ht="20.100000000000001" customHeight="1" x14ac:dyDescent="0.2"/>
    <row r="32" spans="1:20"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sheetData>
  <mergeCells count="35">
    <mergeCell ref="A1:I1"/>
    <mergeCell ref="I13:K13"/>
    <mergeCell ref="F13:H13"/>
    <mergeCell ref="C20:D20"/>
    <mergeCell ref="E6:N6"/>
    <mergeCell ref="I9:K9"/>
    <mergeCell ref="F11:H11"/>
    <mergeCell ref="F9:H9"/>
    <mergeCell ref="A2:E2"/>
    <mergeCell ref="I8:K8"/>
    <mergeCell ref="A29:T29"/>
    <mergeCell ref="C14:D14"/>
    <mergeCell ref="C15:D15"/>
    <mergeCell ref="A26:N26"/>
    <mergeCell ref="A28:N28"/>
    <mergeCell ref="A24:Q24"/>
    <mergeCell ref="C19:D19"/>
    <mergeCell ref="C23:D23"/>
    <mergeCell ref="C22:D22"/>
    <mergeCell ref="C21:D21"/>
    <mergeCell ref="C18:D18"/>
    <mergeCell ref="C17:D17"/>
    <mergeCell ref="F8:H8"/>
    <mergeCell ref="L8:N8"/>
    <mergeCell ref="L10:N10"/>
    <mergeCell ref="L11:N11"/>
    <mergeCell ref="I11:K11"/>
    <mergeCell ref="F12:H12"/>
    <mergeCell ref="F10:H10"/>
    <mergeCell ref="I12:K12"/>
    <mergeCell ref="L9:N9"/>
    <mergeCell ref="I10:K10"/>
    <mergeCell ref="L12:N12"/>
    <mergeCell ref="L13:N13"/>
    <mergeCell ref="C16:D16"/>
  </mergeCells>
  <phoneticPr fontId="0" type="noConversion"/>
  <printOptions horizontalCentered="1"/>
  <pageMargins left="0" right="0" top="0.25" bottom="0.25" header="0" footer="0"/>
  <pageSetup scale="55" orientation="landscape" r:id="rId1"/>
  <headerFooter alignWithMargins="0">
    <oddHeader>&amp;RPage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4"/>
  <sheetViews>
    <sheetView tabSelected="1" topLeftCell="H7" zoomScaleNormal="100" workbookViewId="0">
      <selection activeCell="K10" sqref="K10"/>
    </sheetView>
  </sheetViews>
  <sheetFormatPr defaultRowHeight="12.75" x14ac:dyDescent="0.2"/>
  <cols>
    <col min="1" max="1" width="15.7109375" bestFit="1" customWidth="1"/>
    <col min="8" max="8" width="22.5703125" bestFit="1" customWidth="1"/>
    <col min="9" max="9" width="10.5703125" bestFit="1" customWidth="1"/>
    <col min="10" max="10" width="14.140625" bestFit="1" customWidth="1"/>
    <col min="11" max="11" width="15.28515625" bestFit="1" customWidth="1"/>
    <col min="12" max="12" width="17.85546875" bestFit="1" customWidth="1"/>
    <col min="17" max="17" width="14.7109375" bestFit="1" customWidth="1"/>
    <col min="18" max="18" width="17.28515625" bestFit="1" customWidth="1"/>
  </cols>
  <sheetData>
    <row r="1" spans="1:13" ht="15.75" thickBot="1" x14ac:dyDescent="0.25">
      <c r="A1" s="62" t="s">
        <v>32</v>
      </c>
      <c r="B1" s="181" t="s">
        <v>132</v>
      </c>
      <c r="C1" s="181" t="s">
        <v>133</v>
      </c>
      <c r="D1" s="181" t="s">
        <v>134</v>
      </c>
      <c r="E1" s="182" t="s">
        <v>25</v>
      </c>
      <c r="F1" s="64" t="s">
        <v>131</v>
      </c>
      <c r="G1" s="182" t="s">
        <v>136</v>
      </c>
      <c r="H1" s="181" t="s">
        <v>135</v>
      </c>
      <c r="I1" s="182" t="s">
        <v>140</v>
      </c>
      <c r="J1" s="182" t="s">
        <v>144</v>
      </c>
      <c r="K1" s="181" t="s">
        <v>141</v>
      </c>
      <c r="L1">
        <v>4.4999999999999998E-2</v>
      </c>
      <c r="M1" s="181" t="s">
        <v>152</v>
      </c>
    </row>
    <row r="2" spans="1:13" ht="14.25" x14ac:dyDescent="0.2">
      <c r="A2" s="80">
        <v>5</v>
      </c>
      <c r="B2">
        <v>6.09</v>
      </c>
      <c r="C2">
        <v>0.66700000000000004</v>
      </c>
      <c r="D2">
        <v>3.99</v>
      </c>
      <c r="E2" s="185">
        <f>(D2+C2)/C2</f>
        <v>6.9820089955022482</v>
      </c>
      <c r="F2" s="176">
        <v>0.35199999999999998</v>
      </c>
      <c r="H2" s="184">
        <f>F2*E2</f>
        <v>2.4576671664167913</v>
      </c>
      <c r="I2" s="183">
        <f t="shared" ref="I2:I19" si="0">(($H$33-H2)*$L$1)/$L$2</f>
        <v>0.11250791615301554</v>
      </c>
      <c r="J2" s="185">
        <f t="shared" ref="J2:J19" si="1">((1-H2/$H$33))*100</f>
        <v>60.410849423099592</v>
      </c>
      <c r="K2" s="182" t="s">
        <v>142</v>
      </c>
      <c r="L2">
        <v>1.5</v>
      </c>
      <c r="M2" s="181" t="s">
        <v>143</v>
      </c>
    </row>
    <row r="3" spans="1:13" ht="14.25" x14ac:dyDescent="0.2">
      <c r="A3" s="101" t="s">
        <v>80</v>
      </c>
      <c r="B3">
        <v>5.66</v>
      </c>
      <c r="C3">
        <v>0.97499999999999998</v>
      </c>
      <c r="D3">
        <v>3.9689999999999999</v>
      </c>
      <c r="E3" s="185">
        <f t="shared" ref="E3:E21" si="2">(D3+C3)/C3</f>
        <v>5.0707692307692307</v>
      </c>
      <c r="F3" s="153">
        <v>0.46200000000000002</v>
      </c>
      <c r="H3" s="184">
        <f t="shared" ref="H3:H21" si="3">F3*E3</f>
        <v>2.3426953846153848</v>
      </c>
      <c r="I3" s="183">
        <f t="shared" si="0"/>
        <v>0.11595706960705775</v>
      </c>
      <c r="J3" s="185">
        <f t="shared" si="1"/>
        <v>62.262863904159929</v>
      </c>
    </row>
    <row r="4" spans="1:13" ht="14.25" x14ac:dyDescent="0.2">
      <c r="A4" s="101">
        <v>10</v>
      </c>
      <c r="B4">
        <v>5.84</v>
      </c>
      <c r="C4">
        <v>0.71699999999999997</v>
      </c>
      <c r="D4">
        <v>4.0640000000000001</v>
      </c>
      <c r="E4" s="185">
        <f t="shared" si="2"/>
        <v>6.6680613668061364</v>
      </c>
      <c r="F4" s="156">
        <v>0.34399999999999997</v>
      </c>
      <c r="H4" s="184">
        <f t="shared" si="3"/>
        <v>2.2938131101813108</v>
      </c>
      <c r="I4" s="183">
        <f t="shared" si="0"/>
        <v>0.11742353784007996</v>
      </c>
      <c r="J4" s="185">
        <f t="shared" si="1"/>
        <v>63.050280422375202</v>
      </c>
    </row>
    <row r="5" spans="1:13" ht="14.25" x14ac:dyDescent="0.2">
      <c r="A5" s="101" t="s">
        <v>108</v>
      </c>
      <c r="B5">
        <v>5.69</v>
      </c>
      <c r="C5">
        <v>0.99399999999999999</v>
      </c>
      <c r="D5">
        <v>4.1399999999999997</v>
      </c>
      <c r="E5" s="185">
        <f t="shared" si="2"/>
        <v>5.1649899396378265</v>
      </c>
      <c r="F5" s="177">
        <v>0.44</v>
      </c>
      <c r="H5" s="184">
        <f t="shared" si="3"/>
        <v>2.2725955734406438</v>
      </c>
      <c r="I5" s="183">
        <f t="shared" si="0"/>
        <v>0.11806006394229997</v>
      </c>
      <c r="J5" s="185">
        <f t="shared" si="1"/>
        <v>63.392061550583001</v>
      </c>
    </row>
    <row r="6" spans="1:13" ht="14.25" x14ac:dyDescent="0.2">
      <c r="A6" s="101">
        <v>15</v>
      </c>
      <c r="B6">
        <v>5.81</v>
      </c>
      <c r="C6">
        <v>0.71199999999999997</v>
      </c>
      <c r="D6">
        <v>3.9790000000000001</v>
      </c>
      <c r="E6" s="185">
        <f t="shared" si="2"/>
        <v>6.588483146067416</v>
      </c>
      <c r="F6" s="156">
        <v>0.40600000000000003</v>
      </c>
      <c r="H6" s="184">
        <f t="shared" si="3"/>
        <v>2.6749241573033711</v>
      </c>
      <c r="I6" s="183">
        <f t="shared" si="0"/>
        <v>0.10599020642641815</v>
      </c>
      <c r="J6" s="185">
        <f t="shared" si="1"/>
        <v>56.911181183387072</v>
      </c>
    </row>
    <row r="7" spans="1:13" ht="14.25" x14ac:dyDescent="0.2">
      <c r="A7" s="101" t="s">
        <v>109</v>
      </c>
      <c r="B7">
        <v>5.69</v>
      </c>
      <c r="C7">
        <v>0.96599999999999997</v>
      </c>
      <c r="D7">
        <v>4.1219999999999999</v>
      </c>
      <c r="E7" s="185">
        <f t="shared" si="2"/>
        <v>5.2670807453416151</v>
      </c>
      <c r="F7" s="156">
        <v>0.43099999999999999</v>
      </c>
      <c r="H7" s="184">
        <f t="shared" si="3"/>
        <v>2.2701118012422361</v>
      </c>
      <c r="I7" s="183">
        <f t="shared" si="0"/>
        <v>0.1181345771082522</v>
      </c>
      <c r="J7" s="185">
        <f t="shared" si="1"/>
        <v>63.432071212145445</v>
      </c>
    </row>
    <row r="8" spans="1:13" ht="14.25" x14ac:dyDescent="0.2">
      <c r="A8" s="101">
        <v>20</v>
      </c>
      <c r="B8">
        <v>5.76</v>
      </c>
      <c r="C8">
        <v>0.70099999999999996</v>
      </c>
      <c r="D8">
        <v>3.98</v>
      </c>
      <c r="E8" s="185">
        <f t="shared" si="2"/>
        <v>6.6776034236804573</v>
      </c>
      <c r="F8" s="177">
        <v>0.39800000000000002</v>
      </c>
      <c r="H8" s="184">
        <f t="shared" si="3"/>
        <v>2.657686162624822</v>
      </c>
      <c r="I8" s="183">
        <f t="shared" si="0"/>
        <v>0.10650734626677462</v>
      </c>
      <c r="J8" s="185">
        <f t="shared" si="1"/>
        <v>57.188858151325682</v>
      </c>
    </row>
    <row r="9" spans="1:13" ht="14.25" x14ac:dyDescent="0.2">
      <c r="A9" s="101" t="s">
        <v>110</v>
      </c>
      <c r="B9">
        <v>5.69</v>
      </c>
      <c r="C9">
        <v>0.97799999999999998</v>
      </c>
      <c r="D9">
        <v>3.972</v>
      </c>
      <c r="E9" s="185">
        <f t="shared" si="2"/>
        <v>5.0613496932515343</v>
      </c>
      <c r="F9" s="177">
        <v>0.48099999999999998</v>
      </c>
      <c r="H9" s="184">
        <f t="shared" si="3"/>
        <v>2.4345092024539881</v>
      </c>
      <c r="I9" s="183">
        <f t="shared" si="0"/>
        <v>0.11320265507189964</v>
      </c>
      <c r="J9" s="185">
        <f t="shared" si="1"/>
        <v>60.783887780329437</v>
      </c>
    </row>
    <row r="10" spans="1:13" ht="14.25" x14ac:dyDescent="0.2">
      <c r="A10" s="101">
        <v>60</v>
      </c>
      <c r="B10">
        <v>5.57</v>
      </c>
      <c r="C10">
        <v>0.67400000000000004</v>
      </c>
      <c r="D10">
        <v>3.9950000000000001</v>
      </c>
      <c r="E10" s="185">
        <f t="shared" si="2"/>
        <v>6.9272997032640955</v>
      </c>
      <c r="F10" s="156">
        <v>0.30399999999999999</v>
      </c>
      <c r="H10" s="184">
        <f t="shared" si="3"/>
        <v>2.105899109792285</v>
      </c>
      <c r="I10" s="183">
        <f t="shared" si="0"/>
        <v>0.12306095785175071</v>
      </c>
      <c r="J10" s="185">
        <f t="shared" si="1"/>
        <v>66.077279260364818</v>
      </c>
    </row>
    <row r="11" spans="1:13" ht="14.25" x14ac:dyDescent="0.2">
      <c r="A11" s="101" t="s">
        <v>111</v>
      </c>
      <c r="B11">
        <v>5.58</v>
      </c>
      <c r="C11">
        <v>0.89800000000000002</v>
      </c>
      <c r="D11">
        <v>3.9729999999999999</v>
      </c>
      <c r="E11" s="185">
        <f t="shared" si="2"/>
        <v>5.424276169265033</v>
      </c>
      <c r="F11" s="156">
        <v>0.442</v>
      </c>
      <c r="H11" s="184">
        <f t="shared" si="3"/>
        <v>2.3975300668151447</v>
      </c>
      <c r="I11" s="183">
        <f t="shared" si="0"/>
        <v>0.11431202914106493</v>
      </c>
      <c r="J11" s="185">
        <f t="shared" si="1"/>
        <v>61.379563463763922</v>
      </c>
    </row>
    <row r="12" spans="1:13" ht="14.25" x14ac:dyDescent="0.2">
      <c r="A12" s="101">
        <v>240</v>
      </c>
      <c r="B12">
        <v>5.97</v>
      </c>
      <c r="C12">
        <v>0.68899999999999995</v>
      </c>
      <c r="D12">
        <v>3.9820000000000002</v>
      </c>
      <c r="E12" s="185">
        <f t="shared" si="2"/>
        <v>6.7793904208998557</v>
      </c>
      <c r="F12" s="166">
        <v>0.27600000000000002</v>
      </c>
      <c r="H12" s="184">
        <f t="shared" si="3"/>
        <v>1.8711117561683603</v>
      </c>
      <c r="I12" s="183">
        <f t="shared" si="0"/>
        <v>0.1301045784604685</v>
      </c>
      <c r="J12" s="185">
        <f t="shared" si="1"/>
        <v>69.859334057362176</v>
      </c>
    </row>
    <row r="13" spans="1:13" ht="14.25" x14ac:dyDescent="0.2">
      <c r="A13" s="101" t="s">
        <v>112</v>
      </c>
      <c r="B13">
        <v>5.86</v>
      </c>
      <c r="C13">
        <v>0.90300000000000002</v>
      </c>
      <c r="D13">
        <v>3.9820000000000002</v>
      </c>
      <c r="E13" s="185">
        <f t="shared" si="2"/>
        <v>5.4097452934662229</v>
      </c>
      <c r="F13" s="166">
        <v>0.41699999999999998</v>
      </c>
      <c r="H13" s="184">
        <f t="shared" si="3"/>
        <v>2.2558637873754148</v>
      </c>
      <c r="I13" s="183">
        <f t="shared" si="0"/>
        <v>0.11856201752425684</v>
      </c>
      <c r="J13" s="185">
        <f t="shared" si="1"/>
        <v>63.661584294349225</v>
      </c>
    </row>
    <row r="14" spans="1:13" ht="14.25" x14ac:dyDescent="0.2">
      <c r="A14" s="101">
        <v>720</v>
      </c>
      <c r="B14">
        <v>5.85</v>
      </c>
      <c r="C14">
        <v>0.66400000000000003</v>
      </c>
      <c r="D14">
        <v>3.964</v>
      </c>
      <c r="E14" s="185">
        <f t="shared" si="2"/>
        <v>6.9698795180722888</v>
      </c>
      <c r="F14" s="156">
        <v>0.24199999999999999</v>
      </c>
      <c r="H14" s="184">
        <f t="shared" si="3"/>
        <v>1.6867108433734939</v>
      </c>
      <c r="I14" s="183">
        <f t="shared" si="0"/>
        <v>0.13563660584431445</v>
      </c>
      <c r="J14" s="185">
        <f t="shared" si="1"/>
        <v>72.829742582531779</v>
      </c>
    </row>
    <row r="15" spans="1:13" ht="14.25" x14ac:dyDescent="0.2">
      <c r="A15" s="79" t="s">
        <v>113</v>
      </c>
      <c r="B15">
        <v>5.56</v>
      </c>
      <c r="C15">
        <v>0.97799999999999998</v>
      </c>
      <c r="D15">
        <v>3.9420000000000002</v>
      </c>
      <c r="E15" s="185">
        <f t="shared" si="2"/>
        <v>5.0306748466257671</v>
      </c>
      <c r="F15" s="156">
        <v>0.33</v>
      </c>
      <c r="H15" s="184">
        <f t="shared" si="3"/>
        <v>1.6601226993865033</v>
      </c>
      <c r="I15" s="183">
        <f t="shared" si="0"/>
        <v>0.13643425016392421</v>
      </c>
      <c r="J15" s="185">
        <f t="shared" si="1"/>
        <v>73.258035742095757</v>
      </c>
    </row>
    <row r="16" spans="1:13" ht="14.25" x14ac:dyDescent="0.2">
      <c r="A16" s="79">
        <v>1440</v>
      </c>
      <c r="B16">
        <v>6.07</v>
      </c>
      <c r="C16">
        <v>0.65300000000000002</v>
      </c>
      <c r="D16">
        <v>4.0449999999999999</v>
      </c>
      <c r="E16" s="185">
        <f t="shared" si="2"/>
        <v>7.1944869831546709</v>
      </c>
      <c r="F16" s="156">
        <v>0.20599999999999999</v>
      </c>
      <c r="H16" s="184">
        <f t="shared" si="3"/>
        <v>1.4820643185298621</v>
      </c>
      <c r="I16" s="183">
        <f t="shared" si="0"/>
        <v>0.14177600158962342</v>
      </c>
      <c r="J16" s="185">
        <f t="shared" si="1"/>
        <v>76.12627605857854</v>
      </c>
    </row>
    <row r="17" spans="1:21" ht="14.25" x14ac:dyDescent="0.2">
      <c r="A17" s="79" t="s">
        <v>114</v>
      </c>
      <c r="B17">
        <v>5.69</v>
      </c>
      <c r="C17">
        <v>0.99399999999999999</v>
      </c>
      <c r="D17">
        <v>3.956</v>
      </c>
      <c r="E17" s="185">
        <f t="shared" si="2"/>
        <v>4.9798792756539241</v>
      </c>
      <c r="F17" s="156">
        <v>0.33800000000000002</v>
      </c>
      <c r="H17" s="184">
        <f t="shared" si="3"/>
        <v>1.6831991951710263</v>
      </c>
      <c r="I17" s="183">
        <f t="shared" si="0"/>
        <v>0.13574195529038849</v>
      </c>
      <c r="J17" s="185">
        <f t="shared" si="1"/>
        <v>72.886309709016729</v>
      </c>
    </row>
    <row r="18" spans="1:21" ht="14.25" x14ac:dyDescent="0.2">
      <c r="A18" s="79">
        <v>2880</v>
      </c>
      <c r="B18">
        <v>6.01</v>
      </c>
      <c r="C18">
        <v>0.7</v>
      </c>
      <c r="D18">
        <v>3.9740000000000002</v>
      </c>
      <c r="E18" s="185">
        <f t="shared" si="2"/>
        <v>6.6771428571428579</v>
      </c>
      <c r="F18" s="156">
        <v>0.184</v>
      </c>
      <c r="G18" s="181" t="s">
        <v>130</v>
      </c>
      <c r="H18" s="184">
        <f t="shared" si="3"/>
        <v>1.2285942857142857</v>
      </c>
      <c r="I18" s="183">
        <f t="shared" si="0"/>
        <v>0.14938010257409071</v>
      </c>
      <c r="J18" s="185">
        <f t="shared" si="1"/>
        <v>80.209279417612706</v>
      </c>
    </row>
    <row r="19" spans="1:21" ht="14.25" x14ac:dyDescent="0.2">
      <c r="A19" s="79" t="s">
        <v>115</v>
      </c>
      <c r="B19">
        <v>5.72</v>
      </c>
      <c r="C19">
        <v>0.69799999999999995</v>
      </c>
      <c r="D19">
        <v>3.95</v>
      </c>
      <c r="E19" s="185">
        <f t="shared" si="2"/>
        <v>6.6590257879656161</v>
      </c>
      <c r="F19" s="156">
        <v>0.16600000000000001</v>
      </c>
      <c r="G19" s="181" t="s">
        <v>130</v>
      </c>
      <c r="H19" s="184">
        <f t="shared" si="3"/>
        <v>1.1053982808022924</v>
      </c>
      <c r="I19" s="183">
        <f t="shared" si="0"/>
        <v>0.15307598272145051</v>
      </c>
      <c r="J19" s="185">
        <f t="shared" si="1"/>
        <v>82.193773191049218</v>
      </c>
    </row>
    <row r="20" spans="1:21" ht="14.25" x14ac:dyDescent="0.2">
      <c r="A20" s="79" t="s">
        <v>116</v>
      </c>
      <c r="C20">
        <v>1.073</v>
      </c>
      <c r="D20">
        <v>4.0250000000000004</v>
      </c>
      <c r="E20" s="185">
        <f t="shared" si="2"/>
        <v>4.7511649580615103</v>
      </c>
      <c r="F20" s="154">
        <v>1.34</v>
      </c>
      <c r="H20" s="184">
        <f t="shared" si="3"/>
        <v>6.3665610438024238</v>
      </c>
    </row>
    <row r="21" spans="1:21" ht="14.25" x14ac:dyDescent="0.2">
      <c r="A21" s="79" t="s">
        <v>117</v>
      </c>
      <c r="C21">
        <v>1.2589999999999999</v>
      </c>
      <c r="D21">
        <v>3.9220000000000002</v>
      </c>
      <c r="E21" s="185">
        <f t="shared" si="2"/>
        <v>4.1151707704527407</v>
      </c>
      <c r="F21" s="154">
        <v>1.47</v>
      </c>
      <c r="H21" s="184">
        <f t="shared" si="3"/>
        <v>6.0493010325655288</v>
      </c>
    </row>
    <row r="22" spans="1:21" x14ac:dyDescent="0.2">
      <c r="A22" s="186"/>
      <c r="B22" s="186" t="s">
        <v>137</v>
      </c>
      <c r="D22" s="39"/>
      <c r="E22" s="39"/>
      <c r="F22" s="39"/>
      <c r="G22" s="39"/>
      <c r="H22" s="186" t="s">
        <v>137</v>
      </c>
      <c r="I22" s="181" t="s">
        <v>140</v>
      </c>
      <c r="J22" s="181" t="s">
        <v>144</v>
      </c>
      <c r="K22" t="s">
        <v>146</v>
      </c>
      <c r="L22" t="s">
        <v>147</v>
      </c>
    </row>
    <row r="23" spans="1:21" ht="13.5" thickBot="1" x14ac:dyDescent="0.25">
      <c r="B23" s="185">
        <f>AVERAGE(B2:B19)</f>
        <v>5.7838888888888889</v>
      </c>
      <c r="G23">
        <v>0</v>
      </c>
      <c r="I23">
        <v>0</v>
      </c>
      <c r="J23">
        <v>0</v>
      </c>
    </row>
    <row r="24" spans="1:21" ht="14.25" x14ac:dyDescent="0.2">
      <c r="B24" s="186" t="s">
        <v>138</v>
      </c>
      <c r="G24" s="80">
        <v>5</v>
      </c>
      <c r="H24" s="184">
        <f>AVERAGE(H2:H3)</f>
        <v>2.4001812755160881</v>
      </c>
      <c r="I24" s="184">
        <f>(($H$33-H24)*$L$1)/$L$2</f>
        <v>0.11423249288003663</v>
      </c>
      <c r="J24" s="185">
        <f t="shared" ref="J24:J32" si="4">((1-(H24/$H$33))*100)</f>
        <v>61.33685666362976</v>
      </c>
      <c r="K24" s="184">
        <f t="shared" ref="K24:K32" si="5">LN(H24)</f>
        <v>0.87554426596657919</v>
      </c>
      <c r="L24" s="184">
        <f>1/H24</f>
        <v>0.41663519759980611</v>
      </c>
    </row>
    <row r="25" spans="1:21" ht="14.25" x14ac:dyDescent="0.2">
      <c r="B25">
        <f>_xlfn.STDEV.P(B2:B19)</f>
        <v>0.16124994018565253</v>
      </c>
      <c r="G25" s="101">
        <v>10</v>
      </c>
      <c r="H25" s="184">
        <f>AVERAGE(H4:H5)</f>
        <v>2.2832043418109773</v>
      </c>
      <c r="I25" s="184">
        <f t="shared" ref="I25:I32" si="6">(($H$33-H25)*$L$1)/$L$2</f>
        <v>0.11774180089118996</v>
      </c>
      <c r="J25" s="185">
        <f t="shared" si="4"/>
        <v>63.221170986479102</v>
      </c>
      <c r="K25" s="184">
        <f t="shared" si="5"/>
        <v>0.82557986937272687</v>
      </c>
      <c r="L25" s="184">
        <f t="shared" ref="L25:L32" si="7">1/H25</f>
        <v>0.43798094707844959</v>
      </c>
    </row>
    <row r="26" spans="1:21" ht="14.25" x14ac:dyDescent="0.2">
      <c r="G26" s="101">
        <v>15</v>
      </c>
      <c r="H26" s="184">
        <f>AVERAGE(H6:H7)</f>
        <v>2.4725179792728036</v>
      </c>
      <c r="I26" s="184">
        <f t="shared" si="6"/>
        <v>0.11206239176733518</v>
      </c>
      <c r="J26" s="185">
        <f t="shared" si="4"/>
        <v>60.171626197766258</v>
      </c>
      <c r="K26" s="184">
        <f t="shared" si="5"/>
        <v>0.90523705618608863</v>
      </c>
      <c r="L26" s="184">
        <f t="shared" si="7"/>
        <v>0.40444599731246916</v>
      </c>
      <c r="T26" s="184">
        <f>(-0.0002*2880)+0.83</f>
        <v>0.25399999999999989</v>
      </c>
      <c r="U26" t="s">
        <v>150</v>
      </c>
    </row>
    <row r="27" spans="1:21" ht="14.25" x14ac:dyDescent="0.2">
      <c r="G27" s="101">
        <v>20</v>
      </c>
      <c r="H27" s="184">
        <f>AVERAGE(H8:H9)</f>
        <v>2.546097682539405</v>
      </c>
      <c r="I27" s="184">
        <f t="shared" si="6"/>
        <v>0.10985500066933714</v>
      </c>
      <c r="J27" s="185">
        <f t="shared" si="4"/>
        <v>58.986372965827563</v>
      </c>
      <c r="K27" s="184">
        <f t="shared" si="5"/>
        <v>0.93456186646104233</v>
      </c>
      <c r="L27" s="184">
        <f t="shared" si="7"/>
        <v>0.39275790825221935</v>
      </c>
    </row>
    <row r="28" spans="1:21" ht="14.25" x14ac:dyDescent="0.2">
      <c r="G28" s="101">
        <v>60</v>
      </c>
      <c r="H28" s="184">
        <f>AVERAGE(H10:H11)</f>
        <v>2.2517145883037148</v>
      </c>
      <c r="I28" s="184">
        <f t="shared" si="6"/>
        <v>0.11868649349640785</v>
      </c>
      <c r="J28" s="185">
        <f t="shared" si="4"/>
        <v>63.728421362064367</v>
      </c>
      <c r="K28" s="184">
        <f t="shared" si="5"/>
        <v>0.81169196525794007</v>
      </c>
      <c r="L28" s="184">
        <f t="shared" si="7"/>
        <v>0.44410601822912665</v>
      </c>
    </row>
    <row r="29" spans="1:21" ht="14.25" x14ac:dyDescent="0.2">
      <c r="G29" s="101">
        <v>240</v>
      </c>
      <c r="H29" s="184">
        <f>AVERAGE(H12:H13)</f>
        <v>2.0634877717718876</v>
      </c>
      <c r="I29" s="184">
        <f t="shared" si="6"/>
        <v>0.12433329799236266</v>
      </c>
      <c r="J29" s="185">
        <f t="shared" si="4"/>
        <v>66.760459175855701</v>
      </c>
      <c r="K29" s="184">
        <f t="shared" si="5"/>
        <v>0.72439764422826314</v>
      </c>
      <c r="L29" s="184">
        <f t="shared" si="7"/>
        <v>0.4846163925368524</v>
      </c>
    </row>
    <row r="30" spans="1:21" ht="14.25" x14ac:dyDescent="0.2">
      <c r="G30" s="101">
        <v>420</v>
      </c>
      <c r="H30" s="184">
        <f>AVERAGE(H14:H15)</f>
        <v>1.6734167713799986</v>
      </c>
      <c r="I30" s="184">
        <f t="shared" si="6"/>
        <v>0.13603542800411933</v>
      </c>
      <c r="J30" s="185">
        <f t="shared" si="4"/>
        <v>73.043889162313775</v>
      </c>
      <c r="K30" s="184">
        <f t="shared" si="5"/>
        <v>0.51486750716689256</v>
      </c>
      <c r="L30" s="184">
        <f t="shared" si="7"/>
        <v>0.59757976440940097</v>
      </c>
    </row>
    <row r="31" spans="1:21" ht="14.25" x14ac:dyDescent="0.2">
      <c r="G31" s="79">
        <v>1440</v>
      </c>
      <c r="H31" s="184">
        <f>AVERAGE(H16:H17)</f>
        <v>1.5826317568504442</v>
      </c>
      <c r="I31" s="184">
        <f t="shared" si="6"/>
        <v>0.13875897844000598</v>
      </c>
      <c r="J31" s="185">
        <f t="shared" si="4"/>
        <v>74.506292883797613</v>
      </c>
      <c r="K31" s="184">
        <f t="shared" si="5"/>
        <v>0.45908913024364972</v>
      </c>
      <c r="L31" s="184">
        <f t="shared" si="7"/>
        <v>0.63185892464970816</v>
      </c>
    </row>
    <row r="32" spans="1:21" ht="14.25" x14ac:dyDescent="0.2">
      <c r="G32" s="79">
        <v>2880</v>
      </c>
      <c r="H32" s="184">
        <f>AVERAGE(H18:H19)</f>
        <v>1.166996283258289</v>
      </c>
      <c r="I32" s="184">
        <f t="shared" si="6"/>
        <v>0.15122804264777062</v>
      </c>
      <c r="J32" s="185">
        <f t="shared" si="4"/>
        <v>81.201526304330955</v>
      </c>
      <c r="K32" s="184">
        <f t="shared" si="5"/>
        <v>0.15443316843070024</v>
      </c>
      <c r="L32" s="184">
        <f t="shared" si="7"/>
        <v>0.85690075825089151</v>
      </c>
    </row>
    <row r="33" spans="1:22" x14ac:dyDescent="0.2">
      <c r="A33">
        <v>0</v>
      </c>
      <c r="B33">
        <v>0</v>
      </c>
      <c r="C33">
        <v>0</v>
      </c>
      <c r="D33">
        <v>0</v>
      </c>
      <c r="H33" s="184">
        <f>AVERAGE(H20:H21)</f>
        <v>6.2079310381839763</v>
      </c>
    </row>
    <row r="34" spans="1:22" x14ac:dyDescent="0.2">
      <c r="H34" s="181" t="s">
        <v>139</v>
      </c>
      <c r="J34" s="181" t="s">
        <v>145</v>
      </c>
    </row>
    <row r="35" spans="1:22" x14ac:dyDescent="0.2">
      <c r="H35" s="184">
        <f>_xlfn.STDEV.P(H2:H3)</f>
        <v>5.7485890900703218E-2</v>
      </c>
      <c r="I35" s="184">
        <f>_xlfn.STDEV.P(I2:I3)</f>
        <v>1.7245767270211015E-3</v>
      </c>
      <c r="J35" s="185">
        <f>_xlfn.STDEV.P(J2:J3)</f>
        <v>0.92600724053016847</v>
      </c>
    </row>
    <row r="36" spans="1:22" x14ac:dyDescent="0.2">
      <c r="H36" s="184">
        <f>_xlfn.STDEV.P(H4:H5)</f>
        <v>1.0608768370333532E-2</v>
      </c>
      <c r="I36" s="184">
        <f>_xlfn.STDEV.P(I4:I5)</f>
        <v>3.182630511100043E-4</v>
      </c>
      <c r="J36" s="185">
        <f>_xlfn.STDEV.P(J4:J5)</f>
        <v>0.17089056410389958</v>
      </c>
    </row>
    <row r="37" spans="1:22" x14ac:dyDescent="0.2">
      <c r="H37" s="184">
        <f>_xlfn.STDEV.P(H6:H7)</f>
        <v>0.20240617803056749</v>
      </c>
      <c r="I37" s="184">
        <f>_xlfn.STDEV.P(I6:I7)</f>
        <v>6.0721853409170246E-3</v>
      </c>
      <c r="J37" s="185">
        <f>_xlfn.STDEV.P(J6:J7)</f>
        <v>3.2604450143791865</v>
      </c>
    </row>
    <row r="38" spans="1:22" x14ac:dyDescent="0.2">
      <c r="H38" s="184">
        <f>_xlfn.STDEV.P(H8:H9)</f>
        <v>0.111588480085417</v>
      </c>
      <c r="I38" s="184">
        <f>_xlfn.STDEV.P(I8:I9)</f>
        <v>3.3476544025625096E-3</v>
      </c>
      <c r="J38" s="185">
        <f>_xlfn.STDEV.P(J8:J9)</f>
        <v>1.7975148145018771</v>
      </c>
    </row>
    <row r="39" spans="1:22" x14ac:dyDescent="0.2">
      <c r="H39" s="184">
        <f>_xlfn.STDEV.P(H10:H11)</f>
        <v>0.14581547851142984</v>
      </c>
      <c r="I39" s="184">
        <f>_xlfn.STDEV.P(I10:I11)</f>
        <v>4.3744643553428886E-3</v>
      </c>
      <c r="J39" s="185">
        <f>_xlfn.STDEV.P(J10:J11)</f>
        <v>2.348857898300448</v>
      </c>
      <c r="T39" t="s">
        <v>148</v>
      </c>
      <c r="U39" t="s">
        <v>149</v>
      </c>
      <c r="V39">
        <v>1E-4</v>
      </c>
    </row>
    <row r="40" spans="1:22" x14ac:dyDescent="0.2">
      <c r="H40" s="184">
        <f>_xlfn.STDEV.P(H12:H13)</f>
        <v>0.19237601560352724</v>
      </c>
      <c r="I40" s="184">
        <f>_xlfn.STDEV.P(I12:I13)</f>
        <v>5.7712804681058286E-3</v>
      </c>
      <c r="J40" s="185">
        <f>_xlfn.STDEV.P(J12:J13)</f>
        <v>3.0988748815064753</v>
      </c>
    </row>
    <row r="41" spans="1:22" x14ac:dyDescent="0.2">
      <c r="H41" s="184">
        <f>_xlfn.STDEV.P(H14:H15)</f>
        <v>1.3294071993495304E-2</v>
      </c>
      <c r="I41" s="184">
        <f>_xlfn.STDEV.P(I14:I15)</f>
        <v>3.9882215980488467E-4</v>
      </c>
      <c r="J41" s="185">
        <f>_xlfn.STDEV.P(J14:J15)</f>
        <v>0.21414657978198903</v>
      </c>
      <c r="T41" s="184">
        <f>(0.0001*2880)+0.4342</f>
        <v>0.72219999999999995</v>
      </c>
      <c r="U41" t="s">
        <v>151</v>
      </c>
    </row>
    <row r="42" spans="1:22" x14ac:dyDescent="0.2">
      <c r="H42" s="184">
        <f>_xlfn.STDEV.P(H16:H17)</f>
        <v>0.10056743832058213</v>
      </c>
      <c r="I42" s="184">
        <f>_xlfn.STDEV.P(I16:I17)</f>
        <v>3.0170231496174649E-3</v>
      </c>
      <c r="J42" s="185">
        <f>_xlfn.STDEV.P(J16:J17)</f>
        <v>1.6199831747809057</v>
      </c>
    </row>
    <row r="43" spans="1:22" x14ac:dyDescent="0.2">
      <c r="H43" s="184">
        <f>_xlfn.STDEV.P(H18:H19)</f>
        <v>6.159800245599667E-2</v>
      </c>
      <c r="I43" s="184">
        <f>_xlfn.STDEV.P(I18:I19)</f>
        <v>1.8479400736799018E-3</v>
      </c>
      <c r="J43" s="185">
        <f>_xlfn.STDEV.P(J18:J19)</f>
        <v>0.99224688671825589</v>
      </c>
    </row>
    <row r="44" spans="1:22" x14ac:dyDescent="0.2">
      <c r="H44" s="184">
        <f>_xlfn.STDEV.P(H20:H21)</f>
        <v>0.15863000561844753</v>
      </c>
      <c r="I44" s="184" t="e">
        <f>_xlfn.STDEV.P(I20:I21)</f>
        <v>#DIV/0!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 Letter</vt:lpstr>
      <vt:lpstr>Data</vt:lpstr>
      <vt:lpstr>QC Data </vt:lpstr>
      <vt:lpstr>Sheet1</vt:lpstr>
      <vt:lpstr>'Cover Letter'!Print_Area</vt:lpstr>
      <vt:lpstr>Data!Print_Area</vt:lpstr>
      <vt:lpstr>'QC Data '!Print_Area</vt:lpstr>
      <vt:lpstr>Data!Print_Titles</vt:lpstr>
      <vt:lpstr>'QC Data '!Print_Titles</vt:lpstr>
    </vt:vector>
  </TitlesOfParts>
  <Company>MERSC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csmos</dc:creator>
  <cp:lastModifiedBy>Su, Chunming</cp:lastModifiedBy>
  <cp:lastPrinted>2018-05-22T18:10:20Z</cp:lastPrinted>
  <dcterms:created xsi:type="dcterms:W3CDTF">2002-08-09T14:27:40Z</dcterms:created>
  <dcterms:modified xsi:type="dcterms:W3CDTF">2020-03-12T15:47:34Z</dcterms:modified>
</cp:coreProperties>
</file>