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Wang\Documents\Lili files\Personal\Myself\My manuscripts\Multiple contaminants\IX paper\IX paper figures\Revised Figures\ORD QA review\"/>
    </mc:Choice>
  </mc:AlternateContent>
  <xr:revisionPtr revIDLastSave="0" documentId="8_{A551D06E-1912-4DC8-BB52-B6CFBD016553}" xr6:coauthVersionLast="41" xr6:coauthVersionMax="41" xr10:uidLastSave="{00000000-0000-0000-0000-000000000000}"/>
  <bookViews>
    <workbookView xWindow="-110" yWindow="-110" windowWidth="19420" windowHeight="14980" firstSheet="1" activeTab="3" xr2:uid="{00000000-000D-0000-FFFF-FFFF00000000}"/>
  </bookViews>
  <sheets>
    <sheet name="7_30 Elution Data" sheetId="4" r:id="rId1"/>
    <sheet name="Site 1 Elution Data" sheetId="7" r:id="rId2"/>
    <sheet name="Site 1 TDS Data" sheetId="9" r:id="rId3"/>
    <sheet name="Site 1 Elution Curve" sheetId="1" r:id="rId4"/>
    <sheet name="ESRI_MAPINFO_SHEET" sheetId="10" state="very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9" l="1"/>
  <c r="A16" i="9"/>
  <c r="A24" i="9"/>
  <c r="A28" i="9"/>
  <c r="A41" i="9"/>
  <c r="A69" i="9"/>
  <c r="A87" i="9"/>
  <c r="A88" i="9"/>
  <c r="A90" i="9"/>
  <c r="A154" i="9"/>
  <c r="A155" i="9"/>
  <c r="A157" i="9"/>
  <c r="A158" i="9"/>
  <c r="A160" i="9"/>
  <c r="A166" i="9"/>
  <c r="A169" i="9"/>
  <c r="A175" i="9"/>
  <c r="A178" i="9"/>
  <c r="A221" i="9"/>
  <c r="A223" i="9"/>
  <c r="A225" i="9"/>
  <c r="A232" i="9"/>
  <c r="A238" i="9"/>
</calcChain>
</file>

<file path=xl/sharedStrings.xml><?xml version="1.0" encoding="utf-8"?>
<sst xmlns="http://schemas.openxmlformats.org/spreadsheetml/2006/main" count="96" uniqueCount="87">
  <si>
    <t>J01157 / Fruitland ID - ION EXCHANGE ELUTION ANALYSIS</t>
  </si>
  <si>
    <t>DATE</t>
  </si>
  <si>
    <t>REGEN</t>
  </si>
  <si>
    <t>SAMPLE</t>
  </si>
  <si>
    <t>SPECIFIC</t>
  </si>
  <si>
    <t>COND.</t>
  </si>
  <si>
    <t>NOTES:</t>
  </si>
  <si>
    <t>STEP</t>
  </si>
  <si>
    <t>#</t>
  </si>
  <si>
    <t>GRAVITY</t>
  </si>
  <si>
    <t>UmMho</t>
  </si>
  <si>
    <t>T2 brine draw</t>
  </si>
  <si>
    <t>Tank 2 started regeneration at 9:28:48</t>
  </si>
  <si>
    <t>Reading values at zero seconds on clock = 9:30:00 AM</t>
  </si>
  <si>
    <t>SAMPLE TUBE FILLS IN TEN SECONDS</t>
  </si>
  <si>
    <t>Yellow tint to the regeneration waste</t>
  </si>
  <si>
    <t>pH 10</t>
  </si>
  <si>
    <t>Verified regneration inlet 1.06 sp gr</t>
  </si>
  <si>
    <t>Yellow color is gone</t>
  </si>
  <si>
    <t>1000 +</t>
  </si>
  <si>
    <t>slow rinse</t>
  </si>
  <si>
    <t>Conductivity in range of meter</t>
  </si>
  <si>
    <t>low</t>
  </si>
  <si>
    <t>fast rinse</t>
  </si>
  <si>
    <t>T2 online</t>
  </si>
  <si>
    <t>finished at 11:31:50, Tank 1 processed 16,000 gallons while Tank 2 was regenerating.</t>
  </si>
  <si>
    <t>FL Elution Study Results (09/22/05)</t>
  </si>
  <si>
    <t>SAMPLE ID</t>
  </si>
  <si>
    <t>ANALYTE NAME</t>
  </si>
  <si>
    <t>Time</t>
  </si>
  <si>
    <t>Nitrate</t>
  </si>
  <si>
    <t>Sulfate</t>
  </si>
  <si>
    <t>TDS</t>
  </si>
  <si>
    <t>Cl</t>
  </si>
  <si>
    <t>As</t>
  </si>
  <si>
    <t>Unit</t>
  </si>
  <si>
    <t>minutes</t>
  </si>
  <si>
    <t>mg/L as N</t>
  </si>
  <si>
    <t>mg/L</t>
  </si>
  <si>
    <t>ug/L</t>
  </si>
  <si>
    <t>FL-09-22-05-E1</t>
  </si>
  <si>
    <t>FL-09-22-05-E2</t>
  </si>
  <si>
    <t>FL-09-22-05-E3</t>
  </si>
  <si>
    <t>FL-09-22-05-E4</t>
  </si>
  <si>
    <t>FL-09-22-05-E5</t>
  </si>
  <si>
    <t>FL-09-22-05-E6</t>
  </si>
  <si>
    <t>FL-09-22-05-E7</t>
  </si>
  <si>
    <t>FL-09-22-05-E8</t>
  </si>
  <si>
    <t>FL-09-22-05-E9</t>
  </si>
  <si>
    <t>FL-09-22-05-E10</t>
  </si>
  <si>
    <t>FL-09-22-05-E11</t>
  </si>
  <si>
    <t>FL-09-22-05-E12</t>
  </si>
  <si>
    <t>FL-09-22-05-E13</t>
  </si>
  <si>
    <t>FL-09-22-05-E14</t>
  </si>
  <si>
    <t>FL-09-23-05-TA-ECB</t>
  </si>
  <si>
    <t>FL-09-23-05-TA-ECS</t>
  </si>
  <si>
    <t>FL-09-22-05-E15</t>
  </si>
  <si>
    <t>FL-09-22-05-E16</t>
  </si>
  <si>
    <t>FL-09-22-05-E17</t>
  </si>
  <si>
    <t>FL-09-22-05-E18</t>
  </si>
  <si>
    <t>FL-09-22-05-E19</t>
  </si>
  <si>
    <t>FL-09-22-05-E20</t>
  </si>
  <si>
    <t>FL-09-22-05-E21</t>
  </si>
  <si>
    <t>FL-09-22-05-E22</t>
  </si>
  <si>
    <t>FL-09-22-05-E23</t>
  </si>
  <si>
    <t>FL-09-22-05-E24</t>
  </si>
  <si>
    <t>FL-09-22-05-E25</t>
  </si>
  <si>
    <t>FL-09-22-05-E26</t>
  </si>
  <si>
    <t>FL-09-22-05-E27</t>
  </si>
  <si>
    <t>FL-09-22-05-E28</t>
  </si>
  <si>
    <t>FL-09-22-05-TB-ECB</t>
  </si>
  <si>
    <t>FL-09-22-05-TB-ECS</t>
  </si>
  <si>
    <t>Brine 1</t>
  </si>
  <si>
    <t>Brine 2</t>
  </si>
  <si>
    <t>Brine 3</t>
  </si>
  <si>
    <t>Regeneration of IX System at Fruitland</t>
  </si>
  <si>
    <t>Date</t>
  </si>
  <si>
    <t>Vessel A</t>
  </si>
  <si>
    <t>Vessel B</t>
  </si>
  <si>
    <t>Time (min)</t>
  </si>
  <si>
    <t>Regeneration Throughput (gal)</t>
  </si>
  <si>
    <t>TDS (g/L)</t>
  </si>
  <si>
    <t>pH</t>
  </si>
  <si>
    <t>Temp</t>
  </si>
  <si>
    <t>Finished Water Flowrate (gpm)</t>
  </si>
  <si>
    <t>Finished Water Throughput (kgal)</t>
  </si>
  <si>
    <t>Begin T2 Regeneration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</si>
</sst>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.0_);_(* \(#,##0.0\);_(* &quot;-&quot;??_);_(@_)"/>
    <numFmt numFmtId="168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7" fontId="1" fillId="0" borderId="0" xfId="1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8" fontId="1" fillId="0" borderId="0" xfId="1" applyNumberFormat="1" applyBorder="1"/>
    <xf numFmtId="167" fontId="1" fillId="0" borderId="0" xfId="1" applyNumberFormat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7" fontId="1" fillId="2" borderId="0" xfId="1" applyNumberFormat="1" applyFill="1" applyBorder="1" applyAlignment="1">
      <alignment horizontal="center"/>
    </xf>
    <xf numFmtId="0" fontId="0" fillId="0" borderId="0" xfId="0" applyFill="1" applyBorder="1"/>
    <xf numFmtId="168" fontId="1" fillId="0" borderId="0" xfId="1" applyNumberFormat="1" applyFont="1" applyFill="1" applyBorder="1"/>
    <xf numFmtId="0" fontId="0" fillId="0" borderId="2" xfId="0" applyFill="1" applyBorder="1"/>
    <xf numFmtId="0" fontId="0" fillId="0" borderId="2" xfId="0" applyBorder="1"/>
    <xf numFmtId="168" fontId="1" fillId="0" borderId="2" xfId="1" applyNumberFormat="1" applyFont="1" applyFill="1" applyBorder="1"/>
    <xf numFmtId="168" fontId="1" fillId="0" borderId="2" xfId="1" applyNumberFormat="1" applyBorder="1"/>
    <xf numFmtId="164" fontId="5" fillId="0" borderId="0" xfId="0" applyNumberFormat="1" applyFont="1"/>
    <xf numFmtId="0" fontId="5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164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3" xfId="0" applyFill="1" applyBorder="1"/>
    <xf numFmtId="0" fontId="4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06260223930566"/>
          <c:y val="0.13425156192825294"/>
          <c:w val="0.70290690508546116"/>
          <c:h val="0.7022392920324233"/>
        </c:manualLayout>
      </c:layout>
      <c:scatterChart>
        <c:scatterStyle val="lineMarker"/>
        <c:varyColors val="0"/>
        <c:ser>
          <c:idx val="2"/>
          <c:order val="0"/>
          <c:tx>
            <c:v>As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'Site 1 Elution Data'!$B$22:$B$35</c:f>
              <c:numCache>
                <c:formatCode>General</c:formatCode>
                <c:ptCount val="1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78</c:v>
                </c:pt>
                <c:pt idx="13">
                  <c:v>98</c:v>
                </c:pt>
              </c:numCache>
            </c:numRef>
          </c:xVal>
          <c:yVal>
            <c:numRef>
              <c:f>'Site 1 Elution Data'!$G$22:$G$35</c:f>
              <c:numCache>
                <c:formatCode>_(* #,##0.0_);_(* \(#,##0.0\);_(* "-"??_);_(@_)</c:formatCode>
                <c:ptCount val="14"/>
                <c:pt idx="0">
                  <c:v>6.47</c:v>
                </c:pt>
                <c:pt idx="1">
                  <c:v>18428</c:v>
                </c:pt>
                <c:pt idx="2">
                  <c:v>11520</c:v>
                </c:pt>
                <c:pt idx="3">
                  <c:v>5441</c:v>
                </c:pt>
                <c:pt idx="4">
                  <c:v>3555</c:v>
                </c:pt>
                <c:pt idx="5">
                  <c:v>2608</c:v>
                </c:pt>
                <c:pt idx="6">
                  <c:v>1899</c:v>
                </c:pt>
                <c:pt idx="7">
                  <c:v>1799</c:v>
                </c:pt>
                <c:pt idx="8">
                  <c:v>1917</c:v>
                </c:pt>
                <c:pt idx="9">
                  <c:v>1709</c:v>
                </c:pt>
                <c:pt idx="10">
                  <c:v>74.3</c:v>
                </c:pt>
                <c:pt idx="11">
                  <c:v>19.100000000000001</c:v>
                </c:pt>
                <c:pt idx="12">
                  <c:v>23</c:v>
                </c:pt>
                <c:pt idx="13">
                  <c:v>35.700000000000003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BE1-4105-AE9B-BADD70FAF7F6}"/>
            </c:ext>
          </c:extLst>
        </c:ser>
        <c:ser>
          <c:idx val="0"/>
          <c:order val="1"/>
          <c:tx>
            <c:v>NO3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'Site 1 Elution Data'!$B$22:$B$35</c:f>
              <c:numCache>
                <c:formatCode>General</c:formatCode>
                <c:ptCount val="1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78</c:v>
                </c:pt>
                <c:pt idx="13">
                  <c:v>98</c:v>
                </c:pt>
              </c:numCache>
            </c:numRef>
          </c:xVal>
          <c:yVal>
            <c:numRef>
              <c:f>'Site 1 Elution Data'!$C$22:$C$35</c:f>
              <c:numCache>
                <c:formatCode>_(* #,##0.0_);_(* \(#,##0.0\);_(* "-"??_);_(@_)</c:formatCode>
                <c:ptCount val="14"/>
                <c:pt idx="0">
                  <c:v>14.5</c:v>
                </c:pt>
                <c:pt idx="1">
                  <c:v>508</c:v>
                </c:pt>
                <c:pt idx="2">
                  <c:v>1490</c:v>
                </c:pt>
                <c:pt idx="3">
                  <c:v>2260</c:v>
                </c:pt>
                <c:pt idx="4">
                  <c:v>1600</c:v>
                </c:pt>
                <c:pt idx="5">
                  <c:v>1280</c:v>
                </c:pt>
                <c:pt idx="6">
                  <c:v>987</c:v>
                </c:pt>
                <c:pt idx="7">
                  <c:v>721</c:v>
                </c:pt>
                <c:pt idx="8">
                  <c:v>614</c:v>
                </c:pt>
                <c:pt idx="9">
                  <c:v>477</c:v>
                </c:pt>
                <c:pt idx="10">
                  <c:v>29.4</c:v>
                </c:pt>
                <c:pt idx="11">
                  <c:v>6.56</c:v>
                </c:pt>
                <c:pt idx="12">
                  <c:v>3.01</c:v>
                </c:pt>
                <c:pt idx="13">
                  <c:v>3.15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BE1-4105-AE9B-BADD70FAF7F6}"/>
            </c:ext>
          </c:extLst>
        </c:ser>
        <c:ser>
          <c:idx val="1"/>
          <c:order val="2"/>
          <c:tx>
            <c:v>SO4</c:v>
          </c:tx>
          <c:spPr>
            <a:ln w="12700">
              <a:solidFill>
                <a:schemeClr val="accent6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chemeClr val="accent6"/>
                </a:solidFill>
                <a:prstDash val="solid"/>
              </a:ln>
            </c:spPr>
          </c:marker>
          <c:xVal>
            <c:numRef>
              <c:f>'Site 1 Elution Data'!$B$22:$B$35</c:f>
              <c:numCache>
                <c:formatCode>General</c:formatCode>
                <c:ptCount val="14"/>
                <c:pt idx="0">
                  <c:v>4</c:v>
                </c:pt>
                <c:pt idx="1">
                  <c:v>8</c:v>
                </c:pt>
                <c:pt idx="2">
                  <c:v>12</c:v>
                </c:pt>
                <c:pt idx="3">
                  <c:v>16</c:v>
                </c:pt>
                <c:pt idx="4">
                  <c:v>20</c:v>
                </c:pt>
                <c:pt idx="5">
                  <c:v>24</c:v>
                </c:pt>
                <c:pt idx="6">
                  <c:v>28</c:v>
                </c:pt>
                <c:pt idx="7">
                  <c:v>32</c:v>
                </c:pt>
                <c:pt idx="8">
                  <c:v>36</c:v>
                </c:pt>
                <c:pt idx="9">
                  <c:v>40</c:v>
                </c:pt>
                <c:pt idx="10">
                  <c:v>50</c:v>
                </c:pt>
                <c:pt idx="11">
                  <c:v>60</c:v>
                </c:pt>
                <c:pt idx="12">
                  <c:v>78</c:v>
                </c:pt>
                <c:pt idx="13">
                  <c:v>98</c:v>
                </c:pt>
              </c:numCache>
            </c:numRef>
          </c:xVal>
          <c:yVal>
            <c:numRef>
              <c:f>'Site 1 Elution Data'!$D$22:$D$35</c:f>
              <c:numCache>
                <c:formatCode>_(* #,##0.0_);_(* \(#,##0.0\);_(* "-"??_);_(@_)</c:formatCode>
                <c:ptCount val="14"/>
                <c:pt idx="0">
                  <c:v>1500</c:v>
                </c:pt>
                <c:pt idx="1">
                  <c:v>37000</c:v>
                </c:pt>
                <c:pt idx="2">
                  <c:v>49000</c:v>
                </c:pt>
                <c:pt idx="3">
                  <c:v>12000</c:v>
                </c:pt>
                <c:pt idx="4">
                  <c:v>5000</c:v>
                </c:pt>
                <c:pt idx="5">
                  <c:v>2400</c:v>
                </c:pt>
                <c:pt idx="6">
                  <c:v>1400</c:v>
                </c:pt>
                <c:pt idx="7">
                  <c:v>812</c:v>
                </c:pt>
                <c:pt idx="8">
                  <c:v>676</c:v>
                </c:pt>
                <c:pt idx="9">
                  <c:v>538</c:v>
                </c:pt>
                <c:pt idx="10">
                  <c:v>24</c:v>
                </c:pt>
                <c:pt idx="11">
                  <c:v>4.0999999999999996</c:v>
                </c:pt>
                <c:pt idx="12">
                  <c:v>1.4</c:v>
                </c:pt>
                <c:pt idx="13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BE1-4105-AE9B-BADD70FAF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179016"/>
        <c:axId val="1"/>
      </c:scatterChart>
      <c:scatterChart>
        <c:scatterStyle val="lineMarker"/>
        <c:varyColors val="0"/>
        <c:ser>
          <c:idx val="3"/>
          <c:order val="3"/>
          <c:tx>
            <c:v>TDS</c:v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circle"/>
            <c:size val="5"/>
            <c:spPr>
              <a:noFill/>
              <a:ln>
                <a:solidFill>
                  <a:schemeClr val="accent2"/>
                </a:solidFill>
                <a:prstDash val="solid"/>
              </a:ln>
            </c:spPr>
          </c:marker>
          <c:xVal>
            <c:numRef>
              <c:f>'Site 1 TDS Data'!$A$149:$A$277</c:f>
              <c:numCache>
                <c:formatCode>0.0</c:formatCode>
                <c:ptCount val="129"/>
                <c:pt idx="0">
                  <c:v>2</c:v>
                </c:pt>
                <c:pt idx="1">
                  <c:v>3.5</c:v>
                </c:pt>
                <c:pt idx="2">
                  <c:v>4</c:v>
                </c:pt>
                <c:pt idx="3">
                  <c:v>5</c:v>
                </c:pt>
                <c:pt idx="4">
                  <c:v>5.5</c:v>
                </c:pt>
                <c:pt idx="5">
                  <c:v>5.666666666666667</c:v>
                </c:pt>
                <c:pt idx="6">
                  <c:v>5.833333333333333</c:v>
                </c:pt>
                <c:pt idx="7">
                  <c:v>6</c:v>
                </c:pt>
                <c:pt idx="8">
                  <c:v>6.166666666666667</c:v>
                </c:pt>
                <c:pt idx="9">
                  <c:v>6.333333333333333</c:v>
                </c:pt>
                <c:pt idx="10">
                  <c:v>6.5</c:v>
                </c:pt>
                <c:pt idx="11">
                  <c:v>6.666666666666667</c:v>
                </c:pt>
                <c:pt idx="12">
                  <c:v>6.8</c:v>
                </c:pt>
                <c:pt idx="13">
                  <c:v>7</c:v>
                </c:pt>
                <c:pt idx="14">
                  <c:v>7.2</c:v>
                </c:pt>
                <c:pt idx="15">
                  <c:v>7.3</c:v>
                </c:pt>
                <c:pt idx="16">
                  <c:v>7.5</c:v>
                </c:pt>
                <c:pt idx="17">
                  <c:v>7.666666666666667</c:v>
                </c:pt>
                <c:pt idx="18">
                  <c:v>7.8</c:v>
                </c:pt>
                <c:pt idx="19">
                  <c:v>8</c:v>
                </c:pt>
                <c:pt idx="20">
                  <c:v>8.1666666666666661</c:v>
                </c:pt>
                <c:pt idx="21">
                  <c:v>8.3000000000000007</c:v>
                </c:pt>
                <c:pt idx="22">
                  <c:v>8.5</c:v>
                </c:pt>
                <c:pt idx="23">
                  <c:v>8.6999999999999993</c:v>
                </c:pt>
                <c:pt idx="24">
                  <c:v>9</c:v>
                </c:pt>
                <c:pt idx="25">
                  <c:v>9.5</c:v>
                </c:pt>
                <c:pt idx="26">
                  <c:v>10.25</c:v>
                </c:pt>
                <c:pt idx="27">
                  <c:v>10.8</c:v>
                </c:pt>
                <c:pt idx="28">
                  <c:v>12</c:v>
                </c:pt>
                <c:pt idx="29">
                  <c:v>12.666666666666666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14.5</c:v>
                </c:pt>
                <c:pt idx="34">
                  <c:v>15</c:v>
                </c:pt>
                <c:pt idx="35">
                  <c:v>15.5</c:v>
                </c:pt>
                <c:pt idx="36">
                  <c:v>16</c:v>
                </c:pt>
                <c:pt idx="37">
                  <c:v>16.5</c:v>
                </c:pt>
                <c:pt idx="38">
                  <c:v>17</c:v>
                </c:pt>
                <c:pt idx="39">
                  <c:v>17.5</c:v>
                </c:pt>
                <c:pt idx="40">
                  <c:v>18.5</c:v>
                </c:pt>
                <c:pt idx="41">
                  <c:v>19</c:v>
                </c:pt>
                <c:pt idx="42">
                  <c:v>19.5</c:v>
                </c:pt>
                <c:pt idx="43">
                  <c:v>20</c:v>
                </c:pt>
                <c:pt idx="44">
                  <c:v>20.5</c:v>
                </c:pt>
                <c:pt idx="45">
                  <c:v>21.5</c:v>
                </c:pt>
                <c:pt idx="46">
                  <c:v>22.5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31.5</c:v>
                </c:pt>
                <c:pt idx="56">
                  <c:v>32</c:v>
                </c:pt>
                <c:pt idx="57">
                  <c:v>33</c:v>
                </c:pt>
                <c:pt idx="58">
                  <c:v>34</c:v>
                </c:pt>
                <c:pt idx="59">
                  <c:v>35</c:v>
                </c:pt>
                <c:pt idx="60">
                  <c:v>36</c:v>
                </c:pt>
                <c:pt idx="61">
                  <c:v>37</c:v>
                </c:pt>
                <c:pt idx="62">
                  <c:v>38</c:v>
                </c:pt>
                <c:pt idx="63">
                  <c:v>39</c:v>
                </c:pt>
                <c:pt idx="64">
                  <c:v>40</c:v>
                </c:pt>
                <c:pt idx="65">
                  <c:v>40.299999999999997</c:v>
                </c:pt>
                <c:pt idx="66">
                  <c:v>40.5</c:v>
                </c:pt>
                <c:pt idx="67">
                  <c:v>40.799999999999997</c:v>
                </c:pt>
                <c:pt idx="68">
                  <c:v>41</c:v>
                </c:pt>
                <c:pt idx="69">
                  <c:v>41.5</c:v>
                </c:pt>
                <c:pt idx="70">
                  <c:v>42</c:v>
                </c:pt>
                <c:pt idx="71">
                  <c:v>42.3</c:v>
                </c:pt>
                <c:pt idx="72">
                  <c:v>42.416666666666664</c:v>
                </c:pt>
                <c:pt idx="73">
                  <c:v>42.5</c:v>
                </c:pt>
                <c:pt idx="74">
                  <c:v>42.666666666666664</c:v>
                </c:pt>
                <c:pt idx="75">
                  <c:v>43</c:v>
                </c:pt>
                <c:pt idx="76">
                  <c:v>43.166666666666664</c:v>
                </c:pt>
                <c:pt idx="77">
                  <c:v>43.3</c:v>
                </c:pt>
                <c:pt idx="78">
                  <c:v>43.5</c:v>
                </c:pt>
                <c:pt idx="79">
                  <c:v>43.7</c:v>
                </c:pt>
                <c:pt idx="80">
                  <c:v>44</c:v>
                </c:pt>
                <c:pt idx="81">
                  <c:v>44.15</c:v>
                </c:pt>
                <c:pt idx="82">
                  <c:v>44.5</c:v>
                </c:pt>
                <c:pt idx="83">
                  <c:v>44.75</c:v>
                </c:pt>
                <c:pt idx="84">
                  <c:v>45</c:v>
                </c:pt>
                <c:pt idx="85">
                  <c:v>45.3</c:v>
                </c:pt>
                <c:pt idx="86">
                  <c:v>45.5</c:v>
                </c:pt>
                <c:pt idx="87">
                  <c:v>45.8</c:v>
                </c:pt>
                <c:pt idx="88">
                  <c:v>46</c:v>
                </c:pt>
                <c:pt idx="89">
                  <c:v>46.25</c:v>
                </c:pt>
                <c:pt idx="90">
                  <c:v>46.5</c:v>
                </c:pt>
                <c:pt idx="91">
                  <c:v>46.8</c:v>
                </c:pt>
                <c:pt idx="92">
                  <c:v>47</c:v>
                </c:pt>
                <c:pt idx="93">
                  <c:v>47.3</c:v>
                </c:pt>
                <c:pt idx="94">
                  <c:v>47.5</c:v>
                </c:pt>
                <c:pt idx="95">
                  <c:v>47.8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55.5</c:v>
                </c:pt>
                <c:pt idx="110">
                  <c:v>56</c:v>
                </c:pt>
                <c:pt idx="111">
                  <c:v>57</c:v>
                </c:pt>
                <c:pt idx="112">
                  <c:v>58</c:v>
                </c:pt>
                <c:pt idx="113">
                  <c:v>59</c:v>
                </c:pt>
                <c:pt idx="114">
                  <c:v>60</c:v>
                </c:pt>
                <c:pt idx="115">
                  <c:v>61</c:v>
                </c:pt>
                <c:pt idx="116">
                  <c:v>62</c:v>
                </c:pt>
                <c:pt idx="117">
                  <c:v>67</c:v>
                </c:pt>
                <c:pt idx="118">
                  <c:v>69</c:v>
                </c:pt>
                <c:pt idx="119">
                  <c:v>73</c:v>
                </c:pt>
                <c:pt idx="120">
                  <c:v>78</c:v>
                </c:pt>
                <c:pt idx="121">
                  <c:v>84</c:v>
                </c:pt>
                <c:pt idx="122">
                  <c:v>90</c:v>
                </c:pt>
                <c:pt idx="123">
                  <c:v>93</c:v>
                </c:pt>
                <c:pt idx="124">
                  <c:v>94</c:v>
                </c:pt>
                <c:pt idx="125">
                  <c:v>95</c:v>
                </c:pt>
                <c:pt idx="126">
                  <c:v>96</c:v>
                </c:pt>
                <c:pt idx="127">
                  <c:v>97</c:v>
                </c:pt>
                <c:pt idx="128">
                  <c:v>98</c:v>
                </c:pt>
              </c:numCache>
            </c:numRef>
          </c:xVal>
          <c:yVal>
            <c:numRef>
              <c:f>'Site 1 TDS Data'!$C$149:$C$277</c:f>
              <c:numCache>
                <c:formatCode>General</c:formatCode>
                <c:ptCount val="129"/>
                <c:pt idx="0">
                  <c:v>1.67</c:v>
                </c:pt>
                <c:pt idx="1">
                  <c:v>1.05</c:v>
                </c:pt>
                <c:pt idx="2">
                  <c:v>1.65</c:v>
                </c:pt>
                <c:pt idx="3">
                  <c:v>2.2200000000000002</c:v>
                </c:pt>
                <c:pt idx="4">
                  <c:v>5.8</c:v>
                </c:pt>
                <c:pt idx="5">
                  <c:v>8.7100000000000009</c:v>
                </c:pt>
                <c:pt idx="6">
                  <c:v>11.32</c:v>
                </c:pt>
                <c:pt idx="7">
                  <c:v>13.7</c:v>
                </c:pt>
                <c:pt idx="8">
                  <c:v>16</c:v>
                </c:pt>
                <c:pt idx="9">
                  <c:v>18.7</c:v>
                </c:pt>
                <c:pt idx="10">
                  <c:v>20.6</c:v>
                </c:pt>
                <c:pt idx="11">
                  <c:v>22.4</c:v>
                </c:pt>
                <c:pt idx="12">
                  <c:v>24.1</c:v>
                </c:pt>
                <c:pt idx="13">
                  <c:v>25.7</c:v>
                </c:pt>
                <c:pt idx="14">
                  <c:v>27.8</c:v>
                </c:pt>
                <c:pt idx="15">
                  <c:v>29</c:v>
                </c:pt>
                <c:pt idx="16">
                  <c:v>30.5</c:v>
                </c:pt>
                <c:pt idx="17">
                  <c:v>31.6</c:v>
                </c:pt>
                <c:pt idx="18">
                  <c:v>32.700000000000003</c:v>
                </c:pt>
                <c:pt idx="20">
                  <c:v>35.1</c:v>
                </c:pt>
                <c:pt idx="21">
                  <c:v>36</c:v>
                </c:pt>
                <c:pt idx="22">
                  <c:v>36</c:v>
                </c:pt>
                <c:pt idx="23">
                  <c:v>37.5</c:v>
                </c:pt>
                <c:pt idx="24">
                  <c:v>39</c:v>
                </c:pt>
                <c:pt idx="25">
                  <c:v>40.9</c:v>
                </c:pt>
                <c:pt idx="26">
                  <c:v>43.2</c:v>
                </c:pt>
                <c:pt idx="27">
                  <c:v>44.5</c:v>
                </c:pt>
                <c:pt idx="28">
                  <c:v>47.9</c:v>
                </c:pt>
                <c:pt idx="29">
                  <c:v>44.3</c:v>
                </c:pt>
                <c:pt idx="30">
                  <c:v>44.5</c:v>
                </c:pt>
                <c:pt idx="31">
                  <c:v>50</c:v>
                </c:pt>
                <c:pt idx="32">
                  <c:v>50.5</c:v>
                </c:pt>
                <c:pt idx="33">
                  <c:v>51.7</c:v>
                </c:pt>
                <c:pt idx="34">
                  <c:v>54.7</c:v>
                </c:pt>
                <c:pt idx="35">
                  <c:v>57.8</c:v>
                </c:pt>
                <c:pt idx="36">
                  <c:v>59.9</c:v>
                </c:pt>
                <c:pt idx="37">
                  <c:v>62.4</c:v>
                </c:pt>
                <c:pt idx="38">
                  <c:v>64.8</c:v>
                </c:pt>
                <c:pt idx="39">
                  <c:v>67.3</c:v>
                </c:pt>
                <c:pt idx="40">
                  <c:v>70.8</c:v>
                </c:pt>
                <c:pt idx="41">
                  <c:v>70.8</c:v>
                </c:pt>
                <c:pt idx="42">
                  <c:v>70.7</c:v>
                </c:pt>
                <c:pt idx="43">
                  <c:v>70.3</c:v>
                </c:pt>
                <c:pt idx="44">
                  <c:v>70.5</c:v>
                </c:pt>
                <c:pt idx="45">
                  <c:v>70.599999999999994</c:v>
                </c:pt>
                <c:pt idx="46">
                  <c:v>71.599999999999994</c:v>
                </c:pt>
                <c:pt idx="47">
                  <c:v>72.400000000000006</c:v>
                </c:pt>
                <c:pt idx="48">
                  <c:v>75</c:v>
                </c:pt>
                <c:pt idx="49">
                  <c:v>76.2</c:v>
                </c:pt>
                <c:pt idx="50">
                  <c:v>77.599999999999994</c:v>
                </c:pt>
                <c:pt idx="51">
                  <c:v>78.8</c:v>
                </c:pt>
                <c:pt idx="52">
                  <c:v>79.599999999999994</c:v>
                </c:pt>
                <c:pt idx="53">
                  <c:v>80.599999999999994</c:v>
                </c:pt>
                <c:pt idx="54">
                  <c:v>81.3</c:v>
                </c:pt>
                <c:pt idx="55">
                  <c:v>82.5</c:v>
                </c:pt>
                <c:pt idx="56">
                  <c:v>82.6</c:v>
                </c:pt>
                <c:pt idx="57">
                  <c:v>82.9</c:v>
                </c:pt>
                <c:pt idx="58">
                  <c:v>83.3</c:v>
                </c:pt>
                <c:pt idx="59">
                  <c:v>83.8</c:v>
                </c:pt>
                <c:pt idx="60">
                  <c:v>84.2</c:v>
                </c:pt>
                <c:pt idx="61">
                  <c:v>84.3</c:v>
                </c:pt>
                <c:pt idx="62">
                  <c:v>84.4</c:v>
                </c:pt>
                <c:pt idx="63">
                  <c:v>84.4</c:v>
                </c:pt>
                <c:pt idx="64">
                  <c:v>82</c:v>
                </c:pt>
                <c:pt idx="65">
                  <c:v>76.7</c:v>
                </c:pt>
                <c:pt idx="66">
                  <c:v>73.3</c:v>
                </c:pt>
                <c:pt idx="67">
                  <c:v>65.2</c:v>
                </c:pt>
                <c:pt idx="68">
                  <c:v>59</c:v>
                </c:pt>
                <c:pt idx="69">
                  <c:v>49</c:v>
                </c:pt>
                <c:pt idx="70">
                  <c:v>40.6</c:v>
                </c:pt>
                <c:pt idx="71">
                  <c:v>37.799999999999997</c:v>
                </c:pt>
                <c:pt idx="72">
                  <c:v>38</c:v>
                </c:pt>
                <c:pt idx="73">
                  <c:v>35.200000000000003</c:v>
                </c:pt>
                <c:pt idx="74">
                  <c:v>31</c:v>
                </c:pt>
                <c:pt idx="75">
                  <c:v>28.6</c:v>
                </c:pt>
                <c:pt idx="76">
                  <c:v>27.5</c:v>
                </c:pt>
                <c:pt idx="77">
                  <c:v>25.6</c:v>
                </c:pt>
                <c:pt idx="78">
                  <c:v>23.9</c:v>
                </c:pt>
                <c:pt idx="79">
                  <c:v>22.3</c:v>
                </c:pt>
                <c:pt idx="80">
                  <c:v>14.8</c:v>
                </c:pt>
                <c:pt idx="81">
                  <c:v>18.100000000000001</c:v>
                </c:pt>
                <c:pt idx="82">
                  <c:v>17.100000000000001</c:v>
                </c:pt>
                <c:pt idx="83">
                  <c:v>15.5</c:v>
                </c:pt>
                <c:pt idx="84">
                  <c:v>14</c:v>
                </c:pt>
                <c:pt idx="85">
                  <c:v>13.53</c:v>
                </c:pt>
                <c:pt idx="86">
                  <c:v>12.94</c:v>
                </c:pt>
                <c:pt idx="87">
                  <c:v>11.55</c:v>
                </c:pt>
                <c:pt idx="88">
                  <c:v>11.12</c:v>
                </c:pt>
                <c:pt idx="89">
                  <c:v>10.3</c:v>
                </c:pt>
                <c:pt idx="90">
                  <c:v>9.76</c:v>
                </c:pt>
                <c:pt idx="91">
                  <c:v>9.07</c:v>
                </c:pt>
                <c:pt idx="92">
                  <c:v>8.49</c:v>
                </c:pt>
                <c:pt idx="93">
                  <c:v>8.07</c:v>
                </c:pt>
                <c:pt idx="94">
                  <c:v>7.74</c:v>
                </c:pt>
                <c:pt idx="95">
                  <c:v>7.29</c:v>
                </c:pt>
                <c:pt idx="96">
                  <c:v>6.91</c:v>
                </c:pt>
                <c:pt idx="97">
                  <c:v>6.25</c:v>
                </c:pt>
                <c:pt idx="98">
                  <c:v>5.94</c:v>
                </c:pt>
                <c:pt idx="99">
                  <c:v>5.39</c:v>
                </c:pt>
                <c:pt idx="100">
                  <c:v>5.13</c:v>
                </c:pt>
                <c:pt idx="101">
                  <c:v>4.83</c:v>
                </c:pt>
                <c:pt idx="102">
                  <c:v>4.54</c:v>
                </c:pt>
                <c:pt idx="103">
                  <c:v>4.32</c:v>
                </c:pt>
                <c:pt idx="104">
                  <c:v>4.08</c:v>
                </c:pt>
                <c:pt idx="105">
                  <c:v>3.82</c:v>
                </c:pt>
                <c:pt idx="106">
                  <c:v>3.65</c:v>
                </c:pt>
                <c:pt idx="107">
                  <c:v>3.55</c:v>
                </c:pt>
                <c:pt idx="108">
                  <c:v>3.44</c:v>
                </c:pt>
                <c:pt idx="109">
                  <c:v>3.05</c:v>
                </c:pt>
                <c:pt idx="110">
                  <c:v>2.95</c:v>
                </c:pt>
                <c:pt idx="111">
                  <c:v>2.83</c:v>
                </c:pt>
                <c:pt idx="112">
                  <c:v>2.67</c:v>
                </c:pt>
                <c:pt idx="113">
                  <c:v>2.5299999999999998</c:v>
                </c:pt>
                <c:pt idx="114">
                  <c:v>3.46</c:v>
                </c:pt>
                <c:pt idx="115">
                  <c:v>2.38</c:v>
                </c:pt>
                <c:pt idx="116">
                  <c:v>2.2999999999999998</c:v>
                </c:pt>
                <c:pt idx="117">
                  <c:v>2.0699999999999998</c:v>
                </c:pt>
                <c:pt idx="118">
                  <c:v>2.02</c:v>
                </c:pt>
                <c:pt idx="119">
                  <c:v>1.97</c:v>
                </c:pt>
                <c:pt idx="120">
                  <c:v>1.93</c:v>
                </c:pt>
                <c:pt idx="121">
                  <c:v>1.9</c:v>
                </c:pt>
                <c:pt idx="122">
                  <c:v>1.89</c:v>
                </c:pt>
                <c:pt idx="123">
                  <c:v>1.88</c:v>
                </c:pt>
                <c:pt idx="124">
                  <c:v>1.91</c:v>
                </c:pt>
                <c:pt idx="125">
                  <c:v>1.9</c:v>
                </c:pt>
                <c:pt idx="126">
                  <c:v>1.9</c:v>
                </c:pt>
                <c:pt idx="127">
                  <c:v>1.93</c:v>
                </c:pt>
                <c:pt idx="128">
                  <c:v>1.93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BE1-4105-AE9B-BADD70FAF7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919179016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>
                    <a:latin typeface="Arial" panose="020B0604020202020204" pitchFamily="34" charset="0"/>
                    <a:cs typeface="Arial" panose="020B0604020202020204" pitchFamily="34" charset="0"/>
                  </a:rPr>
                  <a:t>Time Elapsed (min)</a:t>
                </a:r>
              </a:p>
            </c:rich>
          </c:tx>
          <c:layout>
            <c:manualLayout>
              <c:xMode val="edge"/>
              <c:yMode val="edge"/>
              <c:x val="0.47685717433867592"/>
              <c:y val="0.925992112431729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NO</a:t>
                </a:r>
                <a:r>
                  <a:rPr lang="en-US" sz="11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3</a:t>
                </a: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(mg/L as N)</a:t>
                </a:r>
              </a:p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SO</a:t>
                </a:r>
                <a:r>
                  <a:rPr lang="en-US" sz="1100" b="1" i="0" u="none" strike="noStrike" baseline="-2500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4</a:t>
                </a: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(mg/L)</a:t>
                </a:r>
              </a:p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11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Total As (µg/L)</a:t>
                </a:r>
              </a:p>
            </c:rich>
          </c:tx>
          <c:layout>
            <c:manualLayout>
              <c:xMode val="edge"/>
              <c:yMode val="edge"/>
              <c:x val="8.6114101184068884E-3"/>
              <c:y val="0.370052448263244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919179016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sz="1000">
                    <a:latin typeface="Arial" panose="020B0604020202020204" pitchFamily="34" charset="0"/>
                    <a:cs typeface="Arial" panose="020B0604020202020204" pitchFamily="34" charset="0"/>
                  </a:rPr>
                  <a:t>TDS (g/L)</a:t>
                </a:r>
              </a:p>
            </c:rich>
          </c:tx>
          <c:layout>
            <c:manualLayout>
              <c:xMode val="edge"/>
              <c:yMode val="edge"/>
              <c:x val="0.94079723349974143"/>
              <c:y val="0.423409001585645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3"/>
        <c:crosses val="max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443555427476836"/>
          <c:y val="0.58692073129413036"/>
          <c:w val="0.13778256189451021"/>
          <c:h val="0.19105045604239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10796225902797"/>
          <c:y val="0.10737073119385589"/>
          <c:w val="0.72328536519142006"/>
          <c:h val="0.72917974457381607"/>
        </c:manualLayout>
      </c:layout>
      <c:scatterChart>
        <c:scatterStyle val="lineMarker"/>
        <c:varyColors val="0"/>
        <c:ser>
          <c:idx val="0"/>
          <c:order val="0"/>
          <c:tx>
            <c:v>TDS</c:v>
          </c:tx>
          <c:spPr>
            <a:ln w="3175">
              <a:solidFill>
                <a:schemeClr val="accent2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chemeClr val="accent2"/>
                </a:solidFill>
                <a:prstDash val="solid"/>
              </a:ln>
            </c:spPr>
          </c:marker>
          <c:xVal>
            <c:numRef>
              <c:f>'Site 1 TDS Data'!$A$148:$A$277</c:f>
              <c:numCache>
                <c:formatCode>0.0</c:formatCode>
                <c:ptCount val="130"/>
                <c:pt idx="0">
                  <c:v>1</c:v>
                </c:pt>
                <c:pt idx="1">
                  <c:v>2</c:v>
                </c:pt>
                <c:pt idx="2">
                  <c:v>3.5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5.666666666666667</c:v>
                </c:pt>
                <c:pt idx="7">
                  <c:v>5.833333333333333</c:v>
                </c:pt>
                <c:pt idx="8">
                  <c:v>6</c:v>
                </c:pt>
                <c:pt idx="9">
                  <c:v>6.166666666666667</c:v>
                </c:pt>
                <c:pt idx="10">
                  <c:v>6.333333333333333</c:v>
                </c:pt>
                <c:pt idx="11">
                  <c:v>6.5</c:v>
                </c:pt>
                <c:pt idx="12">
                  <c:v>6.666666666666667</c:v>
                </c:pt>
                <c:pt idx="13">
                  <c:v>6.8</c:v>
                </c:pt>
                <c:pt idx="14">
                  <c:v>7</c:v>
                </c:pt>
                <c:pt idx="15">
                  <c:v>7.2</c:v>
                </c:pt>
                <c:pt idx="16">
                  <c:v>7.3</c:v>
                </c:pt>
                <c:pt idx="17">
                  <c:v>7.5</c:v>
                </c:pt>
                <c:pt idx="18">
                  <c:v>7.666666666666667</c:v>
                </c:pt>
                <c:pt idx="19">
                  <c:v>7.8</c:v>
                </c:pt>
                <c:pt idx="20">
                  <c:v>8</c:v>
                </c:pt>
                <c:pt idx="21">
                  <c:v>8.1666666666666661</c:v>
                </c:pt>
                <c:pt idx="22">
                  <c:v>8.3000000000000007</c:v>
                </c:pt>
                <c:pt idx="23">
                  <c:v>8.5</c:v>
                </c:pt>
                <c:pt idx="24">
                  <c:v>8.6999999999999993</c:v>
                </c:pt>
                <c:pt idx="25">
                  <c:v>9</c:v>
                </c:pt>
                <c:pt idx="26">
                  <c:v>9.5</c:v>
                </c:pt>
                <c:pt idx="27">
                  <c:v>10.25</c:v>
                </c:pt>
                <c:pt idx="28">
                  <c:v>10.8</c:v>
                </c:pt>
                <c:pt idx="29">
                  <c:v>12</c:v>
                </c:pt>
                <c:pt idx="30">
                  <c:v>12.666666666666666</c:v>
                </c:pt>
                <c:pt idx="31">
                  <c:v>13</c:v>
                </c:pt>
                <c:pt idx="32">
                  <c:v>13.5</c:v>
                </c:pt>
                <c:pt idx="33">
                  <c:v>14</c:v>
                </c:pt>
                <c:pt idx="34">
                  <c:v>14.5</c:v>
                </c:pt>
                <c:pt idx="35">
                  <c:v>15</c:v>
                </c:pt>
                <c:pt idx="36">
                  <c:v>15.5</c:v>
                </c:pt>
                <c:pt idx="37">
                  <c:v>16</c:v>
                </c:pt>
                <c:pt idx="38">
                  <c:v>16.5</c:v>
                </c:pt>
                <c:pt idx="39">
                  <c:v>17</c:v>
                </c:pt>
                <c:pt idx="40">
                  <c:v>17.5</c:v>
                </c:pt>
                <c:pt idx="41">
                  <c:v>18.5</c:v>
                </c:pt>
                <c:pt idx="42">
                  <c:v>19</c:v>
                </c:pt>
                <c:pt idx="43">
                  <c:v>19.5</c:v>
                </c:pt>
                <c:pt idx="44">
                  <c:v>20</c:v>
                </c:pt>
                <c:pt idx="45">
                  <c:v>20.5</c:v>
                </c:pt>
                <c:pt idx="46">
                  <c:v>21.5</c:v>
                </c:pt>
                <c:pt idx="47">
                  <c:v>22.5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31.5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  <c:pt idx="60">
                  <c:v>35</c:v>
                </c:pt>
                <c:pt idx="61">
                  <c:v>36</c:v>
                </c:pt>
                <c:pt idx="62">
                  <c:v>37</c:v>
                </c:pt>
                <c:pt idx="63">
                  <c:v>38</c:v>
                </c:pt>
                <c:pt idx="64">
                  <c:v>39</c:v>
                </c:pt>
                <c:pt idx="65">
                  <c:v>40</c:v>
                </c:pt>
                <c:pt idx="66">
                  <c:v>40.299999999999997</c:v>
                </c:pt>
                <c:pt idx="67">
                  <c:v>40.5</c:v>
                </c:pt>
                <c:pt idx="68">
                  <c:v>40.799999999999997</c:v>
                </c:pt>
                <c:pt idx="69">
                  <c:v>41</c:v>
                </c:pt>
                <c:pt idx="70">
                  <c:v>41.5</c:v>
                </c:pt>
                <c:pt idx="71">
                  <c:v>42</c:v>
                </c:pt>
                <c:pt idx="72">
                  <c:v>42.3</c:v>
                </c:pt>
                <c:pt idx="73">
                  <c:v>42.416666666666664</c:v>
                </c:pt>
                <c:pt idx="74">
                  <c:v>42.5</c:v>
                </c:pt>
                <c:pt idx="75">
                  <c:v>42.666666666666664</c:v>
                </c:pt>
                <c:pt idx="76">
                  <c:v>43</c:v>
                </c:pt>
                <c:pt idx="77">
                  <c:v>43.166666666666664</c:v>
                </c:pt>
                <c:pt idx="78">
                  <c:v>43.3</c:v>
                </c:pt>
                <c:pt idx="79">
                  <c:v>43.5</c:v>
                </c:pt>
                <c:pt idx="80">
                  <c:v>43.7</c:v>
                </c:pt>
                <c:pt idx="81">
                  <c:v>44</c:v>
                </c:pt>
                <c:pt idx="82">
                  <c:v>44.15</c:v>
                </c:pt>
                <c:pt idx="83">
                  <c:v>44.5</c:v>
                </c:pt>
                <c:pt idx="84">
                  <c:v>44.75</c:v>
                </c:pt>
                <c:pt idx="85">
                  <c:v>45</c:v>
                </c:pt>
                <c:pt idx="86">
                  <c:v>45.3</c:v>
                </c:pt>
                <c:pt idx="87">
                  <c:v>45.5</c:v>
                </c:pt>
                <c:pt idx="88">
                  <c:v>45.8</c:v>
                </c:pt>
                <c:pt idx="89">
                  <c:v>46</c:v>
                </c:pt>
                <c:pt idx="90">
                  <c:v>46.25</c:v>
                </c:pt>
                <c:pt idx="91">
                  <c:v>46.5</c:v>
                </c:pt>
                <c:pt idx="92">
                  <c:v>46.8</c:v>
                </c:pt>
                <c:pt idx="93">
                  <c:v>47</c:v>
                </c:pt>
                <c:pt idx="94">
                  <c:v>47.3</c:v>
                </c:pt>
                <c:pt idx="95">
                  <c:v>47.5</c:v>
                </c:pt>
                <c:pt idx="96">
                  <c:v>47.8</c:v>
                </c:pt>
                <c:pt idx="97">
                  <c:v>48</c:v>
                </c:pt>
                <c:pt idx="98">
                  <c:v>48.5</c:v>
                </c:pt>
                <c:pt idx="99">
                  <c:v>49</c:v>
                </c:pt>
                <c:pt idx="100">
                  <c:v>49.5</c:v>
                </c:pt>
                <c:pt idx="101">
                  <c:v>50</c:v>
                </c:pt>
                <c:pt idx="102">
                  <c:v>50.5</c:v>
                </c:pt>
                <c:pt idx="103">
                  <c:v>51</c:v>
                </c:pt>
                <c:pt idx="104">
                  <c:v>51.5</c:v>
                </c:pt>
                <c:pt idx="105">
                  <c:v>52</c:v>
                </c:pt>
                <c:pt idx="106">
                  <c:v>52.5</c:v>
                </c:pt>
                <c:pt idx="107">
                  <c:v>53</c:v>
                </c:pt>
                <c:pt idx="108">
                  <c:v>53.5</c:v>
                </c:pt>
                <c:pt idx="109">
                  <c:v>54</c:v>
                </c:pt>
                <c:pt idx="110">
                  <c:v>55.5</c:v>
                </c:pt>
                <c:pt idx="111">
                  <c:v>56</c:v>
                </c:pt>
                <c:pt idx="112">
                  <c:v>57</c:v>
                </c:pt>
                <c:pt idx="113">
                  <c:v>58</c:v>
                </c:pt>
                <c:pt idx="114">
                  <c:v>59</c:v>
                </c:pt>
                <c:pt idx="115">
                  <c:v>60</c:v>
                </c:pt>
                <c:pt idx="116">
                  <c:v>61</c:v>
                </c:pt>
                <c:pt idx="117">
                  <c:v>62</c:v>
                </c:pt>
                <c:pt idx="118">
                  <c:v>67</c:v>
                </c:pt>
                <c:pt idx="119">
                  <c:v>69</c:v>
                </c:pt>
                <c:pt idx="120">
                  <c:v>73</c:v>
                </c:pt>
                <c:pt idx="121">
                  <c:v>78</c:v>
                </c:pt>
                <c:pt idx="122">
                  <c:v>84</c:v>
                </c:pt>
                <c:pt idx="123">
                  <c:v>90</c:v>
                </c:pt>
                <c:pt idx="124">
                  <c:v>93</c:v>
                </c:pt>
                <c:pt idx="125">
                  <c:v>94</c:v>
                </c:pt>
                <c:pt idx="126">
                  <c:v>95</c:v>
                </c:pt>
                <c:pt idx="127">
                  <c:v>96</c:v>
                </c:pt>
                <c:pt idx="128">
                  <c:v>97</c:v>
                </c:pt>
                <c:pt idx="129">
                  <c:v>98</c:v>
                </c:pt>
              </c:numCache>
            </c:numRef>
          </c:xVal>
          <c:yVal>
            <c:numRef>
              <c:f>'Site 1 TDS Data'!$C$148:$C$277</c:f>
              <c:numCache>
                <c:formatCode>General</c:formatCode>
                <c:ptCount val="130"/>
                <c:pt idx="1">
                  <c:v>1.67</c:v>
                </c:pt>
                <c:pt idx="2">
                  <c:v>1.05</c:v>
                </c:pt>
                <c:pt idx="3">
                  <c:v>1.65</c:v>
                </c:pt>
                <c:pt idx="4">
                  <c:v>2.2200000000000002</c:v>
                </c:pt>
                <c:pt idx="5">
                  <c:v>5.8</c:v>
                </c:pt>
                <c:pt idx="6">
                  <c:v>8.7100000000000009</c:v>
                </c:pt>
                <c:pt idx="7">
                  <c:v>11.32</c:v>
                </c:pt>
                <c:pt idx="8">
                  <c:v>13.7</c:v>
                </c:pt>
                <c:pt idx="9">
                  <c:v>16</c:v>
                </c:pt>
                <c:pt idx="10">
                  <c:v>18.7</c:v>
                </c:pt>
                <c:pt idx="11">
                  <c:v>20.6</c:v>
                </c:pt>
                <c:pt idx="12">
                  <c:v>22.4</c:v>
                </c:pt>
                <c:pt idx="13">
                  <c:v>24.1</c:v>
                </c:pt>
                <c:pt idx="14">
                  <c:v>25.7</c:v>
                </c:pt>
                <c:pt idx="15">
                  <c:v>27.8</c:v>
                </c:pt>
                <c:pt idx="16">
                  <c:v>29</c:v>
                </c:pt>
                <c:pt idx="17">
                  <c:v>30.5</c:v>
                </c:pt>
                <c:pt idx="18">
                  <c:v>31.6</c:v>
                </c:pt>
                <c:pt idx="19">
                  <c:v>32.700000000000003</c:v>
                </c:pt>
                <c:pt idx="21">
                  <c:v>35.1</c:v>
                </c:pt>
                <c:pt idx="22">
                  <c:v>36</c:v>
                </c:pt>
                <c:pt idx="23">
                  <c:v>36</c:v>
                </c:pt>
                <c:pt idx="24">
                  <c:v>37.5</c:v>
                </c:pt>
                <c:pt idx="25">
                  <c:v>39</c:v>
                </c:pt>
                <c:pt idx="26">
                  <c:v>40.9</c:v>
                </c:pt>
                <c:pt idx="27">
                  <c:v>43.2</c:v>
                </c:pt>
                <c:pt idx="28">
                  <c:v>44.5</c:v>
                </c:pt>
                <c:pt idx="29">
                  <c:v>47.9</c:v>
                </c:pt>
                <c:pt idx="30">
                  <c:v>44.3</c:v>
                </c:pt>
                <c:pt idx="31">
                  <c:v>44.5</c:v>
                </c:pt>
                <c:pt idx="32">
                  <c:v>50</c:v>
                </c:pt>
                <c:pt idx="33">
                  <c:v>50.5</c:v>
                </c:pt>
                <c:pt idx="34">
                  <c:v>51.7</c:v>
                </c:pt>
                <c:pt idx="35">
                  <c:v>54.7</c:v>
                </c:pt>
                <c:pt idx="36">
                  <c:v>57.8</c:v>
                </c:pt>
                <c:pt idx="37">
                  <c:v>59.9</c:v>
                </c:pt>
                <c:pt idx="38">
                  <c:v>62.4</c:v>
                </c:pt>
                <c:pt idx="39">
                  <c:v>64.8</c:v>
                </c:pt>
                <c:pt idx="40">
                  <c:v>67.3</c:v>
                </c:pt>
                <c:pt idx="41">
                  <c:v>70.8</c:v>
                </c:pt>
                <c:pt idx="42">
                  <c:v>70.8</c:v>
                </c:pt>
                <c:pt idx="43">
                  <c:v>70.7</c:v>
                </c:pt>
                <c:pt idx="44">
                  <c:v>70.3</c:v>
                </c:pt>
                <c:pt idx="45">
                  <c:v>70.5</c:v>
                </c:pt>
                <c:pt idx="46">
                  <c:v>70.599999999999994</c:v>
                </c:pt>
                <c:pt idx="47">
                  <c:v>71.599999999999994</c:v>
                </c:pt>
                <c:pt idx="48">
                  <c:v>72.400000000000006</c:v>
                </c:pt>
                <c:pt idx="49">
                  <c:v>75</c:v>
                </c:pt>
                <c:pt idx="50">
                  <c:v>76.2</c:v>
                </c:pt>
                <c:pt idx="51">
                  <c:v>77.599999999999994</c:v>
                </c:pt>
                <c:pt idx="52">
                  <c:v>78.8</c:v>
                </c:pt>
                <c:pt idx="53">
                  <c:v>79.599999999999994</c:v>
                </c:pt>
                <c:pt idx="54">
                  <c:v>80.599999999999994</c:v>
                </c:pt>
                <c:pt idx="55">
                  <c:v>81.3</c:v>
                </c:pt>
                <c:pt idx="56">
                  <c:v>82.5</c:v>
                </c:pt>
                <c:pt idx="57">
                  <c:v>82.6</c:v>
                </c:pt>
                <c:pt idx="58">
                  <c:v>82.9</c:v>
                </c:pt>
                <c:pt idx="59">
                  <c:v>83.3</c:v>
                </c:pt>
                <c:pt idx="60">
                  <c:v>83.8</c:v>
                </c:pt>
                <c:pt idx="61">
                  <c:v>84.2</c:v>
                </c:pt>
                <c:pt idx="62">
                  <c:v>84.3</c:v>
                </c:pt>
                <c:pt idx="63">
                  <c:v>84.4</c:v>
                </c:pt>
                <c:pt idx="64">
                  <c:v>84.4</c:v>
                </c:pt>
                <c:pt idx="65">
                  <c:v>82</c:v>
                </c:pt>
                <c:pt idx="66">
                  <c:v>76.7</c:v>
                </c:pt>
                <c:pt idx="67">
                  <c:v>73.3</c:v>
                </c:pt>
                <c:pt idx="68">
                  <c:v>65.2</c:v>
                </c:pt>
                <c:pt idx="69">
                  <c:v>59</c:v>
                </c:pt>
                <c:pt idx="70">
                  <c:v>49</c:v>
                </c:pt>
                <c:pt idx="71">
                  <c:v>40.6</c:v>
                </c:pt>
                <c:pt idx="72">
                  <c:v>37.799999999999997</c:v>
                </c:pt>
                <c:pt idx="73">
                  <c:v>38</c:v>
                </c:pt>
                <c:pt idx="74">
                  <c:v>35.200000000000003</c:v>
                </c:pt>
                <c:pt idx="75">
                  <c:v>31</c:v>
                </c:pt>
                <c:pt idx="76">
                  <c:v>28.6</c:v>
                </c:pt>
                <c:pt idx="77">
                  <c:v>27.5</c:v>
                </c:pt>
                <c:pt idx="78">
                  <c:v>25.6</c:v>
                </c:pt>
                <c:pt idx="79">
                  <c:v>23.9</c:v>
                </c:pt>
                <c:pt idx="80">
                  <c:v>22.3</c:v>
                </c:pt>
                <c:pt idx="81">
                  <c:v>14.8</c:v>
                </c:pt>
                <c:pt idx="82">
                  <c:v>18.100000000000001</c:v>
                </c:pt>
                <c:pt idx="83">
                  <c:v>17.100000000000001</c:v>
                </c:pt>
                <c:pt idx="84">
                  <c:v>15.5</c:v>
                </c:pt>
                <c:pt idx="85">
                  <c:v>14</c:v>
                </c:pt>
                <c:pt idx="86">
                  <c:v>13.53</c:v>
                </c:pt>
                <c:pt idx="87">
                  <c:v>12.94</c:v>
                </c:pt>
                <c:pt idx="88">
                  <c:v>11.55</c:v>
                </c:pt>
                <c:pt idx="89">
                  <c:v>11.12</c:v>
                </c:pt>
                <c:pt idx="90">
                  <c:v>10.3</c:v>
                </c:pt>
                <c:pt idx="91">
                  <c:v>9.76</c:v>
                </c:pt>
                <c:pt idx="92">
                  <c:v>9.07</c:v>
                </c:pt>
                <c:pt idx="93">
                  <c:v>8.49</c:v>
                </c:pt>
                <c:pt idx="94">
                  <c:v>8.07</c:v>
                </c:pt>
                <c:pt idx="95">
                  <c:v>7.74</c:v>
                </c:pt>
                <c:pt idx="96">
                  <c:v>7.29</c:v>
                </c:pt>
                <c:pt idx="97">
                  <c:v>6.91</c:v>
                </c:pt>
                <c:pt idx="98">
                  <c:v>6.25</c:v>
                </c:pt>
                <c:pt idx="99">
                  <c:v>5.94</c:v>
                </c:pt>
                <c:pt idx="100">
                  <c:v>5.39</c:v>
                </c:pt>
                <c:pt idx="101">
                  <c:v>5.13</c:v>
                </c:pt>
                <c:pt idx="102">
                  <c:v>4.83</c:v>
                </c:pt>
                <c:pt idx="103">
                  <c:v>4.54</c:v>
                </c:pt>
                <c:pt idx="104">
                  <c:v>4.32</c:v>
                </c:pt>
                <c:pt idx="105">
                  <c:v>4.08</c:v>
                </c:pt>
                <c:pt idx="106">
                  <c:v>3.82</c:v>
                </c:pt>
                <c:pt idx="107">
                  <c:v>3.65</c:v>
                </c:pt>
                <c:pt idx="108">
                  <c:v>3.55</c:v>
                </c:pt>
                <c:pt idx="109">
                  <c:v>3.44</c:v>
                </c:pt>
                <c:pt idx="110">
                  <c:v>3.05</c:v>
                </c:pt>
                <c:pt idx="111">
                  <c:v>2.95</c:v>
                </c:pt>
                <c:pt idx="112">
                  <c:v>2.83</c:v>
                </c:pt>
                <c:pt idx="113">
                  <c:v>2.67</c:v>
                </c:pt>
                <c:pt idx="114">
                  <c:v>2.5299999999999998</c:v>
                </c:pt>
                <c:pt idx="115">
                  <c:v>3.46</c:v>
                </c:pt>
                <c:pt idx="116">
                  <c:v>2.38</c:v>
                </c:pt>
                <c:pt idx="117">
                  <c:v>2.2999999999999998</c:v>
                </c:pt>
                <c:pt idx="118">
                  <c:v>2.0699999999999998</c:v>
                </c:pt>
                <c:pt idx="119">
                  <c:v>2.02</c:v>
                </c:pt>
                <c:pt idx="120">
                  <c:v>1.97</c:v>
                </c:pt>
                <c:pt idx="121">
                  <c:v>1.93</c:v>
                </c:pt>
                <c:pt idx="122">
                  <c:v>1.9</c:v>
                </c:pt>
                <c:pt idx="123">
                  <c:v>1.89</c:v>
                </c:pt>
                <c:pt idx="124">
                  <c:v>1.88</c:v>
                </c:pt>
                <c:pt idx="125">
                  <c:v>1.91</c:v>
                </c:pt>
                <c:pt idx="126">
                  <c:v>1.9</c:v>
                </c:pt>
                <c:pt idx="127">
                  <c:v>1.9</c:v>
                </c:pt>
                <c:pt idx="128">
                  <c:v>1.93</c:v>
                </c:pt>
                <c:pt idx="129">
                  <c:v>1.93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11-473F-960A-CDA34E1B4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3636656"/>
        <c:axId val="1"/>
      </c:scatterChart>
      <c:scatterChart>
        <c:scatterStyle val="lineMarker"/>
        <c:varyColors val="0"/>
        <c:ser>
          <c:idx val="1"/>
          <c:order val="1"/>
          <c:tx>
            <c:v>pH</c:v>
          </c:tx>
          <c:spPr>
            <a:ln w="3175">
              <a:solidFill>
                <a:srgbClr val="7030A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7030A0"/>
                </a:solidFill>
                <a:prstDash val="solid"/>
              </a:ln>
            </c:spPr>
          </c:marker>
          <c:xVal>
            <c:numRef>
              <c:f>'Site 1 TDS Data'!$A$148:$A$277</c:f>
              <c:numCache>
                <c:formatCode>0.0</c:formatCode>
                <c:ptCount val="130"/>
                <c:pt idx="0">
                  <c:v>1</c:v>
                </c:pt>
                <c:pt idx="1">
                  <c:v>2</c:v>
                </c:pt>
                <c:pt idx="2">
                  <c:v>3.5</c:v>
                </c:pt>
                <c:pt idx="3">
                  <c:v>4</c:v>
                </c:pt>
                <c:pt idx="4">
                  <c:v>5</c:v>
                </c:pt>
                <c:pt idx="5">
                  <c:v>5.5</c:v>
                </c:pt>
                <c:pt idx="6">
                  <c:v>5.666666666666667</c:v>
                </c:pt>
                <c:pt idx="7">
                  <c:v>5.833333333333333</c:v>
                </c:pt>
                <c:pt idx="8">
                  <c:v>6</c:v>
                </c:pt>
                <c:pt idx="9">
                  <c:v>6.166666666666667</c:v>
                </c:pt>
                <c:pt idx="10">
                  <c:v>6.333333333333333</c:v>
                </c:pt>
                <c:pt idx="11">
                  <c:v>6.5</c:v>
                </c:pt>
                <c:pt idx="12">
                  <c:v>6.666666666666667</c:v>
                </c:pt>
                <c:pt idx="13">
                  <c:v>6.8</c:v>
                </c:pt>
                <c:pt idx="14">
                  <c:v>7</c:v>
                </c:pt>
                <c:pt idx="15">
                  <c:v>7.2</c:v>
                </c:pt>
                <c:pt idx="16">
                  <c:v>7.3</c:v>
                </c:pt>
                <c:pt idx="17">
                  <c:v>7.5</c:v>
                </c:pt>
                <c:pt idx="18">
                  <c:v>7.666666666666667</c:v>
                </c:pt>
                <c:pt idx="19">
                  <c:v>7.8</c:v>
                </c:pt>
                <c:pt idx="20">
                  <c:v>8</c:v>
                </c:pt>
                <c:pt idx="21">
                  <c:v>8.1666666666666661</c:v>
                </c:pt>
                <c:pt idx="22">
                  <c:v>8.3000000000000007</c:v>
                </c:pt>
                <c:pt idx="23">
                  <c:v>8.5</c:v>
                </c:pt>
                <c:pt idx="24">
                  <c:v>8.6999999999999993</c:v>
                </c:pt>
                <c:pt idx="25">
                  <c:v>9</c:v>
                </c:pt>
                <c:pt idx="26">
                  <c:v>9.5</c:v>
                </c:pt>
                <c:pt idx="27">
                  <c:v>10.25</c:v>
                </c:pt>
                <c:pt idx="28">
                  <c:v>10.8</c:v>
                </c:pt>
                <c:pt idx="29">
                  <c:v>12</c:v>
                </c:pt>
                <c:pt idx="30">
                  <c:v>12.666666666666666</c:v>
                </c:pt>
                <c:pt idx="31">
                  <c:v>13</c:v>
                </c:pt>
                <c:pt idx="32">
                  <c:v>13.5</c:v>
                </c:pt>
                <c:pt idx="33">
                  <c:v>14</c:v>
                </c:pt>
                <c:pt idx="34">
                  <c:v>14.5</c:v>
                </c:pt>
                <c:pt idx="35">
                  <c:v>15</c:v>
                </c:pt>
                <c:pt idx="36">
                  <c:v>15.5</c:v>
                </c:pt>
                <c:pt idx="37">
                  <c:v>16</c:v>
                </c:pt>
                <c:pt idx="38">
                  <c:v>16.5</c:v>
                </c:pt>
                <c:pt idx="39">
                  <c:v>17</c:v>
                </c:pt>
                <c:pt idx="40">
                  <c:v>17.5</c:v>
                </c:pt>
                <c:pt idx="41">
                  <c:v>18.5</c:v>
                </c:pt>
                <c:pt idx="42">
                  <c:v>19</c:v>
                </c:pt>
                <c:pt idx="43">
                  <c:v>19.5</c:v>
                </c:pt>
                <c:pt idx="44">
                  <c:v>20</c:v>
                </c:pt>
                <c:pt idx="45">
                  <c:v>20.5</c:v>
                </c:pt>
                <c:pt idx="46">
                  <c:v>21.5</c:v>
                </c:pt>
                <c:pt idx="47">
                  <c:v>22.5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  <c:pt idx="53">
                  <c:v>28</c:v>
                </c:pt>
                <c:pt idx="54">
                  <c:v>29</c:v>
                </c:pt>
                <c:pt idx="55">
                  <c:v>30</c:v>
                </c:pt>
                <c:pt idx="56">
                  <c:v>31.5</c:v>
                </c:pt>
                <c:pt idx="57">
                  <c:v>32</c:v>
                </c:pt>
                <c:pt idx="58">
                  <c:v>33</c:v>
                </c:pt>
                <c:pt idx="59">
                  <c:v>34</c:v>
                </c:pt>
                <c:pt idx="60">
                  <c:v>35</c:v>
                </c:pt>
                <c:pt idx="61">
                  <c:v>36</c:v>
                </c:pt>
                <c:pt idx="62">
                  <c:v>37</c:v>
                </c:pt>
                <c:pt idx="63">
                  <c:v>38</c:v>
                </c:pt>
                <c:pt idx="64">
                  <c:v>39</c:v>
                </c:pt>
                <c:pt idx="65">
                  <c:v>40</c:v>
                </c:pt>
                <c:pt idx="66">
                  <c:v>40.299999999999997</c:v>
                </c:pt>
                <c:pt idx="67">
                  <c:v>40.5</c:v>
                </c:pt>
                <c:pt idx="68">
                  <c:v>40.799999999999997</c:v>
                </c:pt>
                <c:pt idx="69">
                  <c:v>41</c:v>
                </c:pt>
                <c:pt idx="70">
                  <c:v>41.5</c:v>
                </c:pt>
                <c:pt idx="71">
                  <c:v>42</c:v>
                </c:pt>
                <c:pt idx="72">
                  <c:v>42.3</c:v>
                </c:pt>
                <c:pt idx="73">
                  <c:v>42.416666666666664</c:v>
                </c:pt>
                <c:pt idx="74">
                  <c:v>42.5</c:v>
                </c:pt>
                <c:pt idx="75">
                  <c:v>42.666666666666664</c:v>
                </c:pt>
                <c:pt idx="76">
                  <c:v>43</c:v>
                </c:pt>
                <c:pt idx="77">
                  <c:v>43.166666666666664</c:v>
                </c:pt>
                <c:pt idx="78">
                  <c:v>43.3</c:v>
                </c:pt>
                <c:pt idx="79">
                  <c:v>43.5</c:v>
                </c:pt>
                <c:pt idx="80">
                  <c:v>43.7</c:v>
                </c:pt>
                <c:pt idx="81">
                  <c:v>44</c:v>
                </c:pt>
                <c:pt idx="82">
                  <c:v>44.15</c:v>
                </c:pt>
                <c:pt idx="83">
                  <c:v>44.5</c:v>
                </c:pt>
                <c:pt idx="84">
                  <c:v>44.75</c:v>
                </c:pt>
                <c:pt idx="85">
                  <c:v>45</c:v>
                </c:pt>
                <c:pt idx="86">
                  <c:v>45.3</c:v>
                </c:pt>
                <c:pt idx="87">
                  <c:v>45.5</c:v>
                </c:pt>
                <c:pt idx="88">
                  <c:v>45.8</c:v>
                </c:pt>
                <c:pt idx="89">
                  <c:v>46</c:v>
                </c:pt>
                <c:pt idx="90">
                  <c:v>46.25</c:v>
                </c:pt>
                <c:pt idx="91">
                  <c:v>46.5</c:v>
                </c:pt>
                <c:pt idx="92">
                  <c:v>46.8</c:v>
                </c:pt>
                <c:pt idx="93">
                  <c:v>47</c:v>
                </c:pt>
                <c:pt idx="94">
                  <c:v>47.3</c:v>
                </c:pt>
                <c:pt idx="95">
                  <c:v>47.5</c:v>
                </c:pt>
                <c:pt idx="96">
                  <c:v>47.8</c:v>
                </c:pt>
                <c:pt idx="97">
                  <c:v>48</c:v>
                </c:pt>
                <c:pt idx="98">
                  <c:v>48.5</c:v>
                </c:pt>
                <c:pt idx="99">
                  <c:v>49</c:v>
                </c:pt>
                <c:pt idx="100">
                  <c:v>49.5</c:v>
                </c:pt>
                <c:pt idx="101">
                  <c:v>50</c:v>
                </c:pt>
                <c:pt idx="102">
                  <c:v>50.5</c:v>
                </c:pt>
                <c:pt idx="103">
                  <c:v>51</c:v>
                </c:pt>
                <c:pt idx="104">
                  <c:v>51.5</c:v>
                </c:pt>
                <c:pt idx="105">
                  <c:v>52</c:v>
                </c:pt>
                <c:pt idx="106">
                  <c:v>52.5</c:v>
                </c:pt>
                <c:pt idx="107">
                  <c:v>53</c:v>
                </c:pt>
                <c:pt idx="108">
                  <c:v>53.5</c:v>
                </c:pt>
                <c:pt idx="109">
                  <c:v>54</c:v>
                </c:pt>
                <c:pt idx="110">
                  <c:v>55.5</c:v>
                </c:pt>
                <c:pt idx="111">
                  <c:v>56</c:v>
                </c:pt>
                <c:pt idx="112">
                  <c:v>57</c:v>
                </c:pt>
                <c:pt idx="113">
                  <c:v>58</c:v>
                </c:pt>
                <c:pt idx="114">
                  <c:v>59</c:v>
                </c:pt>
                <c:pt idx="115">
                  <c:v>60</c:v>
                </c:pt>
                <c:pt idx="116">
                  <c:v>61</c:v>
                </c:pt>
                <c:pt idx="117">
                  <c:v>62</c:v>
                </c:pt>
                <c:pt idx="118">
                  <c:v>67</c:v>
                </c:pt>
                <c:pt idx="119">
                  <c:v>69</c:v>
                </c:pt>
                <c:pt idx="120">
                  <c:v>73</c:v>
                </c:pt>
                <c:pt idx="121">
                  <c:v>78</c:v>
                </c:pt>
                <c:pt idx="122">
                  <c:v>84</c:v>
                </c:pt>
                <c:pt idx="123">
                  <c:v>90</c:v>
                </c:pt>
                <c:pt idx="124">
                  <c:v>93</c:v>
                </c:pt>
                <c:pt idx="125">
                  <c:v>94</c:v>
                </c:pt>
                <c:pt idx="126">
                  <c:v>95</c:v>
                </c:pt>
                <c:pt idx="127">
                  <c:v>96</c:v>
                </c:pt>
                <c:pt idx="128">
                  <c:v>97</c:v>
                </c:pt>
                <c:pt idx="129">
                  <c:v>98</c:v>
                </c:pt>
              </c:numCache>
            </c:numRef>
          </c:xVal>
          <c:yVal>
            <c:numRef>
              <c:f>'Site 1 TDS Data'!$D$148:$D$277</c:f>
              <c:numCache>
                <c:formatCode>General</c:formatCode>
                <c:ptCount val="130"/>
                <c:pt idx="0">
                  <c:v>7.44</c:v>
                </c:pt>
                <c:pt idx="1">
                  <c:v>7.59</c:v>
                </c:pt>
                <c:pt idx="2">
                  <c:v>7.6</c:v>
                </c:pt>
                <c:pt idx="3">
                  <c:v>7.6</c:v>
                </c:pt>
                <c:pt idx="4">
                  <c:v>8.7200000000000006</c:v>
                </c:pt>
                <c:pt idx="5">
                  <c:v>8.81</c:v>
                </c:pt>
                <c:pt idx="6">
                  <c:v>8.84</c:v>
                </c:pt>
                <c:pt idx="7">
                  <c:v>8.86</c:v>
                </c:pt>
                <c:pt idx="8">
                  <c:v>8.8699999999999992</c:v>
                </c:pt>
                <c:pt idx="9">
                  <c:v>8.8699999999999992</c:v>
                </c:pt>
                <c:pt idx="10">
                  <c:v>8.8699999999999992</c:v>
                </c:pt>
                <c:pt idx="12">
                  <c:v>8.84</c:v>
                </c:pt>
                <c:pt idx="13">
                  <c:v>8.83</c:v>
                </c:pt>
                <c:pt idx="14">
                  <c:v>8.81</c:v>
                </c:pt>
                <c:pt idx="15">
                  <c:v>8.7899999999999991</c:v>
                </c:pt>
                <c:pt idx="16">
                  <c:v>8.8699999999999992</c:v>
                </c:pt>
                <c:pt idx="17">
                  <c:v>8.76</c:v>
                </c:pt>
                <c:pt idx="18">
                  <c:v>8.75</c:v>
                </c:pt>
                <c:pt idx="19">
                  <c:v>8.74</c:v>
                </c:pt>
                <c:pt idx="21">
                  <c:v>8.6999999999999993</c:v>
                </c:pt>
                <c:pt idx="22">
                  <c:v>8.69</c:v>
                </c:pt>
                <c:pt idx="23">
                  <c:v>8.68</c:v>
                </c:pt>
                <c:pt idx="24">
                  <c:v>8.67</c:v>
                </c:pt>
                <c:pt idx="25">
                  <c:v>8.64</c:v>
                </c:pt>
                <c:pt idx="26">
                  <c:v>8.6</c:v>
                </c:pt>
                <c:pt idx="27">
                  <c:v>8.51</c:v>
                </c:pt>
                <c:pt idx="28">
                  <c:v>8.4600000000000009</c:v>
                </c:pt>
                <c:pt idx="29">
                  <c:v>8.32</c:v>
                </c:pt>
                <c:pt idx="30">
                  <c:v>8.27</c:v>
                </c:pt>
                <c:pt idx="31">
                  <c:v>8.25</c:v>
                </c:pt>
                <c:pt idx="32">
                  <c:v>8.23</c:v>
                </c:pt>
                <c:pt idx="33">
                  <c:v>8.2100000000000009</c:v>
                </c:pt>
                <c:pt idx="34">
                  <c:v>8.1999999999999993</c:v>
                </c:pt>
                <c:pt idx="35">
                  <c:v>8.19</c:v>
                </c:pt>
                <c:pt idx="36">
                  <c:v>8.18</c:v>
                </c:pt>
                <c:pt idx="37">
                  <c:v>8.17</c:v>
                </c:pt>
                <c:pt idx="38">
                  <c:v>8.17</c:v>
                </c:pt>
                <c:pt idx="39">
                  <c:v>8.16</c:v>
                </c:pt>
                <c:pt idx="40">
                  <c:v>8.16</c:v>
                </c:pt>
                <c:pt idx="41">
                  <c:v>8.17</c:v>
                </c:pt>
                <c:pt idx="42">
                  <c:v>8.18</c:v>
                </c:pt>
                <c:pt idx="43">
                  <c:v>8.17</c:v>
                </c:pt>
                <c:pt idx="44">
                  <c:v>8.17</c:v>
                </c:pt>
                <c:pt idx="45">
                  <c:v>8.17</c:v>
                </c:pt>
                <c:pt idx="46">
                  <c:v>8.16</c:v>
                </c:pt>
                <c:pt idx="47">
                  <c:v>8.1199999999999992</c:v>
                </c:pt>
                <c:pt idx="48">
                  <c:v>8.11</c:v>
                </c:pt>
                <c:pt idx="49">
                  <c:v>8.08</c:v>
                </c:pt>
                <c:pt idx="50">
                  <c:v>8.07</c:v>
                </c:pt>
                <c:pt idx="51">
                  <c:v>8.0500000000000007</c:v>
                </c:pt>
                <c:pt idx="52">
                  <c:v>8.0299999999999994</c:v>
                </c:pt>
                <c:pt idx="53">
                  <c:v>8.01</c:v>
                </c:pt>
                <c:pt idx="54">
                  <c:v>7.99</c:v>
                </c:pt>
                <c:pt idx="55">
                  <c:v>7.97</c:v>
                </c:pt>
                <c:pt idx="56">
                  <c:v>7.95</c:v>
                </c:pt>
                <c:pt idx="57">
                  <c:v>7.94</c:v>
                </c:pt>
                <c:pt idx="58">
                  <c:v>7.94</c:v>
                </c:pt>
                <c:pt idx="59">
                  <c:v>7.95</c:v>
                </c:pt>
                <c:pt idx="60">
                  <c:v>7.95</c:v>
                </c:pt>
                <c:pt idx="61">
                  <c:v>7.96</c:v>
                </c:pt>
                <c:pt idx="62">
                  <c:v>7.96</c:v>
                </c:pt>
                <c:pt idx="63">
                  <c:v>7.95</c:v>
                </c:pt>
                <c:pt idx="64">
                  <c:v>7.95</c:v>
                </c:pt>
                <c:pt idx="65">
                  <c:v>7.94</c:v>
                </c:pt>
                <c:pt idx="66">
                  <c:v>7.96</c:v>
                </c:pt>
                <c:pt idx="67">
                  <c:v>7.98</c:v>
                </c:pt>
                <c:pt idx="68">
                  <c:v>8.01</c:v>
                </c:pt>
                <c:pt idx="70">
                  <c:v>8.1199999999999992</c:v>
                </c:pt>
                <c:pt idx="72">
                  <c:v>8.18</c:v>
                </c:pt>
                <c:pt idx="77">
                  <c:v>8.27</c:v>
                </c:pt>
                <c:pt idx="80">
                  <c:v>8.2799999999999994</c:v>
                </c:pt>
                <c:pt idx="81">
                  <c:v>8.3000000000000007</c:v>
                </c:pt>
                <c:pt idx="82">
                  <c:v>8.33</c:v>
                </c:pt>
                <c:pt idx="83">
                  <c:v>8.34</c:v>
                </c:pt>
                <c:pt idx="84">
                  <c:v>8.35</c:v>
                </c:pt>
                <c:pt idx="85">
                  <c:v>8.36</c:v>
                </c:pt>
                <c:pt idx="86">
                  <c:v>8.36</c:v>
                </c:pt>
                <c:pt idx="87">
                  <c:v>8.36</c:v>
                </c:pt>
                <c:pt idx="88">
                  <c:v>8.36</c:v>
                </c:pt>
                <c:pt idx="89">
                  <c:v>8.36</c:v>
                </c:pt>
                <c:pt idx="90">
                  <c:v>8.36</c:v>
                </c:pt>
                <c:pt idx="91">
                  <c:v>8.3699999999999992</c:v>
                </c:pt>
                <c:pt idx="92">
                  <c:v>8.3699999999999992</c:v>
                </c:pt>
                <c:pt idx="93">
                  <c:v>8.35</c:v>
                </c:pt>
                <c:pt idx="94">
                  <c:v>8.35</c:v>
                </c:pt>
                <c:pt idx="95">
                  <c:v>8.35</c:v>
                </c:pt>
                <c:pt idx="96">
                  <c:v>8.34</c:v>
                </c:pt>
                <c:pt idx="97">
                  <c:v>8.34</c:v>
                </c:pt>
                <c:pt idx="98">
                  <c:v>8.31</c:v>
                </c:pt>
                <c:pt idx="99">
                  <c:v>8.31</c:v>
                </c:pt>
                <c:pt idx="100">
                  <c:v>8.2799999999999994</c:v>
                </c:pt>
                <c:pt idx="101">
                  <c:v>8.27</c:v>
                </c:pt>
                <c:pt idx="102">
                  <c:v>8.24</c:v>
                </c:pt>
                <c:pt idx="103">
                  <c:v>8.2200000000000006</c:v>
                </c:pt>
                <c:pt idx="104">
                  <c:v>8.1999999999999993</c:v>
                </c:pt>
                <c:pt idx="105">
                  <c:v>8.17</c:v>
                </c:pt>
                <c:pt idx="106">
                  <c:v>8.14</c:v>
                </c:pt>
                <c:pt idx="107">
                  <c:v>8.11</c:v>
                </c:pt>
                <c:pt idx="108">
                  <c:v>8.1</c:v>
                </c:pt>
                <c:pt idx="109">
                  <c:v>8.07</c:v>
                </c:pt>
                <c:pt idx="110">
                  <c:v>7.96</c:v>
                </c:pt>
                <c:pt idx="111">
                  <c:v>7.94</c:v>
                </c:pt>
                <c:pt idx="112">
                  <c:v>7.85</c:v>
                </c:pt>
                <c:pt idx="113">
                  <c:v>7.76</c:v>
                </c:pt>
                <c:pt idx="114">
                  <c:v>7.65</c:v>
                </c:pt>
                <c:pt idx="115">
                  <c:v>7.75</c:v>
                </c:pt>
                <c:pt idx="116">
                  <c:v>7.45</c:v>
                </c:pt>
                <c:pt idx="117">
                  <c:v>7.34</c:v>
                </c:pt>
                <c:pt idx="118">
                  <c:v>6.76</c:v>
                </c:pt>
                <c:pt idx="119">
                  <c:v>6.56</c:v>
                </c:pt>
                <c:pt idx="120">
                  <c:v>6.24</c:v>
                </c:pt>
                <c:pt idx="121">
                  <c:v>6.01</c:v>
                </c:pt>
                <c:pt idx="122">
                  <c:v>5.84</c:v>
                </c:pt>
                <c:pt idx="123">
                  <c:v>5.72</c:v>
                </c:pt>
                <c:pt idx="124">
                  <c:v>5.64</c:v>
                </c:pt>
                <c:pt idx="125">
                  <c:v>5.59</c:v>
                </c:pt>
                <c:pt idx="126">
                  <c:v>5.59</c:v>
                </c:pt>
                <c:pt idx="127">
                  <c:v>5.64</c:v>
                </c:pt>
                <c:pt idx="128">
                  <c:v>5.6</c:v>
                </c:pt>
                <c:pt idx="129">
                  <c:v>5.48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11-473F-960A-CDA34E1B4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573636656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Time Elapsed (min)</a:t>
                </a:r>
              </a:p>
            </c:rich>
          </c:tx>
          <c:layout>
            <c:manualLayout>
              <c:xMode val="edge"/>
              <c:yMode val="edge"/>
              <c:x val="0.43885368585392343"/>
              <c:y val="0.916738884892419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  <c:majorUnit val="10"/>
      </c:valAx>
      <c:valAx>
        <c:axId val="1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TDS (g/L)</a:t>
                </a:r>
              </a:p>
            </c:rich>
          </c:tx>
          <c:layout>
            <c:manualLayout>
              <c:xMode val="edge"/>
              <c:yMode val="edge"/>
              <c:x val="6.4249762421938639E-2"/>
              <c:y val="0.42486786655271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73636656"/>
        <c:crosses val="autoZero"/>
        <c:crossBetween val="midCat"/>
        <c:majorUnit val="20"/>
      </c:valAx>
      <c:valAx>
        <c:axId val="3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4"/>
        </c:scaling>
        <c:delete val="0"/>
        <c:axPos val="r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pH</a:t>
                </a:r>
              </a:p>
            </c:rich>
          </c:tx>
          <c:layout>
            <c:manualLayout>
              <c:xMode val="edge"/>
              <c:yMode val="edge"/>
              <c:x val="0.9333333898995384"/>
              <c:y val="0.42855740435425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84224816725496"/>
          <c:y val="0.68421864970006485"/>
          <c:w val="0.14229873744230248"/>
          <c:h val="0.104973085579843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chemeClr val="bg1"/>
    </a:solidFill>
    <a:ln w="635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146050</xdr:rowOff>
    </xdr:from>
    <xdr:to>
      <xdr:col>9</xdr:col>
      <xdr:colOff>412750</xdr:colOff>
      <xdr:row>24</xdr:row>
      <xdr:rowOff>25400</xdr:rowOff>
    </xdr:to>
    <xdr:graphicFrame macro="">
      <xdr:nvGraphicFramePr>
        <xdr:cNvPr id="9220" name="Chart 2">
          <a:extLst>
            <a:ext uri="{FF2B5EF4-FFF2-40B4-BE49-F238E27FC236}">
              <a16:creationId xmlns:a16="http://schemas.microsoft.com/office/drawing/2014/main" id="{1FF158BE-B751-4640-95BB-3C13BEE5B0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539750</xdr:colOff>
      <xdr:row>0</xdr:row>
      <xdr:rowOff>155574</xdr:rowOff>
    </xdr:from>
    <xdr:to>
      <xdr:col>19</xdr:col>
      <xdr:colOff>336550</xdr:colOff>
      <xdr:row>24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0F5660-DAED-47F0-B373-F0D51C86D5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0.42144</cdr:x>
      <cdr:y>0.14413</cdr:y>
    </cdr:from>
    <cdr:to>
      <cdr:x>0.42217</cdr:x>
      <cdr:y>0.83729</cdr:y>
    </cdr:to>
    <cdr:sp macro="" textlink="">
      <cdr:nvSpPr>
        <cdr:cNvPr id="12289" name="Line 1">
          <a:extLst xmlns:a="http://schemas.openxmlformats.org/drawingml/2006/main">
            <a:ext uri="{FF2B5EF4-FFF2-40B4-BE49-F238E27FC236}">
              <a16:creationId xmlns:a16="http://schemas.microsoft.com/office/drawing/2014/main" id="{4D4B77AE-A131-4A54-AD11-B49E73900B0E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486121" y="531744"/>
          <a:ext cx="4306" cy="25573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0.18993</cdr:x>
      <cdr:y>0.1815</cdr:y>
    </cdr:from>
    <cdr:to>
      <cdr:x>0.24103</cdr:x>
      <cdr:y>0.1815</cdr:y>
    </cdr:to>
    <cdr:sp macro="" textlink="">
      <cdr:nvSpPr>
        <cdr:cNvPr id="12290" name="Line 2">
          <a:extLst xmlns:a="http://schemas.openxmlformats.org/drawingml/2006/main">
            <a:ext uri="{FF2B5EF4-FFF2-40B4-BE49-F238E27FC236}">
              <a16:creationId xmlns:a16="http://schemas.microsoft.com/office/drawing/2014/main" id="{47A96FE7-6338-4127-9A55-A71F5A6B94EC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121620" y="670782"/>
          <a:ext cx="30180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0.35332</cdr:x>
      <cdr:y>0.1815</cdr:y>
    </cdr:from>
    <cdr:to>
      <cdr:x>0.42359</cdr:x>
      <cdr:y>0.1815</cdr:y>
    </cdr:to>
    <cdr:sp macro="" textlink="">
      <cdr:nvSpPr>
        <cdr:cNvPr id="12291" name="Line 3">
          <a:extLst xmlns:a="http://schemas.openxmlformats.org/drawingml/2006/main">
            <a:ext uri="{FF2B5EF4-FFF2-40B4-BE49-F238E27FC236}">
              <a16:creationId xmlns:a16="http://schemas.microsoft.com/office/drawing/2014/main" id="{A92639AE-F2BA-4084-B183-35AA1E6348BF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086518" y="670782"/>
          <a:ext cx="414979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0.42359</cdr:x>
      <cdr:y>0.1815</cdr:y>
    </cdr:from>
    <cdr:to>
      <cdr:x>0.5199</cdr:x>
      <cdr:y>0.1815</cdr:y>
    </cdr:to>
    <cdr:sp macro="" textlink="">
      <cdr:nvSpPr>
        <cdr:cNvPr id="12293" name="Line 5">
          <a:extLst xmlns:a="http://schemas.openxmlformats.org/drawingml/2006/main">
            <a:ext uri="{FF2B5EF4-FFF2-40B4-BE49-F238E27FC236}">
              <a16:creationId xmlns:a16="http://schemas.microsoft.com/office/drawing/2014/main" id="{70245642-C0F5-4A5B-809D-BB40C3B0B968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501497" y="670782"/>
          <a:ext cx="56878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0.78599</cdr:x>
      <cdr:y>0.1815</cdr:y>
    </cdr:from>
    <cdr:to>
      <cdr:x>0.88427</cdr:x>
      <cdr:y>0.1815</cdr:y>
    </cdr:to>
    <cdr:sp macro="" textlink="">
      <cdr:nvSpPr>
        <cdr:cNvPr id="12294" name="Line 6">
          <a:extLst xmlns:a="http://schemas.openxmlformats.org/drawingml/2006/main">
            <a:ext uri="{FF2B5EF4-FFF2-40B4-BE49-F238E27FC236}">
              <a16:creationId xmlns:a16="http://schemas.microsoft.com/office/drawing/2014/main" id="{B12704BB-EA00-4847-825D-DA7359BDBDED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641685" y="670782"/>
          <a:ext cx="58039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0.52079</cdr:x>
      <cdr:y>0.11487</cdr:y>
    </cdr:from>
    <cdr:to>
      <cdr:x>0.78579</cdr:x>
      <cdr:y>0.25129</cdr:y>
    </cdr:to>
    <cdr:sp macro="" textlink="">
      <cdr:nvSpPr>
        <cdr:cNvPr id="12296" name="Text Box 8">
          <a:extLst xmlns:a="http://schemas.openxmlformats.org/drawingml/2006/main">
            <a:ext uri="{FF2B5EF4-FFF2-40B4-BE49-F238E27FC236}">
              <a16:creationId xmlns:a16="http://schemas.microsoft.com/office/drawing/2014/main" id="{E487781A-8382-4AB7-82AC-4BD2A0157A1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2210" y="423794"/>
          <a:ext cx="1563290" cy="503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Slow Rinse + Fast Rinse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(64 min + 6 min)</a:t>
          </a:r>
        </a:p>
      </cdr:txBody>
    </cdr:sp>
  </cdr:relSizeAnchor>
  <cdr:relSizeAnchor xmlns:cdr="http://schemas.openxmlformats.org/drawingml/2006/chartDrawing">
    <cdr:from>
      <cdr:x>0.24211</cdr:x>
      <cdr:y>0.1252</cdr:y>
    </cdr:from>
    <cdr:to>
      <cdr:x>0.36865</cdr:x>
      <cdr:y>0.23408</cdr:y>
    </cdr:to>
    <cdr:sp macro="" textlink="">
      <cdr:nvSpPr>
        <cdr:cNvPr id="12297" name="Text Box 9">
          <a:extLst xmlns:a="http://schemas.openxmlformats.org/drawingml/2006/main">
            <a:ext uri="{FF2B5EF4-FFF2-40B4-BE49-F238E27FC236}">
              <a16:creationId xmlns:a16="http://schemas.microsoft.com/office/drawing/2014/main" id="{CF85D3C8-CAEC-42E3-8AB7-24782AEE8BB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222" y="461894"/>
          <a:ext cx="746479" cy="401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Brine Draw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(32 min)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0.23796</cdr:x>
      <cdr:y>0.11397</cdr:y>
    </cdr:from>
    <cdr:to>
      <cdr:x>0.37608</cdr:x>
      <cdr:y>0.24512</cdr:y>
    </cdr:to>
    <cdr:sp macro="" textlink="">
      <cdr:nvSpPr>
        <cdr:cNvPr id="6145" name="Text Box 1">
          <a:extLst xmlns:a="http://schemas.openxmlformats.org/drawingml/2006/main">
            <a:ext uri="{FF2B5EF4-FFF2-40B4-BE49-F238E27FC236}">
              <a16:creationId xmlns:a16="http://schemas.microsoft.com/office/drawing/2014/main" id="{3256F2E2-35E4-405F-8218-BFA2C4FB09E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2234" y="417944"/>
          <a:ext cx="813914" cy="480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Brine Draw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(32 min)</a:t>
          </a:r>
        </a:p>
      </cdr:txBody>
    </cdr:sp>
  </cdr:relSizeAnchor>
  <cdr:relSizeAnchor xmlns:cdr="http://schemas.openxmlformats.org/drawingml/2006/chartDrawing">
    <cdr:from>
      <cdr:x>0.51387</cdr:x>
      <cdr:y>0.11628</cdr:y>
    </cdr:from>
    <cdr:to>
      <cdr:x>0.81358</cdr:x>
      <cdr:y>0.24118</cdr:y>
    </cdr:to>
    <cdr:sp macro="" textlink="">
      <cdr:nvSpPr>
        <cdr:cNvPr id="6146" name="Text Box 2">
          <a:extLst xmlns:a="http://schemas.openxmlformats.org/drawingml/2006/main">
            <a:ext uri="{FF2B5EF4-FFF2-40B4-BE49-F238E27FC236}">
              <a16:creationId xmlns:a16="http://schemas.microsoft.com/office/drawing/2014/main" id="{6FC52BB4-5904-44C5-8554-08C1F6838DB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8147" y="426421"/>
          <a:ext cx="1766131" cy="458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Slow Rinse + Fast Rinse</a:t>
          </a:r>
        </a:p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(64 min + 6 min)</a:t>
          </a:r>
        </a:p>
      </cdr:txBody>
    </cdr:sp>
  </cdr:relSizeAnchor>
  <cdr:relSizeAnchor xmlns:cdr="http://schemas.openxmlformats.org/drawingml/2006/chartDrawing">
    <cdr:from>
      <cdr:x>0.41507</cdr:x>
      <cdr:y>0.0849</cdr:y>
    </cdr:from>
    <cdr:to>
      <cdr:x>0.41507</cdr:x>
      <cdr:y>0.84165</cdr:y>
    </cdr:to>
    <cdr:sp macro="" textlink="">
      <cdr:nvSpPr>
        <cdr:cNvPr id="6147" name="Line 3">
          <a:extLst xmlns:a="http://schemas.openxmlformats.org/drawingml/2006/main">
            <a:ext uri="{FF2B5EF4-FFF2-40B4-BE49-F238E27FC236}">
              <a16:creationId xmlns:a16="http://schemas.microsoft.com/office/drawing/2014/main" id="{F028C29D-E67C-4D4D-8E54-E9E3177ADA58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445918" y="311347"/>
          <a:ext cx="0" cy="27750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0.18541</cdr:x>
      <cdr:y>0.17805</cdr:y>
    </cdr:from>
    <cdr:to>
      <cdr:x>0.25916</cdr:x>
      <cdr:y>0.17805</cdr:y>
    </cdr:to>
    <cdr:sp macro="" textlink="">
      <cdr:nvSpPr>
        <cdr:cNvPr id="6148" name="Line 4">
          <a:extLst xmlns:a="http://schemas.openxmlformats.org/drawingml/2006/main">
            <a:ext uri="{FF2B5EF4-FFF2-40B4-BE49-F238E27FC236}">
              <a16:creationId xmlns:a16="http://schemas.microsoft.com/office/drawing/2014/main" id="{E06EE1FE-6A50-4376-8259-AC204CBE4E6F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092606" y="611098"/>
          <a:ext cx="4345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0.34097</cdr:x>
      <cdr:y>0.17805</cdr:y>
    </cdr:from>
    <cdr:to>
      <cdr:x>0.41722</cdr:x>
      <cdr:y>0.17805</cdr:y>
    </cdr:to>
    <cdr:sp macro="" textlink="">
      <cdr:nvSpPr>
        <cdr:cNvPr id="6149" name="Line 5">
          <a:extLst xmlns:a="http://schemas.openxmlformats.org/drawingml/2006/main">
            <a:ext uri="{FF2B5EF4-FFF2-40B4-BE49-F238E27FC236}">
              <a16:creationId xmlns:a16="http://schemas.microsoft.com/office/drawing/2014/main" id="{6FC015EF-B035-4E2D-A48D-D95B8D7CB323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09292" y="611098"/>
          <a:ext cx="44932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0.4183</cdr:x>
      <cdr:y>0.17805</cdr:y>
    </cdr:from>
    <cdr:to>
      <cdr:x>0.52047</cdr:x>
      <cdr:y>0.17854</cdr:y>
    </cdr:to>
    <cdr:sp macro="" textlink="">
      <cdr:nvSpPr>
        <cdr:cNvPr id="6150" name="Line 6">
          <a:extLst xmlns:a="http://schemas.openxmlformats.org/drawingml/2006/main">
            <a:ext uri="{FF2B5EF4-FFF2-40B4-BE49-F238E27FC236}">
              <a16:creationId xmlns:a16="http://schemas.microsoft.com/office/drawing/2014/main" id="{679A578E-2F55-4951-84FE-AC6EE3384EA9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464968" y="611098"/>
          <a:ext cx="602082" cy="16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0.80711</cdr:x>
      <cdr:y>0.18039</cdr:y>
    </cdr:from>
    <cdr:to>
      <cdr:x>0.903</cdr:x>
      <cdr:y>0.18175</cdr:y>
    </cdr:to>
    <cdr:sp macro="" textlink="">
      <cdr:nvSpPr>
        <cdr:cNvPr id="6151" name="Line 7">
          <a:extLst xmlns:a="http://schemas.openxmlformats.org/drawingml/2006/main">
            <a:ext uri="{FF2B5EF4-FFF2-40B4-BE49-F238E27FC236}">
              <a16:creationId xmlns:a16="http://schemas.microsoft.com/office/drawing/2014/main" id="{31612596-BAE1-499A-BCA5-538AC149D2EC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756150" y="619126"/>
          <a:ext cx="565048" cy="46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63465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4F5C27B-30E7-4F30-A13B-F2CB619F935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000"/>
            </a:lnSpc>
          </a:pP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fitToPage="1"/>
  </sheetPr>
  <dimension ref="A1:H158"/>
  <sheetViews>
    <sheetView topLeftCell="A6" zoomScale="80" workbookViewId="0">
      <selection activeCell="D61" sqref="D61"/>
    </sheetView>
  </sheetViews>
  <sheetFormatPr defaultRowHeight="12.5" x14ac:dyDescent="0.25"/>
  <cols>
    <col min="1" max="1" width="14.26953125" customWidth="1"/>
    <col min="2" max="2" width="18.1796875" customWidth="1"/>
    <col min="3" max="3" width="12.1796875" customWidth="1"/>
    <col min="4" max="4" width="14.54296875" customWidth="1"/>
    <col min="5" max="5" width="14" customWidth="1"/>
    <col min="6" max="6" width="65" customWidth="1"/>
  </cols>
  <sheetData>
    <row r="1" spans="1:8" x14ac:dyDescent="0.25">
      <c r="A1" t="s">
        <v>0</v>
      </c>
    </row>
    <row r="2" spans="1:8" x14ac:dyDescent="0.25">
      <c r="A2" s="1"/>
      <c r="B2" s="1"/>
      <c r="C2" s="1"/>
      <c r="D2" s="1"/>
      <c r="E2" s="1"/>
      <c r="F2" s="1"/>
    </row>
    <row r="3" spans="1:8" x14ac:dyDescent="0.25">
      <c r="A3" s="2"/>
      <c r="B3" s="2"/>
      <c r="C3" s="2"/>
      <c r="D3" s="2"/>
      <c r="E3" s="2"/>
      <c r="F3" s="2"/>
      <c r="G3" s="3"/>
      <c r="H3" s="3"/>
    </row>
    <row r="4" spans="1:8" x14ac:dyDescent="0.2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3"/>
      <c r="H4" s="3"/>
    </row>
    <row r="5" spans="1:8" x14ac:dyDescent="0.25">
      <c r="A5" s="2"/>
      <c r="B5" s="4" t="s">
        <v>7</v>
      </c>
      <c r="C5" s="4" t="s">
        <v>8</v>
      </c>
      <c r="D5" s="4" t="s">
        <v>9</v>
      </c>
      <c r="E5" s="4" t="s">
        <v>10</v>
      </c>
      <c r="F5" s="2"/>
      <c r="G5" s="3"/>
      <c r="H5" s="3"/>
    </row>
    <row r="6" spans="1:8" x14ac:dyDescent="0.25">
      <c r="A6" s="5">
        <v>38563</v>
      </c>
      <c r="B6" s="2" t="s">
        <v>11</v>
      </c>
      <c r="C6" s="4">
        <v>0</v>
      </c>
      <c r="D6" s="6">
        <v>1</v>
      </c>
      <c r="E6" s="7"/>
      <c r="F6" s="2" t="s">
        <v>12</v>
      </c>
      <c r="G6" s="3"/>
      <c r="H6" s="3"/>
    </row>
    <row r="7" spans="1:8" x14ac:dyDescent="0.25">
      <c r="A7" s="2"/>
      <c r="B7" s="2"/>
      <c r="C7" s="4">
        <v>1</v>
      </c>
      <c r="D7" s="6">
        <v>1</v>
      </c>
      <c r="E7" s="7"/>
      <c r="F7" s="8" t="s">
        <v>13</v>
      </c>
      <c r="G7" s="3"/>
      <c r="H7" s="3"/>
    </row>
    <row r="8" spans="1:8" x14ac:dyDescent="0.25">
      <c r="A8" s="2"/>
      <c r="B8" s="2"/>
      <c r="C8" s="4">
        <v>2</v>
      </c>
      <c r="D8" s="6">
        <v>1</v>
      </c>
      <c r="E8" s="7"/>
      <c r="F8" s="2" t="s">
        <v>14</v>
      </c>
      <c r="G8" s="3"/>
      <c r="H8" s="3"/>
    </row>
    <row r="9" spans="1:8" x14ac:dyDescent="0.25">
      <c r="A9" s="2"/>
      <c r="B9" s="2"/>
      <c r="C9" s="4">
        <v>3</v>
      </c>
      <c r="D9" s="6">
        <v>1</v>
      </c>
      <c r="E9" s="7"/>
      <c r="F9" s="2"/>
      <c r="G9" s="3"/>
      <c r="H9" s="3"/>
    </row>
    <row r="10" spans="1:8" x14ac:dyDescent="0.25">
      <c r="A10" s="2"/>
      <c r="B10" s="2"/>
      <c r="C10" s="4">
        <v>4</v>
      </c>
      <c r="D10" s="6">
        <v>1.02</v>
      </c>
      <c r="E10" s="7"/>
      <c r="F10" s="2"/>
      <c r="G10" s="3"/>
      <c r="H10" s="3"/>
    </row>
    <row r="11" spans="1:8" x14ac:dyDescent="0.25">
      <c r="A11" s="2"/>
      <c r="B11" s="2"/>
      <c r="C11" s="4">
        <v>5</v>
      </c>
      <c r="D11" s="6">
        <v>1.038</v>
      </c>
      <c r="E11" s="7"/>
      <c r="F11" s="2"/>
      <c r="G11" s="3"/>
      <c r="H11" s="3"/>
    </row>
    <row r="12" spans="1:8" x14ac:dyDescent="0.25">
      <c r="A12" s="2"/>
      <c r="B12" s="2"/>
      <c r="C12" s="4">
        <v>6</v>
      </c>
      <c r="D12" s="6">
        <v>1.052</v>
      </c>
      <c r="E12" s="7"/>
      <c r="F12" s="2"/>
      <c r="G12" s="3"/>
      <c r="H12" s="3"/>
    </row>
    <row r="13" spans="1:8" x14ac:dyDescent="0.25">
      <c r="A13" s="2"/>
      <c r="B13" s="2"/>
      <c r="C13" s="4">
        <v>7</v>
      </c>
      <c r="D13" s="6">
        <v>1.06</v>
      </c>
      <c r="E13" s="7"/>
      <c r="F13" s="2"/>
      <c r="G13" s="3"/>
      <c r="H13" s="3"/>
    </row>
    <row r="14" spans="1:8" x14ac:dyDescent="0.25">
      <c r="A14" s="2"/>
      <c r="B14" s="2"/>
      <c r="C14" s="4">
        <v>8</v>
      </c>
      <c r="D14" s="6">
        <v>1.0680000000000001</v>
      </c>
      <c r="E14" s="7"/>
      <c r="F14" s="2"/>
      <c r="G14" s="3"/>
      <c r="H14" s="3"/>
    </row>
    <row r="15" spans="1:8" x14ac:dyDescent="0.25">
      <c r="A15" s="2"/>
      <c r="B15" s="2"/>
      <c r="C15" s="4">
        <v>9</v>
      </c>
      <c r="D15" s="6">
        <v>1.07</v>
      </c>
      <c r="E15" s="7"/>
      <c r="F15" s="2"/>
      <c r="G15" s="3"/>
      <c r="H15" s="3"/>
    </row>
    <row r="16" spans="1:8" x14ac:dyDescent="0.25">
      <c r="A16" s="2"/>
      <c r="B16" s="2"/>
      <c r="C16" s="4">
        <v>10</v>
      </c>
      <c r="D16" s="6">
        <v>1.07</v>
      </c>
      <c r="E16" s="7"/>
      <c r="F16" s="2" t="s">
        <v>15</v>
      </c>
      <c r="G16" s="3"/>
      <c r="H16" s="3"/>
    </row>
    <row r="17" spans="1:8" x14ac:dyDescent="0.25">
      <c r="A17" s="2"/>
      <c r="B17" s="2"/>
      <c r="C17" s="4">
        <v>11</v>
      </c>
      <c r="D17" s="6">
        <v>1.0660000000000001</v>
      </c>
      <c r="E17" s="7"/>
      <c r="F17" s="2"/>
      <c r="G17" s="3"/>
      <c r="H17" s="3"/>
    </row>
    <row r="18" spans="1:8" x14ac:dyDescent="0.25">
      <c r="A18" s="2"/>
      <c r="B18" s="2"/>
      <c r="C18" s="4">
        <v>12</v>
      </c>
      <c r="D18" s="6">
        <v>1.0640000000000001</v>
      </c>
      <c r="E18" s="7"/>
      <c r="F18" s="2"/>
      <c r="G18" s="3"/>
      <c r="H18" s="3"/>
    </row>
    <row r="19" spans="1:8" x14ac:dyDescent="0.25">
      <c r="A19" s="2"/>
      <c r="B19" s="2"/>
      <c r="C19" s="4">
        <v>13</v>
      </c>
      <c r="D19" s="6">
        <v>1.0660000000000001</v>
      </c>
      <c r="E19" s="7"/>
      <c r="F19" s="2"/>
      <c r="G19" s="3"/>
      <c r="H19" s="3"/>
    </row>
    <row r="20" spans="1:8" x14ac:dyDescent="0.25">
      <c r="A20" s="2"/>
      <c r="B20" s="2"/>
      <c r="C20" s="4">
        <v>14</v>
      </c>
      <c r="D20" s="6">
        <v>1.0649999999999999</v>
      </c>
      <c r="E20" s="7"/>
      <c r="F20" s="2"/>
      <c r="G20" s="3"/>
      <c r="H20" s="3"/>
    </row>
    <row r="21" spans="1:8" x14ac:dyDescent="0.25">
      <c r="A21" s="2"/>
      <c r="B21" s="2"/>
      <c r="C21" s="4">
        <v>15</v>
      </c>
      <c r="D21" s="6">
        <v>1.0640000000000001</v>
      </c>
      <c r="E21" s="7"/>
      <c r="F21" s="2"/>
      <c r="G21" s="3"/>
      <c r="H21" s="3"/>
    </row>
    <row r="22" spans="1:8" x14ac:dyDescent="0.25">
      <c r="A22" s="2"/>
      <c r="B22" s="2"/>
      <c r="C22" s="4">
        <v>16</v>
      </c>
      <c r="D22" s="6">
        <v>1.0640000000000001</v>
      </c>
      <c r="E22" s="7"/>
      <c r="F22" s="2" t="s">
        <v>16</v>
      </c>
      <c r="G22" s="3"/>
      <c r="H22" s="3"/>
    </row>
    <row r="23" spans="1:8" x14ac:dyDescent="0.25">
      <c r="A23" s="2"/>
      <c r="B23" s="2"/>
      <c r="C23" s="4">
        <v>17</v>
      </c>
      <c r="D23" s="6">
        <v>1.0640000000000001</v>
      </c>
      <c r="E23" s="7"/>
      <c r="F23" s="2"/>
      <c r="G23" s="3"/>
      <c r="H23" s="3"/>
    </row>
    <row r="24" spans="1:8" x14ac:dyDescent="0.25">
      <c r="A24" s="2"/>
      <c r="B24" s="2"/>
      <c r="C24" s="4">
        <v>18</v>
      </c>
      <c r="D24" s="6">
        <v>1.0609999999999999</v>
      </c>
      <c r="E24" s="7"/>
      <c r="F24" s="2"/>
      <c r="G24" s="3"/>
      <c r="H24" s="3"/>
    </row>
    <row r="25" spans="1:8" x14ac:dyDescent="0.25">
      <c r="A25" s="2"/>
      <c r="B25" s="2"/>
      <c r="C25" s="4">
        <v>19</v>
      </c>
      <c r="D25" s="6">
        <v>1.06</v>
      </c>
      <c r="E25" s="7"/>
      <c r="F25" s="2"/>
      <c r="G25" s="3"/>
      <c r="H25" s="3"/>
    </row>
    <row r="26" spans="1:8" x14ac:dyDescent="0.25">
      <c r="A26" s="2"/>
      <c r="B26" s="2"/>
      <c r="C26" s="4">
        <v>20</v>
      </c>
      <c r="D26" s="6">
        <v>1.0549999999999999</v>
      </c>
      <c r="E26" s="7"/>
      <c r="F26" s="2"/>
      <c r="G26" s="3"/>
      <c r="H26" s="3"/>
    </row>
    <row r="27" spans="1:8" x14ac:dyDescent="0.25">
      <c r="A27" s="2"/>
      <c r="B27" s="2"/>
      <c r="C27" s="4">
        <v>21</v>
      </c>
      <c r="D27" s="6">
        <v>1.0549999999999999</v>
      </c>
      <c r="E27" s="7"/>
      <c r="F27" s="2" t="s">
        <v>17</v>
      </c>
      <c r="G27" s="3"/>
      <c r="H27" s="3"/>
    </row>
    <row r="28" spans="1:8" x14ac:dyDescent="0.25">
      <c r="A28" s="2"/>
      <c r="B28" s="2"/>
      <c r="C28" s="4">
        <v>22</v>
      </c>
      <c r="D28" s="6">
        <v>1.06</v>
      </c>
      <c r="E28" s="7"/>
      <c r="F28" s="2"/>
      <c r="G28" s="3"/>
      <c r="H28" s="3"/>
    </row>
    <row r="29" spans="1:8" x14ac:dyDescent="0.25">
      <c r="A29" s="2"/>
      <c r="B29" s="2"/>
      <c r="C29" s="4">
        <v>23</v>
      </c>
      <c r="D29" s="6">
        <v>1.0580000000000001</v>
      </c>
      <c r="E29" s="7"/>
      <c r="F29" s="2"/>
      <c r="G29" s="3"/>
      <c r="H29" s="3"/>
    </row>
    <row r="30" spans="1:8" x14ac:dyDescent="0.25">
      <c r="A30" s="2"/>
      <c r="B30" s="2"/>
      <c r="C30" s="4">
        <v>24</v>
      </c>
      <c r="D30" s="6">
        <v>1.0580000000000001</v>
      </c>
      <c r="E30" s="7"/>
      <c r="F30" s="2" t="s">
        <v>18</v>
      </c>
      <c r="G30" s="3"/>
      <c r="H30" s="3"/>
    </row>
    <row r="31" spans="1:8" x14ac:dyDescent="0.25">
      <c r="A31" s="2"/>
      <c r="B31" s="2"/>
      <c r="C31" s="4">
        <v>25</v>
      </c>
      <c r="D31" s="6">
        <v>1.0580000000000001</v>
      </c>
      <c r="E31" s="7"/>
      <c r="F31" s="2"/>
      <c r="G31" s="3"/>
      <c r="H31" s="3"/>
    </row>
    <row r="32" spans="1:8" x14ac:dyDescent="0.25">
      <c r="A32" s="2"/>
      <c r="B32" s="2"/>
      <c r="C32" s="4">
        <v>26</v>
      </c>
      <c r="D32" s="6">
        <v>1.0589999999999999</v>
      </c>
      <c r="E32" s="7"/>
      <c r="F32" s="2"/>
      <c r="G32" s="3"/>
      <c r="H32" s="3"/>
    </row>
    <row r="33" spans="1:8" x14ac:dyDescent="0.25">
      <c r="A33" s="2"/>
      <c r="B33" s="2"/>
      <c r="C33" s="4">
        <v>27</v>
      </c>
      <c r="D33" s="6">
        <v>1.06</v>
      </c>
      <c r="E33" s="7"/>
      <c r="F33" s="2"/>
      <c r="G33" s="3"/>
      <c r="H33" s="3"/>
    </row>
    <row r="34" spans="1:8" x14ac:dyDescent="0.25">
      <c r="A34" s="2"/>
      <c r="B34" s="2"/>
      <c r="C34" s="4">
        <v>28</v>
      </c>
      <c r="D34" s="6">
        <v>1.06</v>
      </c>
      <c r="E34" s="7"/>
      <c r="F34" s="2"/>
      <c r="G34" s="3"/>
      <c r="H34" s="3"/>
    </row>
    <row r="35" spans="1:8" x14ac:dyDescent="0.25">
      <c r="A35" s="2"/>
      <c r="B35" s="2"/>
      <c r="C35" s="4">
        <v>29</v>
      </c>
      <c r="D35" s="6">
        <v>1.06</v>
      </c>
      <c r="E35" s="7"/>
      <c r="F35" s="2"/>
      <c r="G35" s="3"/>
      <c r="H35" s="3"/>
    </row>
    <row r="36" spans="1:8" x14ac:dyDescent="0.25">
      <c r="A36" s="2"/>
      <c r="B36" s="2"/>
      <c r="C36" s="4">
        <v>30</v>
      </c>
      <c r="D36" s="6">
        <v>1.06</v>
      </c>
      <c r="E36" s="7"/>
      <c r="F36" s="2"/>
      <c r="G36" s="3"/>
      <c r="H36" s="3"/>
    </row>
    <row r="37" spans="1:8" x14ac:dyDescent="0.25">
      <c r="A37" s="2"/>
      <c r="B37" s="2"/>
      <c r="C37" s="4">
        <v>31</v>
      </c>
      <c r="D37" s="6">
        <v>1.06</v>
      </c>
      <c r="E37" s="2" t="s">
        <v>19</v>
      </c>
      <c r="F37" s="2"/>
      <c r="G37" s="3"/>
      <c r="H37" s="3"/>
    </row>
    <row r="38" spans="1:8" x14ac:dyDescent="0.25">
      <c r="A38" s="2"/>
      <c r="B38" s="2" t="s">
        <v>20</v>
      </c>
      <c r="C38" s="4">
        <v>32</v>
      </c>
      <c r="D38" s="6">
        <v>1.06</v>
      </c>
      <c r="E38" s="7"/>
      <c r="F38" s="2"/>
      <c r="G38" s="3"/>
      <c r="H38" s="3"/>
    </row>
    <row r="39" spans="1:8" x14ac:dyDescent="0.25">
      <c r="A39" s="2"/>
      <c r="B39" s="2"/>
      <c r="C39" s="4">
        <v>33</v>
      </c>
      <c r="D39" s="6">
        <v>1.06</v>
      </c>
      <c r="E39" s="7"/>
      <c r="F39" s="2"/>
      <c r="G39" s="3"/>
      <c r="H39" s="3"/>
    </row>
    <row r="40" spans="1:8" x14ac:dyDescent="0.25">
      <c r="A40" s="2"/>
      <c r="B40" s="2"/>
      <c r="C40" s="4">
        <v>34</v>
      </c>
      <c r="D40" s="6">
        <v>1.06</v>
      </c>
      <c r="E40" s="7"/>
      <c r="F40" s="2"/>
      <c r="G40" s="3"/>
      <c r="H40" s="3"/>
    </row>
    <row r="41" spans="1:8" x14ac:dyDescent="0.25">
      <c r="A41" s="2"/>
      <c r="B41" s="2"/>
      <c r="C41" s="4">
        <v>35</v>
      </c>
      <c r="D41" s="6">
        <v>1.06</v>
      </c>
      <c r="E41" s="7"/>
      <c r="F41" s="2"/>
      <c r="G41" s="3"/>
      <c r="H41" s="3"/>
    </row>
    <row r="42" spans="1:8" x14ac:dyDescent="0.25">
      <c r="A42" s="2"/>
      <c r="B42" s="2"/>
      <c r="C42" s="4">
        <v>36</v>
      </c>
      <c r="D42" s="6">
        <v>1.06</v>
      </c>
      <c r="E42" s="7"/>
      <c r="F42" s="2"/>
      <c r="G42" s="3"/>
      <c r="H42" s="3"/>
    </row>
    <row r="43" spans="1:8" x14ac:dyDescent="0.25">
      <c r="A43" s="2"/>
      <c r="B43" s="2"/>
      <c r="C43" s="4">
        <v>37</v>
      </c>
      <c r="D43" s="6">
        <v>1.06</v>
      </c>
      <c r="E43" s="4"/>
      <c r="F43" s="2"/>
      <c r="G43" s="3"/>
      <c r="H43" s="3"/>
    </row>
    <row r="44" spans="1:8" x14ac:dyDescent="0.25">
      <c r="A44" s="2"/>
      <c r="B44" s="2"/>
      <c r="C44" s="4">
        <v>38</v>
      </c>
      <c r="D44" s="6">
        <v>1.06</v>
      </c>
      <c r="E44" s="4"/>
      <c r="F44" s="2"/>
      <c r="G44" s="3"/>
      <c r="H44" s="3"/>
    </row>
    <row r="45" spans="1:8" x14ac:dyDescent="0.25">
      <c r="A45" s="2"/>
      <c r="B45" s="2"/>
      <c r="C45" s="4">
        <v>39</v>
      </c>
      <c r="D45" s="6">
        <v>1.04</v>
      </c>
      <c r="E45" s="4"/>
      <c r="F45" s="2"/>
      <c r="G45" s="3"/>
      <c r="H45" s="3"/>
    </row>
    <row r="46" spans="1:8" x14ac:dyDescent="0.25">
      <c r="A46" s="2"/>
      <c r="B46" s="2"/>
      <c r="C46" s="4">
        <v>40</v>
      </c>
      <c r="D46" s="6">
        <v>1.02</v>
      </c>
      <c r="E46" s="2" t="s">
        <v>19</v>
      </c>
      <c r="F46" s="2"/>
      <c r="G46" s="3"/>
      <c r="H46" s="3"/>
    </row>
    <row r="47" spans="1:8" x14ac:dyDescent="0.25">
      <c r="A47" s="2"/>
      <c r="B47" s="2"/>
      <c r="C47" s="4">
        <v>41</v>
      </c>
      <c r="D47" s="6">
        <v>1.01</v>
      </c>
      <c r="E47" s="2"/>
      <c r="F47" s="2"/>
      <c r="G47" s="3"/>
      <c r="H47" s="3"/>
    </row>
    <row r="48" spans="1:8" x14ac:dyDescent="0.25">
      <c r="A48" s="2"/>
      <c r="B48" s="2"/>
      <c r="C48" s="4">
        <v>42</v>
      </c>
      <c r="D48" s="6">
        <v>1.0049999999999999</v>
      </c>
      <c r="E48" s="2"/>
      <c r="F48" s="2"/>
      <c r="G48" s="3"/>
      <c r="H48" s="3"/>
    </row>
    <row r="49" spans="1:8" x14ac:dyDescent="0.25">
      <c r="A49" s="2"/>
      <c r="B49" s="2"/>
      <c r="C49" s="4">
        <v>43</v>
      </c>
      <c r="D49" s="6">
        <v>1.002</v>
      </c>
      <c r="E49" s="2"/>
      <c r="F49" s="2"/>
      <c r="G49" s="3"/>
      <c r="H49" s="3"/>
    </row>
    <row r="50" spans="1:8" x14ac:dyDescent="0.25">
      <c r="A50" s="2"/>
      <c r="B50" s="2"/>
      <c r="C50" s="4">
        <v>44</v>
      </c>
      <c r="D50" s="6">
        <v>1.002</v>
      </c>
      <c r="E50" s="2" t="s">
        <v>19</v>
      </c>
      <c r="F50" s="2"/>
      <c r="G50" s="3"/>
      <c r="H50" s="3"/>
    </row>
    <row r="51" spans="1:8" x14ac:dyDescent="0.25">
      <c r="A51" s="2"/>
      <c r="B51" s="2"/>
      <c r="C51" s="4">
        <v>45</v>
      </c>
      <c r="D51" s="4">
        <v>1</v>
      </c>
      <c r="E51" s="2"/>
      <c r="F51" s="2"/>
      <c r="G51" s="3"/>
      <c r="H51" s="3"/>
    </row>
    <row r="52" spans="1:8" x14ac:dyDescent="0.25">
      <c r="A52" s="2"/>
      <c r="B52" s="2"/>
      <c r="C52" s="4">
        <v>46</v>
      </c>
      <c r="D52" s="4">
        <v>1</v>
      </c>
      <c r="E52" s="2"/>
      <c r="F52" s="2"/>
      <c r="G52" s="3"/>
      <c r="H52" s="3"/>
    </row>
    <row r="53" spans="1:8" x14ac:dyDescent="0.25">
      <c r="A53" s="2"/>
      <c r="B53" s="2"/>
      <c r="C53" s="4">
        <v>47</v>
      </c>
      <c r="D53" s="4">
        <v>1</v>
      </c>
      <c r="E53" s="2" t="s">
        <v>19</v>
      </c>
      <c r="F53" s="2"/>
      <c r="G53" s="3"/>
      <c r="H53" s="3"/>
    </row>
    <row r="54" spans="1:8" x14ac:dyDescent="0.25">
      <c r="A54" s="2"/>
      <c r="B54" s="2"/>
      <c r="C54" s="4">
        <v>48</v>
      </c>
      <c r="D54" s="4">
        <v>1</v>
      </c>
      <c r="E54" s="2">
        <v>4090</v>
      </c>
      <c r="F54" s="2" t="s">
        <v>21</v>
      </c>
      <c r="G54" s="3"/>
      <c r="H54" s="3"/>
    </row>
    <row r="55" spans="1:8" x14ac:dyDescent="0.25">
      <c r="A55" s="2"/>
      <c r="B55" s="2"/>
      <c r="C55" s="4">
        <v>49</v>
      </c>
      <c r="D55" s="4">
        <v>1</v>
      </c>
      <c r="E55" s="2">
        <v>4050</v>
      </c>
      <c r="F55" s="2"/>
      <c r="G55" s="3"/>
      <c r="H55" s="3"/>
    </row>
    <row r="56" spans="1:8" x14ac:dyDescent="0.25">
      <c r="A56" s="2"/>
      <c r="B56" s="2"/>
      <c r="C56" s="4">
        <v>50</v>
      </c>
      <c r="D56" s="4">
        <v>1</v>
      </c>
      <c r="E56" s="2">
        <v>3900</v>
      </c>
      <c r="F56" s="2"/>
      <c r="G56" s="3"/>
      <c r="H56" s="3"/>
    </row>
    <row r="57" spans="1:8" x14ac:dyDescent="0.25">
      <c r="A57" s="2"/>
      <c r="B57" s="2"/>
      <c r="C57" s="4">
        <v>51</v>
      </c>
      <c r="D57" s="4">
        <v>0.98</v>
      </c>
      <c r="E57" s="2">
        <v>3600</v>
      </c>
      <c r="F57" s="2"/>
      <c r="G57" s="3"/>
      <c r="H57" s="3"/>
    </row>
    <row r="58" spans="1:8" x14ac:dyDescent="0.25">
      <c r="A58" s="2"/>
      <c r="B58" s="2"/>
      <c r="C58" s="4">
        <v>52</v>
      </c>
      <c r="D58" s="4" t="s">
        <v>22</v>
      </c>
      <c r="E58" s="2">
        <v>2800</v>
      </c>
      <c r="F58" s="2"/>
      <c r="G58" s="3"/>
      <c r="H58" s="3"/>
    </row>
    <row r="59" spans="1:8" x14ac:dyDescent="0.25">
      <c r="A59" s="2"/>
      <c r="B59" s="2"/>
      <c r="C59" s="4">
        <v>53</v>
      </c>
      <c r="D59" s="4" t="s">
        <v>22</v>
      </c>
      <c r="E59" s="2">
        <v>2600</v>
      </c>
      <c r="F59" s="2"/>
      <c r="G59" s="3"/>
      <c r="H59" s="3"/>
    </row>
    <row r="60" spans="1:8" x14ac:dyDescent="0.25">
      <c r="A60" s="2"/>
      <c r="B60" s="2"/>
      <c r="C60" s="4">
        <v>54</v>
      </c>
      <c r="D60" s="4" t="s">
        <v>22</v>
      </c>
      <c r="E60" s="2">
        <v>2400</v>
      </c>
      <c r="F60" s="2"/>
      <c r="G60" s="3"/>
      <c r="H60" s="3"/>
    </row>
    <row r="61" spans="1:8" x14ac:dyDescent="0.25">
      <c r="A61" s="2"/>
      <c r="B61" s="2"/>
      <c r="C61" s="4">
        <v>55</v>
      </c>
      <c r="D61" s="4" t="s">
        <v>22</v>
      </c>
      <c r="E61" s="2">
        <v>2200</v>
      </c>
      <c r="F61" s="2"/>
      <c r="G61" s="3"/>
      <c r="H61" s="3"/>
    </row>
    <row r="62" spans="1:8" x14ac:dyDescent="0.25">
      <c r="A62" s="2"/>
      <c r="B62" s="2"/>
      <c r="C62" s="4">
        <v>56</v>
      </c>
      <c r="D62" s="4" t="s">
        <v>22</v>
      </c>
      <c r="E62" s="2">
        <v>2100</v>
      </c>
      <c r="F62" s="2"/>
      <c r="G62" s="3"/>
      <c r="H62" s="3"/>
    </row>
    <row r="63" spans="1:8" x14ac:dyDescent="0.25">
      <c r="A63" s="2"/>
      <c r="B63" s="2"/>
      <c r="C63" s="4">
        <v>57</v>
      </c>
      <c r="D63" s="4">
        <v>0.98</v>
      </c>
      <c r="E63" s="2">
        <v>1800</v>
      </c>
      <c r="F63" s="2"/>
      <c r="G63" s="3"/>
      <c r="H63" s="3"/>
    </row>
    <row r="64" spans="1:8" x14ac:dyDescent="0.25">
      <c r="A64" s="2"/>
      <c r="B64" s="2"/>
      <c r="C64" s="4">
        <v>58</v>
      </c>
      <c r="D64" s="4">
        <v>0.98</v>
      </c>
      <c r="E64" s="2">
        <v>1700</v>
      </c>
      <c r="F64" s="2"/>
      <c r="G64" s="3"/>
      <c r="H64" s="3"/>
    </row>
    <row r="65" spans="1:8" x14ac:dyDescent="0.25">
      <c r="A65" s="2"/>
      <c r="B65" s="2"/>
      <c r="C65" s="4">
        <v>59</v>
      </c>
      <c r="D65" s="4">
        <v>0.98</v>
      </c>
      <c r="E65" s="2">
        <v>1700</v>
      </c>
      <c r="F65" s="2"/>
      <c r="G65" s="3"/>
      <c r="H65" s="3"/>
    </row>
    <row r="66" spans="1:8" x14ac:dyDescent="0.25">
      <c r="A66" s="2"/>
      <c r="B66" s="2"/>
      <c r="C66" s="4">
        <v>60</v>
      </c>
      <c r="D66" s="4">
        <v>0.98</v>
      </c>
      <c r="E66" s="2">
        <v>1600</v>
      </c>
      <c r="F66" s="2"/>
      <c r="G66" s="3"/>
      <c r="H66" s="3"/>
    </row>
    <row r="67" spans="1:8" x14ac:dyDescent="0.25">
      <c r="A67" s="2"/>
      <c r="B67" s="2"/>
      <c r="C67" s="4">
        <v>61</v>
      </c>
      <c r="D67" s="4">
        <v>0.98</v>
      </c>
      <c r="E67" s="2">
        <v>1550</v>
      </c>
      <c r="F67" s="2"/>
      <c r="G67" s="3"/>
      <c r="H67" s="3"/>
    </row>
    <row r="68" spans="1:8" x14ac:dyDescent="0.25">
      <c r="A68" s="2"/>
      <c r="B68" s="2"/>
      <c r="C68" s="4">
        <v>62</v>
      </c>
      <c r="D68" s="4">
        <v>0.98</v>
      </c>
      <c r="E68" s="2">
        <v>1500</v>
      </c>
      <c r="F68" s="2"/>
      <c r="G68" s="3"/>
      <c r="H68" s="3"/>
    </row>
    <row r="69" spans="1:8" x14ac:dyDescent="0.25">
      <c r="A69" s="2"/>
      <c r="B69" s="2"/>
      <c r="C69" s="4">
        <v>63</v>
      </c>
      <c r="D69" s="4">
        <v>0.98</v>
      </c>
      <c r="E69" s="2">
        <v>1450</v>
      </c>
      <c r="F69" s="2"/>
      <c r="G69" s="3"/>
      <c r="H69" s="3"/>
    </row>
    <row r="70" spans="1:8" x14ac:dyDescent="0.25">
      <c r="A70" s="2"/>
      <c r="B70" s="2"/>
      <c r="C70" s="4">
        <v>64</v>
      </c>
      <c r="D70" s="4">
        <v>0.98</v>
      </c>
      <c r="E70" s="2">
        <v>1450</v>
      </c>
      <c r="F70" s="2"/>
      <c r="G70" s="3"/>
      <c r="H70" s="3"/>
    </row>
    <row r="71" spans="1:8" x14ac:dyDescent="0.25">
      <c r="A71" s="2"/>
      <c r="B71" s="2"/>
      <c r="C71" s="4">
        <v>65</v>
      </c>
      <c r="D71" s="4">
        <v>0.98</v>
      </c>
      <c r="E71" s="2">
        <v>1300</v>
      </c>
      <c r="F71" s="2"/>
      <c r="G71" s="3"/>
      <c r="H71" s="3"/>
    </row>
    <row r="72" spans="1:8" x14ac:dyDescent="0.25">
      <c r="A72" s="2"/>
      <c r="B72" s="2"/>
      <c r="C72" s="4">
        <v>66</v>
      </c>
      <c r="D72" s="4">
        <v>0.98</v>
      </c>
      <c r="E72" s="2">
        <v>1300</v>
      </c>
      <c r="F72" s="2"/>
      <c r="G72" s="3"/>
      <c r="H72" s="3"/>
    </row>
    <row r="73" spans="1:8" x14ac:dyDescent="0.25">
      <c r="A73" s="2"/>
      <c r="B73" s="2"/>
      <c r="C73" s="4">
        <v>67</v>
      </c>
      <c r="D73" s="4">
        <v>0.98</v>
      </c>
      <c r="E73" s="2">
        <v>1250</v>
      </c>
      <c r="F73" s="2"/>
      <c r="G73" s="3"/>
      <c r="H73" s="3"/>
    </row>
    <row r="74" spans="1:8" x14ac:dyDescent="0.25">
      <c r="A74" s="2"/>
      <c r="B74" s="2"/>
      <c r="C74" s="4">
        <v>68</v>
      </c>
      <c r="D74" s="4">
        <v>0.98</v>
      </c>
      <c r="E74" s="2">
        <v>1250</v>
      </c>
      <c r="F74" s="2"/>
      <c r="G74" s="3"/>
      <c r="H74" s="3"/>
    </row>
    <row r="75" spans="1:8" x14ac:dyDescent="0.25">
      <c r="A75" s="2"/>
      <c r="B75" s="2"/>
      <c r="C75" s="4">
        <v>69</v>
      </c>
      <c r="D75" s="4">
        <v>0.98</v>
      </c>
      <c r="E75" s="2">
        <v>1250</v>
      </c>
      <c r="F75" s="2"/>
      <c r="G75" s="3"/>
      <c r="H75" s="3"/>
    </row>
    <row r="76" spans="1:8" x14ac:dyDescent="0.25">
      <c r="A76" s="2"/>
      <c r="B76" s="2"/>
      <c r="C76" s="4">
        <v>70</v>
      </c>
      <c r="D76" s="4">
        <v>0.98</v>
      </c>
      <c r="E76" s="2">
        <v>1250</v>
      </c>
      <c r="F76" s="2"/>
      <c r="G76" s="3"/>
      <c r="H76" s="3"/>
    </row>
    <row r="77" spans="1:8" x14ac:dyDescent="0.25">
      <c r="A77" s="2"/>
      <c r="B77" s="2"/>
      <c r="C77" s="4">
        <v>71</v>
      </c>
      <c r="D77" s="4">
        <v>0.98</v>
      </c>
      <c r="E77" s="2">
        <v>1250</v>
      </c>
      <c r="F77" s="2"/>
      <c r="G77" s="3"/>
      <c r="H77" s="3"/>
    </row>
    <row r="78" spans="1:8" x14ac:dyDescent="0.25">
      <c r="A78" s="2"/>
      <c r="B78" s="2"/>
      <c r="C78" s="4">
        <v>72</v>
      </c>
      <c r="D78" s="4">
        <v>0.98</v>
      </c>
      <c r="E78" s="2">
        <v>1200</v>
      </c>
      <c r="F78" s="2"/>
      <c r="G78" s="3"/>
      <c r="H78" s="3"/>
    </row>
    <row r="79" spans="1:8" x14ac:dyDescent="0.25">
      <c r="A79" s="2"/>
      <c r="B79" s="2"/>
      <c r="C79" s="4">
        <v>73</v>
      </c>
      <c r="D79" s="4">
        <v>0.98</v>
      </c>
      <c r="E79" s="2">
        <v>1200</v>
      </c>
      <c r="F79" s="2"/>
      <c r="G79" s="3"/>
      <c r="H79" s="3"/>
    </row>
    <row r="80" spans="1:8" x14ac:dyDescent="0.25">
      <c r="A80" s="2"/>
      <c r="B80" s="2"/>
      <c r="C80" s="4">
        <v>74</v>
      </c>
      <c r="D80" s="4">
        <v>0.98</v>
      </c>
      <c r="E80" s="2">
        <v>1200</v>
      </c>
      <c r="F80" s="2"/>
      <c r="G80" s="3"/>
      <c r="H80" s="3"/>
    </row>
    <row r="81" spans="1:8" x14ac:dyDescent="0.25">
      <c r="A81" s="2"/>
      <c r="B81" s="2"/>
      <c r="C81" s="4">
        <v>75</v>
      </c>
      <c r="D81" s="4">
        <v>0.98</v>
      </c>
      <c r="E81" s="2">
        <v>1200</v>
      </c>
      <c r="F81" s="2"/>
      <c r="G81" s="3"/>
      <c r="H81" s="3"/>
    </row>
    <row r="82" spans="1:8" x14ac:dyDescent="0.25">
      <c r="A82" s="2"/>
      <c r="B82" s="2"/>
      <c r="C82" s="4">
        <v>76</v>
      </c>
      <c r="D82" s="4">
        <v>0.98</v>
      </c>
      <c r="E82" s="2">
        <v>1200</v>
      </c>
      <c r="F82" s="2"/>
      <c r="G82" s="3"/>
      <c r="H82" s="3"/>
    </row>
    <row r="83" spans="1:8" x14ac:dyDescent="0.25">
      <c r="A83" s="2"/>
      <c r="B83" s="2"/>
      <c r="C83" s="4">
        <v>77</v>
      </c>
      <c r="D83" s="4">
        <v>0.98</v>
      </c>
      <c r="E83" s="2">
        <v>1200</v>
      </c>
      <c r="F83" s="2"/>
      <c r="G83" s="3"/>
      <c r="H83" s="3"/>
    </row>
    <row r="84" spans="1:8" x14ac:dyDescent="0.25">
      <c r="A84" s="2"/>
      <c r="B84" s="2"/>
      <c r="C84" s="4">
        <v>78</v>
      </c>
      <c r="D84" s="4">
        <v>0.98</v>
      </c>
      <c r="E84" s="2">
        <v>1200</v>
      </c>
      <c r="F84" s="2"/>
      <c r="G84" s="3"/>
      <c r="H84" s="3"/>
    </row>
    <row r="85" spans="1:8" x14ac:dyDescent="0.25">
      <c r="A85" s="2"/>
      <c r="B85" s="2"/>
      <c r="C85" s="4">
        <v>79</v>
      </c>
      <c r="D85" s="4">
        <v>0.98</v>
      </c>
      <c r="E85" s="2">
        <v>1200</v>
      </c>
      <c r="F85" s="2"/>
      <c r="G85" s="3"/>
      <c r="H85" s="3"/>
    </row>
    <row r="86" spans="1:8" x14ac:dyDescent="0.25">
      <c r="A86" s="2"/>
      <c r="B86" s="2"/>
      <c r="C86" s="4">
        <v>80</v>
      </c>
      <c r="D86" s="4">
        <v>0.98</v>
      </c>
      <c r="E86" s="2">
        <v>1150</v>
      </c>
      <c r="F86" s="2"/>
      <c r="G86" s="3"/>
      <c r="H86" s="3"/>
    </row>
    <row r="87" spans="1:8" x14ac:dyDescent="0.25">
      <c r="A87" s="2"/>
      <c r="B87" s="2"/>
      <c r="C87" s="4">
        <v>81</v>
      </c>
      <c r="D87" s="4">
        <v>0.98</v>
      </c>
      <c r="E87" s="2">
        <v>1150</v>
      </c>
      <c r="F87" s="2"/>
      <c r="G87" s="3"/>
      <c r="H87" s="3"/>
    </row>
    <row r="88" spans="1:8" x14ac:dyDescent="0.25">
      <c r="A88" s="2"/>
      <c r="B88" s="2"/>
      <c r="C88" s="4">
        <v>82</v>
      </c>
      <c r="D88" s="4">
        <v>0.98</v>
      </c>
      <c r="E88" s="2">
        <v>1150</v>
      </c>
      <c r="F88" s="2"/>
      <c r="G88" s="3"/>
      <c r="H88" s="3"/>
    </row>
    <row r="89" spans="1:8" x14ac:dyDescent="0.25">
      <c r="A89" s="2"/>
      <c r="B89" s="2"/>
      <c r="C89" s="4">
        <v>83</v>
      </c>
      <c r="D89" s="4">
        <v>0.98</v>
      </c>
      <c r="E89" s="2">
        <v>1150</v>
      </c>
      <c r="F89" s="2"/>
      <c r="G89" s="3"/>
      <c r="H89" s="3"/>
    </row>
    <row r="90" spans="1:8" x14ac:dyDescent="0.25">
      <c r="A90" s="2"/>
      <c r="B90" s="2"/>
      <c r="C90" s="4">
        <v>84</v>
      </c>
      <c r="D90" s="4">
        <v>0.98</v>
      </c>
      <c r="E90" s="2">
        <v>1150</v>
      </c>
      <c r="F90" s="2"/>
      <c r="G90" s="3"/>
      <c r="H90" s="3"/>
    </row>
    <row r="91" spans="1:8" x14ac:dyDescent="0.25">
      <c r="A91" s="2"/>
      <c r="B91" s="2"/>
      <c r="C91" s="4">
        <v>85</v>
      </c>
      <c r="D91" s="4">
        <v>0.98</v>
      </c>
      <c r="E91" s="2">
        <v>1150</v>
      </c>
      <c r="F91" s="2"/>
      <c r="G91" s="3"/>
      <c r="H91" s="3"/>
    </row>
    <row r="92" spans="1:8" x14ac:dyDescent="0.25">
      <c r="A92" s="2"/>
      <c r="B92" s="2"/>
      <c r="C92" s="4">
        <v>86</v>
      </c>
      <c r="D92" s="4">
        <v>0.98</v>
      </c>
      <c r="E92" s="2">
        <v>1150</v>
      </c>
      <c r="F92" s="2"/>
      <c r="G92" s="3"/>
      <c r="H92" s="3"/>
    </row>
    <row r="93" spans="1:8" x14ac:dyDescent="0.25">
      <c r="A93" s="2"/>
      <c r="B93" s="2"/>
      <c r="C93" s="4">
        <v>87</v>
      </c>
      <c r="D93" s="4">
        <v>0.98</v>
      </c>
      <c r="E93" s="2">
        <v>1150</v>
      </c>
      <c r="F93" s="2"/>
      <c r="G93" s="3"/>
      <c r="H93" s="3"/>
    </row>
    <row r="94" spans="1:8" x14ac:dyDescent="0.25">
      <c r="A94" s="2"/>
      <c r="B94" s="2"/>
      <c r="C94" s="4">
        <v>88</v>
      </c>
      <c r="D94" s="4">
        <v>0.98</v>
      </c>
      <c r="E94" s="2">
        <v>1150</v>
      </c>
      <c r="F94" s="2"/>
      <c r="G94" s="3"/>
      <c r="H94" s="3"/>
    </row>
    <row r="95" spans="1:8" x14ac:dyDescent="0.25">
      <c r="A95" s="2"/>
      <c r="B95" s="2"/>
      <c r="C95" s="4">
        <v>89</v>
      </c>
      <c r="D95" s="4">
        <v>0.98</v>
      </c>
      <c r="E95" s="2">
        <v>1150</v>
      </c>
      <c r="F95" s="2"/>
      <c r="G95" s="3"/>
      <c r="H95" s="3"/>
    </row>
    <row r="96" spans="1:8" x14ac:dyDescent="0.25">
      <c r="A96" s="2"/>
      <c r="B96" s="2"/>
      <c r="C96" s="4">
        <v>90</v>
      </c>
      <c r="D96" s="4">
        <v>0.98</v>
      </c>
      <c r="E96" s="2">
        <v>1150</v>
      </c>
      <c r="F96" s="2"/>
      <c r="G96" s="3"/>
      <c r="H96" s="3"/>
    </row>
    <row r="97" spans="1:8" x14ac:dyDescent="0.25">
      <c r="A97" s="2"/>
      <c r="B97" s="2"/>
      <c r="C97" s="4">
        <v>91</v>
      </c>
      <c r="D97" s="4">
        <v>0.98</v>
      </c>
      <c r="E97" s="2">
        <v>1150</v>
      </c>
      <c r="F97" s="2"/>
      <c r="G97" s="3"/>
      <c r="H97" s="3"/>
    </row>
    <row r="98" spans="1:8" x14ac:dyDescent="0.25">
      <c r="A98" s="2"/>
      <c r="B98" s="2"/>
      <c r="C98" s="4">
        <v>92</v>
      </c>
      <c r="D98" s="4">
        <v>0.98</v>
      </c>
      <c r="E98" s="2">
        <v>1150</v>
      </c>
      <c r="F98" s="2"/>
      <c r="G98" s="3"/>
      <c r="H98" s="3"/>
    </row>
    <row r="99" spans="1:8" x14ac:dyDescent="0.25">
      <c r="A99" s="2"/>
      <c r="B99" s="2" t="s">
        <v>23</v>
      </c>
      <c r="C99" s="4">
        <v>93</v>
      </c>
      <c r="D99" s="4">
        <v>0.98</v>
      </c>
      <c r="E99" s="2">
        <v>1250</v>
      </c>
      <c r="F99" s="2"/>
      <c r="G99" s="3"/>
      <c r="H99" s="3"/>
    </row>
    <row r="100" spans="1:8" x14ac:dyDescent="0.25">
      <c r="A100" s="2"/>
      <c r="B100" s="2"/>
      <c r="C100" s="4">
        <v>94</v>
      </c>
      <c r="D100" s="4">
        <v>0.98</v>
      </c>
      <c r="E100" s="2">
        <v>1250</v>
      </c>
      <c r="F100" s="2"/>
      <c r="G100" s="3"/>
      <c r="H100" s="3"/>
    </row>
    <row r="101" spans="1:8" x14ac:dyDescent="0.25">
      <c r="A101" s="2"/>
      <c r="B101" s="2"/>
      <c r="C101" s="4">
        <v>95</v>
      </c>
      <c r="D101" s="4">
        <v>0.98</v>
      </c>
      <c r="E101" s="2">
        <v>1150</v>
      </c>
      <c r="F101" s="2"/>
      <c r="G101" s="3"/>
      <c r="H101" s="3"/>
    </row>
    <row r="102" spans="1:8" x14ac:dyDescent="0.25">
      <c r="A102" s="2"/>
      <c r="B102" s="2"/>
      <c r="C102" s="4">
        <v>96</v>
      </c>
      <c r="D102" s="4">
        <v>0.98</v>
      </c>
      <c r="E102" s="2">
        <v>1150</v>
      </c>
      <c r="F102" s="2"/>
      <c r="G102" s="3"/>
      <c r="H102" s="3"/>
    </row>
    <row r="103" spans="1:8" x14ac:dyDescent="0.25">
      <c r="A103" s="2"/>
      <c r="B103" s="2"/>
      <c r="C103" s="4">
        <v>97</v>
      </c>
      <c r="D103" s="4">
        <v>0.98</v>
      </c>
      <c r="E103" s="2">
        <v>1150</v>
      </c>
      <c r="F103" s="2"/>
      <c r="G103" s="3"/>
      <c r="H103" s="3"/>
    </row>
    <row r="104" spans="1:8" x14ac:dyDescent="0.25">
      <c r="A104" s="2"/>
      <c r="B104" s="2"/>
      <c r="C104" s="4">
        <v>98</v>
      </c>
      <c r="D104" s="4">
        <v>0.98</v>
      </c>
      <c r="E104" s="2">
        <v>1150</v>
      </c>
      <c r="F104" s="2"/>
      <c r="G104" s="3"/>
      <c r="H104" s="3"/>
    </row>
    <row r="105" spans="1:8" x14ac:dyDescent="0.25">
      <c r="A105" s="2"/>
      <c r="B105" s="2"/>
      <c r="C105" s="4">
        <v>99</v>
      </c>
      <c r="D105" s="4">
        <v>0.98</v>
      </c>
      <c r="E105" s="2">
        <v>1100</v>
      </c>
      <c r="F105" s="2"/>
      <c r="G105" s="3"/>
      <c r="H105" s="3"/>
    </row>
    <row r="106" spans="1:8" x14ac:dyDescent="0.25">
      <c r="A106" s="2"/>
      <c r="B106" s="2"/>
      <c r="C106" s="4">
        <v>100</v>
      </c>
      <c r="D106" s="4">
        <v>0.98</v>
      </c>
      <c r="E106" s="2">
        <v>1100</v>
      </c>
      <c r="F106" s="2"/>
      <c r="G106" s="3"/>
      <c r="H106" s="3"/>
    </row>
    <row r="107" spans="1:8" x14ac:dyDescent="0.25">
      <c r="A107" s="2"/>
      <c r="B107" s="2"/>
      <c r="C107" s="4">
        <v>101</v>
      </c>
      <c r="D107" s="4">
        <v>0.98</v>
      </c>
      <c r="E107" s="2">
        <v>1100</v>
      </c>
      <c r="F107" s="2"/>
      <c r="G107" s="3"/>
      <c r="H107" s="3"/>
    </row>
    <row r="108" spans="1:8" x14ac:dyDescent="0.25">
      <c r="A108" s="2"/>
      <c r="B108" s="2"/>
      <c r="C108" s="4">
        <v>102</v>
      </c>
      <c r="D108" s="4">
        <v>0.98</v>
      </c>
      <c r="E108" s="2">
        <v>1100</v>
      </c>
      <c r="F108" s="2"/>
      <c r="G108" s="3"/>
      <c r="H108" s="3"/>
    </row>
    <row r="109" spans="1:8" x14ac:dyDescent="0.25">
      <c r="A109" s="2"/>
      <c r="B109" s="2"/>
      <c r="C109" s="4">
        <v>103</v>
      </c>
      <c r="D109" s="4">
        <v>0.98</v>
      </c>
      <c r="E109" s="2">
        <v>1100</v>
      </c>
      <c r="F109" s="2"/>
      <c r="G109" s="3"/>
      <c r="H109" s="3"/>
    </row>
    <row r="110" spans="1:8" x14ac:dyDescent="0.25">
      <c r="A110" s="2"/>
      <c r="B110" s="2"/>
      <c r="C110" s="4">
        <v>104</v>
      </c>
      <c r="D110" s="4">
        <v>0.98</v>
      </c>
      <c r="E110" s="2">
        <v>1100</v>
      </c>
      <c r="F110" s="2"/>
      <c r="G110" s="3"/>
      <c r="H110" s="3"/>
    </row>
    <row r="111" spans="1:8" x14ac:dyDescent="0.25">
      <c r="A111" s="2"/>
      <c r="B111" s="2"/>
      <c r="C111" s="4">
        <v>105</v>
      </c>
      <c r="D111" s="4">
        <v>0.98</v>
      </c>
      <c r="E111" s="2">
        <v>1050</v>
      </c>
      <c r="F111" s="2"/>
      <c r="G111" s="3"/>
      <c r="H111" s="3"/>
    </row>
    <row r="112" spans="1:8" x14ac:dyDescent="0.25">
      <c r="A112" s="2"/>
      <c r="B112" s="2"/>
      <c r="C112" s="4">
        <v>106</v>
      </c>
      <c r="D112" s="4">
        <v>0.98</v>
      </c>
      <c r="E112" s="2">
        <v>1100</v>
      </c>
      <c r="F112" s="2"/>
      <c r="G112" s="3"/>
      <c r="H112" s="3"/>
    </row>
    <row r="113" spans="1:8" x14ac:dyDescent="0.25">
      <c r="A113" s="2"/>
      <c r="B113" s="2"/>
      <c r="C113" s="4">
        <v>107</v>
      </c>
      <c r="D113" s="4">
        <v>0.98</v>
      </c>
      <c r="E113" s="2">
        <v>1100</v>
      </c>
      <c r="F113" s="2"/>
      <c r="G113" s="3"/>
      <c r="H113" s="3"/>
    </row>
    <row r="114" spans="1:8" x14ac:dyDescent="0.25">
      <c r="A114" s="2"/>
      <c r="B114" s="2"/>
      <c r="C114" s="4">
        <v>108</v>
      </c>
      <c r="D114" s="4">
        <v>0.98</v>
      </c>
      <c r="E114" s="2">
        <v>1100</v>
      </c>
      <c r="F114" s="2"/>
      <c r="G114" s="3"/>
      <c r="H114" s="3"/>
    </row>
    <row r="115" spans="1:8" x14ac:dyDescent="0.25">
      <c r="A115" s="2"/>
      <c r="B115" s="2"/>
      <c r="C115" s="4">
        <v>109</v>
      </c>
      <c r="D115" s="4">
        <v>0.98</v>
      </c>
      <c r="E115" s="2">
        <v>1100</v>
      </c>
      <c r="F115" s="2"/>
      <c r="G115" s="3"/>
      <c r="H115" s="3"/>
    </row>
    <row r="116" spans="1:8" x14ac:dyDescent="0.25">
      <c r="A116" s="2"/>
      <c r="B116" s="2"/>
      <c r="C116" s="4">
        <v>110</v>
      </c>
      <c r="D116" s="4">
        <v>0.98</v>
      </c>
      <c r="E116" s="2">
        <v>1100</v>
      </c>
      <c r="F116" s="2"/>
      <c r="G116" s="3"/>
      <c r="H116" s="3"/>
    </row>
    <row r="117" spans="1:8" x14ac:dyDescent="0.25">
      <c r="A117" s="2"/>
      <c r="B117" s="2"/>
      <c r="C117" s="4">
        <v>111</v>
      </c>
      <c r="D117" s="4">
        <v>0.98</v>
      </c>
      <c r="E117" s="2">
        <v>1100</v>
      </c>
      <c r="F117" s="2"/>
      <c r="G117" s="3"/>
      <c r="H117" s="3"/>
    </row>
    <row r="118" spans="1:8" x14ac:dyDescent="0.25">
      <c r="A118" s="2"/>
      <c r="B118" s="2"/>
      <c r="C118" s="4">
        <v>112</v>
      </c>
      <c r="D118" s="4">
        <v>0.98</v>
      </c>
      <c r="E118" s="2">
        <v>1100</v>
      </c>
      <c r="F118" s="2"/>
      <c r="G118" s="3"/>
      <c r="H118" s="3"/>
    </row>
    <row r="119" spans="1:8" x14ac:dyDescent="0.25">
      <c r="A119" s="2"/>
      <c r="B119" s="2"/>
      <c r="C119" s="4">
        <v>113</v>
      </c>
      <c r="D119" s="4">
        <v>0.98</v>
      </c>
      <c r="E119" s="2">
        <v>1100</v>
      </c>
      <c r="F119" s="2"/>
      <c r="G119" s="3"/>
      <c r="H119" s="3"/>
    </row>
    <row r="120" spans="1:8" x14ac:dyDescent="0.25">
      <c r="A120" s="2"/>
      <c r="B120" s="2"/>
      <c r="C120" s="4">
        <v>114</v>
      </c>
      <c r="D120" s="4">
        <v>0.98</v>
      </c>
      <c r="E120" s="2">
        <v>1100</v>
      </c>
      <c r="F120" s="2"/>
      <c r="G120" s="3"/>
      <c r="H120" s="3"/>
    </row>
    <row r="121" spans="1:8" x14ac:dyDescent="0.25">
      <c r="A121" s="2"/>
      <c r="B121" s="2"/>
      <c r="C121" s="4">
        <v>115</v>
      </c>
      <c r="D121" s="4">
        <v>0.98</v>
      </c>
      <c r="E121" s="2">
        <v>1100</v>
      </c>
      <c r="F121" s="2"/>
      <c r="G121" s="3"/>
      <c r="H121" s="3"/>
    </row>
    <row r="122" spans="1:8" x14ac:dyDescent="0.25">
      <c r="A122" s="2"/>
      <c r="B122" s="2"/>
      <c r="C122" s="4">
        <v>116</v>
      </c>
      <c r="D122" s="4">
        <v>0.98</v>
      </c>
      <c r="E122" s="2">
        <v>1050</v>
      </c>
      <c r="F122" s="2"/>
      <c r="G122" s="3"/>
      <c r="H122" s="3"/>
    </row>
    <row r="123" spans="1:8" x14ac:dyDescent="0.25">
      <c r="A123" s="2"/>
      <c r="B123" s="2"/>
      <c r="C123" s="4">
        <v>117</v>
      </c>
      <c r="D123" s="4">
        <v>0.98</v>
      </c>
      <c r="E123" s="2">
        <v>1100</v>
      </c>
      <c r="F123" s="2"/>
      <c r="G123" s="3"/>
      <c r="H123" s="3"/>
    </row>
    <row r="124" spans="1:8" x14ac:dyDescent="0.25">
      <c r="A124" s="2"/>
      <c r="B124" s="2"/>
      <c r="C124" s="4">
        <v>118</v>
      </c>
      <c r="D124" s="4">
        <v>0.98</v>
      </c>
      <c r="E124" s="2">
        <v>1050</v>
      </c>
      <c r="F124" s="2"/>
      <c r="G124" s="3"/>
      <c r="H124" s="3"/>
    </row>
    <row r="125" spans="1:8" x14ac:dyDescent="0.25">
      <c r="A125" s="2"/>
      <c r="B125" s="2"/>
      <c r="C125" s="4">
        <v>119</v>
      </c>
      <c r="D125" s="4">
        <v>0.98</v>
      </c>
      <c r="E125" s="2">
        <v>1050</v>
      </c>
      <c r="F125" s="2"/>
      <c r="G125" s="3"/>
      <c r="H125" s="3"/>
    </row>
    <row r="126" spans="1:8" x14ac:dyDescent="0.25">
      <c r="A126" s="2"/>
      <c r="B126" s="2"/>
      <c r="C126" s="4">
        <v>120</v>
      </c>
      <c r="D126" s="4">
        <v>0.98</v>
      </c>
      <c r="E126" s="2">
        <v>1050</v>
      </c>
      <c r="F126" s="2"/>
      <c r="G126" s="3"/>
      <c r="H126" s="3"/>
    </row>
    <row r="127" spans="1:8" x14ac:dyDescent="0.25">
      <c r="A127" s="2"/>
      <c r="B127" s="2" t="s">
        <v>24</v>
      </c>
      <c r="C127" s="4">
        <v>121</v>
      </c>
      <c r="D127" s="4"/>
      <c r="E127" s="4"/>
      <c r="F127" s="2" t="s">
        <v>25</v>
      </c>
      <c r="G127" s="3"/>
      <c r="H127" s="3"/>
    </row>
    <row r="128" spans="1:8" x14ac:dyDescent="0.25">
      <c r="A128" s="2"/>
      <c r="B128" s="2"/>
      <c r="C128" s="2"/>
      <c r="D128" s="2"/>
      <c r="E128" s="2"/>
      <c r="F128" s="2"/>
      <c r="G128" s="3"/>
      <c r="H128" s="3"/>
    </row>
    <row r="129" spans="1:8" x14ac:dyDescent="0.25">
      <c r="A129" s="2"/>
      <c r="B129" s="2"/>
      <c r="C129" s="2"/>
      <c r="D129" s="2"/>
      <c r="E129" s="2"/>
      <c r="F129" s="2"/>
      <c r="G129" s="3"/>
      <c r="H129" s="3"/>
    </row>
    <row r="130" spans="1:8" x14ac:dyDescent="0.25">
      <c r="A130" s="2"/>
      <c r="B130" s="2"/>
      <c r="C130" s="2"/>
      <c r="D130" s="2"/>
      <c r="E130" s="2"/>
      <c r="F130" s="2"/>
      <c r="G130" s="3"/>
      <c r="H130" s="3"/>
    </row>
    <row r="131" spans="1:8" x14ac:dyDescent="0.25">
      <c r="A131" s="2"/>
      <c r="B131" s="2"/>
      <c r="C131" s="2"/>
      <c r="D131" s="2"/>
      <c r="E131" s="2"/>
      <c r="F131" s="2"/>
      <c r="G131" s="3"/>
      <c r="H131" s="3"/>
    </row>
    <row r="132" spans="1:8" x14ac:dyDescent="0.25">
      <c r="A132" s="2"/>
      <c r="B132" s="2"/>
      <c r="C132" s="2"/>
      <c r="D132" s="2"/>
      <c r="E132" s="2"/>
      <c r="F132" s="2"/>
      <c r="G132" s="3"/>
      <c r="H132" s="3"/>
    </row>
    <row r="133" spans="1:8" x14ac:dyDescent="0.25">
      <c r="A133" s="2"/>
      <c r="B133" s="2"/>
      <c r="C133" s="2"/>
      <c r="D133" s="2"/>
      <c r="E133" s="2"/>
      <c r="F133" s="2"/>
      <c r="G133" s="3"/>
      <c r="H133" s="3"/>
    </row>
    <row r="134" spans="1:8" x14ac:dyDescent="0.25">
      <c r="A134" s="2"/>
      <c r="B134" s="2"/>
      <c r="C134" s="2"/>
      <c r="D134" s="2"/>
      <c r="E134" s="2"/>
      <c r="F134" s="2"/>
      <c r="G134" s="3"/>
      <c r="H134" s="3"/>
    </row>
    <row r="135" spans="1:8" x14ac:dyDescent="0.25">
      <c r="A135" s="2"/>
      <c r="B135" s="2"/>
      <c r="C135" s="2"/>
      <c r="D135" s="2"/>
      <c r="E135" s="2"/>
      <c r="F135" s="2"/>
      <c r="G135" s="3"/>
      <c r="H135" s="3"/>
    </row>
    <row r="136" spans="1:8" x14ac:dyDescent="0.25">
      <c r="A136" s="2"/>
      <c r="B136" s="2"/>
      <c r="C136" s="2"/>
      <c r="D136" s="2"/>
      <c r="E136" s="2"/>
      <c r="F136" s="2"/>
      <c r="G136" s="3"/>
      <c r="H136" s="3"/>
    </row>
    <row r="137" spans="1:8" x14ac:dyDescent="0.25">
      <c r="A137" s="2"/>
      <c r="B137" s="2"/>
      <c r="C137" s="2"/>
      <c r="D137" s="2"/>
      <c r="E137" s="2"/>
      <c r="F137" s="2"/>
      <c r="G137" s="3"/>
      <c r="H137" s="3"/>
    </row>
    <row r="138" spans="1:8" x14ac:dyDescent="0.25">
      <c r="A138" s="2"/>
      <c r="B138" s="2"/>
      <c r="C138" s="2"/>
      <c r="D138" s="2"/>
      <c r="E138" s="2"/>
      <c r="F138" s="2"/>
      <c r="G138" s="3"/>
      <c r="H138" s="3"/>
    </row>
    <row r="139" spans="1:8" x14ac:dyDescent="0.25">
      <c r="A139" s="2"/>
      <c r="B139" s="2"/>
      <c r="C139" s="2"/>
      <c r="D139" s="2"/>
      <c r="E139" s="2"/>
      <c r="F139" s="2"/>
      <c r="G139" s="3"/>
      <c r="H139" s="3"/>
    </row>
    <row r="140" spans="1:8" x14ac:dyDescent="0.25">
      <c r="A140" s="2"/>
      <c r="B140" s="2"/>
      <c r="C140" s="2"/>
      <c r="D140" s="2"/>
      <c r="E140" s="2"/>
      <c r="F140" s="2"/>
      <c r="G140" s="3"/>
      <c r="H140" s="3"/>
    </row>
    <row r="141" spans="1:8" x14ac:dyDescent="0.25">
      <c r="A141" s="2"/>
      <c r="B141" s="2"/>
      <c r="C141" s="2"/>
      <c r="D141" s="2"/>
      <c r="E141" s="2"/>
      <c r="F141" s="2"/>
      <c r="G141" s="3"/>
      <c r="H141" s="3"/>
    </row>
    <row r="142" spans="1:8" x14ac:dyDescent="0.25">
      <c r="A142" s="2"/>
      <c r="B142" s="2"/>
      <c r="C142" s="2"/>
      <c r="D142" s="2"/>
      <c r="E142" s="2"/>
      <c r="F142" s="2"/>
      <c r="G142" s="3"/>
      <c r="H142" s="3"/>
    </row>
    <row r="143" spans="1:8" x14ac:dyDescent="0.25">
      <c r="A143" s="2"/>
      <c r="B143" s="2"/>
      <c r="C143" s="2"/>
      <c r="D143" s="2"/>
      <c r="E143" s="2"/>
      <c r="F143" s="2"/>
      <c r="G143" s="3"/>
      <c r="H143" s="3"/>
    </row>
    <row r="144" spans="1:8" x14ac:dyDescent="0.25">
      <c r="A144" s="2"/>
      <c r="B144" s="2"/>
      <c r="C144" s="2"/>
      <c r="D144" s="2"/>
      <c r="E144" s="2"/>
      <c r="F144" s="2"/>
      <c r="G144" s="3"/>
      <c r="H144" s="3"/>
    </row>
    <row r="145" spans="1:8" x14ac:dyDescent="0.25">
      <c r="A145" s="2"/>
      <c r="B145" s="2"/>
      <c r="C145" s="2"/>
      <c r="D145" s="2"/>
      <c r="E145" s="2"/>
      <c r="F145" s="2"/>
      <c r="G145" s="3"/>
      <c r="H145" s="3"/>
    </row>
    <row r="146" spans="1:8" x14ac:dyDescent="0.25">
      <c r="A146" s="2"/>
      <c r="B146" s="2"/>
      <c r="C146" s="2"/>
      <c r="D146" s="2"/>
      <c r="E146" s="2"/>
      <c r="F146" s="2"/>
      <c r="G146" s="3"/>
      <c r="H146" s="3"/>
    </row>
    <row r="147" spans="1:8" x14ac:dyDescent="0.25">
      <c r="A147" s="2"/>
      <c r="B147" s="2"/>
      <c r="C147" s="2"/>
      <c r="D147" s="2"/>
      <c r="E147" s="2"/>
      <c r="F147" s="2"/>
      <c r="G147" s="3"/>
      <c r="H147" s="3"/>
    </row>
    <row r="148" spans="1:8" x14ac:dyDescent="0.25">
      <c r="A148" s="2"/>
      <c r="B148" s="2"/>
      <c r="C148" s="2"/>
      <c r="D148" s="2"/>
      <c r="E148" s="2"/>
      <c r="F148" s="2"/>
      <c r="G148" s="3"/>
      <c r="H148" s="3"/>
    </row>
    <row r="149" spans="1:8" x14ac:dyDescent="0.25">
      <c r="A149" s="2"/>
      <c r="B149" s="2"/>
      <c r="C149" s="2"/>
      <c r="D149" s="2"/>
      <c r="E149" s="2"/>
      <c r="F149" s="2"/>
      <c r="G149" s="3"/>
      <c r="H149" s="3"/>
    </row>
    <row r="150" spans="1:8" x14ac:dyDescent="0.25">
      <c r="A150" s="2"/>
      <c r="B150" s="2"/>
      <c r="C150" s="2"/>
      <c r="D150" s="2"/>
      <c r="E150" s="2"/>
      <c r="F150" s="2"/>
      <c r="G150" s="3"/>
      <c r="H150" s="3"/>
    </row>
    <row r="151" spans="1:8" x14ac:dyDescent="0.25">
      <c r="A151" s="2"/>
      <c r="B151" s="2"/>
      <c r="C151" s="2"/>
      <c r="D151" s="2"/>
      <c r="E151" s="2"/>
      <c r="F151" s="2"/>
      <c r="G151" s="3"/>
      <c r="H151" s="3"/>
    </row>
    <row r="152" spans="1:8" x14ac:dyDescent="0.25">
      <c r="A152" s="2"/>
      <c r="B152" s="2"/>
      <c r="C152" s="2"/>
      <c r="D152" s="2"/>
      <c r="E152" s="2"/>
      <c r="F152" s="2"/>
      <c r="G152" s="3"/>
      <c r="H152" s="3"/>
    </row>
    <row r="153" spans="1:8" x14ac:dyDescent="0.25">
      <c r="A153" s="2"/>
      <c r="B153" s="2"/>
      <c r="C153" s="2"/>
      <c r="D153" s="2"/>
      <c r="E153" s="2"/>
      <c r="F153" s="2"/>
      <c r="G153" s="3"/>
      <c r="H153" s="3"/>
    </row>
    <row r="154" spans="1:8" x14ac:dyDescent="0.25">
      <c r="A154" s="2"/>
      <c r="B154" s="2"/>
      <c r="C154" s="2"/>
      <c r="D154" s="2"/>
      <c r="E154" s="2"/>
      <c r="F154" s="2"/>
      <c r="G154" s="3"/>
      <c r="H154" s="3"/>
    </row>
    <row r="155" spans="1:8" x14ac:dyDescent="0.25">
      <c r="A155" s="3"/>
      <c r="B155" s="3"/>
      <c r="C155" s="3"/>
      <c r="D155" s="3"/>
      <c r="E155" s="3"/>
      <c r="F155" s="3"/>
      <c r="G155" s="3"/>
      <c r="H155" s="3"/>
    </row>
    <row r="156" spans="1:8" x14ac:dyDescent="0.25">
      <c r="A156" s="3"/>
      <c r="B156" s="3"/>
      <c r="C156" s="3"/>
      <c r="D156" s="3"/>
      <c r="E156" s="3"/>
      <c r="F156" s="3"/>
      <c r="G156" s="3"/>
      <c r="H156" s="3"/>
    </row>
    <row r="157" spans="1:8" x14ac:dyDescent="0.25">
      <c r="A157" s="3"/>
      <c r="B157" s="3"/>
      <c r="C157" s="3"/>
      <c r="D157" s="3"/>
      <c r="E157" s="3"/>
      <c r="F157" s="3"/>
      <c r="G157" s="3"/>
      <c r="H157" s="3"/>
    </row>
    <row r="158" spans="1:8" x14ac:dyDescent="0.25">
      <c r="A158" s="3"/>
      <c r="B158" s="3"/>
      <c r="C158" s="3"/>
      <c r="D158" s="3"/>
      <c r="E158" s="3"/>
      <c r="F158" s="3"/>
      <c r="G158" s="3"/>
      <c r="H158" s="3"/>
    </row>
  </sheetData>
  <phoneticPr fontId="2" type="noConversion"/>
  <pageMargins left="0.75" right="0.75" top="1" bottom="1" header="0.5" footer="0.5"/>
  <pageSetup scale="6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  <pageSetUpPr fitToPage="1"/>
  </sheetPr>
  <dimension ref="A1:G40"/>
  <sheetViews>
    <sheetView workbookViewId="0">
      <selection activeCell="B32" sqref="B32"/>
    </sheetView>
  </sheetViews>
  <sheetFormatPr defaultRowHeight="12.5" x14ac:dyDescent="0.25"/>
  <cols>
    <col min="1" max="1" width="20.1796875" customWidth="1"/>
    <col min="2" max="2" width="10.26953125" customWidth="1"/>
    <col min="3" max="3" width="13" customWidth="1"/>
    <col min="4" max="4" width="10.453125" bestFit="1" customWidth="1"/>
    <col min="5" max="6" width="10.453125" customWidth="1"/>
    <col min="7" max="7" width="11.26953125" customWidth="1"/>
  </cols>
  <sheetData>
    <row r="1" spans="1:7" ht="20.5" customHeight="1" x14ac:dyDescent="0.3">
      <c r="A1" s="9" t="s">
        <v>26</v>
      </c>
    </row>
    <row r="2" spans="1:7" s="9" customFormat="1" ht="13" x14ac:dyDescent="0.3">
      <c r="A2" s="10" t="s">
        <v>27</v>
      </c>
      <c r="B2" s="10"/>
      <c r="C2" s="40" t="s">
        <v>28</v>
      </c>
      <c r="D2" s="40"/>
      <c r="E2" s="40"/>
      <c r="F2" s="40"/>
      <c r="G2" s="40"/>
    </row>
    <row r="3" spans="1:7" ht="13" x14ac:dyDescent="0.3">
      <c r="A3" s="11"/>
      <c r="B3" s="12" t="s">
        <v>29</v>
      </c>
      <c r="C3" s="12" t="s">
        <v>30</v>
      </c>
      <c r="D3" s="12" t="s">
        <v>31</v>
      </c>
      <c r="E3" s="12" t="s">
        <v>32</v>
      </c>
      <c r="F3" s="12" t="s">
        <v>33</v>
      </c>
      <c r="G3" s="12" t="s">
        <v>34</v>
      </c>
    </row>
    <row r="4" spans="1:7" ht="13" x14ac:dyDescent="0.3">
      <c r="A4" s="11" t="s">
        <v>35</v>
      </c>
      <c r="B4" s="4" t="s">
        <v>36</v>
      </c>
      <c r="C4" s="4" t="s">
        <v>37</v>
      </c>
      <c r="D4" s="4" t="s">
        <v>38</v>
      </c>
      <c r="E4" s="4" t="s">
        <v>38</v>
      </c>
      <c r="F4" s="4" t="s">
        <v>38</v>
      </c>
      <c r="G4" s="4" t="s">
        <v>39</v>
      </c>
    </row>
    <row r="5" spans="1:7" x14ac:dyDescent="0.25">
      <c r="A5" s="3" t="s">
        <v>40</v>
      </c>
      <c r="B5" s="13">
        <v>4</v>
      </c>
      <c r="C5" s="14">
        <v>71.3</v>
      </c>
      <c r="D5" s="14">
        <v>144</v>
      </c>
      <c r="E5" s="14"/>
      <c r="F5" s="14"/>
      <c r="G5" s="14">
        <v>7643</v>
      </c>
    </row>
    <row r="6" spans="1:7" x14ac:dyDescent="0.25">
      <c r="A6" s="3" t="s">
        <v>41</v>
      </c>
      <c r="B6" s="13">
        <v>8</v>
      </c>
      <c r="C6" s="14">
        <v>572</v>
      </c>
      <c r="D6" s="14">
        <v>51000</v>
      </c>
      <c r="E6" s="14"/>
      <c r="F6" s="14"/>
      <c r="G6" s="14">
        <v>14931</v>
      </c>
    </row>
    <row r="7" spans="1:7" x14ac:dyDescent="0.25">
      <c r="A7" s="3" t="s">
        <v>42</v>
      </c>
      <c r="B7" s="13">
        <v>12</v>
      </c>
      <c r="C7" s="14">
        <v>2280</v>
      </c>
      <c r="D7" s="14">
        <v>19000</v>
      </c>
      <c r="E7" s="14"/>
      <c r="F7" s="14"/>
      <c r="G7" s="14">
        <v>6664</v>
      </c>
    </row>
    <row r="8" spans="1:7" x14ac:dyDescent="0.25">
      <c r="A8" s="3" t="s">
        <v>43</v>
      </c>
      <c r="B8" s="15">
        <v>16</v>
      </c>
      <c r="C8" s="14">
        <v>2120</v>
      </c>
      <c r="D8" s="14">
        <v>6800</v>
      </c>
      <c r="E8" s="14"/>
      <c r="F8" s="14"/>
      <c r="G8" s="14">
        <v>3908</v>
      </c>
    </row>
    <row r="9" spans="1:7" x14ac:dyDescent="0.25">
      <c r="A9" s="3" t="s">
        <v>44</v>
      </c>
      <c r="B9" s="15">
        <v>20</v>
      </c>
      <c r="C9" s="14">
        <v>1540</v>
      </c>
      <c r="D9" s="14">
        <v>3100</v>
      </c>
      <c r="E9" s="14"/>
      <c r="F9" s="14"/>
      <c r="G9" s="14">
        <v>2814</v>
      </c>
    </row>
    <row r="10" spans="1:7" x14ac:dyDescent="0.25">
      <c r="A10" s="3" t="s">
        <v>45</v>
      </c>
      <c r="B10" s="15">
        <v>24</v>
      </c>
      <c r="C10" s="14">
        <v>1030</v>
      </c>
      <c r="D10" s="14">
        <v>1700</v>
      </c>
      <c r="E10" s="14"/>
      <c r="F10" s="14"/>
      <c r="G10" s="14">
        <v>2223</v>
      </c>
    </row>
    <row r="11" spans="1:7" x14ac:dyDescent="0.25">
      <c r="A11" s="3" t="s">
        <v>46</v>
      </c>
      <c r="B11" s="15">
        <v>28</v>
      </c>
      <c r="C11" s="14">
        <v>748</v>
      </c>
      <c r="D11" s="14">
        <v>1100</v>
      </c>
      <c r="E11" s="14"/>
      <c r="F11" s="14"/>
      <c r="G11" s="14">
        <v>1911</v>
      </c>
    </row>
    <row r="12" spans="1:7" x14ac:dyDescent="0.25">
      <c r="A12" s="3" t="s">
        <v>47</v>
      </c>
      <c r="B12" s="15">
        <v>32</v>
      </c>
      <c r="C12" s="14">
        <v>577</v>
      </c>
      <c r="D12" s="14">
        <v>782</v>
      </c>
      <c r="E12" s="14"/>
      <c r="F12" s="14"/>
      <c r="G12" s="14">
        <v>1909</v>
      </c>
    </row>
    <row r="13" spans="1:7" x14ac:dyDescent="0.25">
      <c r="A13" s="3" t="s">
        <v>48</v>
      </c>
      <c r="B13" s="15">
        <v>36</v>
      </c>
      <c r="C13" s="14">
        <v>667</v>
      </c>
      <c r="D13" s="14">
        <v>472</v>
      </c>
      <c r="E13" s="14"/>
      <c r="F13" s="14"/>
      <c r="G13" s="14">
        <v>1805</v>
      </c>
    </row>
    <row r="14" spans="1:7" x14ac:dyDescent="0.25">
      <c r="A14" s="3" t="s">
        <v>49</v>
      </c>
      <c r="B14" s="15">
        <v>40</v>
      </c>
      <c r="C14" s="14">
        <v>553</v>
      </c>
      <c r="D14" s="14">
        <v>374</v>
      </c>
      <c r="E14" s="14"/>
      <c r="F14" s="14"/>
      <c r="G14" s="14">
        <v>1620</v>
      </c>
    </row>
    <row r="15" spans="1:7" x14ac:dyDescent="0.25">
      <c r="A15" s="3" t="s">
        <v>50</v>
      </c>
      <c r="B15" s="15">
        <v>50</v>
      </c>
      <c r="C15" s="14">
        <v>48</v>
      </c>
      <c r="D15" s="14">
        <v>26</v>
      </c>
      <c r="E15" s="14"/>
      <c r="F15" s="14"/>
      <c r="G15" s="14">
        <v>67.2</v>
      </c>
    </row>
    <row r="16" spans="1:7" x14ac:dyDescent="0.25">
      <c r="A16" s="3" t="s">
        <v>51</v>
      </c>
      <c r="B16" s="15">
        <v>60</v>
      </c>
      <c r="C16" s="14">
        <v>24</v>
      </c>
      <c r="D16" s="14">
        <v>7.49</v>
      </c>
      <c r="E16" s="14"/>
      <c r="F16" s="14"/>
      <c r="G16" s="14">
        <v>29.1</v>
      </c>
    </row>
    <row r="17" spans="1:7" x14ac:dyDescent="0.25">
      <c r="A17" s="3" t="s">
        <v>52</v>
      </c>
      <c r="B17" s="15">
        <v>78</v>
      </c>
      <c r="C17" s="14">
        <v>3.13</v>
      </c>
      <c r="D17" s="14">
        <v>5.2</v>
      </c>
      <c r="E17" s="14"/>
      <c r="F17" s="14"/>
      <c r="G17" s="14">
        <v>27.4</v>
      </c>
    </row>
    <row r="18" spans="1:7" x14ac:dyDescent="0.25">
      <c r="A18" s="3" t="s">
        <v>53</v>
      </c>
      <c r="B18" s="15">
        <v>98</v>
      </c>
      <c r="C18" s="14">
        <v>2.85</v>
      </c>
      <c r="D18" s="14">
        <v>3.6</v>
      </c>
      <c r="E18" s="14"/>
      <c r="F18" s="14"/>
      <c r="G18" s="14">
        <v>35</v>
      </c>
    </row>
    <row r="19" spans="1:7" x14ac:dyDescent="0.25">
      <c r="A19" s="3" t="s">
        <v>54</v>
      </c>
      <c r="B19" s="15"/>
      <c r="C19" s="16">
        <v>1020</v>
      </c>
      <c r="D19" s="16">
        <v>9200</v>
      </c>
      <c r="E19" s="16">
        <v>76900</v>
      </c>
      <c r="F19" s="16"/>
      <c r="G19" s="16">
        <v>6014</v>
      </c>
    </row>
    <row r="20" spans="1:7" x14ac:dyDescent="0.25">
      <c r="A20" s="3" t="s">
        <v>55</v>
      </c>
      <c r="B20" s="15"/>
      <c r="C20" s="17">
        <v>80.400000000000006</v>
      </c>
      <c r="D20" s="16">
        <v>318</v>
      </c>
      <c r="E20" s="16">
        <v>16600</v>
      </c>
      <c r="F20" s="16"/>
      <c r="G20" s="3">
        <v>293</v>
      </c>
    </row>
    <row r="21" spans="1:7" x14ac:dyDescent="0.25">
      <c r="A21" s="18"/>
      <c r="B21" s="19"/>
      <c r="C21" s="20"/>
      <c r="D21" s="20"/>
      <c r="E21" s="20"/>
      <c r="F21" s="20"/>
      <c r="G21" s="20"/>
    </row>
    <row r="22" spans="1:7" x14ac:dyDescent="0.25">
      <c r="A22" s="3" t="s">
        <v>56</v>
      </c>
      <c r="B22" s="13">
        <v>4</v>
      </c>
      <c r="C22" s="14">
        <v>14.5</v>
      </c>
      <c r="D22" s="14">
        <v>1500</v>
      </c>
      <c r="E22" s="14"/>
      <c r="F22" s="14"/>
      <c r="G22" s="14">
        <v>6.47</v>
      </c>
    </row>
    <row r="23" spans="1:7" x14ac:dyDescent="0.25">
      <c r="A23" s="3" t="s">
        <v>57</v>
      </c>
      <c r="B23" s="13">
        <v>8</v>
      </c>
      <c r="C23" s="14">
        <v>508</v>
      </c>
      <c r="D23" s="14">
        <v>37000</v>
      </c>
      <c r="E23" s="14"/>
      <c r="F23" s="14"/>
      <c r="G23" s="14">
        <v>18428</v>
      </c>
    </row>
    <row r="24" spans="1:7" x14ac:dyDescent="0.25">
      <c r="A24" s="3" t="s">
        <v>58</v>
      </c>
      <c r="B24" s="13">
        <v>12</v>
      </c>
      <c r="C24" s="14">
        <v>1490</v>
      </c>
      <c r="D24" s="14">
        <v>49000</v>
      </c>
      <c r="E24" s="14"/>
      <c r="F24" s="14"/>
      <c r="G24" s="14">
        <v>11520</v>
      </c>
    </row>
    <row r="25" spans="1:7" x14ac:dyDescent="0.25">
      <c r="A25" s="3" t="s">
        <v>59</v>
      </c>
      <c r="B25" s="15">
        <v>16</v>
      </c>
      <c r="C25" s="14">
        <v>2260</v>
      </c>
      <c r="D25" s="14">
        <v>12000</v>
      </c>
      <c r="E25" s="14"/>
      <c r="F25" s="14"/>
      <c r="G25" s="14">
        <v>5441</v>
      </c>
    </row>
    <row r="26" spans="1:7" x14ac:dyDescent="0.25">
      <c r="A26" s="3" t="s">
        <v>60</v>
      </c>
      <c r="B26" s="15">
        <v>20</v>
      </c>
      <c r="C26" s="14">
        <v>1600</v>
      </c>
      <c r="D26" s="14">
        <v>5000</v>
      </c>
      <c r="E26" s="14"/>
      <c r="F26" s="14"/>
      <c r="G26" s="14">
        <v>3555</v>
      </c>
    </row>
    <row r="27" spans="1:7" x14ac:dyDescent="0.25">
      <c r="A27" s="3" t="s">
        <v>61</v>
      </c>
      <c r="B27" s="15">
        <v>24</v>
      </c>
      <c r="C27" s="14">
        <v>1280</v>
      </c>
      <c r="D27" s="14">
        <v>2400</v>
      </c>
      <c r="E27" s="14"/>
      <c r="F27" s="14"/>
      <c r="G27" s="14">
        <v>2608</v>
      </c>
    </row>
    <row r="28" spans="1:7" x14ac:dyDescent="0.25">
      <c r="A28" s="3" t="s">
        <v>62</v>
      </c>
      <c r="B28" s="15">
        <v>28</v>
      </c>
      <c r="C28" s="14">
        <v>987</v>
      </c>
      <c r="D28" s="14">
        <v>1400</v>
      </c>
      <c r="E28" s="14"/>
      <c r="F28" s="14"/>
      <c r="G28" s="14">
        <v>1899</v>
      </c>
    </row>
    <row r="29" spans="1:7" x14ac:dyDescent="0.25">
      <c r="A29" s="3" t="s">
        <v>63</v>
      </c>
      <c r="B29" s="15">
        <v>32</v>
      </c>
      <c r="C29" s="14">
        <v>721</v>
      </c>
      <c r="D29" s="14">
        <v>812</v>
      </c>
      <c r="E29" s="14"/>
      <c r="F29" s="14"/>
      <c r="G29" s="14">
        <v>1799</v>
      </c>
    </row>
    <row r="30" spans="1:7" x14ac:dyDescent="0.25">
      <c r="A30" s="3" t="s">
        <v>64</v>
      </c>
      <c r="B30" s="15">
        <v>36</v>
      </c>
      <c r="C30" s="14">
        <v>614</v>
      </c>
      <c r="D30" s="14">
        <v>676</v>
      </c>
      <c r="E30" s="14"/>
      <c r="F30" s="14"/>
      <c r="G30" s="14">
        <v>1917</v>
      </c>
    </row>
    <row r="31" spans="1:7" x14ac:dyDescent="0.25">
      <c r="A31" s="3" t="s">
        <v>65</v>
      </c>
      <c r="B31" s="15">
        <v>40</v>
      </c>
      <c r="C31" s="14">
        <v>477</v>
      </c>
      <c r="D31" s="14">
        <v>538</v>
      </c>
      <c r="E31" s="14"/>
      <c r="F31" s="14"/>
      <c r="G31" s="14">
        <v>1709</v>
      </c>
    </row>
    <row r="32" spans="1:7" x14ac:dyDescent="0.25">
      <c r="A32" s="3" t="s">
        <v>66</v>
      </c>
      <c r="B32" s="15">
        <v>50</v>
      </c>
      <c r="C32" s="14">
        <v>29.4</v>
      </c>
      <c r="D32" s="14">
        <v>24</v>
      </c>
      <c r="E32" s="14"/>
      <c r="F32" s="14"/>
      <c r="G32" s="14">
        <v>74.3</v>
      </c>
    </row>
    <row r="33" spans="1:7" x14ac:dyDescent="0.25">
      <c r="A33" s="3" t="s">
        <v>67</v>
      </c>
      <c r="B33" s="15">
        <v>60</v>
      </c>
      <c r="C33" s="14">
        <v>6.56</v>
      </c>
      <c r="D33" s="14">
        <v>4.0999999999999996</v>
      </c>
      <c r="E33" s="14"/>
      <c r="F33" s="14"/>
      <c r="G33" s="14">
        <v>19.100000000000001</v>
      </c>
    </row>
    <row r="34" spans="1:7" x14ac:dyDescent="0.25">
      <c r="A34" s="3" t="s">
        <v>68</v>
      </c>
      <c r="B34" s="15">
        <v>78</v>
      </c>
      <c r="C34" s="14">
        <v>3.01</v>
      </c>
      <c r="D34" s="14">
        <v>1.4</v>
      </c>
      <c r="E34" s="14"/>
      <c r="F34" s="14"/>
      <c r="G34" s="14">
        <v>23</v>
      </c>
    </row>
    <row r="35" spans="1:7" x14ac:dyDescent="0.25">
      <c r="A35" s="3" t="s">
        <v>69</v>
      </c>
      <c r="B35" s="15">
        <v>98</v>
      </c>
      <c r="C35" s="14">
        <v>3.15</v>
      </c>
      <c r="D35" s="14">
        <v>1.1000000000000001</v>
      </c>
      <c r="E35" s="14"/>
      <c r="F35" s="14"/>
      <c r="G35" s="14">
        <v>35.700000000000003</v>
      </c>
    </row>
    <row r="36" spans="1:7" x14ac:dyDescent="0.25">
      <c r="A36" s="3" t="s">
        <v>70</v>
      </c>
      <c r="B36" s="15"/>
      <c r="C36" s="16">
        <v>961</v>
      </c>
      <c r="D36" s="16">
        <v>9100</v>
      </c>
      <c r="E36" s="16">
        <v>64900</v>
      </c>
      <c r="F36" s="16"/>
      <c r="G36" s="16">
        <v>6082</v>
      </c>
    </row>
    <row r="37" spans="1:7" x14ac:dyDescent="0.25">
      <c r="A37" s="3" t="s">
        <v>71</v>
      </c>
      <c r="B37" s="3"/>
      <c r="C37" s="3">
        <v>99.8</v>
      </c>
      <c r="D37" s="3">
        <v>81</v>
      </c>
      <c r="E37" s="16">
        <v>15600</v>
      </c>
      <c r="F37" s="16"/>
      <c r="G37" s="16">
        <v>271</v>
      </c>
    </row>
    <row r="38" spans="1:7" x14ac:dyDescent="0.25">
      <c r="A38" s="21" t="s">
        <v>72</v>
      </c>
      <c r="B38" s="3"/>
      <c r="C38" s="3"/>
      <c r="D38" s="3"/>
      <c r="E38" s="16">
        <v>94200</v>
      </c>
      <c r="F38" s="16">
        <v>56400</v>
      </c>
      <c r="G38" s="3"/>
    </row>
    <row r="39" spans="1:7" x14ac:dyDescent="0.25">
      <c r="A39" s="21" t="s">
        <v>73</v>
      </c>
      <c r="B39" s="3"/>
      <c r="C39" s="3"/>
      <c r="D39" s="3"/>
      <c r="E39" s="22">
        <v>95000</v>
      </c>
      <c r="F39" s="16">
        <v>58900</v>
      </c>
      <c r="G39" s="3"/>
    </row>
    <row r="40" spans="1:7" x14ac:dyDescent="0.25">
      <c r="A40" s="23" t="s">
        <v>74</v>
      </c>
      <c r="B40" s="24"/>
      <c r="C40" s="24"/>
      <c r="D40" s="24"/>
      <c r="E40" s="25">
        <v>306000</v>
      </c>
      <c r="F40" s="26">
        <v>203000</v>
      </c>
      <c r="G40" s="24"/>
    </row>
  </sheetData>
  <mergeCells count="1">
    <mergeCell ref="C2:G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0"/>
  </sheetPr>
  <dimension ref="A2:H277"/>
  <sheetViews>
    <sheetView topLeftCell="A253" workbookViewId="0">
      <selection activeCell="J24" sqref="J24"/>
    </sheetView>
  </sheetViews>
  <sheetFormatPr defaultRowHeight="12.5" x14ac:dyDescent="0.25"/>
  <cols>
    <col min="1" max="1" width="10.54296875" style="31" customWidth="1"/>
    <col min="2" max="2" width="14" customWidth="1"/>
    <col min="3" max="3" width="12.81640625" customWidth="1"/>
    <col min="4" max="4" width="9.7265625" customWidth="1"/>
    <col min="5" max="5" width="11.26953125" customWidth="1"/>
    <col min="6" max="6" width="22.26953125" customWidth="1"/>
    <col min="7" max="7" width="9.1796875" style="3" customWidth="1"/>
  </cols>
  <sheetData>
    <row r="2" spans="1:8" ht="15.5" x14ac:dyDescent="0.35">
      <c r="A2" s="27" t="s">
        <v>75</v>
      </c>
      <c r="B2" s="28"/>
    </row>
    <row r="3" spans="1:8" ht="15" customHeight="1" x14ac:dyDescent="0.3">
      <c r="A3" s="29" t="s">
        <v>76</v>
      </c>
      <c r="B3" s="30" t="s">
        <v>77</v>
      </c>
      <c r="D3" s="30" t="s">
        <v>78</v>
      </c>
    </row>
    <row r="4" spans="1:8" ht="15" customHeight="1" x14ac:dyDescent="0.3">
      <c r="B4" s="30"/>
    </row>
    <row r="5" spans="1:8" s="30" customFormat="1" ht="26.5" customHeight="1" x14ac:dyDescent="0.3">
      <c r="A5" s="32" t="s">
        <v>79</v>
      </c>
      <c r="B5" s="33" t="s">
        <v>80</v>
      </c>
      <c r="C5" s="33" t="s">
        <v>81</v>
      </c>
      <c r="D5" s="33" t="s">
        <v>82</v>
      </c>
      <c r="E5" s="33" t="s">
        <v>83</v>
      </c>
      <c r="F5" s="34" t="s">
        <v>84</v>
      </c>
      <c r="G5" s="33" t="s">
        <v>85</v>
      </c>
      <c r="H5" s="35"/>
    </row>
    <row r="6" spans="1:8" ht="15" customHeight="1" x14ac:dyDescent="0.25">
      <c r="A6" s="36">
        <v>0</v>
      </c>
      <c r="B6" s="37"/>
      <c r="C6" s="37"/>
      <c r="D6" s="37"/>
      <c r="E6" s="37"/>
      <c r="F6" s="38"/>
      <c r="G6" s="37"/>
    </row>
    <row r="7" spans="1:8" ht="15" customHeight="1" x14ac:dyDescent="0.25">
      <c r="A7" s="36">
        <v>0.6</v>
      </c>
      <c r="B7" s="37"/>
      <c r="C7" s="37"/>
      <c r="D7" s="37"/>
      <c r="E7" s="37"/>
      <c r="F7" s="38"/>
      <c r="G7" s="37"/>
    </row>
    <row r="8" spans="1:8" ht="15" customHeight="1" x14ac:dyDescent="0.25">
      <c r="A8" s="36">
        <v>1</v>
      </c>
      <c r="B8" s="37">
        <v>763530</v>
      </c>
      <c r="C8" s="37">
        <v>1.65</v>
      </c>
      <c r="D8" s="37">
        <v>7.6</v>
      </c>
      <c r="E8" s="37"/>
      <c r="F8" s="38"/>
      <c r="G8" s="37"/>
    </row>
    <row r="9" spans="1:8" ht="15" customHeight="1" x14ac:dyDescent="0.25">
      <c r="A9" s="36">
        <v>2</v>
      </c>
      <c r="B9" s="37">
        <v>763550</v>
      </c>
      <c r="C9" s="37"/>
      <c r="D9" s="37">
        <v>7.61</v>
      </c>
      <c r="E9" s="37"/>
      <c r="F9" s="38"/>
      <c r="G9" s="37"/>
    </row>
    <row r="10" spans="1:8" ht="15" customHeight="1" x14ac:dyDescent="0.25">
      <c r="A10" s="36">
        <v>3</v>
      </c>
      <c r="B10" s="37">
        <v>763578</v>
      </c>
      <c r="C10" s="37"/>
      <c r="D10" s="37"/>
      <c r="E10" s="37"/>
      <c r="F10" s="38">
        <v>135</v>
      </c>
      <c r="G10" s="37">
        <v>316</v>
      </c>
    </row>
    <row r="11" spans="1:8" ht="15" customHeight="1" x14ac:dyDescent="0.25">
      <c r="A11" s="36">
        <v>4</v>
      </c>
      <c r="B11" s="37">
        <v>763600</v>
      </c>
      <c r="C11" s="37">
        <v>7.77</v>
      </c>
      <c r="D11" s="37">
        <v>8.65</v>
      </c>
      <c r="E11" s="37"/>
      <c r="F11" s="38"/>
      <c r="G11" s="37"/>
    </row>
    <row r="12" spans="1:8" ht="15" customHeight="1" x14ac:dyDescent="0.25">
      <c r="A12" s="36">
        <v>4.5</v>
      </c>
      <c r="B12" s="37"/>
      <c r="C12" s="37">
        <v>9</v>
      </c>
      <c r="D12" s="37">
        <v>8.77</v>
      </c>
      <c r="E12" s="37"/>
      <c r="F12" s="38"/>
      <c r="G12" s="37"/>
    </row>
    <row r="13" spans="1:8" ht="15" customHeight="1" x14ac:dyDescent="0.25">
      <c r="A13" s="36">
        <f>4+45/60</f>
        <v>4.75</v>
      </c>
      <c r="B13" s="37"/>
      <c r="C13" s="37">
        <v>13.18</v>
      </c>
      <c r="D13" s="37">
        <v>8.82</v>
      </c>
      <c r="E13" s="37"/>
      <c r="F13" s="38"/>
      <c r="G13" s="37"/>
    </row>
    <row r="14" spans="1:8" ht="15" customHeight="1" x14ac:dyDescent="0.25">
      <c r="A14" s="36">
        <v>5</v>
      </c>
      <c r="B14" s="37">
        <v>763025</v>
      </c>
      <c r="C14" s="37">
        <v>17.8</v>
      </c>
      <c r="D14" s="37">
        <v>8.84</v>
      </c>
      <c r="E14" s="37"/>
      <c r="F14" s="38">
        <v>136</v>
      </c>
      <c r="G14" s="37"/>
    </row>
    <row r="15" spans="1:8" ht="15" customHeight="1" x14ac:dyDescent="0.25">
      <c r="A15" s="36">
        <v>5.5</v>
      </c>
      <c r="B15" s="37"/>
      <c r="C15" s="37">
        <v>23.9</v>
      </c>
      <c r="D15" s="37">
        <v>8.84</v>
      </c>
      <c r="E15" s="37"/>
      <c r="F15" s="38"/>
      <c r="G15" s="37"/>
    </row>
    <row r="16" spans="1:8" ht="15" customHeight="1" x14ac:dyDescent="0.25">
      <c r="A16" s="36">
        <f>5+50/60</f>
        <v>5.833333333333333</v>
      </c>
      <c r="B16" s="37"/>
      <c r="C16" s="37">
        <v>27.9</v>
      </c>
      <c r="D16" s="37">
        <v>8.8000000000000007</v>
      </c>
      <c r="E16" s="37"/>
      <c r="F16" s="38"/>
      <c r="G16" s="37"/>
    </row>
    <row r="17" spans="1:7" ht="15" customHeight="1" x14ac:dyDescent="0.25">
      <c r="A17" s="36">
        <v>6</v>
      </c>
      <c r="B17" s="37">
        <v>763652</v>
      </c>
      <c r="C17" s="37">
        <v>30.8</v>
      </c>
      <c r="D17" s="37">
        <v>8.77</v>
      </c>
      <c r="E17" s="37"/>
      <c r="F17" s="38"/>
      <c r="G17" s="37"/>
    </row>
    <row r="18" spans="1:7" ht="15" customHeight="1" x14ac:dyDescent="0.25">
      <c r="A18" s="36">
        <v>6.5</v>
      </c>
      <c r="B18" s="37"/>
      <c r="C18" s="37">
        <v>33.700000000000003</v>
      </c>
      <c r="D18" s="37">
        <v>8.73</v>
      </c>
      <c r="E18" s="37"/>
      <c r="F18" s="38"/>
      <c r="G18" s="37"/>
    </row>
    <row r="19" spans="1:7" ht="15" customHeight="1" x14ac:dyDescent="0.25">
      <c r="A19" s="36">
        <v>6.8</v>
      </c>
      <c r="B19" s="37"/>
      <c r="C19" s="37">
        <v>35.700000000000003</v>
      </c>
      <c r="D19" s="37">
        <v>8.7100000000000009</v>
      </c>
      <c r="E19" s="37"/>
      <c r="F19" s="38"/>
      <c r="G19" s="37"/>
    </row>
    <row r="20" spans="1:7" ht="15" customHeight="1" x14ac:dyDescent="0.25">
      <c r="A20" s="36">
        <v>7</v>
      </c>
      <c r="B20" s="37">
        <v>763678</v>
      </c>
      <c r="C20" s="37">
        <v>37</v>
      </c>
      <c r="D20" s="37">
        <v>8.68</v>
      </c>
      <c r="E20" s="37"/>
      <c r="F20" s="38">
        <v>135</v>
      </c>
      <c r="G20" s="37">
        <v>317</v>
      </c>
    </row>
    <row r="21" spans="1:7" ht="15" customHeight="1" x14ac:dyDescent="0.25">
      <c r="A21" s="36">
        <v>7.5</v>
      </c>
      <c r="B21" s="37"/>
      <c r="C21" s="37">
        <v>39.799999999999997</v>
      </c>
      <c r="D21" s="37">
        <v>8.6300000000000008</v>
      </c>
      <c r="E21" s="37"/>
      <c r="F21" s="38"/>
      <c r="G21" s="37"/>
    </row>
    <row r="22" spans="1:7" ht="15" customHeight="1" x14ac:dyDescent="0.25">
      <c r="A22" s="36">
        <v>7.8</v>
      </c>
      <c r="B22" s="37"/>
      <c r="C22" s="37">
        <v>40.9</v>
      </c>
      <c r="D22" s="37">
        <v>8.61</v>
      </c>
      <c r="E22" s="37"/>
      <c r="F22" s="38"/>
      <c r="G22" s="37"/>
    </row>
    <row r="23" spans="1:7" ht="15" customHeight="1" x14ac:dyDescent="0.25">
      <c r="A23" s="36">
        <v>8</v>
      </c>
      <c r="B23" s="37">
        <v>763702</v>
      </c>
      <c r="C23" s="37">
        <v>42.3</v>
      </c>
      <c r="D23" s="37">
        <v>8.58</v>
      </c>
      <c r="E23" s="37"/>
      <c r="F23" s="38">
        <v>133</v>
      </c>
      <c r="G23" s="37">
        <v>317</v>
      </c>
    </row>
    <row r="24" spans="1:7" ht="15" customHeight="1" x14ac:dyDescent="0.25">
      <c r="A24" s="36">
        <f>8+15/60</f>
        <v>8.25</v>
      </c>
      <c r="B24" s="37"/>
      <c r="C24" s="37">
        <v>43.1</v>
      </c>
      <c r="D24" s="37">
        <v>8.56</v>
      </c>
      <c r="E24" s="37"/>
      <c r="F24" s="38"/>
      <c r="G24" s="37"/>
    </row>
    <row r="25" spans="1:7" ht="15" customHeight="1" x14ac:dyDescent="0.25">
      <c r="A25" s="36">
        <v>8.5</v>
      </c>
      <c r="B25" s="37"/>
      <c r="C25" s="37">
        <v>43.8</v>
      </c>
      <c r="D25" s="37">
        <v>8.5399999999999991</v>
      </c>
      <c r="E25" s="37"/>
      <c r="F25" s="38"/>
      <c r="G25" s="37"/>
    </row>
    <row r="26" spans="1:7" ht="15" customHeight="1" x14ac:dyDescent="0.25">
      <c r="A26" s="36">
        <v>8.8000000000000007</v>
      </c>
      <c r="B26" s="37"/>
      <c r="C26" s="37">
        <v>44.9</v>
      </c>
      <c r="D26" s="37">
        <v>8.5</v>
      </c>
      <c r="E26" s="37"/>
      <c r="F26" s="38"/>
      <c r="G26" s="37"/>
    </row>
    <row r="27" spans="1:7" ht="15" customHeight="1" x14ac:dyDescent="0.25">
      <c r="A27" s="36">
        <v>9</v>
      </c>
      <c r="B27" s="37">
        <v>763732</v>
      </c>
      <c r="C27" s="37">
        <v>46.3</v>
      </c>
      <c r="D27" s="37">
        <v>8.4499999999999993</v>
      </c>
      <c r="E27" s="37"/>
      <c r="F27" s="38">
        <v>135</v>
      </c>
      <c r="G27" s="37">
        <v>317</v>
      </c>
    </row>
    <row r="28" spans="1:7" ht="15" customHeight="1" x14ac:dyDescent="0.25">
      <c r="A28" s="36">
        <f>9+20/60</f>
        <v>9.3333333333333339</v>
      </c>
      <c r="B28" s="37"/>
      <c r="C28" s="37">
        <v>46.9</v>
      </c>
      <c r="D28" s="37">
        <v>8.43</v>
      </c>
      <c r="E28" s="37"/>
      <c r="F28" s="38"/>
      <c r="G28" s="37"/>
    </row>
    <row r="29" spans="1:7" ht="15" customHeight="1" x14ac:dyDescent="0.25">
      <c r="A29" s="36">
        <v>9.5</v>
      </c>
      <c r="B29" s="37"/>
      <c r="C29" s="37">
        <v>47.7</v>
      </c>
      <c r="D29" s="37">
        <v>8.41</v>
      </c>
      <c r="E29" s="37"/>
      <c r="F29" s="38"/>
      <c r="G29" s="37"/>
    </row>
    <row r="30" spans="1:7" ht="15" customHeight="1" x14ac:dyDescent="0.25">
      <c r="A30" s="36">
        <v>9.8000000000000007</v>
      </c>
      <c r="B30" s="37"/>
      <c r="C30" s="37">
        <v>48.8</v>
      </c>
      <c r="D30" s="37">
        <v>8.3800000000000008</v>
      </c>
      <c r="E30" s="37"/>
      <c r="F30" s="38"/>
      <c r="G30" s="37"/>
    </row>
    <row r="31" spans="1:7" ht="15" customHeight="1" x14ac:dyDescent="0.25">
      <c r="A31" s="36">
        <v>10</v>
      </c>
      <c r="B31" s="37">
        <v>763760</v>
      </c>
      <c r="C31" s="37">
        <v>51.3</v>
      </c>
      <c r="D31" s="37">
        <v>8.32</v>
      </c>
      <c r="E31" s="37"/>
      <c r="F31" s="38">
        <v>134</v>
      </c>
      <c r="G31" s="37">
        <v>317</v>
      </c>
    </row>
    <row r="32" spans="1:7" ht="15" customHeight="1" x14ac:dyDescent="0.25">
      <c r="A32" s="36">
        <v>10.5</v>
      </c>
      <c r="B32" s="37"/>
      <c r="C32" s="37">
        <v>52.2</v>
      </c>
      <c r="D32" s="37">
        <v>8.2899999999999991</v>
      </c>
      <c r="E32" s="37"/>
      <c r="F32" s="38"/>
      <c r="G32" s="37"/>
    </row>
    <row r="33" spans="1:7" ht="15" customHeight="1" x14ac:dyDescent="0.25">
      <c r="A33" s="36">
        <v>10.8</v>
      </c>
      <c r="B33" s="37"/>
      <c r="C33" s="37">
        <v>54</v>
      </c>
      <c r="D33" s="37"/>
      <c r="E33" s="37"/>
      <c r="F33" s="38"/>
      <c r="G33" s="37"/>
    </row>
    <row r="34" spans="1:7" ht="15" customHeight="1" x14ac:dyDescent="0.25">
      <c r="A34" s="36">
        <v>11</v>
      </c>
      <c r="B34" s="37"/>
      <c r="C34" s="37">
        <v>57.9</v>
      </c>
      <c r="D34" s="37">
        <v>8.19</v>
      </c>
      <c r="E34" s="37"/>
      <c r="F34" s="38"/>
      <c r="G34" s="37"/>
    </row>
    <row r="35" spans="1:7" ht="15" customHeight="1" x14ac:dyDescent="0.25">
      <c r="A35" s="36">
        <v>11.5</v>
      </c>
      <c r="B35" s="37"/>
      <c r="C35" s="37">
        <v>58.8</v>
      </c>
      <c r="D35" s="37">
        <v>8.18</v>
      </c>
      <c r="E35" s="37"/>
      <c r="F35" s="38"/>
      <c r="G35" s="37"/>
    </row>
    <row r="36" spans="1:7" ht="15" customHeight="1" x14ac:dyDescent="0.25">
      <c r="A36" s="36">
        <v>12</v>
      </c>
      <c r="B36" s="37">
        <v>763805</v>
      </c>
      <c r="C36" s="37">
        <v>62.2</v>
      </c>
      <c r="D36" s="37">
        <v>8.16</v>
      </c>
      <c r="E36" s="37"/>
      <c r="F36" s="38">
        <v>134</v>
      </c>
      <c r="G36" s="37">
        <v>317</v>
      </c>
    </row>
    <row r="37" spans="1:7" ht="15" customHeight="1" x14ac:dyDescent="0.25">
      <c r="A37" s="36">
        <v>12.5</v>
      </c>
      <c r="B37" s="37"/>
      <c r="C37" s="37">
        <v>65</v>
      </c>
      <c r="D37" s="37">
        <v>8.15</v>
      </c>
      <c r="E37" s="37"/>
      <c r="F37" s="38"/>
      <c r="G37" s="37"/>
    </row>
    <row r="38" spans="1:7" ht="15" customHeight="1" x14ac:dyDescent="0.25">
      <c r="A38" s="36">
        <v>13</v>
      </c>
      <c r="B38" s="37">
        <v>763832</v>
      </c>
      <c r="C38" s="37">
        <v>68.099999999999994</v>
      </c>
      <c r="D38" s="37">
        <v>8.14</v>
      </c>
      <c r="E38" s="37"/>
      <c r="F38" s="38">
        <v>137</v>
      </c>
      <c r="G38" s="37">
        <v>317</v>
      </c>
    </row>
    <row r="39" spans="1:7" ht="15" customHeight="1" x14ac:dyDescent="0.25">
      <c r="A39" s="36">
        <v>13.3</v>
      </c>
      <c r="B39" s="37"/>
      <c r="C39" s="37">
        <v>70.7</v>
      </c>
      <c r="D39" s="37">
        <v>8.14</v>
      </c>
      <c r="E39" s="37"/>
      <c r="F39" s="38"/>
      <c r="G39" s="37"/>
    </row>
    <row r="40" spans="1:7" ht="15" customHeight="1" x14ac:dyDescent="0.25">
      <c r="A40" s="36">
        <v>14</v>
      </c>
      <c r="B40" s="37">
        <v>763855</v>
      </c>
      <c r="C40" s="37">
        <v>72.5</v>
      </c>
      <c r="D40" s="37">
        <v>8.14</v>
      </c>
      <c r="E40" s="37"/>
      <c r="F40" s="38">
        <v>136</v>
      </c>
      <c r="G40" s="37">
        <v>317</v>
      </c>
    </row>
    <row r="41" spans="1:7" ht="15" customHeight="1" x14ac:dyDescent="0.25">
      <c r="A41" s="36">
        <f>14+40/60</f>
        <v>14.666666666666666</v>
      </c>
      <c r="B41" s="37"/>
      <c r="C41" s="37">
        <v>74.400000000000006</v>
      </c>
      <c r="D41" s="37">
        <v>8.14</v>
      </c>
      <c r="E41" s="37"/>
      <c r="F41" s="38"/>
      <c r="G41" s="37"/>
    </row>
    <row r="42" spans="1:7" ht="15" customHeight="1" x14ac:dyDescent="0.25">
      <c r="A42" s="36">
        <v>15</v>
      </c>
      <c r="B42" s="37">
        <v>763880</v>
      </c>
      <c r="C42" s="37">
        <v>75.599999999999994</v>
      </c>
      <c r="D42" s="37">
        <v>8.14</v>
      </c>
      <c r="E42" s="37"/>
      <c r="F42" s="38">
        <v>137</v>
      </c>
      <c r="G42" s="37">
        <v>318</v>
      </c>
    </row>
    <row r="43" spans="1:7" ht="15" customHeight="1" x14ac:dyDescent="0.25">
      <c r="A43" s="36">
        <v>15.5</v>
      </c>
      <c r="B43" s="37"/>
      <c r="C43" s="37">
        <v>76.400000000000006</v>
      </c>
      <c r="D43" s="37">
        <v>8.14</v>
      </c>
      <c r="E43" s="37"/>
      <c r="F43" s="38"/>
      <c r="G43" s="37"/>
    </row>
    <row r="44" spans="1:7" x14ac:dyDescent="0.25">
      <c r="A44" s="36">
        <v>16</v>
      </c>
      <c r="B44" s="37">
        <v>763905</v>
      </c>
      <c r="C44" s="39">
        <v>77.400000000000006</v>
      </c>
      <c r="D44" s="37">
        <v>8.14</v>
      </c>
      <c r="E44" s="37">
        <v>14.7</v>
      </c>
      <c r="F44" s="37">
        <v>134</v>
      </c>
      <c r="G44" s="37">
        <v>318</v>
      </c>
    </row>
    <row r="45" spans="1:7" x14ac:dyDescent="0.25">
      <c r="A45" s="36">
        <v>16.5</v>
      </c>
      <c r="B45" s="37"/>
      <c r="C45" s="39">
        <v>78.2</v>
      </c>
      <c r="D45" s="37">
        <v>8.14</v>
      </c>
      <c r="E45" s="37">
        <v>14.6</v>
      </c>
      <c r="F45" s="37"/>
      <c r="G45" s="37"/>
    </row>
    <row r="46" spans="1:7" x14ac:dyDescent="0.25">
      <c r="A46" s="36">
        <v>17</v>
      </c>
      <c r="B46" s="37">
        <v>763932</v>
      </c>
      <c r="C46" s="39">
        <v>78.900000000000006</v>
      </c>
      <c r="D46" s="37">
        <v>8.1300000000000008</v>
      </c>
      <c r="E46" s="37">
        <v>14.6</v>
      </c>
      <c r="F46" s="37">
        <v>134</v>
      </c>
      <c r="G46" s="37">
        <v>318</v>
      </c>
    </row>
    <row r="47" spans="1:7" x14ac:dyDescent="0.25">
      <c r="A47" s="36">
        <v>18</v>
      </c>
      <c r="B47" s="37">
        <v>763955</v>
      </c>
      <c r="C47" s="37"/>
      <c r="D47" s="37">
        <v>8.1199999999999992</v>
      </c>
      <c r="E47" s="37"/>
      <c r="F47" s="37">
        <v>134</v>
      </c>
      <c r="G47" s="39">
        <v>318</v>
      </c>
    </row>
    <row r="48" spans="1:7" x14ac:dyDescent="0.25">
      <c r="A48" s="36">
        <v>18.5</v>
      </c>
      <c r="B48" s="37"/>
      <c r="C48" s="37">
        <v>80.400000000000006</v>
      </c>
      <c r="D48" s="37">
        <v>8.1199999999999992</v>
      </c>
      <c r="E48" s="37">
        <v>14.5</v>
      </c>
      <c r="F48" s="37"/>
      <c r="G48" s="37"/>
    </row>
    <row r="49" spans="1:7" x14ac:dyDescent="0.25">
      <c r="A49" s="36">
        <v>19</v>
      </c>
      <c r="B49" s="37">
        <v>763982</v>
      </c>
      <c r="C49" s="37">
        <v>80.900000000000006</v>
      </c>
      <c r="D49" s="37">
        <v>8.1199999999999992</v>
      </c>
      <c r="E49" s="37"/>
      <c r="F49" s="37">
        <v>137</v>
      </c>
      <c r="G49" s="39">
        <v>318</v>
      </c>
    </row>
    <row r="50" spans="1:7" x14ac:dyDescent="0.25">
      <c r="A50" s="36">
        <v>19.5</v>
      </c>
      <c r="B50" s="37"/>
      <c r="C50" s="37">
        <v>81.099999999999994</v>
      </c>
      <c r="D50" s="37">
        <v>8.1199999999999992</v>
      </c>
      <c r="E50" s="37">
        <v>14.4</v>
      </c>
      <c r="F50" s="37"/>
      <c r="G50" s="37"/>
    </row>
    <row r="51" spans="1:7" x14ac:dyDescent="0.25">
      <c r="A51" s="36">
        <v>20</v>
      </c>
      <c r="B51" s="37">
        <v>764005</v>
      </c>
      <c r="C51" s="37">
        <v>81.5</v>
      </c>
      <c r="D51" s="37">
        <v>8.1199999999999992</v>
      </c>
      <c r="E51" s="37"/>
      <c r="F51" s="37">
        <v>136</v>
      </c>
      <c r="G51" s="39">
        <v>318</v>
      </c>
    </row>
    <row r="52" spans="1:7" x14ac:dyDescent="0.25">
      <c r="A52" s="36">
        <v>20.5</v>
      </c>
      <c r="B52" s="37"/>
      <c r="C52" s="37">
        <v>81.7</v>
      </c>
      <c r="D52" s="37">
        <v>8.1199999999999992</v>
      </c>
      <c r="E52" s="37">
        <v>14.4</v>
      </c>
      <c r="F52" s="37"/>
      <c r="G52" s="37"/>
    </row>
    <row r="53" spans="1:7" x14ac:dyDescent="0.25">
      <c r="A53" s="36">
        <v>21</v>
      </c>
      <c r="B53" s="37">
        <v>764030</v>
      </c>
      <c r="C53" s="37">
        <v>81.8</v>
      </c>
      <c r="D53" s="37">
        <v>8.11</v>
      </c>
      <c r="E53" s="37"/>
      <c r="F53" s="37">
        <v>135</v>
      </c>
      <c r="G53" s="37">
        <v>318</v>
      </c>
    </row>
    <row r="54" spans="1:7" x14ac:dyDescent="0.25">
      <c r="A54" s="36">
        <v>21.5</v>
      </c>
      <c r="B54" s="37"/>
      <c r="C54" s="37">
        <v>82</v>
      </c>
      <c r="D54" s="37">
        <v>8.1199999999999992</v>
      </c>
      <c r="E54" s="37">
        <v>14.3</v>
      </c>
      <c r="F54" s="37"/>
      <c r="G54" s="37"/>
    </row>
    <row r="55" spans="1:7" x14ac:dyDescent="0.25">
      <c r="A55" s="36">
        <v>22</v>
      </c>
      <c r="B55" s="37">
        <v>764058</v>
      </c>
      <c r="C55" s="37">
        <v>82.1</v>
      </c>
      <c r="D55" s="37">
        <v>8.11</v>
      </c>
      <c r="E55" s="37">
        <v>14.3</v>
      </c>
      <c r="F55" s="37">
        <v>137</v>
      </c>
      <c r="G55" s="37">
        <v>319</v>
      </c>
    </row>
    <row r="56" spans="1:7" x14ac:dyDescent="0.25">
      <c r="A56" s="36">
        <v>23</v>
      </c>
      <c r="B56" s="37">
        <v>764086</v>
      </c>
      <c r="C56" s="37">
        <v>82.4</v>
      </c>
      <c r="D56" s="37">
        <v>8.11</v>
      </c>
      <c r="E56" s="37">
        <v>14.3</v>
      </c>
      <c r="F56" s="37">
        <v>136</v>
      </c>
      <c r="G56" s="39">
        <v>319</v>
      </c>
    </row>
    <row r="57" spans="1:7" x14ac:dyDescent="0.25">
      <c r="A57" s="36">
        <v>24</v>
      </c>
      <c r="B57" s="37">
        <v>764108</v>
      </c>
      <c r="C57" s="37">
        <v>82.4</v>
      </c>
      <c r="D57" s="37">
        <v>8.11</v>
      </c>
      <c r="E57" s="37">
        <v>14.2</v>
      </c>
      <c r="F57" s="37">
        <v>135</v>
      </c>
      <c r="G57" s="39">
        <v>319</v>
      </c>
    </row>
    <row r="58" spans="1:7" x14ac:dyDescent="0.25">
      <c r="A58" s="36">
        <v>24.5</v>
      </c>
      <c r="B58" s="37"/>
      <c r="C58" s="37">
        <v>82.5</v>
      </c>
      <c r="D58" s="37">
        <v>8.1</v>
      </c>
      <c r="E58" s="37">
        <v>14.3</v>
      </c>
      <c r="F58" s="37"/>
      <c r="G58" s="37"/>
    </row>
    <row r="59" spans="1:7" x14ac:dyDescent="0.25">
      <c r="A59" s="36">
        <v>25</v>
      </c>
      <c r="B59" s="37">
        <v>764130</v>
      </c>
      <c r="C59" s="37">
        <v>82.7</v>
      </c>
      <c r="D59" s="37">
        <v>8.1</v>
      </c>
      <c r="E59" s="37">
        <v>14.3</v>
      </c>
      <c r="F59" s="37">
        <v>139</v>
      </c>
      <c r="G59" s="39">
        <v>319</v>
      </c>
    </row>
    <row r="60" spans="1:7" x14ac:dyDescent="0.25">
      <c r="A60" s="36">
        <v>26</v>
      </c>
      <c r="B60" s="37">
        <v>764158</v>
      </c>
      <c r="C60" s="37">
        <v>82.7</v>
      </c>
      <c r="D60" s="37">
        <v>8.09</v>
      </c>
      <c r="E60" s="37">
        <v>14.3</v>
      </c>
      <c r="F60" s="37">
        <v>137</v>
      </c>
      <c r="G60" s="39">
        <v>319</v>
      </c>
    </row>
    <row r="61" spans="1:7" x14ac:dyDescent="0.25">
      <c r="A61" s="36">
        <v>27</v>
      </c>
      <c r="B61" s="37">
        <v>764180</v>
      </c>
      <c r="C61" s="37">
        <v>82.8</v>
      </c>
      <c r="D61" s="37">
        <v>8.09</v>
      </c>
      <c r="E61" s="37">
        <v>14.3</v>
      </c>
      <c r="F61" s="37">
        <v>135</v>
      </c>
      <c r="G61" s="39">
        <v>319</v>
      </c>
    </row>
    <row r="62" spans="1:7" x14ac:dyDescent="0.25">
      <c r="A62" s="36">
        <v>28</v>
      </c>
      <c r="B62" s="37">
        <v>764205</v>
      </c>
      <c r="C62" s="37">
        <v>82.7</v>
      </c>
      <c r="D62" s="37">
        <v>8.08</v>
      </c>
      <c r="E62" s="37">
        <v>14.2</v>
      </c>
      <c r="F62" s="37">
        <v>134</v>
      </c>
      <c r="G62" s="39">
        <v>319</v>
      </c>
    </row>
    <row r="63" spans="1:7" x14ac:dyDescent="0.25">
      <c r="A63" s="36">
        <v>29</v>
      </c>
      <c r="B63" s="37">
        <v>764232</v>
      </c>
      <c r="C63" s="37">
        <v>82.8</v>
      </c>
      <c r="D63" s="37">
        <v>8.07</v>
      </c>
      <c r="E63" s="37">
        <v>14.3</v>
      </c>
      <c r="F63" s="37">
        <v>134</v>
      </c>
      <c r="G63" s="39">
        <v>320</v>
      </c>
    </row>
    <row r="64" spans="1:7" x14ac:dyDescent="0.25">
      <c r="A64" s="36">
        <v>30</v>
      </c>
      <c r="B64" s="37">
        <v>764259</v>
      </c>
      <c r="C64" s="37">
        <v>82.7</v>
      </c>
      <c r="D64" s="37">
        <v>8.06</v>
      </c>
      <c r="E64" s="37">
        <v>14.3</v>
      </c>
      <c r="F64" s="37">
        <v>135</v>
      </c>
      <c r="G64" s="39">
        <v>320</v>
      </c>
    </row>
    <row r="65" spans="1:7" x14ac:dyDescent="0.25">
      <c r="A65" s="36">
        <v>31</v>
      </c>
      <c r="B65" s="37">
        <v>764281</v>
      </c>
      <c r="C65" s="37">
        <v>82.6</v>
      </c>
      <c r="D65" s="37">
        <v>8.0399999999999991</v>
      </c>
      <c r="E65" s="37">
        <v>14.3</v>
      </c>
      <c r="F65" s="37">
        <v>137</v>
      </c>
      <c r="G65" s="39">
        <v>320</v>
      </c>
    </row>
    <row r="66" spans="1:7" x14ac:dyDescent="0.25">
      <c r="A66" s="36">
        <v>31.5</v>
      </c>
      <c r="B66" s="37"/>
      <c r="C66" s="37">
        <v>82.6</v>
      </c>
      <c r="D66" s="37">
        <v>8.0399999999999991</v>
      </c>
      <c r="E66" s="37">
        <v>14.3</v>
      </c>
      <c r="F66" s="37"/>
      <c r="G66" s="37"/>
    </row>
    <row r="67" spans="1:7" x14ac:dyDescent="0.25">
      <c r="A67" s="36">
        <v>33</v>
      </c>
      <c r="B67" s="37">
        <v>764332</v>
      </c>
      <c r="C67" s="37">
        <v>83.4</v>
      </c>
      <c r="D67" s="37">
        <v>8.0299999999999994</v>
      </c>
      <c r="E67" s="37">
        <v>14.5</v>
      </c>
      <c r="F67" s="37">
        <v>136</v>
      </c>
      <c r="G67" s="39">
        <v>320</v>
      </c>
    </row>
    <row r="68" spans="1:7" x14ac:dyDescent="0.25">
      <c r="A68" s="36">
        <v>34</v>
      </c>
      <c r="B68" s="37">
        <v>764359</v>
      </c>
      <c r="C68" s="37">
        <v>83.6</v>
      </c>
      <c r="D68" s="37">
        <v>8.0299999999999994</v>
      </c>
      <c r="E68" s="37"/>
      <c r="F68" s="37">
        <v>135</v>
      </c>
      <c r="G68" s="39">
        <v>320</v>
      </c>
    </row>
    <row r="69" spans="1:7" x14ac:dyDescent="0.25">
      <c r="A69" s="36">
        <f>35+15/60</f>
        <v>35.25</v>
      </c>
      <c r="B69" s="37">
        <v>764386</v>
      </c>
      <c r="C69" s="37">
        <v>83.9</v>
      </c>
      <c r="D69" s="37">
        <v>8.02</v>
      </c>
      <c r="E69" s="37">
        <v>14.5</v>
      </c>
      <c r="F69" s="37">
        <v>136</v>
      </c>
      <c r="G69" s="39">
        <v>320</v>
      </c>
    </row>
    <row r="70" spans="1:7" x14ac:dyDescent="0.25">
      <c r="A70" s="36">
        <v>36</v>
      </c>
      <c r="B70" s="37">
        <v>764412</v>
      </c>
      <c r="C70" s="37">
        <v>83.8</v>
      </c>
      <c r="D70" s="37">
        <v>8.02</v>
      </c>
      <c r="E70" s="37">
        <v>14.5</v>
      </c>
      <c r="F70" s="37">
        <v>136</v>
      </c>
      <c r="G70" s="39">
        <v>320</v>
      </c>
    </row>
    <row r="71" spans="1:7" x14ac:dyDescent="0.25">
      <c r="A71" s="36">
        <v>37</v>
      </c>
      <c r="B71" s="37">
        <v>764432</v>
      </c>
      <c r="C71" s="37">
        <v>83.7</v>
      </c>
      <c r="D71" s="37">
        <v>8.01</v>
      </c>
      <c r="E71" s="37">
        <v>14.5</v>
      </c>
      <c r="F71" s="37">
        <v>133</v>
      </c>
      <c r="G71" s="39">
        <v>320</v>
      </c>
    </row>
    <row r="72" spans="1:7" x14ac:dyDescent="0.25">
      <c r="A72" s="36">
        <v>38</v>
      </c>
      <c r="B72" s="37">
        <v>764457</v>
      </c>
      <c r="C72" s="37">
        <v>83.6</v>
      </c>
      <c r="D72" s="37">
        <v>8</v>
      </c>
      <c r="E72" s="37">
        <v>14.6</v>
      </c>
      <c r="F72" s="37">
        <v>134</v>
      </c>
      <c r="G72" s="39">
        <v>321</v>
      </c>
    </row>
    <row r="73" spans="1:7" x14ac:dyDescent="0.25">
      <c r="A73" s="36">
        <v>39</v>
      </c>
      <c r="B73" s="37">
        <v>764488</v>
      </c>
      <c r="C73" s="37">
        <v>83.7</v>
      </c>
      <c r="D73" s="37">
        <v>7.99</v>
      </c>
      <c r="E73" s="37">
        <v>14.6</v>
      </c>
      <c r="F73" s="37">
        <v>134</v>
      </c>
      <c r="G73" s="39">
        <v>321</v>
      </c>
    </row>
    <row r="74" spans="1:7" x14ac:dyDescent="0.25">
      <c r="A74" s="36">
        <v>40</v>
      </c>
      <c r="B74" s="37">
        <v>764510</v>
      </c>
      <c r="C74" s="37">
        <v>83</v>
      </c>
      <c r="D74" s="37">
        <v>7.95</v>
      </c>
      <c r="E74" s="37">
        <v>14.6</v>
      </c>
      <c r="F74" s="37">
        <v>137</v>
      </c>
      <c r="G74" s="39">
        <v>321</v>
      </c>
    </row>
    <row r="75" spans="1:7" x14ac:dyDescent="0.25">
      <c r="A75" s="36">
        <v>40.5</v>
      </c>
      <c r="B75" s="37"/>
      <c r="C75" s="37">
        <v>81.3</v>
      </c>
      <c r="D75" s="37">
        <v>7.98</v>
      </c>
      <c r="E75" s="37">
        <v>14.6</v>
      </c>
      <c r="F75" s="37"/>
      <c r="G75" s="37"/>
    </row>
    <row r="76" spans="1:7" x14ac:dyDescent="0.25">
      <c r="A76" s="36">
        <v>41</v>
      </c>
      <c r="B76" s="37"/>
      <c r="C76" s="37">
        <v>53.5</v>
      </c>
      <c r="D76" s="37"/>
      <c r="E76" s="37"/>
      <c r="F76" s="37">
        <v>134</v>
      </c>
      <c r="G76" s="39">
        <v>321</v>
      </c>
    </row>
    <row r="77" spans="1:7" x14ac:dyDescent="0.25">
      <c r="A77" s="36">
        <v>41.5</v>
      </c>
      <c r="B77" s="37"/>
      <c r="C77" s="37">
        <v>65</v>
      </c>
      <c r="D77" s="37">
        <v>8.0299999999999994</v>
      </c>
      <c r="E77" s="37">
        <v>14.6</v>
      </c>
      <c r="F77" s="37"/>
      <c r="G77" s="37"/>
    </row>
    <row r="78" spans="1:7" x14ac:dyDescent="0.25">
      <c r="A78" s="36">
        <v>42</v>
      </c>
      <c r="B78" s="37">
        <v>764560</v>
      </c>
      <c r="C78" s="37">
        <v>55</v>
      </c>
      <c r="D78" s="37"/>
      <c r="E78" s="37"/>
      <c r="F78" s="37">
        <v>135</v>
      </c>
      <c r="G78" s="39">
        <v>321</v>
      </c>
    </row>
    <row r="79" spans="1:7" x14ac:dyDescent="0.25">
      <c r="A79" s="36">
        <v>42.3</v>
      </c>
      <c r="B79" s="37"/>
      <c r="C79" s="37">
        <v>43.8</v>
      </c>
      <c r="D79" s="37">
        <v>8.16</v>
      </c>
      <c r="E79" s="37">
        <v>14.5</v>
      </c>
      <c r="F79" s="37"/>
      <c r="G79" s="37"/>
    </row>
    <row r="80" spans="1:7" x14ac:dyDescent="0.25">
      <c r="A80" s="36">
        <v>42.5</v>
      </c>
      <c r="B80" s="37"/>
      <c r="C80" s="37">
        <v>40</v>
      </c>
      <c r="D80" s="37">
        <v>8.19</v>
      </c>
      <c r="E80" s="37">
        <v>14.5</v>
      </c>
      <c r="F80" s="37"/>
      <c r="G80" s="37"/>
    </row>
    <row r="81" spans="1:7" x14ac:dyDescent="0.25">
      <c r="A81" s="36">
        <v>42.8</v>
      </c>
      <c r="B81" s="37"/>
      <c r="C81" s="37">
        <v>34.4</v>
      </c>
      <c r="D81" s="37">
        <v>8.25</v>
      </c>
      <c r="E81" s="37"/>
      <c r="F81" s="37"/>
      <c r="G81" s="37"/>
    </row>
    <row r="82" spans="1:7" x14ac:dyDescent="0.25">
      <c r="A82" s="36">
        <v>43</v>
      </c>
      <c r="B82" s="37">
        <v>764588</v>
      </c>
      <c r="C82" s="37">
        <v>31.5</v>
      </c>
      <c r="D82" s="37">
        <v>8.32</v>
      </c>
      <c r="E82" s="37">
        <v>14.3</v>
      </c>
      <c r="F82" s="37">
        <v>134</v>
      </c>
      <c r="G82" s="37">
        <v>321</v>
      </c>
    </row>
    <row r="83" spans="1:7" x14ac:dyDescent="0.25">
      <c r="A83" s="36">
        <v>43.5</v>
      </c>
      <c r="B83" s="37"/>
      <c r="C83" s="37">
        <v>25.8</v>
      </c>
      <c r="D83" s="37">
        <v>8.35</v>
      </c>
      <c r="E83" s="37">
        <v>14.3</v>
      </c>
      <c r="F83" s="37"/>
      <c r="G83" s="37"/>
    </row>
    <row r="84" spans="1:7" x14ac:dyDescent="0.25">
      <c r="A84" s="36">
        <v>43.8</v>
      </c>
      <c r="B84" s="37"/>
      <c r="C84" s="37">
        <v>23.5</v>
      </c>
      <c r="D84" s="37">
        <v>8.39</v>
      </c>
      <c r="E84" s="37">
        <v>14.2</v>
      </c>
      <c r="F84" s="37"/>
      <c r="G84" s="37"/>
    </row>
    <row r="85" spans="1:7" x14ac:dyDescent="0.25">
      <c r="A85" s="36">
        <v>44</v>
      </c>
      <c r="B85" s="37"/>
      <c r="C85" s="37">
        <v>20.7</v>
      </c>
      <c r="D85" s="37">
        <v>8.41</v>
      </c>
      <c r="E85" s="37">
        <v>14.2</v>
      </c>
      <c r="F85" s="37"/>
      <c r="G85" s="37"/>
    </row>
    <row r="86" spans="1:7" x14ac:dyDescent="0.25">
      <c r="A86" s="36">
        <v>44.5</v>
      </c>
      <c r="B86" s="37"/>
      <c r="C86" s="37">
        <v>18.2</v>
      </c>
      <c r="D86" s="37">
        <v>8.4499999999999993</v>
      </c>
      <c r="E86" s="37">
        <v>14.1</v>
      </c>
      <c r="F86" s="37"/>
      <c r="G86" s="37"/>
    </row>
    <row r="87" spans="1:7" x14ac:dyDescent="0.25">
      <c r="A87" s="36">
        <f>44+40/60</f>
        <v>44.666666666666664</v>
      </c>
      <c r="B87" s="37"/>
      <c r="C87" s="37">
        <v>17</v>
      </c>
      <c r="D87" s="37">
        <v>8.4600000000000009</v>
      </c>
      <c r="E87" s="37"/>
      <c r="F87" s="37"/>
      <c r="G87" s="37"/>
    </row>
    <row r="88" spans="1:7" x14ac:dyDescent="0.25">
      <c r="A88" s="36">
        <f>44+50/60</f>
        <v>44.833333333333336</v>
      </c>
      <c r="B88" s="37"/>
      <c r="C88" s="37">
        <v>16.3</v>
      </c>
      <c r="D88" s="37">
        <v>8.4700000000000006</v>
      </c>
      <c r="E88" s="37"/>
      <c r="F88" s="37"/>
      <c r="G88" s="37"/>
    </row>
    <row r="89" spans="1:7" x14ac:dyDescent="0.25">
      <c r="A89" s="36">
        <v>45</v>
      </c>
      <c r="B89" s="37"/>
      <c r="C89" s="37">
        <v>15.3</v>
      </c>
      <c r="D89" s="37">
        <v>8.48</v>
      </c>
      <c r="E89" s="37"/>
      <c r="F89" s="37"/>
      <c r="G89" s="37"/>
    </row>
    <row r="90" spans="1:7" x14ac:dyDescent="0.25">
      <c r="A90" s="36">
        <f>45+15/60</f>
        <v>45.25</v>
      </c>
      <c r="B90" s="37"/>
      <c r="C90" s="37">
        <v>14.26</v>
      </c>
      <c r="D90" s="37">
        <v>8.49</v>
      </c>
      <c r="E90" s="37">
        <v>14.1</v>
      </c>
      <c r="F90" s="37"/>
      <c r="G90" s="37"/>
    </row>
    <row r="91" spans="1:7" x14ac:dyDescent="0.25">
      <c r="A91" s="36">
        <v>45.5</v>
      </c>
      <c r="B91" s="37"/>
      <c r="C91" s="37">
        <v>13.2</v>
      </c>
      <c r="D91" s="37">
        <v>8.5</v>
      </c>
      <c r="E91" s="37"/>
      <c r="F91" s="37"/>
      <c r="G91" s="37"/>
    </row>
    <row r="92" spans="1:7" x14ac:dyDescent="0.25">
      <c r="A92" s="36">
        <v>45.8</v>
      </c>
      <c r="B92" s="37"/>
      <c r="C92" s="37">
        <v>12.26</v>
      </c>
      <c r="D92" s="37">
        <v>8.51</v>
      </c>
      <c r="E92" s="37">
        <v>14.1</v>
      </c>
      <c r="F92" s="37"/>
      <c r="G92" s="37"/>
    </row>
    <row r="93" spans="1:7" x14ac:dyDescent="0.25">
      <c r="A93" s="36">
        <v>46</v>
      </c>
      <c r="B93" s="37"/>
      <c r="C93" s="37">
        <v>11.52</v>
      </c>
      <c r="D93" s="37">
        <v>8.51</v>
      </c>
      <c r="E93" s="37">
        <v>14.1</v>
      </c>
      <c r="F93" s="37"/>
      <c r="G93" s="37"/>
    </row>
    <row r="94" spans="1:7" x14ac:dyDescent="0.25">
      <c r="A94" s="36">
        <v>46.3</v>
      </c>
      <c r="B94" s="37"/>
      <c r="C94" s="37">
        <v>10.91</v>
      </c>
      <c r="D94" s="37">
        <v>8.51</v>
      </c>
      <c r="E94" s="37">
        <v>14.2</v>
      </c>
      <c r="F94" s="37"/>
      <c r="G94" s="37"/>
    </row>
    <row r="95" spans="1:7" x14ac:dyDescent="0.25">
      <c r="A95" s="36">
        <v>46.5</v>
      </c>
      <c r="B95" s="37"/>
      <c r="C95" s="37">
        <v>10.33</v>
      </c>
      <c r="D95" s="37">
        <v>8.51</v>
      </c>
      <c r="E95" s="37">
        <v>14.2</v>
      </c>
      <c r="F95" s="37"/>
      <c r="G95" s="37"/>
    </row>
    <row r="96" spans="1:7" x14ac:dyDescent="0.25">
      <c r="A96" s="36">
        <v>46.8</v>
      </c>
      <c r="B96" s="37"/>
      <c r="C96" s="37">
        <v>9.6300000000000008</v>
      </c>
      <c r="D96" s="37">
        <v>8.52</v>
      </c>
      <c r="E96" s="37">
        <v>14.3</v>
      </c>
      <c r="F96" s="37"/>
      <c r="G96" s="37"/>
    </row>
    <row r="97" spans="1:7" x14ac:dyDescent="0.25">
      <c r="A97" s="36">
        <v>47</v>
      </c>
      <c r="B97" s="37">
        <v>764688</v>
      </c>
      <c r="C97" s="37">
        <v>9.08</v>
      </c>
      <c r="D97" s="37">
        <v>8.51</v>
      </c>
      <c r="E97" s="37">
        <v>14.4</v>
      </c>
      <c r="F97" s="37">
        <v>135</v>
      </c>
      <c r="G97" s="37">
        <v>322</v>
      </c>
    </row>
    <row r="98" spans="1:7" x14ac:dyDescent="0.25">
      <c r="A98" s="36">
        <v>47.3</v>
      </c>
      <c r="B98" s="37"/>
      <c r="C98" s="37">
        <v>8.7100000000000009</v>
      </c>
      <c r="D98" s="37">
        <v>8.51</v>
      </c>
      <c r="E98" s="37">
        <v>14.4</v>
      </c>
      <c r="F98" s="37"/>
      <c r="G98" s="37"/>
    </row>
    <row r="99" spans="1:7" x14ac:dyDescent="0.25">
      <c r="A99" s="36">
        <v>47.5</v>
      </c>
      <c r="B99" s="37"/>
      <c r="C99" s="37">
        <v>8.3000000000000007</v>
      </c>
      <c r="D99" s="37">
        <v>8.51</v>
      </c>
      <c r="E99" s="37"/>
      <c r="F99" s="37"/>
      <c r="G99" s="37"/>
    </row>
    <row r="100" spans="1:7" x14ac:dyDescent="0.25">
      <c r="A100" s="36">
        <v>47.8</v>
      </c>
      <c r="B100" s="37"/>
      <c r="C100" s="37">
        <v>7.85</v>
      </c>
      <c r="D100" s="37">
        <v>8.5</v>
      </c>
      <c r="E100" s="37">
        <v>14.6</v>
      </c>
      <c r="F100" s="37"/>
      <c r="G100" s="37"/>
    </row>
    <row r="101" spans="1:7" x14ac:dyDescent="0.25">
      <c r="A101" s="36">
        <v>48</v>
      </c>
      <c r="B101" s="37"/>
      <c r="C101" s="37">
        <v>7.49</v>
      </c>
      <c r="D101" s="37">
        <v>8.5</v>
      </c>
      <c r="E101" s="37">
        <v>14.6</v>
      </c>
      <c r="F101" s="37"/>
      <c r="G101" s="37"/>
    </row>
    <row r="102" spans="1:7" x14ac:dyDescent="0.25">
      <c r="A102" s="36">
        <v>48.3</v>
      </c>
      <c r="B102" s="37"/>
      <c r="C102" s="37">
        <v>7.2</v>
      </c>
      <c r="D102" s="37">
        <v>8.5</v>
      </c>
      <c r="E102" s="37">
        <v>14.6</v>
      </c>
      <c r="F102" s="37"/>
      <c r="G102" s="37"/>
    </row>
    <row r="103" spans="1:7" x14ac:dyDescent="0.25">
      <c r="A103" s="36">
        <v>48.5</v>
      </c>
      <c r="B103" s="37"/>
      <c r="C103" s="37">
        <v>6.8</v>
      </c>
      <c r="D103" s="37">
        <v>8.49</v>
      </c>
      <c r="E103" s="37">
        <v>14.7</v>
      </c>
      <c r="F103" s="37"/>
      <c r="G103" s="37"/>
    </row>
    <row r="104" spans="1:7" x14ac:dyDescent="0.25">
      <c r="A104" s="36">
        <v>48.8</v>
      </c>
      <c r="B104" s="37"/>
      <c r="C104" s="37">
        <v>6.55</v>
      </c>
      <c r="D104" s="37">
        <v>8.48</v>
      </c>
      <c r="E104" s="37">
        <v>14.7</v>
      </c>
      <c r="F104" s="37"/>
      <c r="G104" s="37"/>
    </row>
    <row r="105" spans="1:7" x14ac:dyDescent="0.25">
      <c r="A105" s="36">
        <v>49</v>
      </c>
      <c r="B105" s="37">
        <v>764338</v>
      </c>
      <c r="C105" s="37">
        <v>6.31</v>
      </c>
      <c r="D105" s="37">
        <v>8.48</v>
      </c>
      <c r="E105" s="37">
        <v>14.8</v>
      </c>
      <c r="F105" s="37">
        <v>136</v>
      </c>
      <c r="G105" s="37">
        <v>322</v>
      </c>
    </row>
    <row r="106" spans="1:7" x14ac:dyDescent="0.25">
      <c r="A106" s="36">
        <v>49.3</v>
      </c>
      <c r="B106" s="37"/>
      <c r="C106" s="37">
        <v>6.06</v>
      </c>
      <c r="D106" s="37">
        <v>8.4700000000000006</v>
      </c>
      <c r="E106" s="37">
        <v>14.8</v>
      </c>
      <c r="F106" s="37"/>
      <c r="G106" s="37"/>
    </row>
    <row r="107" spans="1:7" x14ac:dyDescent="0.25">
      <c r="A107" s="36">
        <v>49.5</v>
      </c>
      <c r="B107" s="37"/>
      <c r="C107" s="37">
        <v>5.85</v>
      </c>
      <c r="D107" s="37">
        <v>8.4600000000000009</v>
      </c>
      <c r="E107" s="37">
        <v>14.8</v>
      </c>
      <c r="F107" s="37"/>
      <c r="G107" s="37"/>
    </row>
    <row r="108" spans="1:7" x14ac:dyDescent="0.25">
      <c r="A108" s="36">
        <v>49.8</v>
      </c>
      <c r="B108" s="37"/>
      <c r="C108" s="37">
        <v>5.64</v>
      </c>
      <c r="D108" s="37">
        <v>8.4600000000000009</v>
      </c>
      <c r="E108" s="37">
        <v>14.9</v>
      </c>
      <c r="F108" s="37"/>
      <c r="G108" s="37"/>
    </row>
    <row r="109" spans="1:7" x14ac:dyDescent="0.25">
      <c r="A109" s="36">
        <v>50</v>
      </c>
      <c r="B109" s="37">
        <v>764765</v>
      </c>
      <c r="C109" s="37">
        <v>5.41</v>
      </c>
      <c r="D109" s="37">
        <v>8.4499999999999993</v>
      </c>
      <c r="E109" s="37">
        <v>14.9</v>
      </c>
      <c r="F109" s="37">
        <v>137</v>
      </c>
      <c r="G109" s="37">
        <v>322</v>
      </c>
    </row>
    <row r="110" spans="1:7" x14ac:dyDescent="0.25">
      <c r="A110" s="36">
        <v>50.3</v>
      </c>
      <c r="B110" s="37"/>
      <c r="C110" s="37">
        <v>5.27</v>
      </c>
      <c r="D110" s="37">
        <v>8.44</v>
      </c>
      <c r="E110" s="37">
        <v>14.9</v>
      </c>
      <c r="F110" s="37"/>
      <c r="G110" s="37"/>
    </row>
    <row r="111" spans="1:7" x14ac:dyDescent="0.25">
      <c r="A111" s="36">
        <v>50.5</v>
      </c>
      <c r="B111" s="37"/>
      <c r="C111" s="37">
        <v>5.13</v>
      </c>
      <c r="D111" s="37">
        <v>8.43</v>
      </c>
      <c r="E111" s="37">
        <v>15</v>
      </c>
      <c r="F111" s="37"/>
      <c r="G111" s="37"/>
    </row>
    <row r="112" spans="1:7" x14ac:dyDescent="0.25">
      <c r="A112" s="36">
        <v>51</v>
      </c>
      <c r="B112" s="37"/>
      <c r="C112" s="37">
        <v>4.78</v>
      </c>
      <c r="D112" s="37">
        <v>8.41</v>
      </c>
      <c r="E112" s="37">
        <v>15</v>
      </c>
      <c r="F112" s="37"/>
      <c r="G112" s="37"/>
    </row>
    <row r="113" spans="1:7" x14ac:dyDescent="0.25">
      <c r="A113" s="36">
        <v>51.5</v>
      </c>
      <c r="B113" s="37"/>
      <c r="C113" s="37">
        <v>4.49</v>
      </c>
      <c r="D113" s="37">
        <v>8.39</v>
      </c>
      <c r="E113" s="37">
        <v>15</v>
      </c>
      <c r="F113" s="37"/>
      <c r="G113" s="37"/>
    </row>
    <row r="114" spans="1:7" x14ac:dyDescent="0.25">
      <c r="A114" s="36">
        <v>52</v>
      </c>
      <c r="B114" s="37">
        <v>764818</v>
      </c>
      <c r="C114" s="37">
        <v>4.3</v>
      </c>
      <c r="D114" s="37">
        <v>8.3699999999999992</v>
      </c>
      <c r="E114" s="37">
        <v>15.1</v>
      </c>
      <c r="F114" s="37">
        <v>136</v>
      </c>
      <c r="G114" s="37">
        <v>323</v>
      </c>
    </row>
    <row r="115" spans="1:7" x14ac:dyDescent="0.25">
      <c r="A115" s="36">
        <v>52.5</v>
      </c>
      <c r="B115" s="37"/>
      <c r="C115" s="37">
        <v>4.1100000000000003</v>
      </c>
      <c r="D115" s="37">
        <v>8.35</v>
      </c>
      <c r="E115" s="37">
        <v>15.1</v>
      </c>
      <c r="F115" s="37"/>
      <c r="G115" s="37"/>
    </row>
    <row r="116" spans="1:7" x14ac:dyDescent="0.25">
      <c r="A116" s="36">
        <v>53</v>
      </c>
      <c r="B116" s="37"/>
      <c r="C116" s="37">
        <v>3.91</v>
      </c>
      <c r="D116" s="37">
        <v>8.31</v>
      </c>
      <c r="E116" s="37">
        <v>15.1</v>
      </c>
      <c r="F116" s="37"/>
      <c r="G116" s="37"/>
    </row>
    <row r="117" spans="1:7" x14ac:dyDescent="0.25">
      <c r="A117" s="36">
        <v>53.5</v>
      </c>
      <c r="B117" s="37"/>
      <c r="C117" s="37">
        <v>3.74</v>
      </c>
      <c r="D117" s="37">
        <v>8.2899999999999991</v>
      </c>
      <c r="E117" s="37">
        <v>15.1</v>
      </c>
      <c r="F117" s="37"/>
      <c r="G117" s="37"/>
    </row>
    <row r="118" spans="1:7" x14ac:dyDescent="0.25">
      <c r="A118" s="36">
        <v>54</v>
      </c>
      <c r="B118" s="37">
        <v>764865</v>
      </c>
      <c r="C118" s="37">
        <v>3.55</v>
      </c>
      <c r="D118" s="37">
        <v>8.26</v>
      </c>
      <c r="E118" s="37">
        <v>15.1</v>
      </c>
      <c r="F118" s="37">
        <v>136</v>
      </c>
      <c r="G118" s="37">
        <v>323</v>
      </c>
    </row>
    <row r="119" spans="1:7" x14ac:dyDescent="0.25">
      <c r="A119" s="36">
        <v>55</v>
      </c>
      <c r="B119" s="37"/>
      <c r="C119" s="37">
        <v>3.37</v>
      </c>
      <c r="D119" s="37">
        <v>8.19</v>
      </c>
      <c r="E119" s="37">
        <v>15.1</v>
      </c>
      <c r="F119" s="37"/>
      <c r="G119" s="37"/>
    </row>
    <row r="120" spans="1:7" x14ac:dyDescent="0.25">
      <c r="A120" s="36">
        <v>56</v>
      </c>
      <c r="B120" s="37">
        <v>764917</v>
      </c>
      <c r="C120" s="37">
        <v>3.24</v>
      </c>
      <c r="D120" s="37">
        <v>8.1300000000000008</v>
      </c>
      <c r="E120" s="37">
        <v>15.2</v>
      </c>
      <c r="F120" s="37">
        <v>135</v>
      </c>
      <c r="G120" s="37">
        <v>323</v>
      </c>
    </row>
    <row r="121" spans="1:7" x14ac:dyDescent="0.25">
      <c r="A121" s="36">
        <v>57.5</v>
      </c>
      <c r="B121" s="37"/>
      <c r="C121" s="37">
        <v>2.96</v>
      </c>
      <c r="D121" s="37">
        <v>7.96</v>
      </c>
      <c r="E121" s="37">
        <v>15.2</v>
      </c>
      <c r="F121" s="37"/>
      <c r="G121" s="37"/>
    </row>
    <row r="122" spans="1:7" x14ac:dyDescent="0.25">
      <c r="A122" s="36">
        <v>58</v>
      </c>
      <c r="B122" s="37">
        <v>764966</v>
      </c>
      <c r="C122" s="37">
        <v>2.88</v>
      </c>
      <c r="D122" s="37">
        <v>7.87</v>
      </c>
      <c r="E122" s="37">
        <v>15.2</v>
      </c>
      <c r="F122" s="37">
        <v>133</v>
      </c>
      <c r="G122" s="37">
        <v>323</v>
      </c>
    </row>
    <row r="123" spans="1:7" x14ac:dyDescent="0.25">
      <c r="A123" s="36">
        <v>60</v>
      </c>
      <c r="B123" s="37">
        <v>765019</v>
      </c>
      <c r="C123" s="37">
        <v>2.7</v>
      </c>
      <c r="D123" s="37">
        <v>7.67</v>
      </c>
      <c r="E123" s="37">
        <v>15.2</v>
      </c>
      <c r="F123" s="37">
        <v>135</v>
      </c>
      <c r="G123" s="39">
        <v>324</v>
      </c>
    </row>
    <row r="124" spans="1:7" x14ac:dyDescent="0.25">
      <c r="A124" s="36">
        <v>62</v>
      </c>
      <c r="B124" s="37"/>
      <c r="C124" s="37">
        <v>2.54</v>
      </c>
      <c r="D124" s="37">
        <v>7.46</v>
      </c>
      <c r="E124" s="37">
        <v>15.2</v>
      </c>
      <c r="F124" s="37"/>
      <c r="G124" s="37"/>
    </row>
    <row r="125" spans="1:7" x14ac:dyDescent="0.25">
      <c r="A125" s="36">
        <v>63</v>
      </c>
      <c r="B125" s="37">
        <v>765096</v>
      </c>
      <c r="C125" s="37">
        <v>2.4900000000000002</v>
      </c>
      <c r="D125" s="37">
        <v>7.36</v>
      </c>
      <c r="E125" s="37">
        <v>15.3</v>
      </c>
      <c r="F125" s="37">
        <v>136</v>
      </c>
      <c r="G125" s="39">
        <v>324</v>
      </c>
    </row>
    <row r="126" spans="1:7" x14ac:dyDescent="0.25">
      <c r="A126" s="36">
        <v>64</v>
      </c>
      <c r="B126" s="37"/>
      <c r="C126" s="37">
        <v>2.44</v>
      </c>
      <c r="D126" s="37">
        <v>7.24</v>
      </c>
      <c r="E126" s="37">
        <v>15.3</v>
      </c>
      <c r="F126" s="37"/>
      <c r="G126" s="37"/>
    </row>
    <row r="127" spans="1:7" x14ac:dyDescent="0.25">
      <c r="A127" s="36">
        <v>65</v>
      </c>
      <c r="B127" s="37"/>
      <c r="C127" s="37">
        <v>2.4</v>
      </c>
      <c r="D127" s="37">
        <v>7.15</v>
      </c>
      <c r="E127" s="37">
        <v>15.3</v>
      </c>
      <c r="F127" s="37"/>
      <c r="G127" s="37"/>
    </row>
    <row r="128" spans="1:7" x14ac:dyDescent="0.25">
      <c r="A128" s="36">
        <v>66</v>
      </c>
      <c r="B128" s="37">
        <v>765171</v>
      </c>
      <c r="C128" s="37">
        <v>2.33</v>
      </c>
      <c r="D128" s="37">
        <v>6.99</v>
      </c>
      <c r="E128" s="37">
        <v>15.2</v>
      </c>
      <c r="F128" s="37">
        <v>134</v>
      </c>
      <c r="G128" s="37">
        <v>325</v>
      </c>
    </row>
    <row r="129" spans="1:7" x14ac:dyDescent="0.25">
      <c r="A129" s="36">
        <v>68</v>
      </c>
      <c r="B129" s="37"/>
      <c r="C129" s="37">
        <v>2.2599999999999998</v>
      </c>
      <c r="D129" s="37">
        <v>6.89</v>
      </c>
      <c r="E129" s="37">
        <v>15.2</v>
      </c>
      <c r="F129" s="37"/>
      <c r="G129" s="37"/>
    </row>
    <row r="130" spans="1:7" x14ac:dyDescent="0.25">
      <c r="A130" s="36">
        <v>70</v>
      </c>
      <c r="B130" s="37">
        <v>765271</v>
      </c>
      <c r="C130" s="37">
        <v>2.19</v>
      </c>
      <c r="D130" s="37">
        <v>6.72</v>
      </c>
      <c r="E130" s="37">
        <v>15.3</v>
      </c>
      <c r="F130" s="37">
        <v>138</v>
      </c>
      <c r="G130" s="37">
        <v>325</v>
      </c>
    </row>
    <row r="131" spans="1:7" x14ac:dyDescent="0.25">
      <c r="A131" s="36">
        <v>72</v>
      </c>
      <c r="B131" s="37">
        <v>765319</v>
      </c>
      <c r="C131" s="37">
        <v>2.16</v>
      </c>
      <c r="D131" s="37">
        <v>6.59</v>
      </c>
      <c r="E131" s="37">
        <v>15.3</v>
      </c>
      <c r="F131" s="37">
        <v>137</v>
      </c>
      <c r="G131" s="37">
        <v>325</v>
      </c>
    </row>
    <row r="132" spans="1:7" x14ac:dyDescent="0.25">
      <c r="A132" s="36">
        <v>74</v>
      </c>
      <c r="B132" s="37">
        <v>765371</v>
      </c>
      <c r="C132" s="37">
        <v>2.1</v>
      </c>
      <c r="D132" s="37">
        <v>6.47</v>
      </c>
      <c r="E132" s="37">
        <v>15.3</v>
      </c>
      <c r="F132" s="37">
        <v>132</v>
      </c>
      <c r="G132" s="39">
        <v>326</v>
      </c>
    </row>
    <row r="133" spans="1:7" x14ac:dyDescent="0.25">
      <c r="A133" s="36">
        <v>76</v>
      </c>
      <c r="B133" s="37"/>
      <c r="C133" s="37">
        <v>2.09</v>
      </c>
      <c r="D133" s="37">
        <v>6.39</v>
      </c>
      <c r="E133" s="37">
        <v>15.3</v>
      </c>
      <c r="F133" s="37"/>
      <c r="G133" s="37"/>
    </row>
    <row r="134" spans="1:7" x14ac:dyDescent="0.25">
      <c r="A134" s="36">
        <v>78</v>
      </c>
      <c r="B134" s="37">
        <v>765469</v>
      </c>
      <c r="C134" s="37">
        <v>2.0499999999999998</v>
      </c>
      <c r="D134" s="37">
        <v>6.3</v>
      </c>
      <c r="E134" s="37">
        <v>15.3</v>
      </c>
      <c r="F134" s="37">
        <v>136</v>
      </c>
      <c r="G134" s="39">
        <v>326</v>
      </c>
    </row>
    <row r="135" spans="1:7" x14ac:dyDescent="0.25">
      <c r="A135" s="36">
        <v>80</v>
      </c>
      <c r="B135" s="37">
        <v>765520</v>
      </c>
      <c r="C135" s="37"/>
      <c r="D135" s="37"/>
      <c r="E135" s="37"/>
      <c r="F135" s="37">
        <v>135</v>
      </c>
      <c r="G135" s="39">
        <v>326</v>
      </c>
    </row>
    <row r="136" spans="1:7" x14ac:dyDescent="0.25">
      <c r="A136" s="36">
        <v>82</v>
      </c>
      <c r="B136" s="37">
        <v>765575</v>
      </c>
      <c r="C136" s="37">
        <v>2.02</v>
      </c>
      <c r="D136" s="37">
        <v>6.21</v>
      </c>
      <c r="E136" s="37">
        <v>15.3</v>
      </c>
      <c r="F136" s="37">
        <v>134</v>
      </c>
      <c r="G136" s="39">
        <v>327</v>
      </c>
    </row>
    <row r="137" spans="1:7" x14ac:dyDescent="0.25">
      <c r="A137" s="36">
        <v>87</v>
      </c>
      <c r="B137" s="37">
        <v>765700</v>
      </c>
      <c r="C137" s="37">
        <v>1.96</v>
      </c>
      <c r="D137" s="37">
        <v>6.03</v>
      </c>
      <c r="E137" s="37">
        <v>15.4</v>
      </c>
      <c r="F137" s="37">
        <v>134</v>
      </c>
      <c r="G137" s="39">
        <v>327</v>
      </c>
    </row>
    <row r="138" spans="1:7" x14ac:dyDescent="0.25">
      <c r="A138" s="36">
        <v>90</v>
      </c>
      <c r="B138" s="37">
        <v>765776</v>
      </c>
      <c r="C138" s="37">
        <v>1.94</v>
      </c>
      <c r="D138" s="37">
        <v>5.97</v>
      </c>
      <c r="E138" s="37">
        <v>15.4</v>
      </c>
      <c r="F138" s="37">
        <v>134</v>
      </c>
      <c r="G138" s="39">
        <v>328</v>
      </c>
    </row>
    <row r="139" spans="1:7" x14ac:dyDescent="0.25">
      <c r="A139" s="36">
        <v>93</v>
      </c>
      <c r="B139" s="37">
        <v>765851</v>
      </c>
      <c r="C139" s="37">
        <v>1.94</v>
      </c>
      <c r="D139" s="37">
        <v>5.91</v>
      </c>
      <c r="E139" s="37">
        <v>15.4</v>
      </c>
      <c r="F139" s="37">
        <v>133</v>
      </c>
      <c r="G139" s="39">
        <v>328</v>
      </c>
    </row>
    <row r="140" spans="1:7" x14ac:dyDescent="0.25">
      <c r="A140" s="36">
        <v>95</v>
      </c>
      <c r="B140" s="37">
        <v>765960</v>
      </c>
      <c r="C140" s="37">
        <v>2</v>
      </c>
      <c r="D140" s="37">
        <v>6.09</v>
      </c>
      <c r="E140" s="37">
        <v>15.3</v>
      </c>
      <c r="F140" s="37">
        <v>135</v>
      </c>
      <c r="G140" s="39">
        <v>328</v>
      </c>
    </row>
    <row r="141" spans="1:7" x14ac:dyDescent="0.25">
      <c r="A141" s="36">
        <v>96</v>
      </c>
      <c r="B141" s="37">
        <v>766018</v>
      </c>
      <c r="C141" s="37">
        <v>2.0499999999999998</v>
      </c>
      <c r="D141" s="37">
        <v>6.19</v>
      </c>
      <c r="E141" s="37">
        <v>15.3</v>
      </c>
      <c r="F141" s="37">
        <v>135</v>
      </c>
      <c r="G141" s="39">
        <v>329</v>
      </c>
    </row>
    <row r="142" spans="1:7" x14ac:dyDescent="0.25">
      <c r="A142" s="36">
        <v>97</v>
      </c>
      <c r="B142" s="37">
        <v>766100</v>
      </c>
      <c r="C142" s="37">
        <v>2.0299999999999998</v>
      </c>
      <c r="D142" s="37">
        <v>6.17</v>
      </c>
      <c r="E142" s="37">
        <v>15.3</v>
      </c>
      <c r="F142" s="37">
        <v>135</v>
      </c>
      <c r="G142" s="39">
        <v>329</v>
      </c>
    </row>
    <row r="143" spans="1:7" x14ac:dyDescent="0.25">
      <c r="A143" s="36">
        <v>98</v>
      </c>
      <c r="B143" s="37">
        <v>766167</v>
      </c>
      <c r="C143" s="37">
        <v>2</v>
      </c>
      <c r="D143" s="37">
        <v>6.12</v>
      </c>
      <c r="E143" s="37">
        <v>15.3</v>
      </c>
      <c r="F143" s="37">
        <v>135</v>
      </c>
      <c r="G143" s="39">
        <v>329</v>
      </c>
    </row>
    <row r="144" spans="1:7" x14ac:dyDescent="0.25">
      <c r="A144" s="36">
        <v>99</v>
      </c>
      <c r="B144" s="37">
        <v>766234</v>
      </c>
      <c r="C144" s="37">
        <v>1.97</v>
      </c>
      <c r="D144" s="37">
        <v>6.08</v>
      </c>
      <c r="E144" s="37">
        <v>15.2</v>
      </c>
      <c r="F144" s="37">
        <v>136</v>
      </c>
      <c r="G144" s="39">
        <v>329</v>
      </c>
    </row>
    <row r="146" spans="1:7" x14ac:dyDescent="0.25">
      <c r="A146" s="31" t="s">
        <v>86</v>
      </c>
    </row>
    <row r="148" spans="1:7" x14ac:dyDescent="0.25">
      <c r="A148" s="36">
        <v>1</v>
      </c>
      <c r="B148" s="37">
        <v>766288</v>
      </c>
      <c r="C148" s="37"/>
      <c r="D148" s="37">
        <v>7.44</v>
      </c>
      <c r="E148" s="37">
        <v>15.8</v>
      </c>
      <c r="F148" s="37">
        <v>135</v>
      </c>
      <c r="G148" s="37">
        <v>0</v>
      </c>
    </row>
    <row r="149" spans="1:7" x14ac:dyDescent="0.25">
      <c r="A149" s="36">
        <v>2</v>
      </c>
      <c r="B149" s="37">
        <v>766312</v>
      </c>
      <c r="C149" s="37">
        <v>1.67</v>
      </c>
      <c r="D149" s="37">
        <v>7.59</v>
      </c>
      <c r="E149" s="37"/>
      <c r="F149" s="37">
        <v>134</v>
      </c>
      <c r="G149" s="37">
        <v>1</v>
      </c>
    </row>
    <row r="150" spans="1:7" x14ac:dyDescent="0.25">
      <c r="A150" s="36">
        <v>3.5</v>
      </c>
      <c r="B150" s="37">
        <v>766346</v>
      </c>
      <c r="C150" s="37">
        <v>1.05</v>
      </c>
      <c r="D150" s="37">
        <v>7.6</v>
      </c>
      <c r="E150" s="37"/>
      <c r="F150" s="37">
        <v>136</v>
      </c>
      <c r="G150" s="37">
        <v>1</v>
      </c>
    </row>
    <row r="151" spans="1:7" x14ac:dyDescent="0.25">
      <c r="A151" s="36">
        <v>4</v>
      </c>
      <c r="B151" s="37"/>
      <c r="C151" s="37">
        <v>1.65</v>
      </c>
      <c r="D151" s="37">
        <v>7.6</v>
      </c>
      <c r="E151" s="37">
        <v>16.2</v>
      </c>
      <c r="F151" s="37"/>
      <c r="G151" s="37"/>
    </row>
    <row r="152" spans="1:7" x14ac:dyDescent="0.25">
      <c r="A152" s="36">
        <v>5</v>
      </c>
      <c r="B152" s="37">
        <v>766384</v>
      </c>
      <c r="C152" s="37">
        <v>2.2200000000000002</v>
      </c>
      <c r="D152" s="37">
        <v>8.7200000000000006</v>
      </c>
      <c r="E152" s="37">
        <v>16.100000000000001</v>
      </c>
      <c r="F152" s="37">
        <v>137</v>
      </c>
      <c r="G152" s="39">
        <v>1</v>
      </c>
    </row>
    <row r="153" spans="1:7" x14ac:dyDescent="0.25">
      <c r="A153" s="36">
        <v>5.5</v>
      </c>
      <c r="B153" s="37"/>
      <c r="C153" s="37">
        <v>5.8</v>
      </c>
      <c r="D153" s="37">
        <v>8.81</v>
      </c>
      <c r="E153" s="37"/>
      <c r="F153" s="37"/>
      <c r="G153" s="37"/>
    </row>
    <row r="154" spans="1:7" x14ac:dyDescent="0.25">
      <c r="A154" s="36">
        <f>5+40/60</f>
        <v>5.666666666666667</v>
      </c>
      <c r="B154" s="37"/>
      <c r="C154" s="37">
        <v>8.7100000000000009</v>
      </c>
      <c r="D154" s="37">
        <v>8.84</v>
      </c>
      <c r="E154" s="37">
        <v>16</v>
      </c>
      <c r="F154" s="37"/>
      <c r="G154" s="37"/>
    </row>
    <row r="155" spans="1:7" x14ac:dyDescent="0.25">
      <c r="A155" s="36">
        <f>5+50/60</f>
        <v>5.833333333333333</v>
      </c>
      <c r="B155" s="37"/>
      <c r="C155" s="37">
        <v>11.32</v>
      </c>
      <c r="D155" s="37">
        <v>8.86</v>
      </c>
      <c r="E155" s="37"/>
      <c r="F155" s="37"/>
      <c r="G155" s="37"/>
    </row>
    <row r="156" spans="1:7" x14ac:dyDescent="0.25">
      <c r="A156" s="36">
        <v>6</v>
      </c>
      <c r="B156" s="37"/>
      <c r="C156" s="37">
        <v>13.7</v>
      </c>
      <c r="D156" s="37">
        <v>8.8699999999999992</v>
      </c>
      <c r="E156" s="37">
        <v>16</v>
      </c>
      <c r="F156" s="37"/>
      <c r="G156" s="37"/>
    </row>
    <row r="157" spans="1:7" x14ac:dyDescent="0.25">
      <c r="A157" s="36">
        <f>6+10/60</f>
        <v>6.166666666666667</v>
      </c>
      <c r="B157" s="37"/>
      <c r="C157" s="37">
        <v>16</v>
      </c>
      <c r="D157" s="37">
        <v>8.8699999999999992</v>
      </c>
      <c r="E157" s="37"/>
      <c r="F157" s="37"/>
      <c r="G157" s="37"/>
    </row>
    <row r="158" spans="1:7" x14ac:dyDescent="0.25">
      <c r="A158" s="36">
        <f>6+2/6</f>
        <v>6.333333333333333</v>
      </c>
      <c r="B158" s="37"/>
      <c r="C158" s="37">
        <v>18.7</v>
      </c>
      <c r="D158" s="37">
        <v>8.8699999999999992</v>
      </c>
      <c r="E158" s="37"/>
      <c r="F158" s="37"/>
      <c r="G158" s="37"/>
    </row>
    <row r="159" spans="1:7" x14ac:dyDescent="0.25">
      <c r="A159" s="36">
        <v>6.5</v>
      </c>
      <c r="B159" s="37"/>
      <c r="C159" s="37">
        <v>20.6</v>
      </c>
      <c r="D159" s="37"/>
      <c r="E159" s="37"/>
      <c r="F159" s="37"/>
      <c r="G159" s="37"/>
    </row>
    <row r="160" spans="1:7" x14ac:dyDescent="0.25">
      <c r="A160" s="36">
        <f>6+4/6</f>
        <v>6.666666666666667</v>
      </c>
      <c r="B160" s="37"/>
      <c r="C160" s="37">
        <v>22.4</v>
      </c>
      <c r="D160" s="37">
        <v>8.84</v>
      </c>
      <c r="E160" s="37"/>
      <c r="F160" s="37"/>
      <c r="G160" s="37"/>
    </row>
    <row r="161" spans="1:7" x14ac:dyDescent="0.25">
      <c r="A161" s="36">
        <v>6.8</v>
      </c>
      <c r="B161" s="37"/>
      <c r="C161" s="37">
        <v>24.1</v>
      </c>
      <c r="D161" s="37">
        <v>8.83</v>
      </c>
      <c r="E161" s="37"/>
      <c r="F161" s="37"/>
      <c r="G161" s="37"/>
    </row>
    <row r="162" spans="1:7" x14ac:dyDescent="0.25">
      <c r="A162" s="36">
        <v>7</v>
      </c>
      <c r="B162" s="37"/>
      <c r="C162" s="37">
        <v>25.7</v>
      </c>
      <c r="D162" s="37">
        <v>8.81</v>
      </c>
      <c r="E162" s="37"/>
      <c r="F162" s="37"/>
      <c r="G162" s="37"/>
    </row>
    <row r="163" spans="1:7" x14ac:dyDescent="0.25">
      <c r="A163" s="36">
        <v>7.2</v>
      </c>
      <c r="B163" s="37"/>
      <c r="C163" s="37">
        <v>27.8</v>
      </c>
      <c r="D163" s="37">
        <v>8.7899999999999991</v>
      </c>
      <c r="E163" s="37">
        <v>16</v>
      </c>
      <c r="F163" s="37"/>
      <c r="G163" s="37"/>
    </row>
    <row r="164" spans="1:7" x14ac:dyDescent="0.25">
      <c r="A164" s="36">
        <v>7.3</v>
      </c>
      <c r="B164" s="37"/>
      <c r="C164" s="37">
        <v>29</v>
      </c>
      <c r="D164" s="37">
        <v>8.8699999999999992</v>
      </c>
      <c r="E164" s="37">
        <v>16</v>
      </c>
      <c r="F164" s="37"/>
      <c r="G164" s="37"/>
    </row>
    <row r="165" spans="1:7" x14ac:dyDescent="0.25">
      <c r="A165" s="36">
        <v>7.5</v>
      </c>
      <c r="B165" s="37"/>
      <c r="C165" s="37">
        <v>30.5</v>
      </c>
      <c r="D165" s="37">
        <v>8.76</v>
      </c>
      <c r="E165" s="37">
        <v>16</v>
      </c>
      <c r="F165" s="37"/>
      <c r="G165" s="37"/>
    </row>
    <row r="166" spans="1:7" x14ac:dyDescent="0.25">
      <c r="A166" s="36">
        <f>7+4/6</f>
        <v>7.666666666666667</v>
      </c>
      <c r="B166" s="37"/>
      <c r="C166" s="37">
        <v>31.6</v>
      </c>
      <c r="D166" s="37">
        <v>8.75</v>
      </c>
      <c r="E166" s="37">
        <v>16</v>
      </c>
      <c r="F166" s="37"/>
      <c r="G166" s="37"/>
    </row>
    <row r="167" spans="1:7" x14ac:dyDescent="0.25">
      <c r="A167" s="36">
        <v>7.8</v>
      </c>
      <c r="B167" s="37"/>
      <c r="C167" s="37">
        <v>32.700000000000003</v>
      </c>
      <c r="D167" s="37">
        <v>8.74</v>
      </c>
      <c r="E167" s="37"/>
      <c r="F167" s="37"/>
      <c r="G167" s="37"/>
    </row>
    <row r="168" spans="1:7" x14ac:dyDescent="0.25">
      <c r="A168" s="36">
        <v>8</v>
      </c>
      <c r="B168" s="37">
        <v>766460</v>
      </c>
      <c r="C168" s="37"/>
      <c r="D168" s="37"/>
      <c r="E168" s="37"/>
      <c r="F168" s="37">
        <v>136</v>
      </c>
      <c r="G168" s="37">
        <v>1</v>
      </c>
    </row>
    <row r="169" spans="1:7" x14ac:dyDescent="0.25">
      <c r="A169" s="36">
        <f>8+1/6</f>
        <v>8.1666666666666661</v>
      </c>
      <c r="B169" s="37"/>
      <c r="C169" s="37">
        <v>35.1</v>
      </c>
      <c r="D169" s="37">
        <v>8.6999999999999993</v>
      </c>
      <c r="E169" s="37">
        <v>16</v>
      </c>
      <c r="F169" s="37"/>
      <c r="G169" s="37"/>
    </row>
    <row r="170" spans="1:7" x14ac:dyDescent="0.25">
      <c r="A170" s="36">
        <v>8.3000000000000007</v>
      </c>
      <c r="B170" s="37"/>
      <c r="C170" s="37">
        <v>36</v>
      </c>
      <c r="D170" s="37">
        <v>8.69</v>
      </c>
      <c r="E170" s="37">
        <v>16</v>
      </c>
      <c r="F170" s="37"/>
      <c r="G170" s="37"/>
    </row>
    <row r="171" spans="1:7" x14ac:dyDescent="0.25">
      <c r="A171" s="36">
        <v>8.5</v>
      </c>
      <c r="B171" s="37"/>
      <c r="C171" s="37">
        <v>36</v>
      </c>
      <c r="D171" s="37">
        <v>8.68</v>
      </c>
      <c r="E171" s="37">
        <v>16</v>
      </c>
      <c r="F171" s="37"/>
      <c r="G171" s="37"/>
    </row>
    <row r="172" spans="1:7" x14ac:dyDescent="0.25">
      <c r="A172" s="36">
        <v>8.6999999999999993</v>
      </c>
      <c r="B172" s="37"/>
      <c r="C172" s="37">
        <v>37.5</v>
      </c>
      <c r="D172" s="37">
        <v>8.67</v>
      </c>
      <c r="E172" s="37">
        <v>16.100000000000001</v>
      </c>
      <c r="F172" s="37"/>
      <c r="G172" s="37"/>
    </row>
    <row r="173" spans="1:7" x14ac:dyDescent="0.25">
      <c r="A173" s="36">
        <v>9</v>
      </c>
      <c r="B173" s="37"/>
      <c r="C173" s="37">
        <v>39</v>
      </c>
      <c r="D173" s="37">
        <v>8.64</v>
      </c>
      <c r="E173" s="37">
        <v>16.2</v>
      </c>
      <c r="F173" s="37"/>
      <c r="G173" s="37"/>
    </row>
    <row r="174" spans="1:7" x14ac:dyDescent="0.25">
      <c r="A174" s="36">
        <v>9.5</v>
      </c>
      <c r="B174" s="37"/>
      <c r="C174" s="37">
        <v>40.9</v>
      </c>
      <c r="D174" s="37">
        <v>8.6</v>
      </c>
      <c r="E174" s="37">
        <v>16.399999999999999</v>
      </c>
      <c r="F174" s="37"/>
      <c r="G174" s="37"/>
    </row>
    <row r="175" spans="1:7" x14ac:dyDescent="0.25">
      <c r="A175" s="36">
        <f>10+15/60</f>
        <v>10.25</v>
      </c>
      <c r="B175" s="37"/>
      <c r="C175" s="37">
        <v>43.2</v>
      </c>
      <c r="D175" s="37">
        <v>8.51</v>
      </c>
      <c r="E175" s="37">
        <v>16.899999999999999</v>
      </c>
      <c r="F175" s="37"/>
      <c r="G175" s="37"/>
    </row>
    <row r="176" spans="1:7" x14ac:dyDescent="0.25">
      <c r="A176" s="36">
        <v>10.8</v>
      </c>
      <c r="B176" s="37"/>
      <c r="C176" s="37">
        <v>44.5</v>
      </c>
      <c r="D176" s="37">
        <v>8.4600000000000009</v>
      </c>
      <c r="E176" s="37">
        <v>17.2</v>
      </c>
      <c r="F176" s="37"/>
      <c r="G176" s="37"/>
    </row>
    <row r="177" spans="1:7" x14ac:dyDescent="0.25">
      <c r="A177" s="36">
        <v>12</v>
      </c>
      <c r="B177" s="37"/>
      <c r="C177" s="37">
        <v>47.9</v>
      </c>
      <c r="D177" s="37">
        <v>8.32</v>
      </c>
      <c r="E177" s="37">
        <v>17.899999999999999</v>
      </c>
      <c r="F177" s="37"/>
      <c r="G177" s="37"/>
    </row>
    <row r="178" spans="1:7" x14ac:dyDescent="0.25">
      <c r="A178" s="36">
        <f>12+40/60</f>
        <v>12.666666666666666</v>
      </c>
      <c r="B178" s="37"/>
      <c r="C178" s="37">
        <v>44.3</v>
      </c>
      <c r="D178" s="37">
        <v>8.27</v>
      </c>
      <c r="E178" s="37">
        <v>18</v>
      </c>
      <c r="F178" s="37"/>
      <c r="G178" s="37"/>
    </row>
    <row r="179" spans="1:7" x14ac:dyDescent="0.25">
      <c r="A179" s="36">
        <v>13</v>
      </c>
      <c r="B179" s="37"/>
      <c r="C179" s="37">
        <v>44.5</v>
      </c>
      <c r="D179" s="37">
        <v>8.25</v>
      </c>
      <c r="E179" s="37">
        <v>17.899999999999999</v>
      </c>
      <c r="F179" s="37"/>
      <c r="G179" s="37"/>
    </row>
    <row r="180" spans="1:7" x14ac:dyDescent="0.25">
      <c r="A180" s="36">
        <v>13.5</v>
      </c>
      <c r="B180" s="37"/>
      <c r="C180" s="37">
        <v>50</v>
      </c>
      <c r="D180" s="37">
        <v>8.23</v>
      </c>
      <c r="E180" s="37">
        <v>17.899999999999999</v>
      </c>
      <c r="F180" s="37"/>
      <c r="G180" s="37"/>
    </row>
    <row r="181" spans="1:7" x14ac:dyDescent="0.25">
      <c r="A181" s="36">
        <v>14</v>
      </c>
      <c r="B181" s="37"/>
      <c r="C181" s="37">
        <v>50.5</v>
      </c>
      <c r="D181" s="37">
        <v>8.2100000000000009</v>
      </c>
      <c r="E181" s="37">
        <v>17.7</v>
      </c>
      <c r="F181" s="37"/>
      <c r="G181" s="37"/>
    </row>
    <row r="182" spans="1:7" x14ac:dyDescent="0.25">
      <c r="A182" s="36">
        <v>14.5</v>
      </c>
      <c r="B182" s="37"/>
      <c r="C182" s="37">
        <v>51.7</v>
      </c>
      <c r="D182" s="37">
        <v>8.1999999999999993</v>
      </c>
      <c r="E182" s="37">
        <v>17.600000000000001</v>
      </c>
      <c r="F182" s="37"/>
      <c r="G182" s="37"/>
    </row>
    <row r="183" spans="1:7" x14ac:dyDescent="0.25">
      <c r="A183" s="36">
        <v>15</v>
      </c>
      <c r="B183" s="37"/>
      <c r="C183" s="37">
        <v>54.7</v>
      </c>
      <c r="D183" s="37">
        <v>8.19</v>
      </c>
      <c r="E183" s="37">
        <v>17.399999999999999</v>
      </c>
      <c r="F183" s="37"/>
      <c r="G183" s="37"/>
    </row>
    <row r="184" spans="1:7" x14ac:dyDescent="0.25">
      <c r="A184" s="36">
        <v>15.5</v>
      </c>
      <c r="B184" s="37"/>
      <c r="C184" s="37">
        <v>57.8</v>
      </c>
      <c r="D184" s="37">
        <v>8.18</v>
      </c>
      <c r="E184" s="37">
        <v>17.2</v>
      </c>
      <c r="F184" s="37"/>
      <c r="G184" s="37"/>
    </row>
    <row r="185" spans="1:7" x14ac:dyDescent="0.25">
      <c r="A185" s="36">
        <v>16</v>
      </c>
      <c r="B185" s="37"/>
      <c r="C185" s="37">
        <v>59.9</v>
      </c>
      <c r="D185" s="37">
        <v>8.17</v>
      </c>
      <c r="E185" s="37">
        <v>17</v>
      </c>
      <c r="F185" s="37"/>
      <c r="G185" s="37"/>
    </row>
    <row r="186" spans="1:7" x14ac:dyDescent="0.25">
      <c r="A186" s="36">
        <v>16.5</v>
      </c>
      <c r="B186" s="37"/>
      <c r="C186" s="37">
        <v>62.4</v>
      </c>
      <c r="D186" s="37">
        <v>8.17</v>
      </c>
      <c r="E186" s="37">
        <v>16.899999999999999</v>
      </c>
      <c r="F186" s="37"/>
      <c r="G186" s="37"/>
    </row>
    <row r="187" spans="1:7" x14ac:dyDescent="0.25">
      <c r="A187" s="36">
        <v>17</v>
      </c>
      <c r="B187" s="37"/>
      <c r="C187" s="37">
        <v>64.8</v>
      </c>
      <c r="D187" s="37">
        <v>8.16</v>
      </c>
      <c r="E187" s="37">
        <v>16.8</v>
      </c>
      <c r="F187" s="37"/>
      <c r="G187" s="37"/>
    </row>
    <row r="188" spans="1:7" x14ac:dyDescent="0.25">
      <c r="A188" s="36">
        <v>17.5</v>
      </c>
      <c r="B188" s="37"/>
      <c r="C188" s="37">
        <v>67.3</v>
      </c>
      <c r="D188" s="37">
        <v>8.16</v>
      </c>
      <c r="E188" s="37">
        <v>16.600000000000001</v>
      </c>
      <c r="F188" s="37"/>
      <c r="G188" s="37"/>
    </row>
    <row r="189" spans="1:7" x14ac:dyDescent="0.25">
      <c r="A189" s="36">
        <v>18.5</v>
      </c>
      <c r="B189" s="37"/>
      <c r="C189" s="37">
        <v>70.8</v>
      </c>
      <c r="D189" s="37">
        <v>8.17</v>
      </c>
      <c r="E189" s="37">
        <v>16.5</v>
      </c>
      <c r="F189" s="37"/>
      <c r="G189" s="37"/>
    </row>
    <row r="190" spans="1:7" x14ac:dyDescent="0.25">
      <c r="A190" s="36">
        <v>19</v>
      </c>
      <c r="B190" s="37"/>
      <c r="C190" s="37">
        <v>70.8</v>
      </c>
      <c r="D190" s="37">
        <v>8.18</v>
      </c>
      <c r="E190" s="37">
        <v>16.399999999999999</v>
      </c>
      <c r="F190" s="37"/>
      <c r="G190" s="37"/>
    </row>
    <row r="191" spans="1:7" x14ac:dyDescent="0.25">
      <c r="A191" s="36">
        <v>19.5</v>
      </c>
      <c r="B191" s="37"/>
      <c r="C191" s="37">
        <v>70.7</v>
      </c>
      <c r="D191" s="37">
        <v>8.17</v>
      </c>
      <c r="E191" s="37">
        <v>16.399999999999999</v>
      </c>
      <c r="F191" s="37"/>
      <c r="G191" s="37"/>
    </row>
    <row r="192" spans="1:7" x14ac:dyDescent="0.25">
      <c r="A192" s="36">
        <v>20</v>
      </c>
      <c r="B192" s="37"/>
      <c r="C192" s="37">
        <v>70.3</v>
      </c>
      <c r="D192" s="37">
        <v>8.17</v>
      </c>
      <c r="E192" s="37">
        <v>10.3</v>
      </c>
      <c r="F192" s="37"/>
      <c r="G192" s="37"/>
    </row>
    <row r="193" spans="1:7" x14ac:dyDescent="0.25">
      <c r="A193" s="36">
        <v>20.5</v>
      </c>
      <c r="B193" s="37"/>
      <c r="C193" s="37">
        <v>70.5</v>
      </c>
      <c r="D193" s="37">
        <v>8.17</v>
      </c>
      <c r="E193" s="37">
        <v>16.2</v>
      </c>
      <c r="F193" s="37"/>
      <c r="G193" s="37"/>
    </row>
    <row r="194" spans="1:7" x14ac:dyDescent="0.25">
      <c r="A194" s="36">
        <v>21.5</v>
      </c>
      <c r="B194" s="37"/>
      <c r="C194" s="37">
        <v>70.599999999999994</v>
      </c>
      <c r="D194" s="37">
        <v>8.16</v>
      </c>
      <c r="E194" s="37">
        <v>16.100000000000001</v>
      </c>
      <c r="F194" s="37"/>
      <c r="G194" s="37"/>
    </row>
    <row r="195" spans="1:7" x14ac:dyDescent="0.25">
      <c r="A195" s="36">
        <v>22.5</v>
      </c>
      <c r="B195" s="37"/>
      <c r="C195" s="37">
        <v>71.599999999999994</v>
      </c>
      <c r="D195" s="37">
        <v>8.1199999999999992</v>
      </c>
      <c r="E195" s="37">
        <v>16</v>
      </c>
      <c r="F195" s="37"/>
      <c r="G195" s="37"/>
    </row>
    <row r="196" spans="1:7" x14ac:dyDescent="0.25">
      <c r="A196" s="36">
        <v>23</v>
      </c>
      <c r="B196" s="37"/>
      <c r="C196" s="37">
        <v>72.400000000000006</v>
      </c>
      <c r="D196" s="37">
        <v>8.11</v>
      </c>
      <c r="E196" s="37">
        <v>16</v>
      </c>
      <c r="F196" s="37"/>
      <c r="G196" s="37"/>
    </row>
    <row r="197" spans="1:7" x14ac:dyDescent="0.25">
      <c r="A197" s="36">
        <v>24</v>
      </c>
      <c r="B197" s="37"/>
      <c r="C197" s="37">
        <v>75</v>
      </c>
      <c r="D197" s="37">
        <v>8.08</v>
      </c>
      <c r="E197" s="37">
        <v>15.9</v>
      </c>
      <c r="F197" s="37"/>
      <c r="G197" s="37"/>
    </row>
    <row r="198" spans="1:7" x14ac:dyDescent="0.25">
      <c r="A198" s="36">
        <v>25</v>
      </c>
      <c r="B198" s="37"/>
      <c r="C198" s="37">
        <v>76.2</v>
      </c>
      <c r="D198" s="37">
        <v>8.07</v>
      </c>
      <c r="E198" s="37">
        <v>15.9</v>
      </c>
      <c r="F198" s="37"/>
      <c r="G198" s="37"/>
    </row>
    <row r="199" spans="1:7" x14ac:dyDescent="0.25">
      <c r="A199" s="36">
        <v>26</v>
      </c>
      <c r="B199" s="37"/>
      <c r="C199" s="37">
        <v>77.599999999999994</v>
      </c>
      <c r="D199" s="37">
        <v>8.0500000000000007</v>
      </c>
      <c r="E199" s="37">
        <v>15.8</v>
      </c>
      <c r="F199" s="37"/>
      <c r="G199" s="37"/>
    </row>
    <row r="200" spans="1:7" x14ac:dyDescent="0.25">
      <c r="A200" s="36">
        <v>27</v>
      </c>
      <c r="B200" s="37"/>
      <c r="C200" s="37">
        <v>78.8</v>
      </c>
      <c r="D200" s="37">
        <v>8.0299999999999994</v>
      </c>
      <c r="E200" s="37">
        <v>15.8</v>
      </c>
      <c r="F200" s="37"/>
      <c r="G200" s="37"/>
    </row>
    <row r="201" spans="1:7" x14ac:dyDescent="0.25">
      <c r="A201" s="36">
        <v>28</v>
      </c>
      <c r="B201" s="37"/>
      <c r="C201" s="37">
        <v>79.599999999999994</v>
      </c>
      <c r="D201" s="37">
        <v>8.01</v>
      </c>
      <c r="E201" s="37">
        <v>15.7</v>
      </c>
      <c r="F201" s="37"/>
      <c r="G201" s="37"/>
    </row>
    <row r="202" spans="1:7" x14ac:dyDescent="0.25">
      <c r="A202" s="36">
        <v>29</v>
      </c>
      <c r="B202" s="37"/>
      <c r="C202" s="37">
        <v>80.599999999999994</v>
      </c>
      <c r="D202" s="37">
        <v>7.99</v>
      </c>
      <c r="E202" s="37">
        <v>15.7</v>
      </c>
      <c r="F202" s="37"/>
      <c r="G202" s="37"/>
    </row>
    <row r="203" spans="1:7" x14ac:dyDescent="0.25">
      <c r="A203" s="36">
        <v>30</v>
      </c>
      <c r="B203" s="37"/>
      <c r="C203" s="37">
        <v>81.3</v>
      </c>
      <c r="D203" s="37">
        <v>7.97</v>
      </c>
      <c r="E203" s="37">
        <v>15.6</v>
      </c>
      <c r="F203" s="37"/>
      <c r="G203" s="37"/>
    </row>
    <row r="204" spans="1:7" x14ac:dyDescent="0.25">
      <c r="A204" s="36">
        <v>31.5</v>
      </c>
      <c r="B204" s="37"/>
      <c r="C204" s="37">
        <v>82.5</v>
      </c>
      <c r="D204" s="37">
        <v>7.95</v>
      </c>
      <c r="E204" s="37">
        <v>15.7</v>
      </c>
      <c r="F204" s="37"/>
      <c r="G204" s="37"/>
    </row>
    <row r="205" spans="1:7" x14ac:dyDescent="0.25">
      <c r="A205" s="36">
        <v>32</v>
      </c>
      <c r="B205" s="37"/>
      <c r="C205" s="37">
        <v>82.6</v>
      </c>
      <c r="D205" s="37">
        <v>7.94</v>
      </c>
      <c r="E205" s="37">
        <v>15.7</v>
      </c>
      <c r="F205" s="37"/>
      <c r="G205" s="37"/>
    </row>
    <row r="206" spans="1:7" x14ac:dyDescent="0.25">
      <c r="A206" s="36">
        <v>33</v>
      </c>
      <c r="B206" s="37"/>
      <c r="C206" s="37">
        <v>82.9</v>
      </c>
      <c r="D206" s="37">
        <v>7.94</v>
      </c>
      <c r="E206" s="37">
        <v>15.7</v>
      </c>
      <c r="F206" s="37"/>
      <c r="G206" s="37"/>
    </row>
    <row r="207" spans="1:7" x14ac:dyDescent="0.25">
      <c r="A207" s="36">
        <v>34</v>
      </c>
      <c r="B207" s="37"/>
      <c r="C207" s="37">
        <v>83.3</v>
      </c>
      <c r="D207" s="37">
        <v>7.95</v>
      </c>
      <c r="E207" s="37">
        <v>15.7</v>
      </c>
      <c r="F207" s="37"/>
      <c r="G207" s="37"/>
    </row>
    <row r="208" spans="1:7" x14ac:dyDescent="0.25">
      <c r="A208" s="36">
        <v>35</v>
      </c>
      <c r="B208" s="37"/>
      <c r="C208" s="37">
        <v>83.8</v>
      </c>
      <c r="D208" s="37">
        <v>7.95</v>
      </c>
      <c r="E208" s="37">
        <v>15.7</v>
      </c>
      <c r="F208" s="37"/>
      <c r="G208" s="37"/>
    </row>
    <row r="209" spans="1:7" x14ac:dyDescent="0.25">
      <c r="A209" s="36">
        <v>36</v>
      </c>
      <c r="B209" s="37"/>
      <c r="C209" s="37">
        <v>84.2</v>
      </c>
      <c r="D209" s="37">
        <v>7.96</v>
      </c>
      <c r="E209" s="37">
        <v>15.6</v>
      </c>
      <c r="F209" s="37"/>
      <c r="G209" s="37"/>
    </row>
    <row r="210" spans="1:7" x14ac:dyDescent="0.25">
      <c r="A210" s="36">
        <v>37</v>
      </c>
      <c r="B210" s="37"/>
      <c r="C210" s="37">
        <v>84.3</v>
      </c>
      <c r="D210" s="37">
        <v>7.96</v>
      </c>
      <c r="E210" s="37">
        <v>15.6</v>
      </c>
      <c r="F210" s="37"/>
      <c r="G210" s="37"/>
    </row>
    <row r="211" spans="1:7" x14ac:dyDescent="0.25">
      <c r="A211" s="36">
        <v>38</v>
      </c>
      <c r="B211" s="37"/>
      <c r="C211" s="37">
        <v>84.4</v>
      </c>
      <c r="D211" s="37">
        <v>7.95</v>
      </c>
      <c r="E211" s="37">
        <v>15.6</v>
      </c>
      <c r="F211" s="37"/>
      <c r="G211" s="37"/>
    </row>
    <row r="212" spans="1:7" x14ac:dyDescent="0.25">
      <c r="A212" s="36">
        <v>39</v>
      </c>
      <c r="B212" s="37"/>
      <c r="C212" s="37">
        <v>84.4</v>
      </c>
      <c r="D212" s="37">
        <v>7.95</v>
      </c>
      <c r="E212" s="37">
        <v>15.6</v>
      </c>
      <c r="F212" s="37"/>
      <c r="G212" s="37"/>
    </row>
    <row r="213" spans="1:7" x14ac:dyDescent="0.25">
      <c r="A213" s="36">
        <v>40</v>
      </c>
      <c r="B213" s="37"/>
      <c r="C213" s="37">
        <v>82</v>
      </c>
      <c r="D213" s="37">
        <v>7.94</v>
      </c>
      <c r="E213" s="37">
        <v>15.6</v>
      </c>
      <c r="F213" s="37"/>
      <c r="G213" s="37"/>
    </row>
    <row r="214" spans="1:7" x14ac:dyDescent="0.25">
      <c r="A214" s="36">
        <v>40.299999999999997</v>
      </c>
      <c r="B214" s="37"/>
      <c r="C214" s="37">
        <v>76.7</v>
      </c>
      <c r="D214" s="37">
        <v>7.96</v>
      </c>
      <c r="E214" s="37"/>
      <c r="F214" s="37"/>
      <c r="G214" s="37"/>
    </row>
    <row r="215" spans="1:7" x14ac:dyDescent="0.25">
      <c r="A215" s="36">
        <v>40.5</v>
      </c>
      <c r="B215" s="37"/>
      <c r="C215" s="37">
        <v>73.3</v>
      </c>
      <c r="D215" s="37">
        <v>7.98</v>
      </c>
      <c r="E215" s="37">
        <v>15.6</v>
      </c>
      <c r="F215" s="37"/>
      <c r="G215" s="37"/>
    </row>
    <row r="216" spans="1:7" x14ac:dyDescent="0.25">
      <c r="A216" s="36">
        <v>40.799999999999997</v>
      </c>
      <c r="B216" s="37"/>
      <c r="C216" s="37">
        <v>65.2</v>
      </c>
      <c r="D216" s="37">
        <v>8.01</v>
      </c>
      <c r="E216" s="37"/>
      <c r="F216" s="37"/>
      <c r="G216" s="37"/>
    </row>
    <row r="217" spans="1:7" x14ac:dyDescent="0.25">
      <c r="A217" s="36">
        <v>41</v>
      </c>
      <c r="B217" s="37"/>
      <c r="C217" s="37">
        <v>59</v>
      </c>
      <c r="D217" s="37"/>
      <c r="E217" s="37"/>
      <c r="F217" s="37"/>
      <c r="G217" s="37"/>
    </row>
    <row r="218" spans="1:7" x14ac:dyDescent="0.25">
      <c r="A218" s="36">
        <v>41.5</v>
      </c>
      <c r="B218" s="37"/>
      <c r="C218" s="37">
        <v>49</v>
      </c>
      <c r="D218" s="37">
        <v>8.1199999999999992</v>
      </c>
      <c r="E218" s="37"/>
      <c r="F218" s="37"/>
      <c r="G218" s="37"/>
    </row>
    <row r="219" spans="1:7" x14ac:dyDescent="0.25">
      <c r="A219" s="36">
        <v>42</v>
      </c>
      <c r="B219" s="37"/>
      <c r="C219" s="37">
        <v>40.6</v>
      </c>
      <c r="D219" s="37"/>
      <c r="E219" s="37"/>
      <c r="F219" s="37"/>
      <c r="G219" s="37"/>
    </row>
    <row r="220" spans="1:7" x14ac:dyDescent="0.25">
      <c r="A220" s="36">
        <v>42.3</v>
      </c>
      <c r="B220" s="37"/>
      <c r="C220" s="37">
        <v>37.799999999999997</v>
      </c>
      <c r="D220" s="37">
        <v>8.18</v>
      </c>
      <c r="E220" s="37"/>
      <c r="F220" s="37"/>
      <c r="G220" s="37"/>
    </row>
    <row r="221" spans="1:7" x14ac:dyDescent="0.25">
      <c r="A221" s="36">
        <f>42+25/60</f>
        <v>42.416666666666664</v>
      </c>
      <c r="B221" s="37"/>
      <c r="C221" s="37">
        <v>38</v>
      </c>
      <c r="D221" s="37"/>
      <c r="E221" s="37"/>
      <c r="F221" s="37"/>
      <c r="G221" s="37"/>
    </row>
    <row r="222" spans="1:7" x14ac:dyDescent="0.25">
      <c r="A222" s="36">
        <v>42.5</v>
      </c>
      <c r="B222" s="37"/>
      <c r="C222" s="37">
        <v>35.200000000000003</v>
      </c>
      <c r="D222" s="37"/>
      <c r="E222" s="37"/>
      <c r="F222" s="37"/>
      <c r="G222" s="37"/>
    </row>
    <row r="223" spans="1:7" x14ac:dyDescent="0.25">
      <c r="A223" s="36">
        <f>42+4/6</f>
        <v>42.666666666666664</v>
      </c>
      <c r="B223" s="37"/>
      <c r="C223" s="37">
        <v>31</v>
      </c>
      <c r="D223" s="37"/>
      <c r="E223" s="37"/>
      <c r="F223" s="37"/>
      <c r="G223" s="37"/>
    </row>
    <row r="224" spans="1:7" x14ac:dyDescent="0.25">
      <c r="A224" s="36">
        <v>43</v>
      </c>
      <c r="B224" s="37"/>
      <c r="C224" s="37">
        <v>28.6</v>
      </c>
      <c r="D224" s="37"/>
      <c r="E224" s="37"/>
      <c r="F224" s="37"/>
      <c r="G224" s="37"/>
    </row>
    <row r="225" spans="1:7" x14ac:dyDescent="0.25">
      <c r="A225" s="36">
        <f>43+1/6</f>
        <v>43.166666666666664</v>
      </c>
      <c r="B225" s="37"/>
      <c r="C225" s="37">
        <v>27.5</v>
      </c>
      <c r="D225" s="37">
        <v>8.27</v>
      </c>
      <c r="E225" s="37">
        <v>15.2</v>
      </c>
      <c r="F225" s="37"/>
      <c r="G225" s="37"/>
    </row>
    <row r="226" spans="1:7" x14ac:dyDescent="0.25">
      <c r="A226" s="36">
        <v>43.3</v>
      </c>
      <c r="B226" s="37"/>
      <c r="C226" s="37">
        <v>25.6</v>
      </c>
      <c r="D226" s="37"/>
      <c r="E226" s="37"/>
      <c r="F226" s="37"/>
      <c r="G226" s="37"/>
    </row>
    <row r="227" spans="1:7" x14ac:dyDescent="0.25">
      <c r="A227" s="36">
        <v>43.5</v>
      </c>
      <c r="B227" s="37"/>
      <c r="C227" s="37">
        <v>23.9</v>
      </c>
      <c r="D227" s="37"/>
      <c r="E227" s="37"/>
      <c r="F227" s="37"/>
      <c r="G227" s="37"/>
    </row>
    <row r="228" spans="1:7" x14ac:dyDescent="0.25">
      <c r="A228" s="36">
        <v>43.7</v>
      </c>
      <c r="B228" s="37"/>
      <c r="C228" s="37">
        <v>22.3</v>
      </c>
      <c r="D228" s="37">
        <v>8.2799999999999994</v>
      </c>
      <c r="E228" s="37">
        <v>15.2</v>
      </c>
      <c r="F228" s="37"/>
      <c r="G228" s="37"/>
    </row>
    <row r="229" spans="1:7" x14ac:dyDescent="0.25">
      <c r="A229" s="36">
        <v>44</v>
      </c>
      <c r="B229" s="37"/>
      <c r="C229" s="37">
        <v>14.8</v>
      </c>
      <c r="D229" s="37">
        <v>8.3000000000000007</v>
      </c>
      <c r="E229" s="37">
        <v>15.1</v>
      </c>
      <c r="F229" s="37"/>
      <c r="G229" s="37"/>
    </row>
    <row r="230" spans="1:7" x14ac:dyDescent="0.25">
      <c r="A230" s="36">
        <v>44.15</v>
      </c>
      <c r="B230" s="37"/>
      <c r="C230" s="37">
        <v>18.100000000000001</v>
      </c>
      <c r="D230" s="37">
        <v>8.33</v>
      </c>
      <c r="E230" s="37">
        <v>15.1</v>
      </c>
      <c r="F230" s="37"/>
      <c r="G230" s="37"/>
    </row>
    <row r="231" spans="1:7" x14ac:dyDescent="0.25">
      <c r="A231" s="36">
        <v>44.5</v>
      </c>
      <c r="B231" s="37"/>
      <c r="C231" s="37">
        <v>17.100000000000001</v>
      </c>
      <c r="D231" s="37">
        <v>8.34</v>
      </c>
      <c r="E231" s="37">
        <v>15.1</v>
      </c>
      <c r="F231" s="37"/>
      <c r="G231" s="37"/>
    </row>
    <row r="232" spans="1:7" x14ac:dyDescent="0.25">
      <c r="A232" s="36">
        <f>44+45/60</f>
        <v>44.75</v>
      </c>
      <c r="B232" s="37"/>
      <c r="C232" s="37">
        <v>15.5</v>
      </c>
      <c r="D232" s="37">
        <v>8.35</v>
      </c>
      <c r="E232" s="37">
        <v>15.1</v>
      </c>
      <c r="F232" s="37"/>
      <c r="G232" s="37"/>
    </row>
    <row r="233" spans="1:7" x14ac:dyDescent="0.25">
      <c r="A233" s="36">
        <v>45</v>
      </c>
      <c r="B233" s="37"/>
      <c r="C233" s="37">
        <v>14</v>
      </c>
      <c r="D233" s="37">
        <v>8.36</v>
      </c>
      <c r="E233" s="37">
        <v>15.1</v>
      </c>
      <c r="F233" s="37"/>
      <c r="G233" s="37"/>
    </row>
    <row r="234" spans="1:7" x14ac:dyDescent="0.25">
      <c r="A234" s="36">
        <v>45.3</v>
      </c>
      <c r="B234" s="37"/>
      <c r="C234" s="37">
        <v>13.53</v>
      </c>
      <c r="D234" s="37">
        <v>8.36</v>
      </c>
      <c r="E234" s="37">
        <v>15.1</v>
      </c>
      <c r="F234" s="37"/>
      <c r="G234" s="37"/>
    </row>
    <row r="235" spans="1:7" x14ac:dyDescent="0.25">
      <c r="A235" s="36">
        <v>45.5</v>
      </c>
      <c r="B235" s="37"/>
      <c r="C235" s="37">
        <v>12.94</v>
      </c>
      <c r="D235" s="37">
        <v>8.36</v>
      </c>
      <c r="E235" s="37">
        <v>15.1</v>
      </c>
      <c r="F235" s="37"/>
      <c r="G235" s="37"/>
    </row>
    <row r="236" spans="1:7" x14ac:dyDescent="0.25">
      <c r="A236" s="36">
        <v>45.8</v>
      </c>
      <c r="B236" s="37"/>
      <c r="C236" s="37">
        <v>11.55</v>
      </c>
      <c r="D236" s="37">
        <v>8.36</v>
      </c>
      <c r="E236" s="37">
        <v>15.2</v>
      </c>
      <c r="F236" s="37"/>
      <c r="G236" s="37"/>
    </row>
    <row r="237" spans="1:7" x14ac:dyDescent="0.25">
      <c r="A237" s="36">
        <v>46</v>
      </c>
      <c r="B237" s="37"/>
      <c r="C237" s="37">
        <v>11.12</v>
      </c>
      <c r="D237" s="37">
        <v>8.36</v>
      </c>
      <c r="E237" s="37">
        <v>15.2</v>
      </c>
      <c r="F237" s="37"/>
      <c r="G237" s="37"/>
    </row>
    <row r="238" spans="1:7" x14ac:dyDescent="0.25">
      <c r="A238" s="36">
        <f>46+15/60</f>
        <v>46.25</v>
      </c>
      <c r="B238" s="37"/>
      <c r="C238" s="37">
        <v>10.3</v>
      </c>
      <c r="D238" s="37">
        <v>8.36</v>
      </c>
      <c r="E238" s="37">
        <v>15.2</v>
      </c>
      <c r="F238" s="37"/>
      <c r="G238" s="37"/>
    </row>
    <row r="239" spans="1:7" x14ac:dyDescent="0.25">
      <c r="A239" s="36">
        <v>46.5</v>
      </c>
      <c r="B239" s="37"/>
      <c r="C239" s="37">
        <v>9.76</v>
      </c>
      <c r="D239" s="37">
        <v>8.3699999999999992</v>
      </c>
      <c r="E239" s="37">
        <v>15.3</v>
      </c>
      <c r="F239" s="37"/>
      <c r="G239" s="37"/>
    </row>
    <row r="240" spans="1:7" x14ac:dyDescent="0.25">
      <c r="A240" s="36">
        <v>46.8</v>
      </c>
      <c r="B240" s="37"/>
      <c r="C240" s="37">
        <v>9.07</v>
      </c>
      <c r="D240" s="37">
        <v>8.3699999999999992</v>
      </c>
      <c r="E240" s="37">
        <v>15.3</v>
      </c>
      <c r="F240" s="37"/>
      <c r="G240" s="37"/>
    </row>
    <row r="241" spans="1:7" x14ac:dyDescent="0.25">
      <c r="A241" s="36">
        <v>47</v>
      </c>
      <c r="B241" s="37"/>
      <c r="C241" s="37">
        <v>8.49</v>
      </c>
      <c r="D241" s="37">
        <v>8.35</v>
      </c>
      <c r="E241" s="37">
        <v>15.4</v>
      </c>
      <c r="F241" s="37"/>
      <c r="G241" s="37"/>
    </row>
    <row r="242" spans="1:7" x14ac:dyDescent="0.25">
      <c r="A242" s="36">
        <v>47.3</v>
      </c>
      <c r="B242" s="37"/>
      <c r="C242" s="37">
        <v>8.07</v>
      </c>
      <c r="D242" s="37">
        <v>8.35</v>
      </c>
      <c r="E242" s="37">
        <v>15.5</v>
      </c>
      <c r="F242" s="37"/>
      <c r="G242" s="37"/>
    </row>
    <row r="243" spans="1:7" x14ac:dyDescent="0.25">
      <c r="A243" s="36">
        <v>47.5</v>
      </c>
      <c r="B243" s="37"/>
      <c r="C243" s="37">
        <v>7.74</v>
      </c>
      <c r="D243" s="37">
        <v>8.35</v>
      </c>
      <c r="E243" s="37">
        <v>15.5</v>
      </c>
      <c r="F243" s="37"/>
      <c r="G243" s="37"/>
    </row>
    <row r="244" spans="1:7" x14ac:dyDescent="0.25">
      <c r="A244" s="36">
        <v>47.8</v>
      </c>
      <c r="B244" s="37"/>
      <c r="C244" s="37">
        <v>7.29</v>
      </c>
      <c r="D244" s="37">
        <v>8.34</v>
      </c>
      <c r="E244" s="37">
        <v>15.6</v>
      </c>
      <c r="F244" s="37"/>
      <c r="G244" s="37"/>
    </row>
    <row r="245" spans="1:7" x14ac:dyDescent="0.25">
      <c r="A245" s="36">
        <v>48</v>
      </c>
      <c r="B245" s="37"/>
      <c r="C245" s="37">
        <v>6.91</v>
      </c>
      <c r="D245" s="37">
        <v>8.34</v>
      </c>
      <c r="E245" s="37">
        <v>15.6</v>
      </c>
      <c r="F245" s="37"/>
      <c r="G245" s="37"/>
    </row>
    <row r="246" spans="1:7" x14ac:dyDescent="0.25">
      <c r="A246" s="36">
        <v>48.5</v>
      </c>
      <c r="B246" s="37"/>
      <c r="C246" s="37">
        <v>6.25</v>
      </c>
      <c r="D246" s="37">
        <v>8.31</v>
      </c>
      <c r="E246" s="37">
        <v>15.7</v>
      </c>
      <c r="F246" s="37"/>
      <c r="G246" s="37"/>
    </row>
    <row r="247" spans="1:7" x14ac:dyDescent="0.25">
      <c r="A247" s="36">
        <v>49</v>
      </c>
      <c r="B247" s="37"/>
      <c r="C247" s="37">
        <v>5.94</v>
      </c>
      <c r="D247" s="37">
        <v>8.31</v>
      </c>
      <c r="E247" s="37">
        <v>15.8</v>
      </c>
      <c r="F247" s="37"/>
      <c r="G247" s="37"/>
    </row>
    <row r="248" spans="1:7" x14ac:dyDescent="0.25">
      <c r="A248" s="36">
        <v>49.5</v>
      </c>
      <c r="B248" s="37"/>
      <c r="C248" s="37">
        <v>5.39</v>
      </c>
      <c r="D248" s="37">
        <v>8.2799999999999994</v>
      </c>
      <c r="E248" s="37">
        <v>15.9</v>
      </c>
      <c r="F248" s="37"/>
      <c r="G248" s="37"/>
    </row>
    <row r="249" spans="1:7" x14ac:dyDescent="0.25">
      <c r="A249" s="36">
        <v>50</v>
      </c>
      <c r="B249" s="37"/>
      <c r="C249" s="37">
        <v>5.13</v>
      </c>
      <c r="D249" s="37">
        <v>8.27</v>
      </c>
      <c r="E249" s="37">
        <v>15.9</v>
      </c>
      <c r="F249" s="37"/>
      <c r="G249" s="37"/>
    </row>
    <row r="250" spans="1:7" x14ac:dyDescent="0.25">
      <c r="A250" s="36">
        <v>50.5</v>
      </c>
      <c r="B250" s="37"/>
      <c r="C250" s="37">
        <v>4.83</v>
      </c>
      <c r="D250" s="37">
        <v>8.24</v>
      </c>
      <c r="E250" s="37">
        <v>15.9</v>
      </c>
      <c r="F250" s="37"/>
      <c r="G250" s="37"/>
    </row>
    <row r="251" spans="1:7" x14ac:dyDescent="0.25">
      <c r="A251" s="36">
        <v>51</v>
      </c>
      <c r="B251" s="37"/>
      <c r="C251" s="37">
        <v>4.54</v>
      </c>
      <c r="D251" s="37">
        <v>8.2200000000000006</v>
      </c>
      <c r="E251" s="37">
        <v>16</v>
      </c>
      <c r="F251" s="37"/>
      <c r="G251" s="37"/>
    </row>
    <row r="252" spans="1:7" x14ac:dyDescent="0.25">
      <c r="A252" s="36">
        <v>51.5</v>
      </c>
      <c r="B252" s="37"/>
      <c r="C252" s="37">
        <v>4.32</v>
      </c>
      <c r="D252" s="37">
        <v>8.1999999999999993</v>
      </c>
      <c r="E252" s="37">
        <v>16</v>
      </c>
      <c r="F252" s="37"/>
      <c r="G252" s="37"/>
    </row>
    <row r="253" spans="1:7" x14ac:dyDescent="0.25">
      <c r="A253" s="36">
        <v>52</v>
      </c>
      <c r="B253" s="37"/>
      <c r="C253" s="37">
        <v>4.08</v>
      </c>
      <c r="D253" s="37">
        <v>8.17</v>
      </c>
      <c r="E253" s="37">
        <v>16</v>
      </c>
      <c r="F253" s="37"/>
      <c r="G253" s="37"/>
    </row>
    <row r="254" spans="1:7" x14ac:dyDescent="0.25">
      <c r="A254" s="36">
        <v>52.5</v>
      </c>
      <c r="B254" s="37"/>
      <c r="C254" s="37">
        <v>3.82</v>
      </c>
      <c r="D254" s="37">
        <v>8.14</v>
      </c>
      <c r="E254" s="37">
        <v>16</v>
      </c>
      <c r="F254" s="37"/>
      <c r="G254" s="37"/>
    </row>
    <row r="255" spans="1:7" x14ac:dyDescent="0.25">
      <c r="A255" s="36">
        <v>53</v>
      </c>
      <c r="B255" s="37"/>
      <c r="C255" s="37">
        <v>3.65</v>
      </c>
      <c r="D255" s="37">
        <v>8.11</v>
      </c>
      <c r="E255" s="37">
        <v>16</v>
      </c>
      <c r="F255" s="37"/>
      <c r="G255" s="37"/>
    </row>
    <row r="256" spans="1:7" x14ac:dyDescent="0.25">
      <c r="A256" s="36">
        <v>53.5</v>
      </c>
      <c r="B256" s="37"/>
      <c r="C256" s="37">
        <v>3.55</v>
      </c>
      <c r="D256" s="37">
        <v>8.1</v>
      </c>
      <c r="E256" s="37">
        <v>16</v>
      </c>
      <c r="F256" s="37"/>
      <c r="G256" s="37"/>
    </row>
    <row r="257" spans="1:7" x14ac:dyDescent="0.25">
      <c r="A257" s="36">
        <v>54</v>
      </c>
      <c r="B257" s="37"/>
      <c r="C257" s="37">
        <v>3.44</v>
      </c>
      <c r="D257" s="37">
        <v>8.07</v>
      </c>
      <c r="E257" s="37">
        <v>16</v>
      </c>
      <c r="F257" s="37"/>
      <c r="G257" s="37"/>
    </row>
    <row r="258" spans="1:7" x14ac:dyDescent="0.25">
      <c r="A258" s="36">
        <v>55.5</v>
      </c>
      <c r="B258" s="37"/>
      <c r="C258" s="37">
        <v>3.05</v>
      </c>
      <c r="D258" s="37">
        <v>7.96</v>
      </c>
      <c r="E258" s="37">
        <v>16</v>
      </c>
      <c r="F258" s="37"/>
      <c r="G258" s="37"/>
    </row>
    <row r="259" spans="1:7" x14ac:dyDescent="0.25">
      <c r="A259" s="36">
        <v>56</v>
      </c>
      <c r="B259" s="37"/>
      <c r="C259" s="37">
        <v>2.95</v>
      </c>
      <c r="D259" s="37">
        <v>7.94</v>
      </c>
      <c r="E259" s="37">
        <v>16</v>
      </c>
      <c r="F259" s="37"/>
      <c r="G259" s="37"/>
    </row>
    <row r="260" spans="1:7" x14ac:dyDescent="0.25">
      <c r="A260" s="36">
        <v>57</v>
      </c>
      <c r="B260" s="37"/>
      <c r="C260" s="37">
        <v>2.83</v>
      </c>
      <c r="D260" s="37">
        <v>7.85</v>
      </c>
      <c r="E260" s="37">
        <v>16</v>
      </c>
      <c r="F260" s="37"/>
      <c r="G260" s="37"/>
    </row>
    <row r="261" spans="1:7" x14ac:dyDescent="0.25">
      <c r="A261" s="36">
        <v>58</v>
      </c>
      <c r="B261" s="37"/>
      <c r="C261" s="37">
        <v>2.67</v>
      </c>
      <c r="D261" s="37">
        <v>7.76</v>
      </c>
      <c r="E261" s="37">
        <v>16</v>
      </c>
      <c r="F261" s="37"/>
      <c r="G261" s="37"/>
    </row>
    <row r="262" spans="1:7" x14ac:dyDescent="0.25">
      <c r="A262" s="36">
        <v>59</v>
      </c>
      <c r="B262" s="37"/>
      <c r="C262" s="37">
        <v>2.5299999999999998</v>
      </c>
      <c r="D262" s="37">
        <v>7.65</v>
      </c>
      <c r="E262" s="37">
        <v>16</v>
      </c>
      <c r="F262" s="37"/>
      <c r="G262" s="37"/>
    </row>
    <row r="263" spans="1:7" x14ac:dyDescent="0.25">
      <c r="A263" s="36">
        <v>60</v>
      </c>
      <c r="B263" s="37"/>
      <c r="C263" s="37">
        <v>3.46</v>
      </c>
      <c r="D263" s="37">
        <v>7.75</v>
      </c>
      <c r="E263" s="37">
        <v>16</v>
      </c>
      <c r="F263" s="37"/>
      <c r="G263" s="37"/>
    </row>
    <row r="264" spans="1:7" x14ac:dyDescent="0.25">
      <c r="A264" s="36">
        <v>61</v>
      </c>
      <c r="B264" s="37"/>
      <c r="C264" s="37">
        <v>2.38</v>
      </c>
      <c r="D264" s="37">
        <v>7.45</v>
      </c>
      <c r="E264" s="37">
        <v>16</v>
      </c>
      <c r="F264" s="37"/>
      <c r="G264" s="37"/>
    </row>
    <row r="265" spans="1:7" x14ac:dyDescent="0.25">
      <c r="A265" s="36">
        <v>62</v>
      </c>
      <c r="B265" s="37"/>
      <c r="C265" s="37">
        <v>2.2999999999999998</v>
      </c>
      <c r="D265" s="37">
        <v>7.34</v>
      </c>
      <c r="E265" s="37">
        <v>16.100000000000001</v>
      </c>
      <c r="F265" s="37"/>
      <c r="G265" s="37"/>
    </row>
    <row r="266" spans="1:7" x14ac:dyDescent="0.25">
      <c r="A266" s="36">
        <v>67</v>
      </c>
      <c r="B266" s="37"/>
      <c r="C266" s="37">
        <v>2.0699999999999998</v>
      </c>
      <c r="D266" s="37">
        <v>6.76</v>
      </c>
      <c r="E266" s="37">
        <v>16.2</v>
      </c>
      <c r="F266" s="37"/>
      <c r="G266" s="37"/>
    </row>
    <row r="267" spans="1:7" x14ac:dyDescent="0.25">
      <c r="A267" s="36">
        <v>69</v>
      </c>
      <c r="B267" s="37"/>
      <c r="C267" s="37">
        <v>2.02</v>
      </c>
      <c r="D267" s="37">
        <v>6.56</v>
      </c>
      <c r="E267" s="37">
        <v>16.100000000000001</v>
      </c>
      <c r="F267" s="37"/>
      <c r="G267" s="37"/>
    </row>
    <row r="268" spans="1:7" x14ac:dyDescent="0.25">
      <c r="A268" s="36">
        <v>73</v>
      </c>
      <c r="B268" s="37"/>
      <c r="C268" s="37">
        <v>1.97</v>
      </c>
      <c r="D268" s="37">
        <v>6.24</v>
      </c>
      <c r="E268" s="37">
        <v>16.100000000000001</v>
      </c>
      <c r="F268" s="37"/>
      <c r="G268" s="37"/>
    </row>
    <row r="269" spans="1:7" x14ac:dyDescent="0.25">
      <c r="A269" s="36">
        <v>78</v>
      </c>
      <c r="B269" s="37"/>
      <c r="C269" s="37">
        <v>1.93</v>
      </c>
      <c r="D269" s="37">
        <v>6.01</v>
      </c>
      <c r="E269" s="37">
        <v>16.399999999999999</v>
      </c>
      <c r="F269" s="37"/>
      <c r="G269" s="37"/>
    </row>
    <row r="270" spans="1:7" x14ac:dyDescent="0.25">
      <c r="A270" s="36">
        <v>84</v>
      </c>
      <c r="B270" s="37"/>
      <c r="C270" s="37">
        <v>1.9</v>
      </c>
      <c r="D270" s="37">
        <v>5.84</v>
      </c>
      <c r="E270" s="37">
        <v>16.100000000000001</v>
      </c>
      <c r="F270" s="37"/>
      <c r="G270" s="37"/>
    </row>
    <row r="271" spans="1:7" x14ac:dyDescent="0.25">
      <c r="A271" s="36">
        <v>90</v>
      </c>
      <c r="B271" s="37"/>
      <c r="C271" s="37">
        <v>1.89</v>
      </c>
      <c r="D271" s="37">
        <v>5.72</v>
      </c>
      <c r="E271" s="37">
        <v>16.100000000000001</v>
      </c>
      <c r="F271" s="37"/>
      <c r="G271" s="37"/>
    </row>
    <row r="272" spans="1:7" x14ac:dyDescent="0.25">
      <c r="A272" s="36">
        <v>93</v>
      </c>
      <c r="B272" s="37"/>
      <c r="C272" s="37">
        <v>1.88</v>
      </c>
      <c r="D272" s="37">
        <v>5.64</v>
      </c>
      <c r="E272" s="37">
        <v>16.100000000000001</v>
      </c>
      <c r="F272" s="37"/>
      <c r="G272" s="37"/>
    </row>
    <row r="273" spans="1:7" x14ac:dyDescent="0.25">
      <c r="A273" s="36">
        <v>94</v>
      </c>
      <c r="B273" s="37"/>
      <c r="C273" s="37">
        <v>1.91</v>
      </c>
      <c r="D273" s="37">
        <v>5.59</v>
      </c>
      <c r="E273" s="37">
        <v>15.9</v>
      </c>
      <c r="F273" s="37"/>
      <c r="G273" s="37"/>
    </row>
    <row r="274" spans="1:7" x14ac:dyDescent="0.25">
      <c r="A274" s="36">
        <v>95</v>
      </c>
      <c r="B274" s="37"/>
      <c r="C274" s="37">
        <v>1.9</v>
      </c>
      <c r="D274" s="37">
        <v>5.59</v>
      </c>
      <c r="E274" s="37">
        <v>15.8</v>
      </c>
      <c r="F274" s="37"/>
      <c r="G274" s="37"/>
    </row>
    <row r="275" spans="1:7" x14ac:dyDescent="0.25">
      <c r="A275" s="36">
        <v>96</v>
      </c>
      <c r="B275" s="37"/>
      <c r="C275" s="37">
        <v>1.9</v>
      </c>
      <c r="D275" s="37">
        <v>5.64</v>
      </c>
      <c r="E275" s="37">
        <v>15.8</v>
      </c>
      <c r="F275" s="37"/>
      <c r="G275" s="37"/>
    </row>
    <row r="276" spans="1:7" x14ac:dyDescent="0.25">
      <c r="A276" s="36">
        <v>97</v>
      </c>
      <c r="B276" s="37"/>
      <c r="C276" s="37">
        <v>1.93</v>
      </c>
      <c r="D276" s="37">
        <v>5.6</v>
      </c>
      <c r="E276" s="37">
        <v>15.8</v>
      </c>
      <c r="F276" s="37"/>
      <c r="G276" s="37"/>
    </row>
    <row r="277" spans="1:7" x14ac:dyDescent="0.25">
      <c r="A277" s="36">
        <v>98</v>
      </c>
      <c r="B277" s="37"/>
      <c r="C277" s="37">
        <v>1.93</v>
      </c>
      <c r="D277" s="37">
        <v>5.48</v>
      </c>
      <c r="E277" s="37">
        <v>15.7</v>
      </c>
      <c r="F277" s="37"/>
      <c r="G277" s="37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0"/>
  </sheetPr>
  <dimension ref="A1"/>
  <sheetViews>
    <sheetView tabSelected="1" workbookViewId="0">
      <selection activeCell="I39" sqref="I39"/>
    </sheetView>
  </sheetViews>
  <sheetFormatPr defaultRowHeight="12.5" x14ac:dyDescent="0.25"/>
  <sheetData/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7_30 Elution Data</vt:lpstr>
      <vt:lpstr>Site 1 Elution Data</vt:lpstr>
      <vt:lpstr>Site 1 TDS Data</vt:lpstr>
      <vt:lpstr>Site 1 Elution Curve</vt:lpstr>
    </vt:vector>
  </TitlesOfParts>
  <Company>Battelle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Battelle</dc:creator>
  <cp:lastModifiedBy>Lili Wang</cp:lastModifiedBy>
  <dcterms:created xsi:type="dcterms:W3CDTF">2006-05-03T20:21:17Z</dcterms:created>
  <dcterms:modified xsi:type="dcterms:W3CDTF">2019-12-19T22:15:46Z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c2f2a3f066254131b2a253b18bc6826c</vt:lpwstr>
  </property>
</Properties>
</file>