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9440" windowHeight="7755" tabRatio="851"/>
  </bookViews>
  <sheets>
    <sheet name="Conditions Table" sheetId="24" r:id="rId1"/>
    <sheet name="Data Summary" sheetId="104" r:id="rId2"/>
    <sheet name="% Change" sheetId="105" r:id="rId3"/>
    <sheet name="24 Hour" sheetId="106" r:id="rId4"/>
    <sheet name="A" sheetId="41" r:id="rId5"/>
    <sheet name="B" sheetId="42" r:id="rId6"/>
    <sheet name="C" sheetId="43" r:id="rId7"/>
    <sheet name="D" sheetId="44" r:id="rId8"/>
    <sheet name="E" sheetId="45" r:id="rId9"/>
    <sheet name="F" sheetId="46" r:id="rId10"/>
    <sheet name="G" sheetId="47" r:id="rId11"/>
    <sheet name="H" sheetId="48" r:id="rId12"/>
    <sheet name="I" sheetId="49" r:id="rId13"/>
    <sheet name="J" sheetId="50" r:id="rId14"/>
    <sheet name="72+ Hour" sheetId="107" r:id="rId15"/>
    <sheet name="A (3)" sheetId="52" r:id="rId16"/>
    <sheet name="B (3)" sheetId="53" r:id="rId17"/>
    <sheet name="C (3)" sheetId="56" r:id="rId18"/>
    <sheet name="D (3)" sheetId="58" r:id="rId19"/>
    <sheet name="E (3)" sheetId="60" r:id="rId20"/>
    <sheet name="F (3)" sheetId="62" r:id="rId21"/>
    <sheet name="G (3)" sheetId="64" r:id="rId22"/>
    <sheet name="H (3)" sheetId="66" r:id="rId23"/>
    <sheet name="I (3)" sheetId="68" r:id="rId24"/>
    <sheet name="J (3)" sheetId="70" r:id="rId25"/>
    <sheet name="A (2)" sheetId="51" r:id="rId26"/>
    <sheet name="B (2)" sheetId="54" r:id="rId27"/>
    <sheet name="C (2)" sheetId="55" r:id="rId28"/>
    <sheet name="D (2)" sheetId="57" r:id="rId29"/>
    <sheet name="E (2)" sheetId="59" r:id="rId30"/>
    <sheet name="F (2)" sheetId="61" r:id="rId31"/>
    <sheet name="G (2)" sheetId="63" r:id="rId32"/>
    <sheet name="H (2)" sheetId="65" r:id="rId33"/>
    <sheet name="I (2)" sheetId="67" r:id="rId34"/>
    <sheet name="J (2)" sheetId="69" r:id="rId35"/>
  </sheets>
  <definedNames>
    <definedName name="_xlnm._FilterDatabase" localSheetId="3" hidden="1">'24 Hour'!$A$2:$R$17</definedName>
    <definedName name="_xlnm._FilterDatabase" localSheetId="14" hidden="1">'72+ Hour'!$A$2:$R$15</definedName>
    <definedName name="FINAL" localSheetId="2">#REF!</definedName>
    <definedName name="FINAL" localSheetId="14">#REF!</definedName>
    <definedName name="FINAL" localSheetId="1">#REF!</definedName>
    <definedName name="FINAL">#REF!</definedName>
    <definedName name="Initial" localSheetId="2">#REF!</definedName>
    <definedName name="Initial" localSheetId="14">#REF!</definedName>
    <definedName name="Initial" localSheetId="1">#REF!</definedName>
    <definedName name="Initial">#REF!</definedName>
  </definedNames>
  <calcPr calcId="125725"/>
</workbook>
</file>

<file path=xl/calcChain.xml><?xml version="1.0" encoding="utf-8"?>
<calcChain xmlns="http://schemas.openxmlformats.org/spreadsheetml/2006/main">
  <c r="B2" i="24"/>
  <c r="J4" i="105" l="1"/>
  <c r="K4"/>
  <c r="L4"/>
  <c r="M4"/>
  <c r="N4"/>
  <c r="O4"/>
  <c r="J5"/>
  <c r="K5"/>
  <c r="L5"/>
  <c r="M5"/>
  <c r="L101" i="41"/>
  <c r="P3" i="104" s="1"/>
  <c r="L100" i="41"/>
  <c r="O3" i="104"/>
  <c r="B11" i="105" s="1"/>
  <c r="B3" i="24"/>
  <c r="M3" s="1"/>
  <c r="M16" s="1"/>
  <c r="B4"/>
  <c r="B5"/>
  <c r="B6"/>
  <c r="B7"/>
  <c r="B8"/>
  <c r="B9"/>
  <c r="B10"/>
  <c r="B11"/>
  <c r="B12"/>
  <c r="B13"/>
  <c r="B14"/>
  <c r="B15"/>
  <c r="B16"/>
  <c r="M7" s="1"/>
  <c r="B17"/>
  <c r="B18"/>
  <c r="B19"/>
  <c r="B20"/>
  <c r="B21"/>
  <c r="M8" s="1"/>
  <c r="B22"/>
  <c r="M9" s="1"/>
  <c r="B23"/>
  <c r="B24"/>
  <c r="M11" s="1"/>
  <c r="B25"/>
  <c r="C3"/>
  <c r="C4" s="1"/>
  <c r="C5" s="1"/>
  <c r="M2" l="1"/>
  <c r="M10"/>
  <c r="M5"/>
  <c r="M4"/>
  <c r="M6"/>
  <c r="C6"/>
  <c r="M13" l="1"/>
  <c r="M15" s="1"/>
  <c r="C7"/>
  <c r="C8" l="1"/>
  <c r="C9" l="1"/>
  <c r="O102" i="51"/>
  <c r="N102"/>
  <c r="M102"/>
  <c r="L102"/>
  <c r="K102"/>
  <c r="J102"/>
  <c r="I102"/>
  <c r="H102"/>
  <c r="G102"/>
  <c r="F102"/>
  <c r="E102"/>
  <c r="C102"/>
  <c r="O101"/>
  <c r="N101"/>
  <c r="M101"/>
  <c r="L101"/>
  <c r="K101"/>
  <c r="J101"/>
  <c r="I101"/>
  <c r="H101"/>
  <c r="G101"/>
  <c r="F101"/>
  <c r="E101"/>
  <c r="C101"/>
  <c r="O100"/>
  <c r="N100"/>
  <c r="M100"/>
  <c r="L100"/>
  <c r="K100"/>
  <c r="J100"/>
  <c r="I100"/>
  <c r="H100"/>
  <c r="G100"/>
  <c r="F100"/>
  <c r="E100"/>
  <c r="C100"/>
  <c r="O102" i="52"/>
  <c r="N102"/>
  <c r="M102"/>
  <c r="L102"/>
  <c r="T3" i="104" s="1"/>
  <c r="K102" i="52"/>
  <c r="Z3" i="104" s="1"/>
  <c r="J102" i="52"/>
  <c r="I102"/>
  <c r="H102"/>
  <c r="G102"/>
  <c r="F102"/>
  <c r="E102"/>
  <c r="C102"/>
  <c r="O101"/>
  <c r="N101"/>
  <c r="M101"/>
  <c r="L101"/>
  <c r="S3" i="104" s="1"/>
  <c r="K101" i="52"/>
  <c r="Y3" i="104" s="1"/>
  <c r="J101" i="52"/>
  <c r="I101"/>
  <c r="H101"/>
  <c r="G101"/>
  <c r="F101"/>
  <c r="E101"/>
  <c r="C101"/>
  <c r="O100"/>
  <c r="N100"/>
  <c r="M100"/>
  <c r="L100"/>
  <c r="R3" i="104" s="1"/>
  <c r="C11" i="105" s="1"/>
  <c r="K100" i="52"/>
  <c r="X3" i="104" s="1"/>
  <c r="E11" i="105" s="1"/>
  <c r="J100" i="52"/>
  <c r="I4" i="104" s="1"/>
  <c r="I100" i="52"/>
  <c r="H4" i="104" s="1"/>
  <c r="H100" i="52"/>
  <c r="F4" i="104" s="1"/>
  <c r="G4" s="1"/>
  <c r="G100" i="52"/>
  <c r="E4" i="104" s="1"/>
  <c r="F100" i="52"/>
  <c r="C4" i="104" s="1"/>
  <c r="D4" s="1"/>
  <c r="E100" i="52"/>
  <c r="B4" i="104" s="1"/>
  <c r="C100" i="52"/>
  <c r="P102" i="42"/>
  <c r="O102"/>
  <c r="N102"/>
  <c r="L102"/>
  <c r="Q4" i="104" s="1"/>
  <c r="K102" i="42"/>
  <c r="W4" i="104" s="1"/>
  <c r="J102" i="42"/>
  <c r="I102"/>
  <c r="H102"/>
  <c r="G102"/>
  <c r="F102"/>
  <c r="E102"/>
  <c r="C102"/>
  <c r="P101"/>
  <c r="O101"/>
  <c r="N101"/>
  <c r="L101"/>
  <c r="P4" i="104" s="1"/>
  <c r="K101" i="42"/>
  <c r="V4" i="104" s="1"/>
  <c r="J101" i="42"/>
  <c r="I101"/>
  <c r="H101"/>
  <c r="G101"/>
  <c r="F101"/>
  <c r="E101"/>
  <c r="C101"/>
  <c r="P100"/>
  <c r="O100"/>
  <c r="N100"/>
  <c r="L100"/>
  <c r="O4" i="104" s="1"/>
  <c r="B12" i="105" s="1"/>
  <c r="K100" i="42"/>
  <c r="U4" i="104" s="1"/>
  <c r="D12" i="105" s="1"/>
  <c r="J100" i="42"/>
  <c r="I100"/>
  <c r="H100"/>
  <c r="F5" i="104" s="1"/>
  <c r="G5" s="1"/>
  <c r="G100" i="42"/>
  <c r="E5" i="104" s="1"/>
  <c r="F100" i="42"/>
  <c r="C5" i="104" s="1"/>
  <c r="E100" i="42"/>
  <c r="B5" i="104" s="1"/>
  <c r="C100" i="42"/>
  <c r="O102" i="54"/>
  <c r="N102"/>
  <c r="M102"/>
  <c r="L102"/>
  <c r="K102"/>
  <c r="J102"/>
  <c r="I102"/>
  <c r="H102"/>
  <c r="G102"/>
  <c r="F102"/>
  <c r="E102"/>
  <c r="C102"/>
  <c r="O101"/>
  <c r="N101"/>
  <c r="M101"/>
  <c r="L101"/>
  <c r="K101"/>
  <c r="J101"/>
  <c r="I101"/>
  <c r="H101"/>
  <c r="G101"/>
  <c r="F101"/>
  <c r="E101"/>
  <c r="C101"/>
  <c r="O100"/>
  <c r="N100"/>
  <c r="M100"/>
  <c r="L100"/>
  <c r="K100"/>
  <c r="J100"/>
  <c r="I100"/>
  <c r="H100"/>
  <c r="G100"/>
  <c r="F100"/>
  <c r="E100"/>
  <c r="C100"/>
  <c r="O102" i="53"/>
  <c r="N102"/>
  <c r="M102"/>
  <c r="L102"/>
  <c r="T4" i="104" s="1"/>
  <c r="K102" i="53"/>
  <c r="Z4" i="104" s="1"/>
  <c r="J102" i="53"/>
  <c r="I102"/>
  <c r="H102"/>
  <c r="G102"/>
  <c r="F102"/>
  <c r="E102"/>
  <c r="C102"/>
  <c r="O101"/>
  <c r="N101"/>
  <c r="M101"/>
  <c r="L101"/>
  <c r="S4" i="104" s="1"/>
  <c r="K101" i="53"/>
  <c r="Y4" i="104" s="1"/>
  <c r="J101" i="53"/>
  <c r="I101"/>
  <c r="H101"/>
  <c r="G101"/>
  <c r="F101"/>
  <c r="E101"/>
  <c r="C101"/>
  <c r="O100"/>
  <c r="N100"/>
  <c r="M100"/>
  <c r="L100"/>
  <c r="R4" i="104" s="1"/>
  <c r="C12" i="105" s="1"/>
  <c r="K100" i="53"/>
  <c r="X4" i="104" s="1"/>
  <c r="E12" i="105" s="1"/>
  <c r="J100" i="53"/>
  <c r="I100"/>
  <c r="H100"/>
  <c r="F6" i="104" s="1"/>
  <c r="G6" s="1"/>
  <c r="G100" i="53"/>
  <c r="E6" i="104" s="1"/>
  <c r="F100" i="53"/>
  <c r="C6" i="104" s="1"/>
  <c r="D6" s="1"/>
  <c r="E100" i="53"/>
  <c r="B6" i="104" s="1"/>
  <c r="C100" i="53"/>
  <c r="P102" i="43"/>
  <c r="O102"/>
  <c r="N102"/>
  <c r="L102"/>
  <c r="Q5" i="104" s="1"/>
  <c r="K102" i="43"/>
  <c r="W5" i="104" s="1"/>
  <c r="J102" i="43"/>
  <c r="I102"/>
  <c r="H102"/>
  <c r="G102"/>
  <c r="F102"/>
  <c r="E102"/>
  <c r="C102"/>
  <c r="P101"/>
  <c r="O101"/>
  <c r="N101"/>
  <c r="L101"/>
  <c r="P5" i="104" s="1"/>
  <c r="K101" i="43"/>
  <c r="V5" i="104" s="1"/>
  <c r="J101" i="43"/>
  <c r="I101"/>
  <c r="H101"/>
  <c r="G101"/>
  <c r="F101"/>
  <c r="E101"/>
  <c r="C101"/>
  <c r="P100"/>
  <c r="O100"/>
  <c r="N100"/>
  <c r="L100"/>
  <c r="O5" i="104" s="1"/>
  <c r="B13" i="105" s="1"/>
  <c r="AD4" s="1"/>
  <c r="K100" i="43"/>
  <c r="U5" i="104" s="1"/>
  <c r="D13" i="105" s="1"/>
  <c r="J100" i="43"/>
  <c r="I7" i="104" s="1"/>
  <c r="I100" i="43"/>
  <c r="H7" i="104" s="1"/>
  <c r="H100" i="43"/>
  <c r="F7" i="104" s="1"/>
  <c r="G7" s="1"/>
  <c r="G100" i="43"/>
  <c r="E7" i="104" s="1"/>
  <c r="F100" i="43"/>
  <c r="C7" i="104" s="1"/>
  <c r="E100" i="43"/>
  <c r="B7" i="104" s="1"/>
  <c r="C100" i="43"/>
  <c r="O102" i="55"/>
  <c r="N102"/>
  <c r="M102"/>
  <c r="L102"/>
  <c r="K102"/>
  <c r="J102"/>
  <c r="I102"/>
  <c r="H102"/>
  <c r="G102"/>
  <c r="F102"/>
  <c r="E102"/>
  <c r="C102"/>
  <c r="O101"/>
  <c r="N101"/>
  <c r="M101"/>
  <c r="L101"/>
  <c r="K101"/>
  <c r="J101"/>
  <c r="I101"/>
  <c r="H101"/>
  <c r="G101"/>
  <c r="F101"/>
  <c r="E101"/>
  <c r="C101"/>
  <c r="O100"/>
  <c r="N100"/>
  <c r="M100"/>
  <c r="L100"/>
  <c r="K100"/>
  <c r="J100"/>
  <c r="I100"/>
  <c r="H100"/>
  <c r="G100"/>
  <c r="F100"/>
  <c r="E100"/>
  <c r="C100"/>
  <c r="O102" i="56"/>
  <c r="N102"/>
  <c r="M102"/>
  <c r="L102"/>
  <c r="T5" i="104" s="1"/>
  <c r="K102" i="56"/>
  <c r="Z5" i="104" s="1"/>
  <c r="J102" i="56"/>
  <c r="I102"/>
  <c r="H102"/>
  <c r="G102"/>
  <c r="F102"/>
  <c r="E102"/>
  <c r="C102"/>
  <c r="O101"/>
  <c r="N101"/>
  <c r="M101"/>
  <c r="L101"/>
  <c r="S5" i="104" s="1"/>
  <c r="K101" i="56"/>
  <c r="Y5" i="104" s="1"/>
  <c r="J101" i="56"/>
  <c r="I101"/>
  <c r="H101"/>
  <c r="G101"/>
  <c r="F101"/>
  <c r="E101"/>
  <c r="C101"/>
  <c r="O100"/>
  <c r="N100"/>
  <c r="M100"/>
  <c r="L100"/>
  <c r="R5" i="104" s="1"/>
  <c r="C13" i="105" s="1"/>
  <c r="AE4" s="1"/>
  <c r="K100" i="56"/>
  <c r="X5" i="104" s="1"/>
  <c r="E13" i="105" s="1"/>
  <c r="AG4" s="1"/>
  <c r="J100" i="56"/>
  <c r="I8" i="104" s="1"/>
  <c r="I100" i="56"/>
  <c r="H8" i="104" s="1"/>
  <c r="H100" i="56"/>
  <c r="F8" i="104" s="1"/>
  <c r="G8" s="1"/>
  <c r="G100" i="56"/>
  <c r="E8" i="104" s="1"/>
  <c r="F100" i="56"/>
  <c r="C8" i="104" s="1"/>
  <c r="D8" s="1"/>
  <c r="E100" i="56"/>
  <c r="B8" i="104" s="1"/>
  <c r="C100" i="56"/>
  <c r="P102" i="44"/>
  <c r="O102"/>
  <c r="N102"/>
  <c r="L102"/>
  <c r="Q6" i="104" s="1"/>
  <c r="K102" i="44"/>
  <c r="W6" i="104" s="1"/>
  <c r="J102" i="44"/>
  <c r="I102"/>
  <c r="H102"/>
  <c r="G102"/>
  <c r="F102"/>
  <c r="E102"/>
  <c r="C102"/>
  <c r="P101"/>
  <c r="O101"/>
  <c r="N101"/>
  <c r="L101"/>
  <c r="P6" i="104" s="1"/>
  <c r="K101" i="44"/>
  <c r="V6" i="104" s="1"/>
  <c r="J101" i="44"/>
  <c r="I101"/>
  <c r="H101"/>
  <c r="G101"/>
  <c r="F101"/>
  <c r="E101"/>
  <c r="C101"/>
  <c r="P100"/>
  <c r="O100"/>
  <c r="N100"/>
  <c r="L100"/>
  <c r="O6" i="104" s="1"/>
  <c r="B14" i="105" s="1"/>
  <c r="K100" i="44"/>
  <c r="U6" i="104" s="1"/>
  <c r="D14" i="105" s="1"/>
  <c r="J100" i="44"/>
  <c r="I9" i="104" s="1"/>
  <c r="I100" i="44"/>
  <c r="H9" i="104" s="1"/>
  <c r="H100" i="44"/>
  <c r="F9" i="104" s="1"/>
  <c r="G9" s="1"/>
  <c r="G100" i="44"/>
  <c r="E9" i="104" s="1"/>
  <c r="F100" i="44"/>
  <c r="C9" i="104" s="1"/>
  <c r="E100" i="44"/>
  <c r="B9" i="104" s="1"/>
  <c r="C100" i="44"/>
  <c r="O102" i="57"/>
  <c r="N102"/>
  <c r="M102"/>
  <c r="L102"/>
  <c r="K102"/>
  <c r="J102"/>
  <c r="I102"/>
  <c r="H102"/>
  <c r="G102"/>
  <c r="F102"/>
  <c r="E102"/>
  <c r="C102"/>
  <c r="O101"/>
  <c r="N101"/>
  <c r="M101"/>
  <c r="L101"/>
  <c r="K101"/>
  <c r="J101"/>
  <c r="I101"/>
  <c r="H101"/>
  <c r="G101"/>
  <c r="F101"/>
  <c r="E101"/>
  <c r="C101"/>
  <c r="O100"/>
  <c r="N100"/>
  <c r="M100"/>
  <c r="L100"/>
  <c r="K100"/>
  <c r="J100"/>
  <c r="I100"/>
  <c r="H100"/>
  <c r="G100"/>
  <c r="F100"/>
  <c r="E100"/>
  <c r="C100"/>
  <c r="O102" i="58"/>
  <c r="N102"/>
  <c r="M102"/>
  <c r="L102"/>
  <c r="T6" i="104" s="1"/>
  <c r="K102" i="58"/>
  <c r="Z6" i="104" s="1"/>
  <c r="J102" i="58"/>
  <c r="I102"/>
  <c r="H102"/>
  <c r="G102"/>
  <c r="F102"/>
  <c r="E102"/>
  <c r="C102"/>
  <c r="O101"/>
  <c r="N101"/>
  <c r="M101"/>
  <c r="L101"/>
  <c r="S6" i="104" s="1"/>
  <c r="K101" i="58"/>
  <c r="Y6" i="104" s="1"/>
  <c r="J101" i="58"/>
  <c r="I101"/>
  <c r="H101"/>
  <c r="G101"/>
  <c r="F101"/>
  <c r="E101"/>
  <c r="C101"/>
  <c r="O100"/>
  <c r="N100"/>
  <c r="M100"/>
  <c r="L100"/>
  <c r="R6" i="104" s="1"/>
  <c r="C14" i="105" s="1"/>
  <c r="K100" i="58"/>
  <c r="X6" i="104" s="1"/>
  <c r="E14" i="105" s="1"/>
  <c r="J100" i="58"/>
  <c r="I10" i="104" s="1"/>
  <c r="I100" i="58"/>
  <c r="H10" i="104" s="1"/>
  <c r="H100" i="58"/>
  <c r="F10" i="104" s="1"/>
  <c r="G100" i="58"/>
  <c r="E10" i="104" s="1"/>
  <c r="F100" i="58"/>
  <c r="C10" i="104" s="1"/>
  <c r="D10" s="1"/>
  <c r="E100" i="58"/>
  <c r="B10" i="104" s="1"/>
  <c r="C100" i="58"/>
  <c r="P102" i="45"/>
  <c r="O102"/>
  <c r="N102"/>
  <c r="L102"/>
  <c r="Q7" i="104" s="1"/>
  <c r="K102" i="45"/>
  <c r="W7" i="104" s="1"/>
  <c r="J102" i="45"/>
  <c r="I102"/>
  <c r="H102"/>
  <c r="G102"/>
  <c r="F102"/>
  <c r="E102"/>
  <c r="C102"/>
  <c r="P101"/>
  <c r="O101"/>
  <c r="N101"/>
  <c r="L101"/>
  <c r="P7" i="104" s="1"/>
  <c r="K101" i="45"/>
  <c r="V7" i="104" s="1"/>
  <c r="J101" i="45"/>
  <c r="I101"/>
  <c r="H101"/>
  <c r="G101"/>
  <c r="F101"/>
  <c r="E101"/>
  <c r="C101"/>
  <c r="P100"/>
  <c r="O100"/>
  <c r="N100"/>
  <c r="L100"/>
  <c r="O7" i="104" s="1"/>
  <c r="B15" i="105" s="1"/>
  <c r="AJ4" s="1"/>
  <c r="K100" i="45"/>
  <c r="U7" i="104" s="1"/>
  <c r="D15" i="105" s="1"/>
  <c r="J100" i="45"/>
  <c r="I11" i="104" s="1"/>
  <c r="I100" i="45"/>
  <c r="H11" i="104" s="1"/>
  <c r="H100" i="45"/>
  <c r="F11" i="104" s="1"/>
  <c r="G11" s="1"/>
  <c r="G100" i="45"/>
  <c r="E11" i="104" s="1"/>
  <c r="F100" i="45"/>
  <c r="C11" i="104" s="1"/>
  <c r="E100" i="45"/>
  <c r="B11" i="104" s="1"/>
  <c r="C100" i="45"/>
  <c r="O102" i="59"/>
  <c r="N102"/>
  <c r="M102"/>
  <c r="L102"/>
  <c r="K102"/>
  <c r="J102"/>
  <c r="I102"/>
  <c r="H102"/>
  <c r="G102"/>
  <c r="F102"/>
  <c r="E102"/>
  <c r="C102"/>
  <c r="O101"/>
  <c r="N101"/>
  <c r="M101"/>
  <c r="L101"/>
  <c r="K101"/>
  <c r="J101"/>
  <c r="I101"/>
  <c r="H101"/>
  <c r="G101"/>
  <c r="F101"/>
  <c r="E101"/>
  <c r="C101"/>
  <c r="O100"/>
  <c r="N100"/>
  <c r="M100"/>
  <c r="L100"/>
  <c r="K100"/>
  <c r="J100"/>
  <c r="I100"/>
  <c r="H100"/>
  <c r="G100"/>
  <c r="F100"/>
  <c r="E100"/>
  <c r="C100"/>
  <c r="O102" i="60"/>
  <c r="N102"/>
  <c r="M102"/>
  <c r="L102"/>
  <c r="T7" i="104" s="1"/>
  <c r="K102" i="60"/>
  <c r="Z7" i="104" s="1"/>
  <c r="J102" i="60"/>
  <c r="I102"/>
  <c r="H102"/>
  <c r="G102"/>
  <c r="F102"/>
  <c r="E102"/>
  <c r="C102"/>
  <c r="O101"/>
  <c r="N101"/>
  <c r="M101"/>
  <c r="L101"/>
  <c r="S7" i="104" s="1"/>
  <c r="K101" i="60"/>
  <c r="Y7" i="104" s="1"/>
  <c r="J101" i="60"/>
  <c r="I101"/>
  <c r="H101"/>
  <c r="G101"/>
  <c r="F101"/>
  <c r="E101"/>
  <c r="C101"/>
  <c r="O100"/>
  <c r="N100"/>
  <c r="M100"/>
  <c r="L100"/>
  <c r="R7" i="104" s="1"/>
  <c r="C15" i="105" s="1"/>
  <c r="AK4" s="1"/>
  <c r="K100" i="60"/>
  <c r="X7" i="104" s="1"/>
  <c r="E15" i="105" s="1"/>
  <c r="AM4" s="1"/>
  <c r="J100" i="60"/>
  <c r="I12" i="104" s="1"/>
  <c r="I100" i="60"/>
  <c r="H12" i="104" s="1"/>
  <c r="H100" i="60"/>
  <c r="F12" i="104" s="1"/>
  <c r="G12" s="1"/>
  <c r="G100" i="60"/>
  <c r="E12" i="104" s="1"/>
  <c r="F100" i="60"/>
  <c r="C12" i="104" s="1"/>
  <c r="D12" s="1"/>
  <c r="E100" i="60"/>
  <c r="B12" i="104" s="1"/>
  <c r="C100" i="60"/>
  <c r="P102" i="46"/>
  <c r="O102"/>
  <c r="N102"/>
  <c r="L102"/>
  <c r="Q8" i="104" s="1"/>
  <c r="K102" i="46"/>
  <c r="W8" i="104" s="1"/>
  <c r="J102" i="46"/>
  <c r="I102"/>
  <c r="H102"/>
  <c r="G102"/>
  <c r="F102"/>
  <c r="E102"/>
  <c r="C102"/>
  <c r="P101"/>
  <c r="O101"/>
  <c r="N101"/>
  <c r="L101"/>
  <c r="P8" i="104" s="1"/>
  <c r="K101" i="46"/>
  <c r="V8" i="104" s="1"/>
  <c r="J101" i="46"/>
  <c r="I101"/>
  <c r="H101"/>
  <c r="G101"/>
  <c r="F101"/>
  <c r="E101"/>
  <c r="C101"/>
  <c r="P100"/>
  <c r="O100"/>
  <c r="N100"/>
  <c r="L100"/>
  <c r="O8" i="104" s="1"/>
  <c r="B16" i="105" s="1"/>
  <c r="X9" s="1"/>
  <c r="K100" i="46"/>
  <c r="U8" i="104" s="1"/>
  <c r="D16" i="105" s="1"/>
  <c r="J100" i="46"/>
  <c r="I13" i="104" s="1"/>
  <c r="I100" i="46"/>
  <c r="H13" i="104" s="1"/>
  <c r="H100" i="46"/>
  <c r="F13" i="104" s="1"/>
  <c r="G13" s="1"/>
  <c r="G100" i="46"/>
  <c r="E13" i="104" s="1"/>
  <c r="F100" i="46"/>
  <c r="C13" i="104" s="1"/>
  <c r="E100" i="46"/>
  <c r="B13" i="104" s="1"/>
  <c r="C100" i="46"/>
  <c r="O102" i="61"/>
  <c r="N102"/>
  <c r="M102"/>
  <c r="L102"/>
  <c r="K102"/>
  <c r="J102"/>
  <c r="I102"/>
  <c r="H102"/>
  <c r="G102"/>
  <c r="F102"/>
  <c r="E102"/>
  <c r="C102"/>
  <c r="O101"/>
  <c r="N101"/>
  <c r="M101"/>
  <c r="L101"/>
  <c r="K101"/>
  <c r="J101"/>
  <c r="I101"/>
  <c r="H101"/>
  <c r="G101"/>
  <c r="F101"/>
  <c r="E101"/>
  <c r="C101"/>
  <c r="O100"/>
  <c r="N100"/>
  <c r="M100"/>
  <c r="L100"/>
  <c r="K100"/>
  <c r="J100"/>
  <c r="I100"/>
  <c r="H100"/>
  <c r="G100"/>
  <c r="F100"/>
  <c r="E100"/>
  <c r="C100"/>
  <c r="O102" i="62"/>
  <c r="N102"/>
  <c r="M102"/>
  <c r="L102"/>
  <c r="T8" i="104" s="1"/>
  <c r="K102" i="62"/>
  <c r="Z8" i="104" s="1"/>
  <c r="J102" i="62"/>
  <c r="I102"/>
  <c r="H102"/>
  <c r="G102"/>
  <c r="F102"/>
  <c r="E102"/>
  <c r="C102"/>
  <c r="O101"/>
  <c r="N101"/>
  <c r="M101"/>
  <c r="L101"/>
  <c r="S8" i="104" s="1"/>
  <c r="K101" i="62"/>
  <c r="Y8" i="104" s="1"/>
  <c r="J101" i="62"/>
  <c r="I101"/>
  <c r="H101"/>
  <c r="G101"/>
  <c r="F101"/>
  <c r="E101"/>
  <c r="C101"/>
  <c r="O100"/>
  <c r="N100"/>
  <c r="M100"/>
  <c r="L100"/>
  <c r="R8" i="104" s="1"/>
  <c r="C16" i="105" s="1"/>
  <c r="K100" i="62"/>
  <c r="X8" i="104" s="1"/>
  <c r="E16" i="105" s="1"/>
  <c r="AA9" s="1"/>
  <c r="J100" i="62"/>
  <c r="I14" i="104" s="1"/>
  <c r="I100" i="62"/>
  <c r="H14" i="104" s="1"/>
  <c r="H100" i="62"/>
  <c r="F14" i="104" s="1"/>
  <c r="G14" s="1"/>
  <c r="G100" i="62"/>
  <c r="E14" i="104" s="1"/>
  <c r="F100" i="62"/>
  <c r="C14" i="104" s="1"/>
  <c r="D14" s="1"/>
  <c r="E100" i="62"/>
  <c r="B14" i="104" s="1"/>
  <c r="C100" i="62"/>
  <c r="P102" i="47"/>
  <c r="O102"/>
  <c r="N102"/>
  <c r="L102"/>
  <c r="Q9" i="104" s="1"/>
  <c r="K102" i="47"/>
  <c r="W9" i="104" s="1"/>
  <c r="J102" i="47"/>
  <c r="I102"/>
  <c r="H102"/>
  <c r="G102"/>
  <c r="F102"/>
  <c r="E102"/>
  <c r="C102"/>
  <c r="P101"/>
  <c r="O101"/>
  <c r="N101"/>
  <c r="L101"/>
  <c r="P9" i="104" s="1"/>
  <c r="K101" i="47"/>
  <c r="V9" i="104" s="1"/>
  <c r="J101" i="47"/>
  <c r="I101"/>
  <c r="H101"/>
  <c r="G101"/>
  <c r="F101"/>
  <c r="E101"/>
  <c r="C101"/>
  <c r="P100"/>
  <c r="O100"/>
  <c r="N100"/>
  <c r="L100"/>
  <c r="O9" i="104" s="1"/>
  <c r="B17" i="105" s="1"/>
  <c r="R4" s="1"/>
  <c r="K100" i="47"/>
  <c r="U9" i="104" s="1"/>
  <c r="D17" i="105" s="1"/>
  <c r="J100" i="47"/>
  <c r="I15" i="104" s="1"/>
  <c r="I100" i="47"/>
  <c r="H15" i="104" s="1"/>
  <c r="H100" i="47"/>
  <c r="F15" i="104" s="1"/>
  <c r="G15" s="1"/>
  <c r="G100" i="47"/>
  <c r="E15" i="104" s="1"/>
  <c r="F100" i="47"/>
  <c r="C15" i="104" s="1"/>
  <c r="E100" i="47"/>
  <c r="B15" i="104" s="1"/>
  <c r="C100" i="47"/>
  <c r="O102" i="63"/>
  <c r="N102"/>
  <c r="M102"/>
  <c r="L102"/>
  <c r="K102"/>
  <c r="J102"/>
  <c r="I102"/>
  <c r="H102"/>
  <c r="G102"/>
  <c r="F102"/>
  <c r="E102"/>
  <c r="C102"/>
  <c r="O101"/>
  <c r="N101"/>
  <c r="M101"/>
  <c r="L101"/>
  <c r="K101"/>
  <c r="J101"/>
  <c r="I101"/>
  <c r="H101"/>
  <c r="G101"/>
  <c r="F101"/>
  <c r="E101"/>
  <c r="C101"/>
  <c r="O100"/>
  <c r="N100"/>
  <c r="M100"/>
  <c r="L100"/>
  <c r="K100"/>
  <c r="J100"/>
  <c r="I100"/>
  <c r="H100"/>
  <c r="G100"/>
  <c r="F100"/>
  <c r="E100"/>
  <c r="C100"/>
  <c r="O102" i="64"/>
  <c r="N102"/>
  <c r="M102"/>
  <c r="L102"/>
  <c r="T9" i="104" s="1"/>
  <c r="K102" i="64"/>
  <c r="Z9" i="104" s="1"/>
  <c r="J102" i="64"/>
  <c r="I102"/>
  <c r="H102"/>
  <c r="G102"/>
  <c r="F102"/>
  <c r="E102"/>
  <c r="C102"/>
  <c r="O101"/>
  <c r="N101"/>
  <c r="M101"/>
  <c r="L101"/>
  <c r="S9" i="104" s="1"/>
  <c r="K101" i="64"/>
  <c r="Y9" i="104" s="1"/>
  <c r="J101" i="64"/>
  <c r="I101"/>
  <c r="H101"/>
  <c r="G101"/>
  <c r="F101"/>
  <c r="E101"/>
  <c r="C101"/>
  <c r="O100"/>
  <c r="N100"/>
  <c r="M100"/>
  <c r="L100"/>
  <c r="R9" i="104" s="1"/>
  <c r="C17" i="105" s="1"/>
  <c r="S4" s="1"/>
  <c r="K100" i="64"/>
  <c r="X9" i="104" s="1"/>
  <c r="E17" i="105" s="1"/>
  <c r="U4" s="1"/>
  <c r="J100" i="64"/>
  <c r="I16" i="104" s="1"/>
  <c r="I100" i="64"/>
  <c r="H16" i="104" s="1"/>
  <c r="H100" i="64"/>
  <c r="F16" i="104" s="1"/>
  <c r="G16" s="1"/>
  <c r="G100" i="64"/>
  <c r="E16" i="104" s="1"/>
  <c r="F100" i="64"/>
  <c r="C16" i="104" s="1"/>
  <c r="D16" s="1"/>
  <c r="E100" i="64"/>
  <c r="B16" i="104" s="1"/>
  <c r="C100" i="64"/>
  <c r="P102" i="48"/>
  <c r="O102"/>
  <c r="N102"/>
  <c r="L102"/>
  <c r="Q10" i="104" s="1"/>
  <c r="K102" i="48"/>
  <c r="W10" i="104" s="1"/>
  <c r="J102" i="48"/>
  <c r="I102"/>
  <c r="H102"/>
  <c r="G102"/>
  <c r="F102"/>
  <c r="E102"/>
  <c r="C102"/>
  <c r="P101"/>
  <c r="O101"/>
  <c r="N101"/>
  <c r="L101"/>
  <c r="P10" i="104" s="1"/>
  <c r="K101" i="48"/>
  <c r="V10" i="104" s="1"/>
  <c r="J101" i="48"/>
  <c r="I101"/>
  <c r="H101"/>
  <c r="G101"/>
  <c r="F101"/>
  <c r="E101"/>
  <c r="C101"/>
  <c r="P100"/>
  <c r="O100"/>
  <c r="N100"/>
  <c r="L100"/>
  <c r="O10" i="104" s="1"/>
  <c r="B18" i="105" s="1"/>
  <c r="AD9" s="1"/>
  <c r="K100" i="48"/>
  <c r="U10" i="104" s="1"/>
  <c r="D18" i="105" s="1"/>
  <c r="AF9" s="1"/>
  <c r="J100" i="48"/>
  <c r="I17" i="104" s="1"/>
  <c r="I100" i="48"/>
  <c r="H17" i="104" s="1"/>
  <c r="H100" i="48"/>
  <c r="F17" i="104" s="1"/>
  <c r="G17" s="1"/>
  <c r="G100" i="48"/>
  <c r="E17" i="104" s="1"/>
  <c r="F100" i="48"/>
  <c r="C17" i="104" s="1"/>
  <c r="E100" i="48"/>
  <c r="B17" i="104" s="1"/>
  <c r="C100" i="48"/>
  <c r="O102" i="65"/>
  <c r="N102"/>
  <c r="M102"/>
  <c r="L102"/>
  <c r="K102"/>
  <c r="J102"/>
  <c r="I102"/>
  <c r="H102"/>
  <c r="G102"/>
  <c r="F102"/>
  <c r="E102"/>
  <c r="C102"/>
  <c r="O101"/>
  <c r="N101"/>
  <c r="M101"/>
  <c r="L101"/>
  <c r="K101"/>
  <c r="J101"/>
  <c r="I101"/>
  <c r="H101"/>
  <c r="G101"/>
  <c r="F101"/>
  <c r="E101"/>
  <c r="C101"/>
  <c r="O100"/>
  <c r="N100"/>
  <c r="M100"/>
  <c r="L100"/>
  <c r="K100"/>
  <c r="J100"/>
  <c r="I100"/>
  <c r="H100"/>
  <c r="G100"/>
  <c r="F100"/>
  <c r="E100"/>
  <c r="C100"/>
  <c r="O102" i="66"/>
  <c r="N102"/>
  <c r="M102"/>
  <c r="L102"/>
  <c r="T10" i="104" s="1"/>
  <c r="K102" i="66"/>
  <c r="Z10" i="104" s="1"/>
  <c r="J102" i="66"/>
  <c r="I102"/>
  <c r="H102"/>
  <c r="G102"/>
  <c r="F102"/>
  <c r="E102"/>
  <c r="C102"/>
  <c r="O101"/>
  <c r="N101"/>
  <c r="M101"/>
  <c r="L101"/>
  <c r="S10" i="104" s="1"/>
  <c r="K101" i="66"/>
  <c r="Y10" i="104" s="1"/>
  <c r="J101" i="66"/>
  <c r="I101"/>
  <c r="H101"/>
  <c r="G101"/>
  <c r="F101"/>
  <c r="E101"/>
  <c r="C101"/>
  <c r="O100"/>
  <c r="N100"/>
  <c r="M100"/>
  <c r="L100"/>
  <c r="R10" i="104" s="1"/>
  <c r="C18" i="105" s="1"/>
  <c r="AE9" s="1"/>
  <c r="K100" i="66"/>
  <c r="X10" i="104" s="1"/>
  <c r="E18" i="105" s="1"/>
  <c r="AG9" s="1"/>
  <c r="J100" i="66"/>
  <c r="I18" i="104" s="1"/>
  <c r="I100" i="66"/>
  <c r="H18" i="104" s="1"/>
  <c r="H100" i="66"/>
  <c r="F18" i="104" s="1"/>
  <c r="G18" s="1"/>
  <c r="G100" i="66"/>
  <c r="E18" i="104" s="1"/>
  <c r="F100" i="66"/>
  <c r="C18" i="104" s="1"/>
  <c r="D18" s="1"/>
  <c r="E100" i="66"/>
  <c r="B18" i="104" s="1"/>
  <c r="C100" i="66"/>
  <c r="P102" i="41"/>
  <c r="O102"/>
  <c r="N102"/>
  <c r="L102"/>
  <c r="Q3" i="104" s="1"/>
  <c r="K102" i="41"/>
  <c r="W3" i="104" s="1"/>
  <c r="J102" i="41"/>
  <c r="I102"/>
  <c r="H102"/>
  <c r="G102"/>
  <c r="F102"/>
  <c r="E102"/>
  <c r="C102"/>
  <c r="P101"/>
  <c r="O101"/>
  <c r="N101"/>
  <c r="K101"/>
  <c r="V3" i="104" s="1"/>
  <c r="J101" i="41"/>
  <c r="I101"/>
  <c r="H101"/>
  <c r="G101"/>
  <c r="F101"/>
  <c r="E101"/>
  <c r="C101"/>
  <c r="P100"/>
  <c r="O100"/>
  <c r="N100"/>
  <c r="K100"/>
  <c r="U3" i="104" s="1"/>
  <c r="D11" i="105" s="1"/>
  <c r="Z9" s="1"/>
  <c r="J100" i="41"/>
  <c r="I3" i="104" s="1"/>
  <c r="I100" i="41"/>
  <c r="H3" i="104" s="1"/>
  <c r="H100" i="41"/>
  <c r="F3" i="104" s="1"/>
  <c r="G100" i="41"/>
  <c r="E3" i="104" s="1"/>
  <c r="F100" i="41"/>
  <c r="C3" i="104" s="1"/>
  <c r="E100" i="41"/>
  <c r="B3" i="104" s="1"/>
  <c r="C100" i="41"/>
  <c r="P102" i="50"/>
  <c r="O102"/>
  <c r="N102"/>
  <c r="L102"/>
  <c r="Q12" i="104" s="1"/>
  <c r="K102" i="50"/>
  <c r="W12" i="104" s="1"/>
  <c r="J102" i="50"/>
  <c r="I102"/>
  <c r="H102"/>
  <c r="G102"/>
  <c r="F102"/>
  <c r="E102"/>
  <c r="C102"/>
  <c r="P101"/>
  <c r="O101"/>
  <c r="N101"/>
  <c r="L101"/>
  <c r="P12" i="104" s="1"/>
  <c r="K101" i="50"/>
  <c r="V12" i="104" s="1"/>
  <c r="J101" i="50"/>
  <c r="I101"/>
  <c r="H101"/>
  <c r="G101"/>
  <c r="F101"/>
  <c r="E101"/>
  <c r="C101"/>
  <c r="P100"/>
  <c r="O100"/>
  <c r="N100"/>
  <c r="L100"/>
  <c r="O12" i="104" s="1"/>
  <c r="B20" i="105" s="1"/>
  <c r="K100" i="50"/>
  <c r="U12" i="104" s="1"/>
  <c r="D20" i="105" s="1"/>
  <c r="J100" i="50"/>
  <c r="I21" i="104" s="1"/>
  <c r="I100" i="50"/>
  <c r="H21" i="104" s="1"/>
  <c r="H100" i="50"/>
  <c r="F21" i="104" s="1"/>
  <c r="G100" i="50"/>
  <c r="E21" i="104" s="1"/>
  <c r="F100" i="50"/>
  <c r="C21" i="104" s="1"/>
  <c r="D21" s="1"/>
  <c r="E100" i="50"/>
  <c r="B21" i="104" s="1"/>
  <c r="C100" i="50"/>
  <c r="O102" i="70"/>
  <c r="N102"/>
  <c r="M102"/>
  <c r="L102"/>
  <c r="T12" i="104" s="1"/>
  <c r="K102" i="70"/>
  <c r="Z12" i="104" s="1"/>
  <c r="J102" i="70"/>
  <c r="I102"/>
  <c r="H102"/>
  <c r="G102"/>
  <c r="F102"/>
  <c r="E102"/>
  <c r="C102"/>
  <c r="O101"/>
  <c r="N101"/>
  <c r="M101"/>
  <c r="L101"/>
  <c r="S12" i="104" s="1"/>
  <c r="K101" i="70"/>
  <c r="Y12" i="104" s="1"/>
  <c r="J101" i="70"/>
  <c r="I101"/>
  <c r="H101"/>
  <c r="G101"/>
  <c r="F101"/>
  <c r="E101"/>
  <c r="C101"/>
  <c r="O100"/>
  <c r="N100"/>
  <c r="M100"/>
  <c r="L100"/>
  <c r="R12" i="104" s="1"/>
  <c r="C20" i="105" s="1"/>
  <c r="K100" i="70"/>
  <c r="X12" i="104" s="1"/>
  <c r="E20" i="105" s="1"/>
  <c r="J100" i="70"/>
  <c r="I22" i="104" s="1"/>
  <c r="I100" i="70"/>
  <c r="H22" i="104" s="1"/>
  <c r="H100" i="70"/>
  <c r="F22" i="104" s="1"/>
  <c r="G22" s="1"/>
  <c r="G100" i="70"/>
  <c r="E22" i="104" s="1"/>
  <c r="F100" i="70"/>
  <c r="C22" i="104" s="1"/>
  <c r="D22" s="1"/>
  <c r="E100" i="70"/>
  <c r="B22" i="104" s="1"/>
  <c r="C100" i="70"/>
  <c r="O102" i="69"/>
  <c r="N102"/>
  <c r="M102"/>
  <c r="L102"/>
  <c r="K102"/>
  <c r="J102"/>
  <c r="I102"/>
  <c r="H102"/>
  <c r="G102"/>
  <c r="F102"/>
  <c r="E102"/>
  <c r="C102"/>
  <c r="O101"/>
  <c r="N101"/>
  <c r="M101"/>
  <c r="L101"/>
  <c r="K101"/>
  <c r="J101"/>
  <c r="I101"/>
  <c r="H101"/>
  <c r="G101"/>
  <c r="F101"/>
  <c r="E101"/>
  <c r="C101"/>
  <c r="O100"/>
  <c r="N100"/>
  <c r="M100"/>
  <c r="L100"/>
  <c r="K100"/>
  <c r="J100"/>
  <c r="I100"/>
  <c r="H100"/>
  <c r="G100"/>
  <c r="F100"/>
  <c r="E100"/>
  <c r="C100"/>
  <c r="O102" i="68"/>
  <c r="N102"/>
  <c r="M102"/>
  <c r="L102"/>
  <c r="T11" i="104" s="1"/>
  <c r="K102" i="68"/>
  <c r="Z11" i="104" s="1"/>
  <c r="J102" i="68"/>
  <c r="I102"/>
  <c r="H102"/>
  <c r="G102"/>
  <c r="F102"/>
  <c r="E102"/>
  <c r="C102"/>
  <c r="O101"/>
  <c r="N101"/>
  <c r="M101"/>
  <c r="L101"/>
  <c r="S11" i="104" s="1"/>
  <c r="K101" i="68"/>
  <c r="Y11" i="104" s="1"/>
  <c r="J101" i="68"/>
  <c r="I101"/>
  <c r="H101"/>
  <c r="G101"/>
  <c r="F101"/>
  <c r="E101"/>
  <c r="C101"/>
  <c r="O100"/>
  <c r="N100"/>
  <c r="M100"/>
  <c r="L100"/>
  <c r="R11" i="104" s="1"/>
  <c r="C19" i="105" s="1"/>
  <c r="AK9" s="1"/>
  <c r="K100" i="68"/>
  <c r="X11" i="104" s="1"/>
  <c r="E19" i="105" s="1"/>
  <c r="AM9" s="1"/>
  <c r="J100" i="68"/>
  <c r="I20" i="104" s="1"/>
  <c r="I100" i="68"/>
  <c r="H20" i="104" s="1"/>
  <c r="H100" i="68"/>
  <c r="F20" i="104" s="1"/>
  <c r="G20" s="1"/>
  <c r="G100" i="68"/>
  <c r="E20" i="104" s="1"/>
  <c r="F100" i="68"/>
  <c r="C20" i="104" s="1"/>
  <c r="D20" s="1"/>
  <c r="E100" i="68"/>
  <c r="B20" i="104" s="1"/>
  <c r="C100" i="68"/>
  <c r="O102" i="67"/>
  <c r="N102"/>
  <c r="M102"/>
  <c r="L102"/>
  <c r="K102"/>
  <c r="J102"/>
  <c r="I102"/>
  <c r="H102"/>
  <c r="G102"/>
  <c r="F102"/>
  <c r="E102"/>
  <c r="C102"/>
  <c r="O101"/>
  <c r="N101"/>
  <c r="M101"/>
  <c r="L101"/>
  <c r="K101"/>
  <c r="J101"/>
  <c r="I101"/>
  <c r="H101"/>
  <c r="G101"/>
  <c r="F101"/>
  <c r="E101"/>
  <c r="C101"/>
  <c r="O100"/>
  <c r="N100"/>
  <c r="M100"/>
  <c r="L100"/>
  <c r="K100"/>
  <c r="J100"/>
  <c r="I100"/>
  <c r="H100"/>
  <c r="G100"/>
  <c r="F100"/>
  <c r="E100"/>
  <c r="C100"/>
  <c r="E100" i="49"/>
  <c r="B19" i="104" s="1"/>
  <c r="F100" i="49"/>
  <c r="C19" i="104" s="1"/>
  <c r="D19" s="1"/>
  <c r="G100" i="49"/>
  <c r="E19" i="104" s="1"/>
  <c r="H100" i="49"/>
  <c r="F19" i="104" s="1"/>
  <c r="G19" s="1"/>
  <c r="I100" i="49"/>
  <c r="H19" i="104" s="1"/>
  <c r="J100" i="49"/>
  <c r="I19" i="104" s="1"/>
  <c r="K100" i="49"/>
  <c r="U11" i="104" s="1"/>
  <c r="D19" i="105" s="1"/>
  <c r="AL9" s="1"/>
  <c r="L100" i="49"/>
  <c r="O11" i="104" s="1"/>
  <c r="B19" i="105" s="1"/>
  <c r="N100" i="49"/>
  <c r="O100"/>
  <c r="P100"/>
  <c r="E101"/>
  <c r="F101"/>
  <c r="G101"/>
  <c r="H101"/>
  <c r="I101"/>
  <c r="J101"/>
  <c r="K101"/>
  <c r="V11" i="104" s="1"/>
  <c r="L101" i="49"/>
  <c r="P11" i="104" s="1"/>
  <c r="N101" i="49"/>
  <c r="O101"/>
  <c r="P101"/>
  <c r="E102"/>
  <c r="F102"/>
  <c r="G102"/>
  <c r="H102"/>
  <c r="I102"/>
  <c r="J102"/>
  <c r="K102"/>
  <c r="W11" i="104" s="1"/>
  <c r="L102" i="49"/>
  <c r="Q11" i="104" s="1"/>
  <c r="N102" i="49"/>
  <c r="O102"/>
  <c r="P102"/>
  <c r="C102"/>
  <c r="C101"/>
  <c r="C100"/>
  <c r="D3" i="104" l="1"/>
  <c r="AJ9" i="105"/>
  <c r="G21" i="104"/>
  <c r="G3"/>
  <c r="D17"/>
  <c r="D15"/>
  <c r="D13"/>
  <c r="D11"/>
  <c r="D9"/>
  <c r="D7"/>
  <c r="D5"/>
  <c r="AK14" i="105"/>
  <c r="AM14"/>
  <c r="AL14"/>
  <c r="T4"/>
  <c r="AL4"/>
  <c r="AA14"/>
  <c r="Z14"/>
  <c r="Z4"/>
  <c r="AF4"/>
  <c r="AA4"/>
  <c r="AJ14"/>
  <c r="G10" i="104"/>
  <c r="Y14" i="105"/>
  <c r="Y4"/>
  <c r="X14"/>
  <c r="X4"/>
  <c r="Y9"/>
  <c r="C10" i="24"/>
  <c r="C11" l="1"/>
  <c r="C12" l="1"/>
  <c r="C13" l="1"/>
  <c r="C14" l="1"/>
  <c r="C15" l="1"/>
  <c r="C16" l="1"/>
  <c r="C17" l="1"/>
  <c r="C18" l="1"/>
  <c r="C19" l="1"/>
  <c r="C20" l="1"/>
  <c r="C21" l="1"/>
  <c r="C22" l="1"/>
  <c r="C23" l="1"/>
  <c r="C24" l="1"/>
  <c r="C25" l="1"/>
  <c r="C26" s="1"/>
  <c r="B27" l="1"/>
</calcChain>
</file>

<file path=xl/sharedStrings.xml><?xml version="1.0" encoding="utf-8"?>
<sst xmlns="http://schemas.openxmlformats.org/spreadsheetml/2006/main" count="1032" uniqueCount="141">
  <si>
    <t>4/18/2006</t>
  </si>
  <si>
    <t>4/26/2006</t>
  </si>
  <si>
    <t>5/9/2006</t>
  </si>
  <si>
    <t>10/11/2006</t>
  </si>
  <si>
    <t>4/25/2007</t>
  </si>
  <si>
    <t>2/27/2007</t>
  </si>
  <si>
    <t>1/30/2006</t>
  </si>
  <si>
    <t>4/3/2006</t>
  </si>
  <si>
    <t>7/31/2006</t>
  </si>
  <si>
    <t>8/14/2006</t>
  </si>
  <si>
    <t>7/17/2006</t>
  </si>
  <si>
    <t>8/28/2006</t>
  </si>
  <si>
    <t>9/5/2006</t>
  </si>
  <si>
    <t>Change</t>
  </si>
  <si>
    <t>6/12/2006</t>
  </si>
  <si>
    <t>10/30/2006</t>
  </si>
  <si>
    <t>3/12/2007</t>
  </si>
  <si>
    <t>10.0 mg/L DIC</t>
  </si>
  <si>
    <t xml:space="preserve">10.0 mg/L DIC </t>
  </si>
  <si>
    <t>10.0 mg/L DIC and 150.0 mg/L SO4</t>
  </si>
  <si>
    <t>10.0 mg/L DIC and 100.0 mg/L Cl</t>
  </si>
  <si>
    <t>10.0 mg/L DIC and 100.0 mg/L Cl and 150.0 mg/L SO4</t>
  </si>
  <si>
    <t>10.0 mg/L DIC and 10.0 mg/L Cl</t>
  </si>
  <si>
    <t xml:space="preserve">50.0 mg/L DIC </t>
  </si>
  <si>
    <t>50.0 mg/L DIC and 150.0 mg/L SO4</t>
  </si>
  <si>
    <t>50.0 mg/L DIC and 100.0 mg/L Cl and 150.0 mg/L SO4</t>
  </si>
  <si>
    <t>50.0 mg/L DIC and 150.0 mg/L Cl and 150.0 mg/L SO4</t>
  </si>
  <si>
    <t>ET</t>
  </si>
  <si>
    <t>Date</t>
  </si>
  <si>
    <t>DIC</t>
  </si>
  <si>
    <t>Sulfate</t>
  </si>
  <si>
    <t>Chloride</t>
  </si>
  <si>
    <t>pH</t>
  </si>
  <si>
    <t>A</t>
  </si>
  <si>
    <t>B</t>
  </si>
  <si>
    <t>C</t>
  </si>
  <si>
    <t>D</t>
  </si>
  <si>
    <t>E</t>
  </si>
  <si>
    <t>F</t>
  </si>
  <si>
    <t>G</t>
  </si>
  <si>
    <t>H</t>
  </si>
  <si>
    <t>I</t>
  </si>
  <si>
    <t>Stopped Running</t>
  </si>
  <si>
    <t>Initial</t>
  </si>
  <si>
    <t>Final</t>
  </si>
  <si>
    <t>DO</t>
  </si>
  <si>
    <t>Temperature</t>
  </si>
  <si>
    <t>Fe Total</t>
  </si>
  <si>
    <t>Days</t>
  </si>
  <si>
    <t>Fe2+</t>
  </si>
  <si>
    <t>10.0 mg/L DIC and pH 6.5</t>
  </si>
  <si>
    <t>2..71</t>
  </si>
  <si>
    <t>8..78</t>
  </si>
  <si>
    <t>23..3</t>
  </si>
  <si>
    <t>80..91</t>
  </si>
  <si>
    <t>8.1.7</t>
  </si>
  <si>
    <t>7.7.2</t>
  </si>
  <si>
    <t>8..73</t>
  </si>
  <si>
    <t>Letter</t>
  </si>
  <si>
    <t>J</t>
  </si>
  <si>
    <t>AVERAGE</t>
  </si>
  <si>
    <t>COUNT</t>
  </si>
  <si>
    <t>STDEV</t>
  </si>
  <si>
    <t>A - 24</t>
  </si>
  <si>
    <t>A - 72+</t>
  </si>
  <si>
    <t>B - 24</t>
  </si>
  <si>
    <t>B - 72+</t>
  </si>
  <si>
    <t>C - 24</t>
  </si>
  <si>
    <t>C - 72+</t>
  </si>
  <si>
    <t>D - 24</t>
  </si>
  <si>
    <t>D - 72+</t>
  </si>
  <si>
    <t>E - 24</t>
  </si>
  <si>
    <t>E - 72+</t>
  </si>
  <si>
    <t>F - 24</t>
  </si>
  <si>
    <t>F - 72+</t>
  </si>
  <si>
    <t>G - 24</t>
  </si>
  <si>
    <t>G - 72+</t>
  </si>
  <si>
    <t>H - 24</t>
  </si>
  <si>
    <t>H - 72+</t>
  </si>
  <si>
    <t>I - 24</t>
  </si>
  <si>
    <t>I - 72+</t>
  </si>
  <si>
    <t>J - 24</t>
  </si>
  <si>
    <t>J - 72+</t>
  </si>
  <si>
    <t>Temperature (°C)</t>
  </si>
  <si>
    <t>n</t>
  </si>
  <si>
    <t>n/a</t>
  </si>
  <si>
    <t>Total Iron</t>
  </si>
  <si>
    <t>Total Days</t>
  </si>
  <si>
    <t>pH 8.0</t>
  </si>
  <si>
    <t>pH 6.5</t>
  </si>
  <si>
    <t>std</t>
  </si>
  <si>
    <t>pH (I)</t>
  </si>
  <si>
    <t>pH (F)</t>
  </si>
  <si>
    <t>DO (I)</t>
  </si>
  <si>
    <t>DO (F)</t>
  </si>
  <si>
    <t>Temp (I)</t>
  </si>
  <si>
    <t>Temp (F)</t>
  </si>
  <si>
    <t>24 - pH 8</t>
  </si>
  <si>
    <t>72 - pH 8</t>
  </si>
  <si>
    <t>24 - pH 6.5</t>
  </si>
  <si>
    <t>72 - pH 6.5</t>
  </si>
  <si>
    <t>x-axis</t>
  </si>
  <si>
    <t>Condition</t>
  </si>
  <si>
    <t>Bicarbonate</t>
  </si>
  <si>
    <t>Chloride &amp; Sulfate</t>
  </si>
  <si>
    <t>A (10)</t>
  </si>
  <si>
    <t>G (50)</t>
  </si>
  <si>
    <t>D (100)</t>
  </si>
  <si>
    <t>A (0)</t>
  </si>
  <si>
    <t>F (10)</t>
  </si>
  <si>
    <t>G (0)</t>
  </si>
  <si>
    <t>H (150)</t>
  </si>
  <si>
    <t>C (150)</t>
  </si>
  <si>
    <t>E (100, 150)</t>
  </si>
  <si>
    <t>I (100,150)</t>
  </si>
  <si>
    <t>J (150,150)</t>
  </si>
  <si>
    <t>Temp</t>
  </si>
  <si>
    <t>pH, Dissolved Oxygen, &amp; Temperature</t>
  </si>
  <si>
    <t>pH
Change</t>
  </si>
  <si>
    <t>DO
Change</t>
  </si>
  <si>
    <t>mg/L Total Iron</t>
  </si>
  <si>
    <r>
      <t>mg O</t>
    </r>
    <r>
      <rPr>
        <b/>
        <vertAlign val="subscript"/>
        <sz val="12"/>
        <rFont val="Times"/>
        <family val="1"/>
      </rPr>
      <t>2</t>
    </r>
    <r>
      <rPr>
        <b/>
        <sz val="12"/>
        <rFont val="Times"/>
        <family val="1"/>
      </rPr>
      <t>/L</t>
    </r>
  </si>
  <si>
    <r>
      <t>mg/L Fe</t>
    </r>
    <r>
      <rPr>
        <b/>
        <vertAlign val="superscript"/>
        <sz val="12"/>
        <rFont val="Times"/>
        <family val="1"/>
      </rPr>
      <t>2+</t>
    </r>
  </si>
  <si>
    <t>DIC (mg C/L)</t>
  </si>
  <si>
    <t>Chloride (mg/L)</t>
  </si>
  <si>
    <t>Sulfate (mg/L)</t>
  </si>
  <si>
    <t>Larson’s Ratio</t>
  </si>
  <si>
    <t>-</t>
  </si>
  <si>
    <t>pH
(initial)</t>
  </si>
  <si>
    <t>pH
(final)</t>
  </si>
  <si>
    <t>DO
(initial)</t>
  </si>
  <si>
    <t>DO
(final)</t>
  </si>
  <si>
    <t>Temp
(initital)</t>
  </si>
  <si>
    <t>Temp
(final)</t>
  </si>
  <si>
    <t>Ferrous
Iron</t>
  </si>
  <si>
    <t>Total
Iron</t>
  </si>
  <si>
    <t>Larson
Ratio</t>
  </si>
  <si>
    <t>ET Line</t>
  </si>
  <si>
    <t>ET Height</t>
  </si>
  <si>
    <t>Larson's
Ratio</t>
  </si>
  <si>
    <t>Larson Ratio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</si>
</sst>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mm/dd/yy;@"/>
    <numFmt numFmtId="165" formatCode="0.0"/>
    <numFmt numFmtId="166" formatCode="0.000"/>
  </numFmts>
  <fonts count="20">
    <font>
      <sz val="10"/>
      <name val="Arial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2"/>
      <name val="Times New Roman"/>
      <family val="1"/>
    </font>
    <font>
      <sz val="12"/>
      <name val="Times"/>
      <family val="1"/>
    </font>
    <font>
      <b/>
      <sz val="12"/>
      <name val="Times"/>
      <family val="1"/>
    </font>
    <font>
      <b/>
      <vertAlign val="subscript"/>
      <sz val="12"/>
      <name val="Times"/>
      <family val="1"/>
    </font>
    <font>
      <b/>
      <vertAlign val="superscript"/>
      <sz val="12"/>
      <name val="Times"/>
      <family val="1"/>
    </font>
    <font>
      <b/>
      <i/>
      <sz val="12"/>
      <name val="Times"/>
      <family val="1"/>
    </font>
    <font>
      <i/>
      <sz val="12"/>
      <name val="Times"/>
      <family val="1"/>
    </font>
    <font>
      <b/>
      <sz val="11"/>
      <name val="Calibri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9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4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center"/>
    </xf>
    <xf numFmtId="2" fontId="5" fillId="0" borderId="0" xfId="1" applyNumberFormat="1" applyFont="1" applyFill="1" applyBorder="1" applyAlignment="1">
      <alignment horizontal="center" vertical="center" wrapText="1"/>
    </xf>
    <xf numFmtId="165" fontId="5" fillId="0" borderId="0" xfId="1" applyNumberFormat="1" applyFont="1" applyFill="1" applyBorder="1" applyAlignment="1">
      <alignment horizontal="center" vertical="center" wrapText="1"/>
    </xf>
    <xf numFmtId="0" fontId="2" fillId="0" borderId="0" xfId="0" applyFont="1"/>
    <xf numFmtId="0" fontId="6" fillId="0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left"/>
    </xf>
    <xf numFmtId="0" fontId="2" fillId="0" borderId="0" xfId="0" applyFont="1" applyFill="1"/>
    <xf numFmtId="0" fontId="7" fillId="0" borderId="0" xfId="0" applyFont="1"/>
    <xf numFmtId="14" fontId="7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14" fontId="7" fillId="0" borderId="0" xfId="0" applyNumberFormat="1" applyFont="1" applyFill="1" applyAlignment="1">
      <alignment horizontal="right"/>
    </xf>
    <xf numFmtId="1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2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" fontId="7" fillId="0" borderId="0" xfId="0" applyNumberFormat="1" applyFont="1" applyAlignment="1">
      <alignment horizontal="center"/>
    </xf>
    <xf numFmtId="2" fontId="5" fillId="0" borderId="0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2" fontId="0" fillId="0" borderId="0" xfId="0" applyNumberFormat="1"/>
    <xf numFmtId="1" fontId="0" fillId="0" borderId="0" xfId="0" applyNumberFormat="1"/>
    <xf numFmtId="0" fontId="7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" fontId="7" fillId="0" borderId="0" xfId="1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1" applyFont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2" fontId="8" fillId="0" borderId="0" xfId="0" applyNumberFormat="1" applyFont="1" applyFill="1" applyBorder="1" applyAlignment="1">
      <alignment horizontal="left" vertical="center"/>
    </xf>
    <xf numFmtId="2" fontId="8" fillId="0" borderId="0" xfId="0" applyNumberFormat="1" applyFont="1" applyBorder="1" applyAlignment="1">
      <alignment horizontal="left" vertical="center"/>
    </xf>
    <xf numFmtId="9" fontId="7" fillId="0" borderId="1" xfId="2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center" vertical="center"/>
    </xf>
    <xf numFmtId="2" fontId="13" fillId="0" borderId="1" xfId="1" applyNumberFormat="1" applyFont="1" applyFill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2" fontId="17" fillId="0" borderId="0" xfId="0" applyNumberFormat="1" applyFont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2" fontId="16" fillId="2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1" fontId="7" fillId="0" borderId="1" xfId="1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top" wrapText="1"/>
    </xf>
    <xf numFmtId="165" fontId="11" fillId="0" borderId="1" xfId="0" applyNumberFormat="1" applyFont="1" applyBorder="1" applyAlignment="1">
      <alignment horizontal="center" vertical="top" wrapText="1"/>
    </xf>
    <xf numFmtId="165" fontId="13" fillId="0" borderId="1" xfId="1" applyNumberFormat="1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43" fontId="1" fillId="0" borderId="1" xfId="0" applyNumberFormat="1" applyFont="1" applyBorder="1" applyAlignment="1">
      <alignment vertical="top" wrapText="1"/>
    </xf>
    <xf numFmtId="0" fontId="1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164" fontId="19" fillId="4" borderId="1" xfId="0" applyNumberFormat="1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13" fillId="0" borderId="1" xfId="1" applyNumberFormat="1" applyFont="1" applyFill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9" fontId="7" fillId="0" borderId="4" xfId="2" applyNumberFormat="1" applyFont="1" applyBorder="1" applyAlignment="1">
      <alignment horizontal="center" vertical="center"/>
    </xf>
    <xf numFmtId="9" fontId="7" fillId="0" borderId="5" xfId="2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9" fontId="7" fillId="0" borderId="1" xfId="2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5" fillId="0" borderId="0" xfId="1" applyNumberFormat="1" applyFont="1" applyFill="1" applyBorder="1" applyAlignment="1">
      <alignment horizontal="center" vertical="center" wrapText="1"/>
    </xf>
    <xf numFmtId="165" fontId="5" fillId="0" borderId="0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9"/>
  <sheetViews>
    <sheetView tabSelected="1" topLeftCell="Z1" workbookViewId="0">
      <selection activeCell="Z18" sqref="Z18:Z26"/>
    </sheetView>
  </sheetViews>
  <sheetFormatPr defaultColWidth="10.7109375" defaultRowHeight="15"/>
  <cols>
    <col min="1" max="1" width="10.7109375" style="15"/>
    <col min="2" max="2" width="5.140625" style="15" bestFit="1" customWidth="1"/>
    <col min="3" max="3" width="4" style="15" bestFit="1" customWidth="1"/>
    <col min="4" max="4" width="47.28515625" style="15" bestFit="1" customWidth="1"/>
    <col min="5" max="5" width="6.28515625" style="17" bestFit="1" customWidth="1"/>
    <col min="6" max="6" width="4" style="15" bestFit="1" customWidth="1"/>
    <col min="7" max="7" width="9.7109375" style="11" bestFit="1" customWidth="1"/>
    <col min="8" max="8" width="3.85546875" style="15" bestFit="1" customWidth="1"/>
    <col min="9" max="9" width="11.85546875" style="15" bestFit="1" customWidth="1"/>
    <col min="10" max="10" width="15" style="15" bestFit="1" customWidth="1"/>
    <col min="11" max="11" width="13.7109375" style="15" bestFit="1" customWidth="1"/>
    <col min="12" max="12" width="13.28515625" style="15" bestFit="1" customWidth="1"/>
    <col min="13" max="13" width="10" style="15" bestFit="1" customWidth="1"/>
    <col min="14" max="15" width="10.7109375" style="15"/>
    <col min="16" max="16" width="10.7109375" style="17"/>
    <col min="17" max="18" width="10.7109375" style="15"/>
    <col min="19" max="19" width="11.7109375" style="99" bestFit="1" customWidth="1"/>
    <col min="20" max="24" width="11.7109375" style="99" customWidth="1"/>
    <col min="25" max="25" width="10.7109375" style="15"/>
    <col min="26" max="26" width="6.28515625" style="15" bestFit="1" customWidth="1"/>
    <col min="27" max="27" width="4" style="15" bestFit="1" customWidth="1"/>
    <col min="28" max="16384" width="10.7109375" style="15"/>
  </cols>
  <sheetData>
    <row r="1" spans="1:28">
      <c r="A1" s="12" t="s">
        <v>28</v>
      </c>
      <c r="B1" s="13" t="s">
        <v>48</v>
      </c>
      <c r="C1" s="12" t="s">
        <v>27</v>
      </c>
      <c r="D1" s="13" t="s">
        <v>13</v>
      </c>
      <c r="E1" s="12" t="s">
        <v>58</v>
      </c>
      <c r="F1" s="12"/>
      <c r="G1" s="80" t="s">
        <v>102</v>
      </c>
      <c r="H1" s="80" t="s">
        <v>32</v>
      </c>
      <c r="I1" s="80" t="s">
        <v>123</v>
      </c>
      <c r="J1" s="80" t="s">
        <v>124</v>
      </c>
      <c r="K1" s="80" t="s">
        <v>125</v>
      </c>
      <c r="L1" s="80" t="s">
        <v>126</v>
      </c>
      <c r="M1" s="79" t="s">
        <v>87</v>
      </c>
      <c r="O1" s="96" t="s">
        <v>137</v>
      </c>
      <c r="P1" s="97" t="s">
        <v>138</v>
      </c>
      <c r="R1" s="96" t="s">
        <v>27</v>
      </c>
      <c r="S1" s="98" t="s">
        <v>140</v>
      </c>
      <c r="T1" s="98"/>
      <c r="U1" s="98"/>
      <c r="V1" s="98"/>
      <c r="W1" s="98"/>
      <c r="X1" s="98"/>
      <c r="Z1" s="15" t="s">
        <v>58</v>
      </c>
      <c r="AA1" s="20" t="s">
        <v>27</v>
      </c>
      <c r="AB1" s="20"/>
    </row>
    <row r="2" spans="1:28">
      <c r="A2" s="18">
        <v>38621</v>
      </c>
      <c r="B2" s="19">
        <f>A3-A2</f>
        <v>49</v>
      </c>
      <c r="C2" s="20">
        <v>0</v>
      </c>
      <c r="D2" s="21" t="s">
        <v>17</v>
      </c>
      <c r="E2" s="20" t="s">
        <v>33</v>
      </c>
      <c r="F2" s="20"/>
      <c r="G2" s="76" t="s">
        <v>33</v>
      </c>
      <c r="H2" s="81">
        <v>8</v>
      </c>
      <c r="I2" s="76">
        <v>10</v>
      </c>
      <c r="J2" s="76" t="s">
        <v>127</v>
      </c>
      <c r="K2" s="76" t="s">
        <v>127</v>
      </c>
      <c r="L2" s="90">
        <v>0</v>
      </c>
      <c r="M2" s="77">
        <f>B2+B4+B6+B8+B12+B20</f>
        <v>153</v>
      </c>
      <c r="O2" s="20">
        <v>0</v>
      </c>
      <c r="P2" s="17">
        <v>0</v>
      </c>
      <c r="R2" s="20">
        <v>0</v>
      </c>
      <c r="S2" s="99">
        <v>0</v>
      </c>
      <c r="Z2" s="15" t="s">
        <v>33</v>
      </c>
      <c r="AA2" s="19">
        <v>0</v>
      </c>
      <c r="AB2" s="20"/>
    </row>
    <row r="3" spans="1:28" s="21" customFormat="1">
      <c r="A3" s="18">
        <v>38670</v>
      </c>
      <c r="B3" s="19">
        <f t="shared" ref="B3:B25" si="0">A4-A3</f>
        <v>28</v>
      </c>
      <c r="C3" s="19">
        <f t="shared" ref="C3:C26" si="1">C2+(A3-A2)</f>
        <v>49</v>
      </c>
      <c r="D3" s="21" t="s">
        <v>50</v>
      </c>
      <c r="E3" s="20" t="s">
        <v>34</v>
      </c>
      <c r="F3" s="19"/>
      <c r="G3" s="76" t="s">
        <v>34</v>
      </c>
      <c r="H3" s="81">
        <v>6.5</v>
      </c>
      <c r="I3" s="76">
        <v>10</v>
      </c>
      <c r="J3" s="76" t="s">
        <v>127</v>
      </c>
      <c r="K3" s="76" t="s">
        <v>127</v>
      </c>
      <c r="L3" s="90">
        <v>0</v>
      </c>
      <c r="M3" s="78">
        <f>B3</f>
        <v>28</v>
      </c>
      <c r="O3" s="20">
        <v>0</v>
      </c>
      <c r="P3" s="20">
        <v>1000</v>
      </c>
      <c r="R3" s="19">
        <v>49</v>
      </c>
      <c r="S3" s="100">
        <v>0</v>
      </c>
      <c r="T3" s="100"/>
      <c r="U3" s="100"/>
      <c r="V3" s="100"/>
      <c r="W3" s="100"/>
      <c r="X3" s="100"/>
      <c r="Z3" s="21" t="s">
        <v>34</v>
      </c>
      <c r="AA3" s="19">
        <v>49</v>
      </c>
      <c r="AB3" s="20"/>
    </row>
    <row r="4" spans="1:28" s="21" customFormat="1" ht="15.75">
      <c r="A4" s="18">
        <v>38698</v>
      </c>
      <c r="B4" s="19">
        <f t="shared" si="0"/>
        <v>49</v>
      </c>
      <c r="C4" s="19">
        <f t="shared" si="1"/>
        <v>77</v>
      </c>
      <c r="D4" s="21" t="s">
        <v>17</v>
      </c>
      <c r="E4" s="20" t="s">
        <v>33</v>
      </c>
      <c r="F4" s="19"/>
      <c r="G4" s="76" t="s">
        <v>35</v>
      </c>
      <c r="H4" s="82">
        <v>8</v>
      </c>
      <c r="I4" s="76">
        <v>10</v>
      </c>
      <c r="J4" s="76" t="s">
        <v>127</v>
      </c>
      <c r="K4" s="76">
        <v>150</v>
      </c>
      <c r="L4" s="90">
        <v>4.6375011361070095</v>
      </c>
      <c r="M4" s="77">
        <f>B5+B7+B11+B13+B19</f>
        <v>155</v>
      </c>
      <c r="O4" s="19">
        <v>49</v>
      </c>
      <c r="P4" s="20">
        <v>0</v>
      </c>
      <c r="R4" s="19">
        <v>49</v>
      </c>
      <c r="S4" s="100">
        <v>0</v>
      </c>
      <c r="T4" s="100"/>
      <c r="U4" s="100"/>
      <c r="V4" s="100"/>
      <c r="W4" s="100"/>
      <c r="X4" s="100"/>
      <c r="Z4" s="21" t="s">
        <v>33</v>
      </c>
      <c r="AA4" s="19">
        <v>77</v>
      </c>
      <c r="AB4" s="20"/>
    </row>
    <row r="5" spans="1:28" s="21" customFormat="1" ht="15.75">
      <c r="A5" s="18" t="s">
        <v>6</v>
      </c>
      <c r="B5" s="19">
        <f t="shared" si="0"/>
        <v>63</v>
      </c>
      <c r="C5" s="19">
        <f t="shared" si="1"/>
        <v>126</v>
      </c>
      <c r="D5" s="21" t="s">
        <v>19</v>
      </c>
      <c r="E5" s="20" t="s">
        <v>35</v>
      </c>
      <c r="F5" s="19"/>
      <c r="G5" s="76" t="s">
        <v>36</v>
      </c>
      <c r="H5" s="82">
        <v>8</v>
      </c>
      <c r="I5" s="76">
        <v>10</v>
      </c>
      <c r="J5" s="76">
        <v>100</v>
      </c>
      <c r="K5" s="76" t="s">
        <v>127</v>
      </c>
      <c r="L5" s="90">
        <v>4.188440650386327</v>
      </c>
      <c r="M5" s="77">
        <f>B9+B15+B17</f>
        <v>41</v>
      </c>
      <c r="O5" s="19">
        <v>49</v>
      </c>
      <c r="P5" s="20">
        <v>1000</v>
      </c>
      <c r="R5" s="19">
        <v>77</v>
      </c>
      <c r="S5" s="100">
        <v>0</v>
      </c>
      <c r="T5" s="100"/>
      <c r="U5" s="100"/>
      <c r="V5" s="100"/>
      <c r="W5" s="100"/>
      <c r="X5" s="100"/>
      <c r="Z5" s="21" t="s">
        <v>35</v>
      </c>
      <c r="AA5" s="19">
        <v>126</v>
      </c>
      <c r="AB5" s="20"/>
    </row>
    <row r="6" spans="1:28" s="21" customFormat="1" ht="15.75">
      <c r="A6" s="18" t="s">
        <v>7</v>
      </c>
      <c r="B6" s="19">
        <f t="shared" si="0"/>
        <v>15</v>
      </c>
      <c r="C6" s="19">
        <f t="shared" si="1"/>
        <v>189</v>
      </c>
      <c r="D6" s="21" t="s">
        <v>18</v>
      </c>
      <c r="E6" s="20" t="s">
        <v>33</v>
      </c>
      <c r="F6" s="19"/>
      <c r="G6" s="76" t="s">
        <v>37</v>
      </c>
      <c r="H6" s="82">
        <v>8</v>
      </c>
      <c r="I6" s="76">
        <v>10</v>
      </c>
      <c r="J6" s="76">
        <v>100</v>
      </c>
      <c r="K6" s="76">
        <v>150</v>
      </c>
      <c r="L6" s="90">
        <v>8.8259417864933365</v>
      </c>
      <c r="M6" s="77">
        <f>B10+B14+B18</f>
        <v>119</v>
      </c>
      <c r="O6" s="19">
        <v>77</v>
      </c>
      <c r="P6" s="19">
        <v>0</v>
      </c>
      <c r="R6" s="19">
        <v>77</v>
      </c>
      <c r="S6" s="100">
        <v>0</v>
      </c>
      <c r="T6" s="100"/>
      <c r="U6" s="100"/>
      <c r="V6" s="100"/>
      <c r="W6" s="100"/>
      <c r="X6" s="100"/>
      <c r="Z6" s="21" t="s">
        <v>33</v>
      </c>
      <c r="AA6" s="19">
        <v>189</v>
      </c>
      <c r="AB6" s="20"/>
    </row>
    <row r="7" spans="1:28" s="21" customFormat="1" ht="15.75">
      <c r="A7" s="18" t="s">
        <v>0</v>
      </c>
      <c r="B7" s="19">
        <f t="shared" si="0"/>
        <v>8</v>
      </c>
      <c r="C7" s="19">
        <f t="shared" si="1"/>
        <v>204</v>
      </c>
      <c r="D7" s="21" t="s">
        <v>19</v>
      </c>
      <c r="E7" s="20" t="s">
        <v>35</v>
      </c>
      <c r="F7" s="19"/>
      <c r="G7" s="76" t="s">
        <v>38</v>
      </c>
      <c r="H7" s="82">
        <v>8</v>
      </c>
      <c r="I7" s="76">
        <v>10</v>
      </c>
      <c r="J7" s="76">
        <v>10</v>
      </c>
      <c r="K7" s="76" t="s">
        <v>127</v>
      </c>
      <c r="L7" s="90">
        <v>0.4188440650386327</v>
      </c>
      <c r="M7" s="77">
        <f>B16</f>
        <v>36</v>
      </c>
      <c r="O7" s="19">
        <v>77</v>
      </c>
      <c r="P7" s="20">
        <v>1000</v>
      </c>
      <c r="R7" s="19">
        <v>126</v>
      </c>
      <c r="S7" s="100">
        <v>0</v>
      </c>
      <c r="T7" s="100"/>
      <c r="U7" s="100"/>
      <c r="V7" s="100"/>
      <c r="W7" s="100"/>
      <c r="X7" s="100"/>
      <c r="Z7" s="21" t="s">
        <v>35</v>
      </c>
      <c r="AA7" s="19">
        <v>204</v>
      </c>
      <c r="AB7" s="20"/>
    </row>
    <row r="8" spans="1:28" s="21" customFormat="1" ht="15.75">
      <c r="A8" s="18" t="s">
        <v>1</v>
      </c>
      <c r="B8" s="19">
        <f t="shared" si="0"/>
        <v>13</v>
      </c>
      <c r="C8" s="19">
        <f t="shared" si="1"/>
        <v>212</v>
      </c>
      <c r="D8" s="21" t="s">
        <v>18</v>
      </c>
      <c r="E8" s="20" t="s">
        <v>33</v>
      </c>
      <c r="F8" s="19"/>
      <c r="G8" s="76" t="s">
        <v>39</v>
      </c>
      <c r="H8" s="82">
        <v>8</v>
      </c>
      <c r="I8" s="76">
        <v>50</v>
      </c>
      <c r="J8" s="76" t="s">
        <v>127</v>
      </c>
      <c r="K8" s="76" t="s">
        <v>127</v>
      </c>
      <c r="L8" s="90">
        <v>0</v>
      </c>
      <c r="M8" s="77">
        <f>B21</f>
        <v>44</v>
      </c>
      <c r="O8" s="19">
        <v>126</v>
      </c>
      <c r="P8" s="19">
        <v>0</v>
      </c>
      <c r="R8" s="19">
        <v>126</v>
      </c>
      <c r="S8" s="100">
        <v>4.6399999999999997</v>
      </c>
      <c r="T8" s="100"/>
      <c r="U8" s="100"/>
      <c r="V8" s="100"/>
      <c r="W8" s="100"/>
      <c r="X8" s="100"/>
      <c r="Z8" s="21" t="s">
        <v>33</v>
      </c>
      <c r="AA8" s="19">
        <v>212</v>
      </c>
      <c r="AB8" s="20"/>
    </row>
    <row r="9" spans="1:28" s="21" customFormat="1" ht="15.75">
      <c r="A9" s="18" t="s">
        <v>2</v>
      </c>
      <c r="B9" s="19">
        <f t="shared" si="0"/>
        <v>14</v>
      </c>
      <c r="C9" s="19">
        <f t="shared" si="1"/>
        <v>225</v>
      </c>
      <c r="D9" s="21" t="s">
        <v>20</v>
      </c>
      <c r="E9" s="20" t="s">
        <v>36</v>
      </c>
      <c r="F9" s="19"/>
      <c r="G9" s="76" t="s">
        <v>40</v>
      </c>
      <c r="H9" s="82">
        <v>8</v>
      </c>
      <c r="I9" s="76">
        <v>50</v>
      </c>
      <c r="J9" s="76" t="s">
        <v>127</v>
      </c>
      <c r="K9" s="76">
        <v>150</v>
      </c>
      <c r="L9" s="90">
        <v>0.92808828625210449</v>
      </c>
      <c r="M9" s="77">
        <f>B22</f>
        <v>41</v>
      </c>
      <c r="O9" s="19">
        <v>126</v>
      </c>
      <c r="P9" s="20">
        <v>1000</v>
      </c>
      <c r="R9" s="19">
        <v>189</v>
      </c>
      <c r="S9" s="100">
        <v>4.6399999999999997</v>
      </c>
      <c r="T9" s="100"/>
      <c r="U9" s="100"/>
      <c r="V9" s="100"/>
      <c r="W9" s="100"/>
      <c r="X9" s="100"/>
      <c r="Z9" s="21" t="s">
        <v>36</v>
      </c>
      <c r="AA9" s="19">
        <v>225</v>
      </c>
      <c r="AB9" s="20"/>
    </row>
    <row r="10" spans="1:28" s="21" customFormat="1" ht="15.75">
      <c r="A10" s="18">
        <v>38860</v>
      </c>
      <c r="B10" s="19">
        <f t="shared" si="0"/>
        <v>20</v>
      </c>
      <c r="C10" s="19">
        <f t="shared" si="1"/>
        <v>239</v>
      </c>
      <c r="D10" s="21" t="s">
        <v>21</v>
      </c>
      <c r="E10" s="20" t="s">
        <v>37</v>
      </c>
      <c r="F10" s="19"/>
      <c r="G10" s="76" t="s">
        <v>41</v>
      </c>
      <c r="H10" s="82">
        <v>8</v>
      </c>
      <c r="I10" s="76">
        <v>50</v>
      </c>
      <c r="J10" s="76">
        <v>100</v>
      </c>
      <c r="K10" s="76">
        <v>150</v>
      </c>
      <c r="L10" s="90">
        <v>1.7663075321774815</v>
      </c>
      <c r="M10" s="77">
        <f>B23+B25</f>
        <v>202</v>
      </c>
      <c r="O10" s="19">
        <v>189</v>
      </c>
      <c r="P10" s="17">
        <v>0</v>
      </c>
      <c r="R10" s="19">
        <v>189</v>
      </c>
      <c r="S10" s="100">
        <v>0</v>
      </c>
      <c r="T10" s="100"/>
      <c r="U10" s="100"/>
      <c r="V10" s="100"/>
      <c r="W10" s="100"/>
      <c r="X10" s="100"/>
      <c r="Z10" s="21" t="s">
        <v>37</v>
      </c>
      <c r="AA10" s="19">
        <v>239</v>
      </c>
      <c r="AB10" s="20"/>
    </row>
    <row r="11" spans="1:28" s="21" customFormat="1" ht="15.75">
      <c r="A11" s="18" t="s">
        <v>14</v>
      </c>
      <c r="B11" s="19">
        <f t="shared" si="0"/>
        <v>35</v>
      </c>
      <c r="C11" s="19">
        <f t="shared" si="1"/>
        <v>259</v>
      </c>
      <c r="D11" s="21" t="s">
        <v>19</v>
      </c>
      <c r="E11" s="20" t="s">
        <v>35</v>
      </c>
      <c r="F11" s="19"/>
      <c r="G11" s="76" t="s">
        <v>59</v>
      </c>
      <c r="H11" s="82">
        <v>8</v>
      </c>
      <c r="I11" s="76">
        <v>50</v>
      </c>
      <c r="J11" s="76">
        <v>150</v>
      </c>
      <c r="K11" s="76">
        <v>150</v>
      </c>
      <c r="L11" s="90">
        <v>2.1854171551401702</v>
      </c>
      <c r="M11" s="77">
        <f>B24</f>
        <v>60</v>
      </c>
      <c r="O11" s="19">
        <v>189</v>
      </c>
      <c r="P11" s="20">
        <v>1000</v>
      </c>
      <c r="R11" s="19">
        <v>204</v>
      </c>
      <c r="S11" s="100">
        <v>0</v>
      </c>
      <c r="T11" s="100"/>
      <c r="U11" s="100"/>
      <c r="V11" s="100"/>
      <c r="W11" s="100"/>
      <c r="X11" s="100"/>
      <c r="Z11" s="21" t="s">
        <v>35</v>
      </c>
      <c r="AA11" s="19">
        <v>259</v>
      </c>
      <c r="AB11" s="20"/>
    </row>
    <row r="12" spans="1:28" s="21" customFormat="1">
      <c r="A12" s="18" t="s">
        <v>10</v>
      </c>
      <c r="B12" s="19">
        <f t="shared" si="0"/>
        <v>14</v>
      </c>
      <c r="C12" s="19">
        <f t="shared" si="1"/>
        <v>294</v>
      </c>
      <c r="D12" s="21" t="s">
        <v>18</v>
      </c>
      <c r="E12" s="20" t="s">
        <v>33</v>
      </c>
      <c r="F12" s="19"/>
      <c r="M12" s="30"/>
      <c r="O12" s="19">
        <v>204</v>
      </c>
      <c r="P12" s="20">
        <v>0</v>
      </c>
      <c r="R12" s="19">
        <v>204</v>
      </c>
      <c r="S12" s="100">
        <v>4.6399999999999997</v>
      </c>
      <c r="T12" s="100"/>
      <c r="U12" s="100"/>
      <c r="V12" s="100"/>
      <c r="W12" s="100"/>
      <c r="X12" s="100"/>
      <c r="Z12" s="21" t="s">
        <v>33</v>
      </c>
      <c r="AA12" s="19">
        <v>294</v>
      </c>
      <c r="AB12" s="20"/>
    </row>
    <row r="13" spans="1:28" s="21" customFormat="1">
      <c r="A13" s="18" t="s">
        <v>8</v>
      </c>
      <c r="B13" s="19">
        <f t="shared" si="0"/>
        <v>14</v>
      </c>
      <c r="C13" s="19">
        <f t="shared" si="1"/>
        <v>308</v>
      </c>
      <c r="D13" s="21" t="s">
        <v>19</v>
      </c>
      <c r="E13" s="20" t="s">
        <v>35</v>
      </c>
      <c r="F13" s="19"/>
      <c r="L13" s="44" t="s">
        <v>87</v>
      </c>
      <c r="M13" s="38">
        <f>SUM(M2:M11)</f>
        <v>879</v>
      </c>
      <c r="O13" s="19">
        <v>204</v>
      </c>
      <c r="P13" s="20">
        <v>1000</v>
      </c>
      <c r="R13" s="19">
        <v>212</v>
      </c>
      <c r="S13" s="100">
        <v>4.6399999999999997</v>
      </c>
      <c r="T13" s="100"/>
      <c r="U13" s="100"/>
      <c r="V13" s="100"/>
      <c r="W13" s="100"/>
      <c r="X13" s="100"/>
      <c r="Z13" s="21" t="s">
        <v>35</v>
      </c>
      <c r="AA13" s="19">
        <v>308</v>
      </c>
      <c r="AB13" s="20"/>
    </row>
    <row r="14" spans="1:28" s="21" customFormat="1">
      <c r="A14" s="18" t="s">
        <v>9</v>
      </c>
      <c r="B14" s="19">
        <f t="shared" si="0"/>
        <v>14</v>
      </c>
      <c r="C14" s="19">
        <f t="shared" si="1"/>
        <v>322</v>
      </c>
      <c r="D14" s="21" t="s">
        <v>21</v>
      </c>
      <c r="E14" s="20" t="s">
        <v>37</v>
      </c>
      <c r="F14" s="19"/>
      <c r="H14" s="30"/>
      <c r="O14" s="19">
        <v>212</v>
      </c>
      <c r="P14" s="19">
        <v>0</v>
      </c>
      <c r="R14" s="19">
        <v>212</v>
      </c>
      <c r="S14" s="100">
        <v>0</v>
      </c>
      <c r="T14" s="100"/>
      <c r="U14" s="100"/>
      <c r="V14" s="100"/>
      <c r="W14" s="100"/>
      <c r="X14" s="100"/>
      <c r="Z14" s="21" t="s">
        <v>37</v>
      </c>
      <c r="AA14" s="19">
        <v>322</v>
      </c>
      <c r="AB14" s="20"/>
    </row>
    <row r="15" spans="1:28" s="21" customFormat="1">
      <c r="A15" s="18" t="s">
        <v>11</v>
      </c>
      <c r="B15" s="19">
        <f t="shared" si="0"/>
        <v>8</v>
      </c>
      <c r="C15" s="19">
        <f t="shared" si="1"/>
        <v>336</v>
      </c>
      <c r="D15" s="21" t="s">
        <v>20</v>
      </c>
      <c r="E15" s="20" t="s">
        <v>36</v>
      </c>
      <c r="F15" s="19"/>
      <c r="H15" s="30"/>
      <c r="L15" s="45" t="s">
        <v>88</v>
      </c>
      <c r="M15" s="36">
        <f>M13-M3</f>
        <v>851</v>
      </c>
      <c r="O15" s="19">
        <v>212</v>
      </c>
      <c r="P15" s="20">
        <v>1000</v>
      </c>
      <c r="R15" s="19">
        <v>225</v>
      </c>
      <c r="S15" s="99">
        <v>0</v>
      </c>
      <c r="T15" s="99"/>
      <c r="U15" s="99"/>
      <c r="V15" s="99"/>
      <c r="W15" s="99"/>
      <c r="X15" s="99"/>
      <c r="Z15" s="21" t="s">
        <v>36</v>
      </c>
      <c r="AA15" s="19">
        <v>336</v>
      </c>
      <c r="AB15" s="20"/>
    </row>
    <row r="16" spans="1:28" s="21" customFormat="1">
      <c r="A16" s="18" t="s">
        <v>12</v>
      </c>
      <c r="B16" s="19">
        <f t="shared" si="0"/>
        <v>36</v>
      </c>
      <c r="C16" s="19">
        <f t="shared" si="1"/>
        <v>344</v>
      </c>
      <c r="D16" s="21" t="s">
        <v>22</v>
      </c>
      <c r="E16" s="20" t="s">
        <v>38</v>
      </c>
      <c r="F16" s="19"/>
      <c r="L16" s="45" t="s">
        <v>89</v>
      </c>
      <c r="M16" s="36">
        <f>M3</f>
        <v>28</v>
      </c>
      <c r="O16" s="19">
        <v>225</v>
      </c>
      <c r="P16" s="19">
        <v>0</v>
      </c>
      <c r="R16" s="19">
        <v>226</v>
      </c>
      <c r="S16" s="100">
        <v>4.1900000000000004</v>
      </c>
      <c r="T16" s="100"/>
      <c r="U16" s="100"/>
      <c r="V16" s="100"/>
      <c r="W16" s="100"/>
      <c r="X16" s="100"/>
      <c r="Z16" s="21" t="s">
        <v>38</v>
      </c>
      <c r="AA16" s="19">
        <v>344</v>
      </c>
      <c r="AB16" s="20"/>
    </row>
    <row r="17" spans="1:28" s="21" customFormat="1">
      <c r="A17" s="18" t="s">
        <v>3</v>
      </c>
      <c r="B17" s="19">
        <f t="shared" si="0"/>
        <v>19</v>
      </c>
      <c r="C17" s="19">
        <f t="shared" si="1"/>
        <v>380</v>
      </c>
      <c r="D17" s="21" t="s">
        <v>20</v>
      </c>
      <c r="E17" s="20" t="s">
        <v>36</v>
      </c>
      <c r="F17" s="19"/>
      <c r="O17" s="19">
        <v>225</v>
      </c>
      <c r="P17" s="20">
        <v>1000</v>
      </c>
      <c r="R17" s="19">
        <v>239</v>
      </c>
      <c r="S17" s="100">
        <v>4.1900000000000004</v>
      </c>
      <c r="T17" s="100"/>
      <c r="U17" s="100"/>
      <c r="V17" s="100"/>
      <c r="W17" s="100"/>
      <c r="X17" s="100"/>
      <c r="Z17" s="21" t="s">
        <v>36</v>
      </c>
      <c r="AA17" s="19">
        <v>380</v>
      </c>
      <c r="AB17" s="20"/>
    </row>
    <row r="18" spans="1:28" s="21" customFormat="1">
      <c r="A18" s="18" t="s">
        <v>15</v>
      </c>
      <c r="B18" s="19">
        <f t="shared" si="0"/>
        <v>85</v>
      </c>
      <c r="C18" s="19">
        <f t="shared" si="1"/>
        <v>399</v>
      </c>
      <c r="D18" s="21" t="s">
        <v>21</v>
      </c>
      <c r="E18" s="20" t="s">
        <v>37</v>
      </c>
      <c r="F18" s="19"/>
      <c r="O18" s="19">
        <v>239</v>
      </c>
      <c r="P18" s="17">
        <v>0</v>
      </c>
      <c r="R18" s="19">
        <v>239</v>
      </c>
      <c r="S18" s="100">
        <v>8.83</v>
      </c>
      <c r="T18" s="100"/>
      <c r="U18" s="100"/>
      <c r="V18" s="100"/>
      <c r="W18" s="100"/>
      <c r="X18" s="100"/>
      <c r="Z18" s="21" t="s">
        <v>37</v>
      </c>
      <c r="AA18" s="19">
        <v>399</v>
      </c>
      <c r="AB18" s="20"/>
    </row>
    <row r="19" spans="1:28" s="21" customFormat="1">
      <c r="A19" s="18">
        <v>39105</v>
      </c>
      <c r="B19" s="19">
        <f t="shared" si="0"/>
        <v>35</v>
      </c>
      <c r="C19" s="19">
        <f t="shared" si="1"/>
        <v>484</v>
      </c>
      <c r="D19" s="21" t="s">
        <v>19</v>
      </c>
      <c r="E19" s="20" t="s">
        <v>35</v>
      </c>
      <c r="F19" s="19"/>
      <c r="G19" s="11"/>
      <c r="O19" s="19">
        <v>239</v>
      </c>
      <c r="P19" s="20">
        <v>1000</v>
      </c>
      <c r="R19" s="19">
        <v>259</v>
      </c>
      <c r="S19" s="100">
        <v>8.83</v>
      </c>
      <c r="T19" s="100"/>
      <c r="U19" s="100"/>
      <c r="V19" s="100"/>
      <c r="W19" s="100"/>
      <c r="X19" s="100"/>
      <c r="Z19" s="21" t="s">
        <v>35</v>
      </c>
      <c r="AA19" s="19">
        <v>484</v>
      </c>
      <c r="AB19" s="20"/>
    </row>
    <row r="20" spans="1:28" s="21" customFormat="1">
      <c r="A20" s="18" t="s">
        <v>5</v>
      </c>
      <c r="B20" s="19">
        <f t="shared" si="0"/>
        <v>13</v>
      </c>
      <c r="C20" s="19">
        <f t="shared" si="1"/>
        <v>519</v>
      </c>
      <c r="D20" s="21" t="s">
        <v>18</v>
      </c>
      <c r="E20" s="20" t="s">
        <v>33</v>
      </c>
      <c r="F20" s="19"/>
      <c r="G20" s="11"/>
      <c r="O20" s="19">
        <v>259</v>
      </c>
      <c r="P20" s="20">
        <v>0</v>
      </c>
      <c r="R20" s="19">
        <v>259</v>
      </c>
      <c r="S20" s="99">
        <v>4.6399999999999997</v>
      </c>
      <c r="T20" s="99"/>
      <c r="U20" s="99"/>
      <c r="V20" s="99"/>
      <c r="W20" s="99"/>
      <c r="X20" s="99"/>
      <c r="Z20" s="21" t="s">
        <v>33</v>
      </c>
      <c r="AA20" s="19">
        <v>519</v>
      </c>
      <c r="AB20" s="20"/>
    </row>
    <row r="21" spans="1:28" s="21" customFormat="1">
      <c r="A21" s="18" t="s">
        <v>16</v>
      </c>
      <c r="B21" s="19">
        <f t="shared" si="0"/>
        <v>44</v>
      </c>
      <c r="C21" s="19">
        <f t="shared" si="1"/>
        <v>532</v>
      </c>
      <c r="D21" s="21" t="s">
        <v>23</v>
      </c>
      <c r="E21" s="20" t="s">
        <v>39</v>
      </c>
      <c r="F21" s="19"/>
      <c r="G21" s="11"/>
      <c r="O21" s="19">
        <v>259</v>
      </c>
      <c r="P21" s="20">
        <v>1000</v>
      </c>
      <c r="R21" s="19">
        <v>294</v>
      </c>
      <c r="S21" s="100">
        <v>4.6399999999999997</v>
      </c>
      <c r="T21" s="100"/>
      <c r="U21" s="100"/>
      <c r="V21" s="100"/>
      <c r="W21" s="100"/>
      <c r="X21" s="100"/>
      <c r="Z21" s="21" t="s">
        <v>39</v>
      </c>
      <c r="AA21" s="19">
        <v>532</v>
      </c>
      <c r="AB21" s="20"/>
    </row>
    <row r="22" spans="1:28" s="21" customFormat="1">
      <c r="A22" s="18" t="s">
        <v>4</v>
      </c>
      <c r="B22" s="19">
        <f t="shared" si="0"/>
        <v>41</v>
      </c>
      <c r="C22" s="19">
        <f t="shared" si="1"/>
        <v>576</v>
      </c>
      <c r="D22" s="21" t="s">
        <v>24</v>
      </c>
      <c r="E22" s="20" t="s">
        <v>40</v>
      </c>
      <c r="F22" s="19"/>
      <c r="G22" s="11"/>
      <c r="O22" s="19">
        <v>294</v>
      </c>
      <c r="P22" s="19">
        <v>0</v>
      </c>
      <c r="R22" s="19">
        <v>294</v>
      </c>
      <c r="S22" s="100">
        <v>0</v>
      </c>
      <c r="T22" s="100"/>
      <c r="U22" s="100"/>
      <c r="V22" s="100"/>
      <c r="W22" s="100"/>
      <c r="X22" s="100"/>
      <c r="Z22" s="21" t="s">
        <v>40</v>
      </c>
      <c r="AA22" s="19">
        <v>576</v>
      </c>
      <c r="AB22" s="20"/>
    </row>
    <row r="23" spans="1:28" s="21" customFormat="1">
      <c r="A23" s="18">
        <v>39238</v>
      </c>
      <c r="B23" s="19">
        <f t="shared" si="0"/>
        <v>9</v>
      </c>
      <c r="C23" s="19">
        <f t="shared" si="1"/>
        <v>617</v>
      </c>
      <c r="D23" s="21" t="s">
        <v>25</v>
      </c>
      <c r="E23" s="20" t="s">
        <v>41</v>
      </c>
      <c r="F23" s="19"/>
      <c r="G23" s="11"/>
      <c r="O23" s="19">
        <v>294</v>
      </c>
      <c r="P23" s="20">
        <v>1000</v>
      </c>
      <c r="R23" s="19">
        <v>308</v>
      </c>
      <c r="S23" s="100">
        <v>0</v>
      </c>
      <c r="T23" s="100"/>
      <c r="U23" s="100"/>
      <c r="V23" s="100"/>
      <c r="W23" s="100"/>
      <c r="X23" s="100"/>
      <c r="Z23" s="21" t="s">
        <v>41</v>
      </c>
      <c r="AA23" s="19">
        <v>617</v>
      </c>
      <c r="AB23" s="20"/>
    </row>
    <row r="24" spans="1:28" s="21" customFormat="1">
      <c r="A24" s="18">
        <v>39247</v>
      </c>
      <c r="B24" s="19">
        <f t="shared" si="0"/>
        <v>60</v>
      </c>
      <c r="C24" s="19">
        <f t="shared" si="1"/>
        <v>626</v>
      </c>
      <c r="D24" s="21" t="s">
        <v>26</v>
      </c>
      <c r="E24" s="20" t="s">
        <v>59</v>
      </c>
      <c r="F24" s="19"/>
      <c r="G24" s="11"/>
      <c r="O24" s="19">
        <v>308</v>
      </c>
      <c r="P24" s="19">
        <v>0</v>
      </c>
      <c r="R24" s="19">
        <v>308</v>
      </c>
      <c r="S24" s="100">
        <v>4.6399999999999997</v>
      </c>
      <c r="T24" s="100"/>
      <c r="U24" s="100"/>
      <c r="V24" s="100"/>
      <c r="W24" s="100"/>
      <c r="X24" s="100"/>
      <c r="Z24" s="21" t="s">
        <v>59</v>
      </c>
      <c r="AA24" s="19">
        <v>626</v>
      </c>
      <c r="AB24" s="20"/>
    </row>
    <row r="25" spans="1:28" s="21" customFormat="1">
      <c r="A25" s="18">
        <v>39307</v>
      </c>
      <c r="B25" s="19">
        <f t="shared" si="0"/>
        <v>193</v>
      </c>
      <c r="C25" s="19">
        <f t="shared" si="1"/>
        <v>686</v>
      </c>
      <c r="D25" s="21" t="s">
        <v>21</v>
      </c>
      <c r="E25" s="20" t="s">
        <v>41</v>
      </c>
      <c r="F25" s="19"/>
      <c r="G25" s="14"/>
      <c r="O25" s="19">
        <v>308</v>
      </c>
      <c r="P25" s="20">
        <v>1000</v>
      </c>
      <c r="R25" s="19">
        <v>322</v>
      </c>
      <c r="S25" s="100">
        <v>4.6399999999999997</v>
      </c>
      <c r="T25" s="100"/>
      <c r="U25" s="100"/>
      <c r="V25" s="100"/>
      <c r="W25" s="100"/>
      <c r="X25" s="100"/>
      <c r="Z25" s="21" t="s">
        <v>41</v>
      </c>
      <c r="AA25" s="19">
        <v>686</v>
      </c>
      <c r="AB25" s="20"/>
    </row>
    <row r="26" spans="1:28" s="21" customFormat="1">
      <c r="A26" s="18">
        <v>39500</v>
      </c>
      <c r="B26" s="19"/>
      <c r="C26" s="19">
        <f t="shared" si="1"/>
        <v>879</v>
      </c>
      <c r="D26" s="21" t="s">
        <v>42</v>
      </c>
      <c r="E26" s="20"/>
      <c r="F26" s="19"/>
      <c r="G26" s="11"/>
      <c r="O26" s="19">
        <v>322</v>
      </c>
      <c r="P26" s="17">
        <v>0</v>
      </c>
      <c r="R26" s="19">
        <v>322</v>
      </c>
      <c r="S26" s="100">
        <v>8.83</v>
      </c>
      <c r="T26" s="100"/>
      <c r="U26" s="100"/>
      <c r="V26" s="100"/>
      <c r="W26" s="100"/>
      <c r="X26" s="100"/>
      <c r="AA26" s="21">
        <v>879</v>
      </c>
    </row>
    <row r="27" spans="1:28" s="21" customFormat="1">
      <c r="A27" s="16"/>
      <c r="B27" s="24">
        <f>SUM(B2:B25)</f>
        <v>879</v>
      </c>
      <c r="C27" s="17"/>
      <c r="D27" s="15"/>
      <c r="E27" s="17"/>
      <c r="F27" s="17"/>
      <c r="G27" s="11"/>
      <c r="H27" s="15"/>
      <c r="I27" s="15"/>
      <c r="J27" s="15"/>
      <c r="K27" s="15"/>
      <c r="L27" s="15"/>
      <c r="M27" s="15"/>
      <c r="O27" s="19">
        <v>322</v>
      </c>
      <c r="P27" s="20">
        <v>1000</v>
      </c>
      <c r="R27" s="19">
        <v>336</v>
      </c>
      <c r="S27" s="100">
        <v>8.83</v>
      </c>
      <c r="T27" s="100"/>
      <c r="U27" s="100"/>
      <c r="V27" s="100"/>
      <c r="W27" s="100"/>
      <c r="X27" s="100"/>
    </row>
    <row r="28" spans="1:28">
      <c r="A28" s="16"/>
      <c r="B28" s="17"/>
      <c r="C28" s="17"/>
      <c r="F28" s="17"/>
      <c r="O28" s="19">
        <v>336</v>
      </c>
      <c r="P28" s="20">
        <v>0</v>
      </c>
      <c r="R28" s="19">
        <v>336</v>
      </c>
      <c r="S28" s="100">
        <v>4.1900000000000004</v>
      </c>
      <c r="T28" s="100"/>
      <c r="U28" s="100"/>
      <c r="V28" s="100"/>
      <c r="W28" s="100"/>
      <c r="X28" s="100"/>
    </row>
    <row r="29" spans="1:28">
      <c r="A29" s="16"/>
      <c r="B29" s="17"/>
      <c r="C29" s="17"/>
      <c r="F29" s="17"/>
      <c r="O29" s="19">
        <v>336</v>
      </c>
      <c r="P29" s="20">
        <v>1000</v>
      </c>
      <c r="R29" s="19">
        <v>344</v>
      </c>
      <c r="S29" s="100">
        <v>4.1900000000000004</v>
      </c>
      <c r="T29" s="100"/>
      <c r="U29" s="100"/>
      <c r="V29" s="100"/>
      <c r="W29" s="100"/>
      <c r="X29" s="100"/>
    </row>
    <row r="30" spans="1:28">
      <c r="A30" s="16"/>
      <c r="B30" s="17"/>
      <c r="C30" s="17"/>
      <c r="F30" s="17"/>
      <c r="O30" s="19">
        <v>344</v>
      </c>
      <c r="P30" s="19">
        <v>0</v>
      </c>
      <c r="R30" s="19">
        <v>344</v>
      </c>
      <c r="S30" s="100">
        <v>0.42</v>
      </c>
      <c r="T30" s="100"/>
      <c r="U30" s="100"/>
      <c r="V30" s="100"/>
      <c r="W30" s="100"/>
      <c r="X30" s="100"/>
    </row>
    <row r="31" spans="1:28">
      <c r="A31" s="16"/>
      <c r="B31" s="17"/>
      <c r="C31" s="17"/>
      <c r="F31" s="17"/>
      <c r="O31" s="19">
        <v>344</v>
      </c>
      <c r="P31" s="20">
        <v>1000</v>
      </c>
      <c r="R31" s="19">
        <v>380</v>
      </c>
      <c r="S31" s="99">
        <v>0.42</v>
      </c>
    </row>
    <row r="32" spans="1:28">
      <c r="A32" s="16"/>
      <c r="B32" s="17"/>
      <c r="C32" s="17"/>
      <c r="F32" s="17"/>
      <c r="O32" s="19">
        <v>380</v>
      </c>
      <c r="P32" s="19">
        <v>0</v>
      </c>
      <c r="R32" s="19">
        <v>380</v>
      </c>
      <c r="S32" s="100">
        <v>4.1900000000000004</v>
      </c>
      <c r="T32" s="100"/>
      <c r="U32" s="100"/>
      <c r="V32" s="100"/>
      <c r="W32" s="100"/>
      <c r="X32" s="100"/>
    </row>
    <row r="33" spans="1:24">
      <c r="A33" s="16"/>
      <c r="B33" s="17"/>
      <c r="C33" s="17"/>
      <c r="F33" s="17"/>
      <c r="O33" s="19">
        <v>380</v>
      </c>
      <c r="P33" s="20">
        <v>1000</v>
      </c>
      <c r="R33" s="19">
        <v>399</v>
      </c>
      <c r="S33" s="100">
        <v>4.1900000000000004</v>
      </c>
      <c r="T33" s="100"/>
      <c r="U33" s="100"/>
      <c r="V33" s="100"/>
      <c r="W33" s="100"/>
      <c r="X33" s="100"/>
    </row>
    <row r="34" spans="1:24">
      <c r="A34" s="16"/>
      <c r="B34" s="17"/>
      <c r="C34" s="17"/>
      <c r="F34" s="17"/>
      <c r="O34" s="19">
        <v>399</v>
      </c>
      <c r="P34" s="17">
        <v>0</v>
      </c>
      <c r="R34" s="19">
        <v>399</v>
      </c>
      <c r="S34" s="100">
        <v>8.83</v>
      </c>
      <c r="T34" s="100"/>
      <c r="U34" s="100"/>
      <c r="V34" s="100"/>
      <c r="W34" s="100"/>
      <c r="X34" s="100"/>
    </row>
    <row r="35" spans="1:24">
      <c r="A35" s="16"/>
      <c r="B35" s="17"/>
      <c r="C35" s="17"/>
      <c r="F35" s="17"/>
      <c r="O35" s="19">
        <v>399</v>
      </c>
      <c r="P35" s="20">
        <v>1000</v>
      </c>
      <c r="R35" s="19">
        <v>450</v>
      </c>
      <c r="S35" s="100">
        <v>8.83</v>
      </c>
      <c r="T35" s="100"/>
      <c r="U35" s="100"/>
      <c r="V35" s="100"/>
      <c r="W35" s="100"/>
      <c r="X35" s="100"/>
    </row>
    <row r="36" spans="1:24">
      <c r="A36" s="16"/>
      <c r="B36" s="17"/>
      <c r="C36" s="17"/>
      <c r="F36" s="17"/>
      <c r="O36" s="19">
        <v>484</v>
      </c>
      <c r="P36" s="20">
        <v>0</v>
      </c>
      <c r="R36" s="19">
        <v>484</v>
      </c>
      <c r="S36" s="100">
        <v>8.83</v>
      </c>
      <c r="T36" s="100"/>
      <c r="U36" s="100"/>
      <c r="V36" s="100"/>
      <c r="W36" s="100"/>
      <c r="X36" s="100"/>
    </row>
    <row r="37" spans="1:24">
      <c r="A37" s="16"/>
      <c r="B37" s="17"/>
      <c r="C37" s="17"/>
      <c r="F37" s="17"/>
      <c r="O37" s="19">
        <v>484</v>
      </c>
      <c r="P37" s="20">
        <v>1000</v>
      </c>
      <c r="R37" s="19">
        <v>484</v>
      </c>
      <c r="S37" s="100">
        <v>4.6399999999999997</v>
      </c>
      <c r="T37" s="100"/>
      <c r="U37" s="100"/>
      <c r="V37" s="100"/>
      <c r="W37" s="100"/>
      <c r="X37" s="100"/>
    </row>
    <row r="38" spans="1:24">
      <c r="A38" s="16"/>
      <c r="B38" s="17"/>
      <c r="C38" s="17"/>
      <c r="F38" s="17"/>
      <c r="O38" s="19">
        <v>519</v>
      </c>
      <c r="P38" s="19">
        <v>0</v>
      </c>
      <c r="R38" s="19">
        <v>519</v>
      </c>
      <c r="S38" s="99">
        <v>4.6399999999999997</v>
      </c>
    </row>
    <row r="39" spans="1:24">
      <c r="A39" s="16"/>
      <c r="B39" s="17"/>
      <c r="C39" s="17"/>
      <c r="F39" s="17"/>
      <c r="O39" s="19">
        <v>519</v>
      </c>
      <c r="P39" s="20">
        <v>1000</v>
      </c>
      <c r="R39" s="19">
        <v>519</v>
      </c>
      <c r="S39" s="99">
        <v>0</v>
      </c>
    </row>
    <row r="40" spans="1:24">
      <c r="A40" s="16"/>
      <c r="B40" s="17"/>
      <c r="C40" s="17"/>
      <c r="F40" s="17"/>
      <c r="O40" s="19">
        <v>532</v>
      </c>
      <c r="P40" s="19">
        <v>0</v>
      </c>
      <c r="R40" s="19">
        <v>532</v>
      </c>
      <c r="S40" s="99">
        <v>0</v>
      </c>
    </row>
    <row r="41" spans="1:24">
      <c r="A41" s="16"/>
      <c r="B41" s="17"/>
      <c r="C41" s="17"/>
      <c r="F41" s="17"/>
      <c r="O41" s="19">
        <v>532</v>
      </c>
      <c r="P41" s="20">
        <v>1000</v>
      </c>
      <c r="R41" s="19">
        <v>532</v>
      </c>
      <c r="S41" s="99">
        <v>0</v>
      </c>
    </row>
    <row r="42" spans="1:24">
      <c r="A42" s="16"/>
      <c r="B42" s="17"/>
      <c r="C42" s="17"/>
      <c r="F42" s="17"/>
      <c r="O42" s="19">
        <v>576</v>
      </c>
      <c r="P42" s="17">
        <v>0</v>
      </c>
      <c r="R42" s="19">
        <v>576</v>
      </c>
      <c r="S42" s="99">
        <v>0</v>
      </c>
    </row>
    <row r="43" spans="1:24">
      <c r="A43" s="16"/>
      <c r="B43" s="17"/>
      <c r="C43" s="17"/>
      <c r="F43" s="17"/>
      <c r="O43" s="19">
        <v>576</v>
      </c>
      <c r="P43" s="20">
        <v>1000</v>
      </c>
      <c r="R43" s="19">
        <v>576</v>
      </c>
      <c r="S43" s="99">
        <v>0.93</v>
      </c>
    </row>
    <row r="44" spans="1:24">
      <c r="A44" s="16"/>
      <c r="B44" s="17"/>
      <c r="C44" s="17"/>
      <c r="F44" s="17"/>
      <c r="O44" s="19">
        <v>617</v>
      </c>
      <c r="P44" s="20">
        <v>0</v>
      </c>
      <c r="R44" s="19">
        <v>617</v>
      </c>
      <c r="S44" s="99">
        <v>0.93</v>
      </c>
    </row>
    <row r="45" spans="1:24">
      <c r="A45" s="16"/>
      <c r="B45" s="17"/>
      <c r="C45" s="17"/>
      <c r="F45" s="17"/>
      <c r="O45" s="19">
        <v>617</v>
      </c>
      <c r="P45" s="20">
        <v>1000</v>
      </c>
      <c r="R45" s="19">
        <v>617</v>
      </c>
      <c r="S45" s="99">
        <v>1.77</v>
      </c>
    </row>
    <row r="46" spans="1:24">
      <c r="O46" s="19">
        <v>626</v>
      </c>
      <c r="P46" s="19">
        <v>0</v>
      </c>
      <c r="R46" s="19">
        <v>626</v>
      </c>
      <c r="S46" s="99">
        <v>1.77</v>
      </c>
    </row>
    <row r="47" spans="1:24">
      <c r="O47" s="19">
        <v>626</v>
      </c>
      <c r="P47" s="20">
        <v>1000</v>
      </c>
      <c r="R47" s="19">
        <v>626</v>
      </c>
      <c r="S47" s="99">
        <v>2.19</v>
      </c>
    </row>
    <row r="48" spans="1:24">
      <c r="O48" s="19">
        <v>686</v>
      </c>
      <c r="P48" s="19">
        <v>0</v>
      </c>
      <c r="R48" s="19">
        <v>675</v>
      </c>
      <c r="S48" s="99">
        <v>2.19</v>
      </c>
    </row>
    <row r="49" spans="4:19">
      <c r="O49" s="19">
        <v>686</v>
      </c>
      <c r="P49" s="20">
        <v>1000</v>
      </c>
      <c r="R49" s="17">
        <v>686</v>
      </c>
      <c r="S49" s="99">
        <v>2.19</v>
      </c>
    </row>
    <row r="50" spans="4:19">
      <c r="O50" s="19"/>
      <c r="P50" s="19"/>
      <c r="R50" s="17">
        <v>686</v>
      </c>
      <c r="S50" s="99">
        <v>1.77</v>
      </c>
    </row>
    <row r="51" spans="4:19">
      <c r="O51" s="17"/>
      <c r="P51" s="19"/>
      <c r="R51" s="17">
        <v>879</v>
      </c>
      <c r="S51" s="99">
        <v>1.77</v>
      </c>
    </row>
    <row r="52" spans="4:19">
      <c r="O52" s="17"/>
      <c r="R52" s="17"/>
    </row>
    <row r="53" spans="4:19">
      <c r="O53" s="17"/>
    </row>
    <row r="54" spans="4:19">
      <c r="O54" s="17"/>
    </row>
    <row r="55" spans="4:19">
      <c r="O55" s="17"/>
    </row>
    <row r="56" spans="4:19">
      <c r="D56" s="17"/>
      <c r="O56" s="17"/>
    </row>
    <row r="57" spans="4:19">
      <c r="D57" s="17"/>
      <c r="O57" s="17"/>
    </row>
    <row r="58" spans="4:19">
      <c r="D58" s="17"/>
      <c r="O58" s="17"/>
    </row>
    <row r="59" spans="4:19">
      <c r="D59" s="17"/>
      <c r="O59" s="17"/>
    </row>
    <row r="60" spans="4:19">
      <c r="D60" s="17"/>
      <c r="O60" s="17"/>
    </row>
    <row r="61" spans="4:19">
      <c r="O61" s="17"/>
    </row>
    <row r="62" spans="4:19">
      <c r="O62" s="17"/>
    </row>
    <row r="63" spans="4:19">
      <c r="O63" s="17"/>
    </row>
    <row r="64" spans="4:19">
      <c r="O64" s="17"/>
    </row>
    <row r="65" spans="15:15">
      <c r="O65" s="17"/>
    </row>
    <row r="66" spans="15:15">
      <c r="O66" s="17"/>
    </row>
    <row r="67" spans="15:15">
      <c r="O67" s="17"/>
    </row>
    <row r="68" spans="15:15">
      <c r="O68" s="17"/>
    </row>
    <row r="69" spans="15:15">
      <c r="O69" s="17"/>
    </row>
  </sheetData>
  <phoneticPr fontId="3" type="noConversion"/>
  <pageMargins left="0.75" right="0.75" top="1" bottom="1" header="0.5" footer="0.5"/>
  <pageSetup scale="2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P102"/>
  <sheetViews>
    <sheetView workbookViewId="0">
      <selection activeCell="J16" sqref="J16"/>
    </sheetView>
  </sheetViews>
  <sheetFormatPr defaultRowHeight="12.75"/>
  <sheetData>
    <row r="1" spans="1:16" s="6" customFormat="1" ht="15" customHeight="1">
      <c r="A1" s="114" t="s">
        <v>101</v>
      </c>
      <c r="B1" s="115" t="s">
        <v>27</v>
      </c>
      <c r="C1" s="115" t="s">
        <v>48</v>
      </c>
      <c r="D1" s="115" t="s">
        <v>28</v>
      </c>
      <c r="E1" s="115" t="s">
        <v>32</v>
      </c>
      <c r="F1" s="115"/>
      <c r="G1" s="115" t="s">
        <v>45</v>
      </c>
      <c r="H1" s="115"/>
      <c r="I1" s="116" t="s">
        <v>46</v>
      </c>
      <c r="J1" s="116"/>
      <c r="K1" s="115" t="s">
        <v>49</v>
      </c>
      <c r="L1" s="115" t="s">
        <v>47</v>
      </c>
      <c r="M1" s="115" t="s">
        <v>139</v>
      </c>
      <c r="N1" s="115" t="s">
        <v>29</v>
      </c>
      <c r="O1" s="115" t="s">
        <v>31</v>
      </c>
      <c r="P1" s="115" t="s">
        <v>30</v>
      </c>
    </row>
    <row r="2" spans="1:16" s="6" customFormat="1" ht="15">
      <c r="A2" s="114"/>
      <c r="B2" s="115"/>
      <c r="C2" s="115"/>
      <c r="D2" s="115"/>
      <c r="E2" s="9" t="s">
        <v>43</v>
      </c>
      <c r="F2" s="9" t="s">
        <v>44</v>
      </c>
      <c r="G2" s="9" t="s">
        <v>43</v>
      </c>
      <c r="H2" s="9" t="s">
        <v>44</v>
      </c>
      <c r="I2" s="10" t="s">
        <v>43</v>
      </c>
      <c r="J2" s="10" t="s">
        <v>44</v>
      </c>
      <c r="K2" s="115"/>
      <c r="L2" s="115"/>
      <c r="M2" s="115"/>
      <c r="N2" s="115"/>
      <c r="O2" s="115"/>
      <c r="P2" s="115"/>
    </row>
    <row r="3" spans="1:16" s="1" customFormat="1">
      <c r="A3" s="1">
        <v>1</v>
      </c>
      <c r="B3" s="3">
        <v>346</v>
      </c>
      <c r="C3" s="3">
        <v>1</v>
      </c>
      <c r="D3" s="4">
        <v>38967</v>
      </c>
      <c r="E3" s="2">
        <v>8.4</v>
      </c>
      <c r="F3" s="2">
        <v>9.44</v>
      </c>
      <c r="G3" s="2">
        <v>7.77</v>
      </c>
      <c r="H3" s="2">
        <v>2.5</v>
      </c>
      <c r="I3" s="7">
        <v>23.2</v>
      </c>
      <c r="J3" s="7">
        <v>22</v>
      </c>
      <c r="K3" s="2">
        <v>0.17</v>
      </c>
      <c r="L3" s="2">
        <v>0.33</v>
      </c>
      <c r="M3" s="2">
        <v>0.42</v>
      </c>
      <c r="N3" s="22"/>
      <c r="O3" s="22"/>
      <c r="P3" s="22">
        <v>-0.09</v>
      </c>
    </row>
    <row r="4" spans="1:16" s="1" customFormat="1">
      <c r="A4" s="1">
        <v>2</v>
      </c>
      <c r="B4" s="3">
        <v>350</v>
      </c>
      <c r="C4" s="3">
        <v>1</v>
      </c>
      <c r="D4" s="4">
        <v>38971</v>
      </c>
      <c r="E4" s="2">
        <v>8.56</v>
      </c>
      <c r="F4" s="2">
        <v>9.4700000000000006</v>
      </c>
      <c r="G4" s="2">
        <v>6.98</v>
      </c>
      <c r="H4" s="2">
        <v>1.92</v>
      </c>
      <c r="I4" s="7">
        <v>25.1</v>
      </c>
      <c r="J4" s="7">
        <v>23.6</v>
      </c>
      <c r="K4" s="2">
        <v>0.05</v>
      </c>
      <c r="L4" s="2">
        <v>0.61</v>
      </c>
      <c r="M4" s="2">
        <v>0.42</v>
      </c>
      <c r="N4" s="22"/>
      <c r="O4" s="22"/>
      <c r="P4" s="22">
        <v>-0.09</v>
      </c>
    </row>
    <row r="5" spans="1:16" s="1" customFormat="1">
      <c r="A5" s="1">
        <v>3</v>
      </c>
      <c r="B5" s="3">
        <v>357</v>
      </c>
      <c r="C5" s="3">
        <v>1</v>
      </c>
      <c r="D5" s="4">
        <v>38978</v>
      </c>
      <c r="E5" s="2"/>
      <c r="F5" s="2">
        <v>9.1999999999999993</v>
      </c>
      <c r="G5" s="2"/>
      <c r="H5" s="2">
        <v>2.42</v>
      </c>
      <c r="I5" s="7"/>
      <c r="J5" s="7">
        <v>22.23</v>
      </c>
      <c r="K5" s="2">
        <v>7.0000000000000007E-2</v>
      </c>
      <c r="L5" s="2">
        <v>0.81</v>
      </c>
      <c r="M5" s="2">
        <v>0.42</v>
      </c>
      <c r="N5" s="22"/>
      <c r="O5" s="22"/>
      <c r="P5" s="22"/>
    </row>
    <row r="6" spans="1:16" s="1" customFormat="1">
      <c r="A6" s="1">
        <v>4</v>
      </c>
      <c r="B6" s="3">
        <v>358</v>
      </c>
      <c r="C6" s="3">
        <v>1</v>
      </c>
      <c r="D6" s="4">
        <v>38979</v>
      </c>
      <c r="E6" s="2">
        <v>8.2100000000000009</v>
      </c>
      <c r="F6" s="2">
        <v>9.42</v>
      </c>
      <c r="G6" s="2">
        <v>12.57</v>
      </c>
      <c r="H6" s="2">
        <v>3.47</v>
      </c>
      <c r="I6" s="7">
        <v>23</v>
      </c>
      <c r="J6" s="7">
        <v>21.2</v>
      </c>
      <c r="K6" s="2">
        <v>0.03</v>
      </c>
      <c r="L6" s="2">
        <v>0.31</v>
      </c>
      <c r="M6" s="2">
        <v>0.42</v>
      </c>
      <c r="N6" s="22"/>
      <c r="O6" s="22"/>
      <c r="P6" s="22"/>
    </row>
    <row r="7" spans="1:16" s="1" customFormat="1">
      <c r="A7" s="1">
        <v>5</v>
      </c>
      <c r="B7" s="3">
        <v>359</v>
      </c>
      <c r="C7" s="3">
        <v>1</v>
      </c>
      <c r="D7" s="4">
        <v>38980</v>
      </c>
      <c r="E7" s="2">
        <v>8.25</v>
      </c>
      <c r="F7" s="2">
        <v>9.3000000000000007</v>
      </c>
      <c r="G7" s="2">
        <v>7.34</v>
      </c>
      <c r="H7" s="2">
        <v>2.14</v>
      </c>
      <c r="I7" s="7">
        <v>23.5</v>
      </c>
      <c r="J7" s="7">
        <v>21.7</v>
      </c>
      <c r="K7" s="2">
        <v>0.01</v>
      </c>
      <c r="L7" s="2">
        <v>0.41</v>
      </c>
      <c r="M7" s="2">
        <v>0.42</v>
      </c>
      <c r="N7" s="22"/>
      <c r="O7" s="22"/>
      <c r="P7" s="22"/>
    </row>
    <row r="8" spans="1:16" s="1" customFormat="1">
      <c r="A8" s="1">
        <v>6</v>
      </c>
      <c r="B8" s="3">
        <v>360</v>
      </c>
      <c r="C8" s="3">
        <v>1</v>
      </c>
      <c r="D8" s="4">
        <v>38981</v>
      </c>
      <c r="E8" s="2">
        <v>8.18</v>
      </c>
      <c r="F8" s="2">
        <v>9.3000000000000007</v>
      </c>
      <c r="G8" s="2">
        <v>7.24</v>
      </c>
      <c r="H8" s="2">
        <v>2.94</v>
      </c>
      <c r="I8" s="7">
        <v>23.3</v>
      </c>
      <c r="J8" s="7">
        <v>21.4</v>
      </c>
      <c r="K8" s="2">
        <v>0.05</v>
      </c>
      <c r="L8" s="2">
        <v>0.37</v>
      </c>
      <c r="M8" s="2">
        <v>0.42</v>
      </c>
      <c r="N8" s="22"/>
      <c r="O8" s="22"/>
      <c r="P8" s="22"/>
    </row>
    <row r="9" spans="1:16" s="1" customFormat="1">
      <c r="A9" s="1">
        <v>7</v>
      </c>
      <c r="B9" s="3">
        <v>364</v>
      </c>
      <c r="C9" s="3">
        <v>1</v>
      </c>
      <c r="D9" s="4">
        <v>38985</v>
      </c>
      <c r="E9" s="2">
        <v>8.19</v>
      </c>
      <c r="F9" s="2">
        <v>9.2100000000000009</v>
      </c>
      <c r="G9" s="2">
        <v>7.85</v>
      </c>
      <c r="H9" s="2">
        <v>3.05</v>
      </c>
      <c r="I9" s="7">
        <v>22.8</v>
      </c>
      <c r="J9" s="7">
        <v>21.8</v>
      </c>
      <c r="K9" s="2">
        <v>0.04</v>
      </c>
      <c r="L9" s="2">
        <v>0.45</v>
      </c>
      <c r="M9" s="2">
        <v>0.42</v>
      </c>
      <c r="N9" s="22"/>
      <c r="O9" s="22"/>
      <c r="P9" s="22"/>
    </row>
    <row r="10" spans="1:16" s="1" customFormat="1">
      <c r="A10" s="1">
        <v>8</v>
      </c>
      <c r="B10" s="3">
        <v>365</v>
      </c>
      <c r="C10" s="3">
        <v>1</v>
      </c>
      <c r="D10" s="4">
        <v>38986</v>
      </c>
      <c r="E10" s="2">
        <v>8.17</v>
      </c>
      <c r="F10" s="2">
        <v>9.07</v>
      </c>
      <c r="G10" s="2">
        <v>8.18</v>
      </c>
      <c r="H10" s="2">
        <v>3.09</v>
      </c>
      <c r="I10" s="7">
        <v>22.2</v>
      </c>
      <c r="J10" s="7">
        <v>22.3</v>
      </c>
      <c r="K10" s="2">
        <v>0.01</v>
      </c>
      <c r="L10" s="2">
        <v>1.0900000000000001</v>
      </c>
      <c r="M10" s="2">
        <v>0.42</v>
      </c>
      <c r="N10" s="22"/>
      <c r="O10" s="22"/>
      <c r="P10" s="22"/>
    </row>
    <row r="11" spans="1:16" s="1" customFormat="1">
      <c r="A11" s="1">
        <v>9</v>
      </c>
      <c r="B11" s="3">
        <v>366</v>
      </c>
      <c r="C11" s="3">
        <v>1</v>
      </c>
      <c r="D11" s="4">
        <v>38987</v>
      </c>
      <c r="E11" s="2">
        <v>7.58</v>
      </c>
      <c r="F11" s="2">
        <v>8.7799999999999994</v>
      </c>
      <c r="G11" s="2">
        <v>11.64</v>
      </c>
      <c r="H11" s="2">
        <v>2.82</v>
      </c>
      <c r="I11" s="7">
        <v>22.4</v>
      </c>
      <c r="J11" s="7">
        <v>21.8</v>
      </c>
      <c r="K11" s="2">
        <v>0.09</v>
      </c>
      <c r="L11" s="2">
        <v>0.54</v>
      </c>
      <c r="M11" s="2">
        <v>0.42</v>
      </c>
      <c r="N11" s="22"/>
      <c r="O11" s="22"/>
      <c r="P11" s="22"/>
    </row>
    <row r="12" spans="1:16" s="1" customFormat="1">
      <c r="A12" s="1">
        <v>10</v>
      </c>
      <c r="B12" s="3">
        <v>367</v>
      </c>
      <c r="C12" s="3">
        <v>1</v>
      </c>
      <c r="D12" s="4">
        <v>38988</v>
      </c>
      <c r="E12" s="2">
        <v>7.23</v>
      </c>
      <c r="F12" s="2">
        <v>8.92</v>
      </c>
      <c r="G12" s="2">
        <v>6</v>
      </c>
      <c r="H12" s="2">
        <v>2.96</v>
      </c>
      <c r="I12" s="7">
        <v>23</v>
      </c>
      <c r="J12" s="7">
        <v>22.1</v>
      </c>
      <c r="K12" s="2">
        <v>0</v>
      </c>
      <c r="L12" s="2">
        <v>0.51</v>
      </c>
      <c r="M12" s="2">
        <v>0.42</v>
      </c>
      <c r="N12" s="22"/>
      <c r="O12" s="22"/>
      <c r="P12" s="22"/>
    </row>
    <row r="13" spans="1:16" s="1" customFormat="1">
      <c r="A13" s="1">
        <v>11</v>
      </c>
      <c r="B13" s="3">
        <v>371</v>
      </c>
      <c r="C13" s="3">
        <v>1</v>
      </c>
      <c r="D13" s="4">
        <v>38992</v>
      </c>
      <c r="E13" s="2">
        <v>8.06</v>
      </c>
      <c r="F13" s="2">
        <v>9.4499999999999993</v>
      </c>
      <c r="G13" s="2">
        <v>12.29</v>
      </c>
      <c r="H13" s="2">
        <v>3.4</v>
      </c>
      <c r="I13" s="7">
        <v>22.4</v>
      </c>
      <c r="J13" s="7">
        <v>22</v>
      </c>
      <c r="K13" s="2">
        <v>0.09</v>
      </c>
      <c r="L13" s="2">
        <v>1.73</v>
      </c>
      <c r="M13" s="2">
        <v>0.42</v>
      </c>
      <c r="N13" s="22"/>
      <c r="O13" s="22"/>
      <c r="P13" s="22"/>
    </row>
    <row r="14" spans="1:16" s="1" customFormat="1">
      <c r="A14" s="1">
        <v>12</v>
      </c>
      <c r="B14" s="3">
        <v>372</v>
      </c>
      <c r="C14" s="3">
        <v>1</v>
      </c>
      <c r="D14" s="4">
        <v>38993</v>
      </c>
      <c r="E14" s="2">
        <v>8.16</v>
      </c>
      <c r="F14" s="2"/>
      <c r="G14" s="2">
        <v>7.91</v>
      </c>
      <c r="H14" s="2">
        <v>4.01</v>
      </c>
      <c r="I14" s="7">
        <v>22.8</v>
      </c>
      <c r="J14" s="7">
        <v>22.1</v>
      </c>
      <c r="K14" s="2">
        <v>0</v>
      </c>
      <c r="L14" s="2">
        <v>0.64</v>
      </c>
      <c r="M14" s="2">
        <v>0.42</v>
      </c>
      <c r="N14" s="22"/>
      <c r="O14" s="22"/>
      <c r="P14" s="22"/>
    </row>
    <row r="15" spans="1:16" s="1" customFormat="1">
      <c r="A15" s="1">
        <v>13</v>
      </c>
      <c r="B15" s="3">
        <v>379</v>
      </c>
      <c r="C15" s="3">
        <v>1</v>
      </c>
      <c r="D15" s="4">
        <v>39000</v>
      </c>
      <c r="E15" s="2">
        <v>8.14</v>
      </c>
      <c r="F15" s="2">
        <v>9.43</v>
      </c>
      <c r="G15" s="2">
        <v>7.46</v>
      </c>
      <c r="H15" s="2">
        <v>2.0099999999999998</v>
      </c>
      <c r="I15" s="7">
        <v>23.9</v>
      </c>
      <c r="J15" s="7">
        <v>23.4</v>
      </c>
      <c r="K15" s="2">
        <v>7.0000000000000007E-2</v>
      </c>
      <c r="L15" s="2">
        <v>0.82</v>
      </c>
      <c r="M15" s="2">
        <v>0.42</v>
      </c>
      <c r="N15" s="22"/>
      <c r="O15" s="22"/>
      <c r="P15" s="22"/>
    </row>
    <row r="16" spans="1:16" s="1" customFormat="1">
      <c r="A16" s="1">
        <v>14</v>
      </c>
      <c r="B16" s="3"/>
      <c r="C16" s="3"/>
      <c r="D16" s="4"/>
      <c r="E16" s="2"/>
      <c r="F16" s="2"/>
      <c r="G16" s="2"/>
      <c r="H16" s="2"/>
      <c r="I16" s="7"/>
      <c r="J16" s="7"/>
      <c r="K16" s="2"/>
      <c r="L16" s="2"/>
      <c r="M16" s="2"/>
      <c r="N16" s="22"/>
      <c r="O16" s="22"/>
      <c r="P16" s="22"/>
    </row>
    <row r="17" spans="1:16" s="1" customFormat="1">
      <c r="A17" s="1">
        <v>15</v>
      </c>
      <c r="B17" s="3"/>
      <c r="C17" s="3"/>
      <c r="D17" s="4"/>
      <c r="E17" s="2"/>
      <c r="F17" s="2"/>
      <c r="G17" s="2"/>
      <c r="H17" s="2"/>
      <c r="I17" s="7"/>
      <c r="J17" s="7"/>
      <c r="K17" s="2"/>
      <c r="L17" s="2"/>
      <c r="M17" s="2"/>
      <c r="N17" s="22"/>
      <c r="O17" s="22"/>
      <c r="P17" s="22"/>
    </row>
    <row r="18" spans="1:16" s="1" customFormat="1">
      <c r="A18" s="1">
        <v>16</v>
      </c>
      <c r="B18" s="3"/>
      <c r="C18" s="3"/>
      <c r="D18" s="4"/>
      <c r="E18" s="2"/>
      <c r="F18" s="2"/>
      <c r="G18" s="2"/>
      <c r="H18" s="2"/>
      <c r="I18" s="7"/>
      <c r="J18" s="7"/>
      <c r="K18" s="2"/>
      <c r="L18" s="2"/>
      <c r="M18" s="2"/>
      <c r="N18" s="22"/>
      <c r="O18" s="22"/>
      <c r="P18" s="22"/>
    </row>
    <row r="19" spans="1:16" s="1" customFormat="1">
      <c r="A19" s="1">
        <v>17</v>
      </c>
      <c r="B19" s="3"/>
      <c r="C19" s="3"/>
      <c r="D19" s="4"/>
      <c r="E19" s="2"/>
      <c r="F19" s="2"/>
      <c r="G19" s="2"/>
      <c r="H19" s="2"/>
      <c r="I19" s="7"/>
      <c r="J19" s="7"/>
      <c r="K19" s="2"/>
      <c r="L19" s="2"/>
      <c r="M19" s="2"/>
      <c r="N19" s="22"/>
      <c r="O19" s="22"/>
      <c r="P19" s="22"/>
    </row>
    <row r="20" spans="1:16" s="1" customFormat="1">
      <c r="A20" s="1">
        <v>18</v>
      </c>
      <c r="B20" s="3"/>
      <c r="C20" s="3"/>
      <c r="D20" s="4"/>
      <c r="E20" s="2"/>
      <c r="F20" s="2"/>
      <c r="G20" s="2"/>
      <c r="H20" s="2"/>
      <c r="I20" s="7"/>
      <c r="J20" s="7"/>
      <c r="K20" s="2"/>
      <c r="L20" s="2"/>
      <c r="M20" s="2"/>
      <c r="N20" s="22"/>
      <c r="O20" s="22"/>
      <c r="P20" s="22"/>
    </row>
    <row r="21" spans="1:16" s="1" customFormat="1">
      <c r="A21" s="1">
        <v>19</v>
      </c>
      <c r="B21" s="3"/>
      <c r="C21" s="3"/>
      <c r="D21" s="4"/>
      <c r="E21" s="2"/>
      <c r="F21" s="2"/>
      <c r="G21" s="2"/>
      <c r="H21" s="2"/>
      <c r="I21" s="7"/>
      <c r="J21" s="7"/>
      <c r="K21" s="2"/>
      <c r="L21" s="2"/>
      <c r="M21" s="2"/>
      <c r="N21" s="22"/>
      <c r="O21" s="22"/>
      <c r="P21" s="22"/>
    </row>
    <row r="22" spans="1:16" s="1" customFormat="1">
      <c r="A22" s="1">
        <v>20</v>
      </c>
      <c r="B22" s="3"/>
      <c r="C22" s="3"/>
      <c r="D22" s="4"/>
      <c r="E22" s="2"/>
      <c r="F22" s="2"/>
      <c r="G22" s="2"/>
      <c r="H22" s="2"/>
      <c r="I22" s="7"/>
      <c r="J22" s="7"/>
      <c r="K22" s="2"/>
      <c r="L22" s="2"/>
      <c r="M22" s="2"/>
      <c r="N22" s="22"/>
      <c r="O22" s="22"/>
      <c r="P22" s="22"/>
    </row>
    <row r="23" spans="1:16" s="1" customFormat="1">
      <c r="A23" s="1">
        <v>21</v>
      </c>
      <c r="B23" s="3"/>
      <c r="C23" s="3"/>
      <c r="D23" s="4"/>
      <c r="E23" s="2"/>
      <c r="F23" s="2"/>
      <c r="G23" s="2"/>
      <c r="H23" s="2"/>
      <c r="I23" s="7"/>
      <c r="J23" s="7"/>
      <c r="K23" s="2"/>
      <c r="L23" s="2"/>
      <c r="M23" s="2"/>
      <c r="N23" s="22"/>
      <c r="O23" s="22"/>
      <c r="P23" s="22"/>
    </row>
    <row r="24" spans="1:16" s="1" customFormat="1">
      <c r="A24" s="1">
        <v>22</v>
      </c>
      <c r="B24" s="3"/>
      <c r="C24" s="3"/>
      <c r="D24" s="4"/>
      <c r="E24" s="2"/>
      <c r="F24" s="2"/>
      <c r="G24" s="2"/>
      <c r="H24" s="2"/>
      <c r="I24" s="7"/>
      <c r="J24" s="7"/>
      <c r="K24" s="2"/>
      <c r="L24" s="2"/>
      <c r="M24" s="2"/>
      <c r="N24" s="22"/>
      <c r="O24" s="22"/>
      <c r="P24" s="22"/>
    </row>
    <row r="25" spans="1:16" s="1" customFormat="1">
      <c r="A25" s="1">
        <v>23</v>
      </c>
      <c r="B25" s="3"/>
      <c r="C25" s="3"/>
      <c r="D25" s="4"/>
      <c r="E25" s="2"/>
      <c r="F25" s="2"/>
      <c r="G25" s="2"/>
      <c r="H25" s="2"/>
      <c r="I25" s="7"/>
      <c r="J25" s="7"/>
      <c r="K25" s="2"/>
      <c r="L25" s="2"/>
      <c r="M25" s="2"/>
      <c r="N25" s="22"/>
      <c r="O25" s="22"/>
      <c r="P25" s="22"/>
    </row>
    <row r="26" spans="1:16" s="1" customFormat="1">
      <c r="A26" s="1">
        <v>24</v>
      </c>
      <c r="B26" s="3"/>
      <c r="C26" s="3"/>
      <c r="D26" s="4"/>
      <c r="E26" s="2"/>
      <c r="F26" s="2"/>
      <c r="G26" s="2"/>
      <c r="H26" s="2"/>
      <c r="I26" s="7"/>
      <c r="J26" s="7"/>
      <c r="K26" s="2"/>
      <c r="L26" s="2"/>
      <c r="M26" s="2"/>
      <c r="N26" s="22"/>
      <c r="O26" s="22"/>
      <c r="P26" s="22"/>
    </row>
    <row r="27" spans="1:16" s="1" customFormat="1">
      <c r="A27" s="1">
        <v>25</v>
      </c>
      <c r="B27" s="3"/>
      <c r="C27" s="3"/>
      <c r="D27" s="4"/>
      <c r="E27" s="2"/>
      <c r="F27" s="2"/>
      <c r="G27" s="2"/>
      <c r="H27" s="2"/>
      <c r="I27" s="7"/>
      <c r="J27" s="7"/>
      <c r="K27" s="2"/>
      <c r="L27" s="2"/>
      <c r="M27" s="2"/>
      <c r="N27" s="22"/>
      <c r="O27" s="22"/>
      <c r="P27" s="22"/>
    </row>
    <row r="28" spans="1:16" s="1" customFormat="1">
      <c r="A28" s="1">
        <v>26</v>
      </c>
      <c r="B28" s="3"/>
      <c r="C28" s="3"/>
      <c r="D28" s="4"/>
      <c r="E28" s="2"/>
      <c r="F28" s="2"/>
      <c r="G28" s="2"/>
      <c r="H28" s="2"/>
      <c r="I28" s="7"/>
      <c r="J28" s="7"/>
      <c r="K28" s="2"/>
      <c r="L28" s="2"/>
      <c r="M28" s="2"/>
      <c r="N28" s="22"/>
      <c r="O28" s="22"/>
      <c r="P28" s="22"/>
    </row>
    <row r="29" spans="1:16" s="1" customFormat="1">
      <c r="A29" s="1">
        <v>27</v>
      </c>
      <c r="B29" s="3"/>
      <c r="C29" s="3"/>
      <c r="D29" s="4"/>
      <c r="E29" s="2"/>
      <c r="F29" s="2"/>
      <c r="G29" s="2"/>
      <c r="H29" s="2"/>
      <c r="I29" s="7"/>
      <c r="J29" s="7"/>
      <c r="K29" s="2"/>
      <c r="L29" s="2"/>
      <c r="M29" s="2"/>
      <c r="N29" s="22"/>
      <c r="O29" s="22"/>
      <c r="P29" s="22"/>
    </row>
    <row r="30" spans="1:16" s="1" customFormat="1">
      <c r="A30" s="1">
        <v>28</v>
      </c>
      <c r="B30" s="3"/>
      <c r="C30" s="3"/>
      <c r="D30" s="4"/>
      <c r="E30" s="2"/>
      <c r="F30" s="2"/>
      <c r="G30" s="2"/>
      <c r="H30" s="2"/>
      <c r="I30" s="7"/>
      <c r="J30" s="7"/>
      <c r="K30" s="2"/>
      <c r="L30" s="2"/>
      <c r="M30" s="2"/>
      <c r="N30" s="22"/>
      <c r="O30" s="22"/>
      <c r="P30" s="22"/>
    </row>
    <row r="31" spans="1:16" s="1" customFormat="1">
      <c r="A31" s="1">
        <v>29</v>
      </c>
      <c r="B31" s="3"/>
      <c r="C31" s="3"/>
      <c r="D31" s="4"/>
      <c r="E31" s="2"/>
      <c r="F31" s="2"/>
      <c r="G31" s="2"/>
      <c r="H31" s="2"/>
      <c r="I31" s="7"/>
      <c r="J31" s="7"/>
      <c r="K31" s="2"/>
      <c r="L31" s="2"/>
      <c r="M31" s="2"/>
      <c r="N31" s="22"/>
      <c r="O31" s="22"/>
      <c r="P31" s="22"/>
    </row>
    <row r="32" spans="1:16" s="1" customFormat="1">
      <c r="A32" s="1">
        <v>30</v>
      </c>
      <c r="B32" s="3"/>
      <c r="C32" s="3"/>
      <c r="D32" s="4"/>
      <c r="E32" s="2"/>
      <c r="F32" s="2"/>
      <c r="G32" s="2"/>
      <c r="H32" s="2"/>
      <c r="I32" s="7"/>
      <c r="J32" s="7"/>
      <c r="K32" s="2"/>
      <c r="L32" s="2"/>
      <c r="M32" s="2"/>
      <c r="N32" s="22"/>
      <c r="O32" s="22"/>
      <c r="P32" s="22"/>
    </row>
    <row r="33" spans="1:16" s="1" customFormat="1">
      <c r="A33" s="1">
        <v>31</v>
      </c>
      <c r="B33" s="3"/>
      <c r="C33" s="3"/>
      <c r="D33" s="4"/>
      <c r="E33" s="2"/>
      <c r="F33" s="2"/>
      <c r="G33" s="2"/>
      <c r="H33" s="2"/>
      <c r="I33" s="7"/>
      <c r="J33" s="7"/>
      <c r="K33" s="2"/>
      <c r="L33" s="2"/>
      <c r="M33" s="2"/>
      <c r="N33" s="22"/>
      <c r="O33" s="22"/>
      <c r="P33" s="22"/>
    </row>
    <row r="34" spans="1:16" s="1" customFormat="1">
      <c r="A34" s="1">
        <v>32</v>
      </c>
      <c r="B34" s="3"/>
      <c r="C34" s="3"/>
      <c r="D34" s="4"/>
      <c r="E34" s="2"/>
      <c r="F34" s="2"/>
      <c r="G34" s="2"/>
      <c r="H34" s="2"/>
      <c r="I34" s="7"/>
      <c r="J34" s="7"/>
      <c r="K34" s="2"/>
      <c r="L34" s="2"/>
      <c r="M34" s="2"/>
      <c r="N34" s="22"/>
      <c r="O34" s="22"/>
      <c r="P34" s="22"/>
    </row>
    <row r="35" spans="1:16">
      <c r="A35" s="1">
        <v>33</v>
      </c>
    </row>
    <row r="36" spans="1:16">
      <c r="A36" s="1">
        <v>34</v>
      </c>
    </row>
    <row r="37" spans="1:16">
      <c r="A37" s="1">
        <v>35</v>
      </c>
    </row>
    <row r="38" spans="1:16">
      <c r="A38" s="1">
        <v>36</v>
      </c>
    </row>
    <row r="39" spans="1:16">
      <c r="A39" s="1">
        <v>37</v>
      </c>
    </row>
    <row r="40" spans="1:16">
      <c r="A40" s="1">
        <v>38</v>
      </c>
    </row>
    <row r="41" spans="1:16">
      <c r="A41" s="1">
        <v>39</v>
      </c>
    </row>
    <row r="42" spans="1:16">
      <c r="A42" s="1">
        <v>40</v>
      </c>
    </row>
    <row r="43" spans="1:16">
      <c r="A43" s="1">
        <v>41</v>
      </c>
    </row>
    <row r="44" spans="1:16">
      <c r="A44" s="1">
        <v>42</v>
      </c>
    </row>
    <row r="45" spans="1:16">
      <c r="A45" s="1">
        <v>43</v>
      </c>
    </row>
    <row r="46" spans="1:16">
      <c r="A46" s="1">
        <v>44</v>
      </c>
    </row>
    <row r="47" spans="1:16">
      <c r="A47" s="1">
        <v>45</v>
      </c>
    </row>
    <row r="48" spans="1:16">
      <c r="A48" s="1">
        <v>46</v>
      </c>
    </row>
    <row r="49" spans="1:1">
      <c r="A49" s="1">
        <v>47</v>
      </c>
    </row>
    <row r="50" spans="1:1">
      <c r="A50" s="1">
        <v>48</v>
      </c>
    </row>
    <row r="51" spans="1:1">
      <c r="A51" s="1">
        <v>49</v>
      </c>
    </row>
    <row r="52" spans="1:1">
      <c r="A52" s="1">
        <v>50</v>
      </c>
    </row>
    <row r="53" spans="1:1">
      <c r="A53" s="1">
        <v>51</v>
      </c>
    </row>
    <row r="54" spans="1:1">
      <c r="A54" s="1">
        <v>52</v>
      </c>
    </row>
    <row r="55" spans="1:1">
      <c r="A55" s="1">
        <v>53</v>
      </c>
    </row>
    <row r="56" spans="1:1">
      <c r="A56" s="1">
        <v>54</v>
      </c>
    </row>
    <row r="57" spans="1:1">
      <c r="A57" s="1">
        <v>55</v>
      </c>
    </row>
    <row r="58" spans="1:1">
      <c r="A58" s="1">
        <v>56</v>
      </c>
    </row>
    <row r="59" spans="1:1">
      <c r="A59" s="1">
        <v>57</v>
      </c>
    </row>
    <row r="60" spans="1:1">
      <c r="A60" s="1">
        <v>58</v>
      </c>
    </row>
    <row r="61" spans="1:1">
      <c r="A61" s="1">
        <v>59</v>
      </c>
    </row>
    <row r="62" spans="1:1">
      <c r="A62" s="1">
        <v>60</v>
      </c>
    </row>
    <row r="63" spans="1:1">
      <c r="A63" s="1">
        <v>61</v>
      </c>
    </row>
    <row r="64" spans="1:1">
      <c r="A64" s="1">
        <v>62</v>
      </c>
    </row>
    <row r="65" spans="1:1">
      <c r="A65" s="1">
        <v>63</v>
      </c>
    </row>
    <row r="66" spans="1:1">
      <c r="A66" s="1">
        <v>64</v>
      </c>
    </row>
    <row r="67" spans="1:1">
      <c r="A67" s="1">
        <v>65</v>
      </c>
    </row>
    <row r="68" spans="1:1">
      <c r="A68" s="1">
        <v>66</v>
      </c>
    </row>
    <row r="69" spans="1:1">
      <c r="A69" s="1">
        <v>67</v>
      </c>
    </row>
    <row r="70" spans="1:1">
      <c r="A70" s="1">
        <v>68</v>
      </c>
    </row>
    <row r="71" spans="1:1">
      <c r="A71" s="1">
        <v>69</v>
      </c>
    </row>
    <row r="72" spans="1:1">
      <c r="A72" s="1">
        <v>70</v>
      </c>
    </row>
    <row r="73" spans="1:1">
      <c r="A73" s="1">
        <v>71</v>
      </c>
    </row>
    <row r="74" spans="1:1">
      <c r="A74" s="1">
        <v>72</v>
      </c>
    </row>
    <row r="75" spans="1:1">
      <c r="A75" s="1">
        <v>73</v>
      </c>
    </row>
    <row r="76" spans="1:1">
      <c r="A76" s="1">
        <v>74</v>
      </c>
    </row>
    <row r="77" spans="1:1">
      <c r="A77" s="1">
        <v>75</v>
      </c>
    </row>
    <row r="78" spans="1:1">
      <c r="A78" s="1">
        <v>76</v>
      </c>
    </row>
    <row r="79" spans="1:1">
      <c r="A79" s="1">
        <v>77</v>
      </c>
    </row>
    <row r="80" spans="1:1">
      <c r="A80" s="1">
        <v>78</v>
      </c>
    </row>
    <row r="100" spans="2:16" s="1" customFormat="1">
      <c r="B100" s="3" t="s">
        <v>60</v>
      </c>
      <c r="C100" s="3">
        <f>AVERAGE(C3:C90)</f>
        <v>1</v>
      </c>
      <c r="D100" s="3"/>
      <c r="E100" s="2">
        <f t="shared" ref="E100:P100" si="0">AVERAGE(E3:E90)</f>
        <v>8.0941666666666681</v>
      </c>
      <c r="F100" s="2">
        <f t="shared" si="0"/>
        <v>9.2491666666666674</v>
      </c>
      <c r="G100" s="2">
        <f t="shared" si="0"/>
        <v>8.6024999999999974</v>
      </c>
      <c r="H100" s="2">
        <f t="shared" si="0"/>
        <v>2.8253846153846149</v>
      </c>
      <c r="I100" s="2">
        <f t="shared" si="0"/>
        <v>23.133333333333336</v>
      </c>
      <c r="J100" s="2">
        <f t="shared" si="0"/>
        <v>22.125384615384615</v>
      </c>
      <c r="K100" s="2">
        <f t="shared" si="0"/>
        <v>5.2307692307692305E-2</v>
      </c>
      <c r="L100" s="2">
        <f t="shared" si="0"/>
        <v>0.66307692307692301</v>
      </c>
      <c r="M100" s="2"/>
      <c r="N100" s="3" t="e">
        <f t="shared" si="0"/>
        <v>#DIV/0!</v>
      </c>
      <c r="O100" s="3" t="e">
        <f t="shared" si="0"/>
        <v>#DIV/0!</v>
      </c>
      <c r="P100" s="3">
        <f t="shared" si="0"/>
        <v>-0.09</v>
      </c>
    </row>
    <row r="101" spans="2:16" s="1" customFormat="1">
      <c r="B101" s="3" t="s">
        <v>61</v>
      </c>
      <c r="C101" s="3">
        <f>COUNT(C3:C90)</f>
        <v>13</v>
      </c>
      <c r="D101" s="3"/>
      <c r="E101" s="2">
        <f t="shared" ref="E101:P101" si="1">COUNT(E3:E90)</f>
        <v>12</v>
      </c>
      <c r="F101" s="2">
        <f t="shared" si="1"/>
        <v>12</v>
      </c>
      <c r="G101" s="2">
        <f t="shared" si="1"/>
        <v>12</v>
      </c>
      <c r="H101" s="2">
        <f t="shared" si="1"/>
        <v>13</v>
      </c>
      <c r="I101" s="2">
        <f t="shared" si="1"/>
        <v>12</v>
      </c>
      <c r="J101" s="2">
        <f t="shared" si="1"/>
        <v>13</v>
      </c>
      <c r="K101" s="2">
        <f t="shared" si="1"/>
        <v>13</v>
      </c>
      <c r="L101" s="2">
        <f t="shared" si="1"/>
        <v>13</v>
      </c>
      <c r="M101" s="2"/>
      <c r="N101" s="3">
        <f t="shared" si="1"/>
        <v>0</v>
      </c>
      <c r="O101" s="3">
        <f t="shared" si="1"/>
        <v>0</v>
      </c>
      <c r="P101" s="3">
        <f t="shared" si="1"/>
        <v>2</v>
      </c>
    </row>
    <row r="102" spans="2:16" s="1" customFormat="1">
      <c r="B102" s="3" t="s">
        <v>62</v>
      </c>
      <c r="C102" s="3">
        <f>STDEV(C3:C83)</f>
        <v>0</v>
      </c>
      <c r="D102" s="3"/>
      <c r="E102" s="2">
        <f t="shared" ref="E102:P102" si="2">STDEV(E3:E83)</f>
        <v>0.35538604703089066</v>
      </c>
      <c r="F102" s="2">
        <f t="shared" si="2"/>
        <v>0.22504376678703411</v>
      </c>
      <c r="G102" s="2">
        <f t="shared" si="2"/>
        <v>2.2288118522493816</v>
      </c>
      <c r="H102" s="2">
        <f t="shared" si="2"/>
        <v>0.61409303563080508</v>
      </c>
      <c r="I102" s="2">
        <f t="shared" si="2"/>
        <v>0.78778554226773001</v>
      </c>
      <c r="J102" s="2">
        <f t="shared" si="2"/>
        <v>0.68608327221282461</v>
      </c>
      <c r="K102" s="2">
        <f t="shared" si="2"/>
        <v>4.7461185220810734E-2</v>
      </c>
      <c r="L102" s="2">
        <f t="shared" si="2"/>
        <v>0.39154362497225059</v>
      </c>
      <c r="M102" s="2"/>
      <c r="N102" s="3" t="e">
        <f t="shared" si="2"/>
        <v>#DIV/0!</v>
      </c>
      <c r="O102" s="3" t="e">
        <f t="shared" si="2"/>
        <v>#DIV/0!</v>
      </c>
      <c r="P102" s="3">
        <f t="shared" si="2"/>
        <v>0</v>
      </c>
    </row>
  </sheetData>
  <sortState ref="B4:O23">
    <sortCondition ref="C3:C23"/>
  </sortState>
  <mergeCells count="13">
    <mergeCell ref="A1:A2"/>
    <mergeCell ref="P1:P2"/>
    <mergeCell ref="B1:B2"/>
    <mergeCell ref="C1:C2"/>
    <mergeCell ref="D1:D2"/>
    <mergeCell ref="E1:F1"/>
    <mergeCell ref="G1:H1"/>
    <mergeCell ref="I1:J1"/>
    <mergeCell ref="K1:K2"/>
    <mergeCell ref="L1:L2"/>
    <mergeCell ref="N1:N2"/>
    <mergeCell ref="O1:O2"/>
    <mergeCell ref="M1:M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P102"/>
  <sheetViews>
    <sheetView workbookViewId="0">
      <selection activeCell="J16" sqref="J16"/>
    </sheetView>
  </sheetViews>
  <sheetFormatPr defaultRowHeight="12.75"/>
  <sheetData>
    <row r="1" spans="1:16" s="6" customFormat="1" ht="15" customHeight="1">
      <c r="A1" s="114" t="s">
        <v>101</v>
      </c>
      <c r="B1" s="115" t="s">
        <v>27</v>
      </c>
      <c r="C1" s="115" t="s">
        <v>48</v>
      </c>
      <c r="D1" s="115" t="s">
        <v>28</v>
      </c>
      <c r="E1" s="115" t="s">
        <v>32</v>
      </c>
      <c r="F1" s="115"/>
      <c r="G1" s="115" t="s">
        <v>45</v>
      </c>
      <c r="H1" s="115"/>
      <c r="I1" s="116" t="s">
        <v>46</v>
      </c>
      <c r="J1" s="116"/>
      <c r="K1" s="115" t="s">
        <v>49</v>
      </c>
      <c r="L1" s="115" t="s">
        <v>47</v>
      </c>
      <c r="M1" s="115" t="s">
        <v>139</v>
      </c>
      <c r="N1" s="115" t="s">
        <v>29</v>
      </c>
      <c r="O1" s="115" t="s">
        <v>31</v>
      </c>
      <c r="P1" s="115" t="s">
        <v>30</v>
      </c>
    </row>
    <row r="2" spans="1:16" s="6" customFormat="1" ht="15">
      <c r="A2" s="114"/>
      <c r="B2" s="115"/>
      <c r="C2" s="115"/>
      <c r="D2" s="115"/>
      <c r="E2" s="9" t="s">
        <v>43</v>
      </c>
      <c r="F2" s="9" t="s">
        <v>44</v>
      </c>
      <c r="G2" s="9" t="s">
        <v>43</v>
      </c>
      <c r="H2" s="9" t="s">
        <v>44</v>
      </c>
      <c r="I2" s="10" t="s">
        <v>43</v>
      </c>
      <c r="J2" s="10" t="s">
        <v>44</v>
      </c>
      <c r="K2" s="115"/>
      <c r="L2" s="115"/>
      <c r="M2" s="115"/>
      <c r="N2" s="115"/>
      <c r="O2" s="115"/>
      <c r="P2" s="115"/>
    </row>
    <row r="3" spans="1:16" s="1" customFormat="1">
      <c r="A3" s="1">
        <v>1</v>
      </c>
      <c r="B3" s="3">
        <v>532</v>
      </c>
      <c r="C3" s="3">
        <v>1</v>
      </c>
      <c r="D3" s="4">
        <v>39153</v>
      </c>
      <c r="E3" s="2">
        <v>8.26</v>
      </c>
      <c r="F3" s="2">
        <v>8.9600000000000009</v>
      </c>
      <c r="G3" s="2">
        <v>9.23</v>
      </c>
      <c r="H3" s="2">
        <v>2.11</v>
      </c>
      <c r="I3" s="7">
        <v>23.3</v>
      </c>
      <c r="J3" s="7">
        <v>20.9</v>
      </c>
      <c r="K3" s="2">
        <v>0.04</v>
      </c>
      <c r="L3" s="2">
        <v>0.43</v>
      </c>
      <c r="M3" s="2" t="s">
        <v>127</v>
      </c>
      <c r="N3" s="22"/>
      <c r="O3" s="22"/>
      <c r="P3" s="22"/>
    </row>
    <row r="4" spans="1:16" s="1" customFormat="1">
      <c r="A4" s="1">
        <v>2</v>
      </c>
      <c r="B4" s="3">
        <v>533</v>
      </c>
      <c r="C4" s="3">
        <v>1</v>
      </c>
      <c r="D4" s="4">
        <v>39154</v>
      </c>
      <c r="E4" s="2">
        <v>8.25</v>
      </c>
      <c r="F4" s="2">
        <v>8.92</v>
      </c>
      <c r="G4" s="2">
        <v>9.1199999999999992</v>
      </c>
      <c r="H4" s="2">
        <v>2.61</v>
      </c>
      <c r="I4" s="7">
        <v>21</v>
      </c>
      <c r="J4" s="7">
        <v>22.9</v>
      </c>
      <c r="K4" s="2">
        <v>0.01</v>
      </c>
      <c r="L4" s="2">
        <v>0.18</v>
      </c>
      <c r="M4" s="2" t="s">
        <v>127</v>
      </c>
      <c r="N4" s="22"/>
      <c r="O4" s="22"/>
      <c r="P4" s="22">
        <v>-0.09</v>
      </c>
    </row>
    <row r="5" spans="1:16" s="1" customFormat="1">
      <c r="A5" s="1">
        <v>3</v>
      </c>
      <c r="B5" s="3">
        <v>539</v>
      </c>
      <c r="C5" s="3">
        <v>1</v>
      </c>
      <c r="D5" s="4">
        <v>39160</v>
      </c>
      <c r="E5" s="2">
        <v>7.99</v>
      </c>
      <c r="F5" s="2">
        <v>8.9</v>
      </c>
      <c r="G5" s="2">
        <v>9.43</v>
      </c>
      <c r="H5" s="2">
        <v>1.66</v>
      </c>
      <c r="I5" s="7">
        <v>22</v>
      </c>
      <c r="J5" s="7">
        <v>20.7</v>
      </c>
      <c r="K5" s="2">
        <v>0.01</v>
      </c>
      <c r="L5" s="2">
        <v>0.27</v>
      </c>
      <c r="M5" s="2" t="s">
        <v>127</v>
      </c>
      <c r="N5" s="22"/>
      <c r="O5" s="22"/>
      <c r="P5" s="22">
        <v>-0.09</v>
      </c>
    </row>
    <row r="6" spans="1:16" s="1" customFormat="1" ht="12.75" customHeight="1">
      <c r="A6" s="1">
        <v>4</v>
      </c>
      <c r="B6" s="3">
        <v>546</v>
      </c>
      <c r="C6" s="3">
        <v>1</v>
      </c>
      <c r="D6" s="4">
        <v>39167</v>
      </c>
      <c r="E6" s="2">
        <v>8.0399999999999991</v>
      </c>
      <c r="F6" s="2">
        <v>8.77</v>
      </c>
      <c r="G6" s="2">
        <v>7.27</v>
      </c>
      <c r="H6" s="2">
        <v>2.7</v>
      </c>
      <c r="I6" s="7">
        <v>22.5</v>
      </c>
      <c r="J6" s="7">
        <v>22.2</v>
      </c>
      <c r="K6" s="2">
        <v>0.03</v>
      </c>
      <c r="L6" s="2">
        <v>0.46</v>
      </c>
      <c r="M6" s="2" t="s">
        <v>127</v>
      </c>
      <c r="N6" s="22"/>
      <c r="O6" s="22"/>
      <c r="P6" s="22">
        <v>-0.09</v>
      </c>
    </row>
    <row r="7" spans="1:16" s="1" customFormat="1" ht="12.75" customHeight="1">
      <c r="A7" s="1">
        <v>5</v>
      </c>
      <c r="B7" s="3">
        <v>547</v>
      </c>
      <c r="C7" s="3">
        <v>1</v>
      </c>
      <c r="D7" s="4">
        <v>39168</v>
      </c>
      <c r="E7" s="2">
        <v>8.11</v>
      </c>
      <c r="F7" s="2">
        <v>8.9700000000000006</v>
      </c>
      <c r="G7" s="2">
        <v>7.84</v>
      </c>
      <c r="H7" s="2">
        <v>5.05</v>
      </c>
      <c r="I7" s="7">
        <v>22.9</v>
      </c>
      <c r="J7" s="7">
        <v>22.1</v>
      </c>
      <c r="K7" s="2">
        <v>0.01</v>
      </c>
      <c r="L7" s="2">
        <v>0.41</v>
      </c>
      <c r="M7" s="2" t="s">
        <v>127</v>
      </c>
      <c r="N7" s="22"/>
      <c r="O7" s="22"/>
      <c r="P7" s="22">
        <v>-0.09</v>
      </c>
    </row>
    <row r="8" spans="1:16" s="1" customFormat="1">
      <c r="A8" s="1">
        <v>6</v>
      </c>
      <c r="B8" s="3">
        <v>548</v>
      </c>
      <c r="C8" s="3">
        <v>1</v>
      </c>
      <c r="D8" s="4">
        <v>39169</v>
      </c>
      <c r="E8" s="2">
        <v>8.17</v>
      </c>
      <c r="F8" s="2">
        <v>8.9600000000000009</v>
      </c>
      <c r="G8" s="2">
        <v>9.1999999999999993</v>
      </c>
      <c r="H8" s="2">
        <v>2.67</v>
      </c>
      <c r="I8" s="7">
        <v>23</v>
      </c>
      <c r="J8" s="7">
        <v>21.7</v>
      </c>
      <c r="K8" s="2">
        <v>0</v>
      </c>
      <c r="L8" s="2">
        <v>0.08</v>
      </c>
      <c r="M8" s="2" t="s">
        <v>127</v>
      </c>
      <c r="N8" s="22"/>
      <c r="O8" s="22"/>
      <c r="P8" s="22">
        <v>-0.09</v>
      </c>
    </row>
    <row r="9" spans="1:16" s="1" customFormat="1">
      <c r="A9" s="1">
        <v>7</v>
      </c>
      <c r="B9" s="3">
        <v>549</v>
      </c>
      <c r="C9" s="3">
        <v>1</v>
      </c>
      <c r="D9" s="4">
        <v>39170</v>
      </c>
      <c r="E9" s="2">
        <v>8.1</v>
      </c>
      <c r="F9" s="2">
        <v>8.8800000000000008</v>
      </c>
      <c r="G9" s="2">
        <v>9.11</v>
      </c>
      <c r="H9" s="2">
        <v>3.14</v>
      </c>
      <c r="I9" s="7">
        <v>21.4</v>
      </c>
      <c r="J9" s="7">
        <v>22</v>
      </c>
      <c r="K9" s="2">
        <v>0</v>
      </c>
      <c r="L9" s="2">
        <v>0</v>
      </c>
      <c r="M9" s="2" t="s">
        <v>127</v>
      </c>
      <c r="N9" s="22"/>
      <c r="O9" s="22"/>
      <c r="P9" s="22">
        <v>-0.09</v>
      </c>
    </row>
    <row r="10" spans="1:16" s="1" customFormat="1">
      <c r="A10" s="1">
        <v>8</v>
      </c>
      <c r="B10" s="3">
        <v>560</v>
      </c>
      <c r="C10" s="3">
        <v>1</v>
      </c>
      <c r="D10" s="4">
        <v>39181</v>
      </c>
      <c r="E10" s="2">
        <v>8.06</v>
      </c>
      <c r="F10" s="2">
        <v>8.73</v>
      </c>
      <c r="G10" s="2">
        <v>8.33</v>
      </c>
      <c r="H10" s="2">
        <v>1.78</v>
      </c>
      <c r="I10" s="7">
        <v>22.6</v>
      </c>
      <c r="J10" s="7">
        <v>22.3</v>
      </c>
      <c r="K10" s="2">
        <v>0.06</v>
      </c>
      <c r="L10" s="2">
        <v>0.37</v>
      </c>
      <c r="M10" s="2" t="s">
        <v>127</v>
      </c>
      <c r="N10" s="22"/>
      <c r="O10" s="22"/>
      <c r="P10" s="22"/>
    </row>
    <row r="11" spans="1:16" s="1" customFormat="1" ht="12.75" customHeight="1">
      <c r="A11" s="1">
        <v>9</v>
      </c>
      <c r="B11" s="3">
        <v>561</v>
      </c>
      <c r="C11" s="3">
        <v>1</v>
      </c>
      <c r="D11" s="4">
        <v>39182</v>
      </c>
      <c r="E11" s="2">
        <v>8.07</v>
      </c>
      <c r="F11" s="2">
        <v>8.69</v>
      </c>
      <c r="G11" s="2">
        <v>7.81</v>
      </c>
      <c r="H11" s="2">
        <v>2.13</v>
      </c>
      <c r="I11" s="7">
        <v>23</v>
      </c>
      <c r="J11" s="7">
        <v>20.9</v>
      </c>
      <c r="K11" s="2">
        <v>0.04</v>
      </c>
      <c r="L11" s="2">
        <v>0.28000000000000003</v>
      </c>
      <c r="M11" s="2" t="s">
        <v>127</v>
      </c>
      <c r="N11" s="22"/>
      <c r="O11" s="22"/>
      <c r="P11" s="22"/>
    </row>
    <row r="12" spans="1:16" s="1" customFormat="1" ht="12.75" customHeight="1">
      <c r="A12" s="1">
        <v>10</v>
      </c>
      <c r="B12" s="3">
        <v>562</v>
      </c>
      <c r="C12" s="3">
        <v>1</v>
      </c>
      <c r="D12" s="4">
        <v>39183</v>
      </c>
      <c r="E12" s="2">
        <v>8.06</v>
      </c>
      <c r="F12" s="2">
        <v>8.75</v>
      </c>
      <c r="G12" s="2">
        <v>8.11</v>
      </c>
      <c r="H12" s="2">
        <v>2.66</v>
      </c>
      <c r="I12" s="7">
        <v>22.9</v>
      </c>
      <c r="J12" s="7">
        <v>22.2</v>
      </c>
      <c r="K12" s="2">
        <v>0</v>
      </c>
      <c r="L12" s="2">
        <v>0.48</v>
      </c>
      <c r="M12" s="2" t="s">
        <v>127</v>
      </c>
      <c r="N12" s="22"/>
      <c r="O12" s="22"/>
      <c r="P12" s="22"/>
    </row>
    <row r="13" spans="1:16" s="1" customFormat="1">
      <c r="A13" s="1">
        <v>11</v>
      </c>
      <c r="B13" s="3">
        <v>563</v>
      </c>
      <c r="C13" s="3">
        <v>1</v>
      </c>
      <c r="D13" s="4">
        <v>39184</v>
      </c>
      <c r="E13" s="2">
        <v>8.09</v>
      </c>
      <c r="F13" s="2">
        <v>8.6999999999999993</v>
      </c>
      <c r="G13" s="2">
        <v>8.69</v>
      </c>
      <c r="H13" s="2">
        <v>2.95</v>
      </c>
      <c r="I13" s="7">
        <v>23.5</v>
      </c>
      <c r="J13" s="7">
        <v>21.5</v>
      </c>
      <c r="K13" s="2">
        <v>0.02</v>
      </c>
      <c r="L13" s="2">
        <v>0.09</v>
      </c>
      <c r="M13" s="2" t="s">
        <v>127</v>
      </c>
      <c r="N13" s="22"/>
      <c r="O13" s="22"/>
      <c r="P13" s="22"/>
    </row>
    <row r="14" spans="1:16" s="1" customFormat="1">
      <c r="A14" s="1">
        <v>12</v>
      </c>
      <c r="B14" s="3">
        <v>567</v>
      </c>
      <c r="C14" s="3">
        <v>1</v>
      </c>
      <c r="D14" s="4">
        <v>39188</v>
      </c>
      <c r="E14" s="2">
        <v>8.14</v>
      </c>
      <c r="F14" s="2">
        <v>8.76</v>
      </c>
      <c r="G14" s="2">
        <v>8.2799999999999994</v>
      </c>
      <c r="H14" s="2">
        <v>2.8</v>
      </c>
      <c r="I14" s="7">
        <v>22.9</v>
      </c>
      <c r="J14" s="7">
        <v>22</v>
      </c>
      <c r="K14" s="2">
        <v>0</v>
      </c>
      <c r="L14" s="2">
        <v>0.32</v>
      </c>
      <c r="M14" s="2" t="s">
        <v>127</v>
      </c>
      <c r="N14" s="22"/>
      <c r="O14" s="22"/>
      <c r="P14" s="22"/>
    </row>
    <row r="15" spans="1:16" s="1" customFormat="1">
      <c r="A15" s="1">
        <v>13</v>
      </c>
      <c r="B15" s="3">
        <v>570</v>
      </c>
      <c r="C15" s="3">
        <v>1</v>
      </c>
      <c r="D15" s="4">
        <v>39191</v>
      </c>
      <c r="E15" s="2">
        <v>8.17</v>
      </c>
      <c r="F15" s="2">
        <v>8.74</v>
      </c>
      <c r="G15" s="2">
        <v>7.87</v>
      </c>
      <c r="H15" s="2">
        <v>3.36</v>
      </c>
      <c r="I15" s="7">
        <v>23.3</v>
      </c>
      <c r="J15" s="7">
        <v>21.1</v>
      </c>
      <c r="K15" s="2">
        <v>0</v>
      </c>
      <c r="L15" s="2">
        <v>0.03</v>
      </c>
      <c r="M15" s="2" t="s">
        <v>127</v>
      </c>
      <c r="N15" s="22"/>
      <c r="O15" s="22"/>
      <c r="P15" s="22"/>
    </row>
    <row r="16" spans="1:16" s="1" customFormat="1">
      <c r="A16" s="1">
        <v>14</v>
      </c>
      <c r="B16" s="3">
        <v>574</v>
      </c>
      <c r="C16" s="3">
        <v>1</v>
      </c>
      <c r="D16" s="4">
        <v>39195</v>
      </c>
      <c r="E16" s="2">
        <v>8.1199999999999992</v>
      </c>
      <c r="F16" s="2">
        <v>8.75</v>
      </c>
      <c r="G16" s="2">
        <v>8.08</v>
      </c>
      <c r="H16" s="2">
        <v>2.2599999999999998</v>
      </c>
      <c r="I16" s="7">
        <v>23.7</v>
      </c>
      <c r="J16" s="7">
        <v>21.8</v>
      </c>
      <c r="K16" s="2">
        <v>0.03</v>
      </c>
      <c r="L16" s="2">
        <v>0.24</v>
      </c>
      <c r="M16" s="2" t="s">
        <v>127</v>
      </c>
      <c r="N16" s="22"/>
      <c r="O16" s="22"/>
      <c r="P16" s="22"/>
    </row>
    <row r="17" spans="1:16" s="1" customFormat="1">
      <c r="A17" s="1">
        <v>15</v>
      </c>
      <c r="B17" s="3">
        <v>575</v>
      </c>
      <c r="C17" s="3">
        <v>1</v>
      </c>
      <c r="D17" s="4">
        <v>39196</v>
      </c>
      <c r="E17" s="2">
        <v>8.1</v>
      </c>
      <c r="F17" s="2">
        <v>8.73</v>
      </c>
      <c r="G17" s="2">
        <v>7.98</v>
      </c>
      <c r="H17" s="2">
        <v>2.19</v>
      </c>
      <c r="I17" s="7">
        <v>23.3</v>
      </c>
      <c r="J17" s="7">
        <v>23</v>
      </c>
      <c r="K17" s="2">
        <v>0</v>
      </c>
      <c r="L17" s="2">
        <v>0.15</v>
      </c>
      <c r="M17" s="2" t="s">
        <v>127</v>
      </c>
      <c r="N17" s="22"/>
      <c r="O17" s="22"/>
      <c r="P17" s="22"/>
    </row>
    <row r="18" spans="1:16" s="1" customFormat="1">
      <c r="A18" s="1">
        <v>16</v>
      </c>
      <c r="B18" s="3"/>
      <c r="C18" s="3"/>
      <c r="D18" s="4"/>
      <c r="E18" s="2"/>
      <c r="F18" s="2"/>
      <c r="G18" s="2"/>
      <c r="H18" s="2"/>
      <c r="I18" s="7"/>
      <c r="J18" s="7"/>
      <c r="K18" s="2"/>
      <c r="L18" s="2"/>
      <c r="M18" s="2"/>
      <c r="N18" s="22"/>
      <c r="O18" s="22"/>
      <c r="P18" s="22"/>
    </row>
    <row r="19" spans="1:16" s="1" customFormat="1">
      <c r="A19" s="1">
        <v>17</v>
      </c>
      <c r="B19" s="3"/>
      <c r="C19" s="3"/>
      <c r="D19" s="4"/>
      <c r="E19" s="2"/>
      <c r="F19" s="2"/>
      <c r="G19" s="2"/>
      <c r="H19" s="2"/>
      <c r="I19" s="7"/>
      <c r="J19" s="7"/>
      <c r="K19" s="2"/>
      <c r="L19" s="2"/>
      <c r="M19" s="2"/>
      <c r="N19" s="22"/>
      <c r="O19" s="22"/>
      <c r="P19" s="22"/>
    </row>
    <row r="20" spans="1:16" s="1" customFormat="1">
      <c r="A20" s="1">
        <v>18</v>
      </c>
      <c r="B20" s="3"/>
      <c r="C20" s="3"/>
      <c r="D20" s="4"/>
      <c r="E20" s="2"/>
      <c r="F20" s="2"/>
      <c r="G20" s="2"/>
      <c r="H20" s="2"/>
      <c r="I20" s="7"/>
      <c r="J20" s="7"/>
      <c r="K20" s="2"/>
      <c r="L20" s="2"/>
      <c r="M20" s="2"/>
      <c r="N20" s="22"/>
      <c r="O20" s="22"/>
      <c r="P20" s="22"/>
    </row>
    <row r="21" spans="1:16" s="1" customFormat="1">
      <c r="A21" s="1">
        <v>19</v>
      </c>
      <c r="B21" s="3"/>
      <c r="C21" s="3"/>
      <c r="D21" s="4"/>
      <c r="E21" s="2"/>
      <c r="F21" s="2"/>
      <c r="G21" s="2"/>
      <c r="H21" s="2"/>
      <c r="I21" s="7"/>
      <c r="J21" s="7"/>
      <c r="K21" s="2"/>
      <c r="L21" s="2"/>
      <c r="M21" s="2"/>
      <c r="N21" s="22"/>
      <c r="O21" s="22"/>
      <c r="P21" s="22"/>
    </row>
    <row r="22" spans="1:16" s="1" customFormat="1">
      <c r="A22" s="1">
        <v>20</v>
      </c>
      <c r="B22" s="3"/>
      <c r="C22" s="3"/>
      <c r="D22" s="4"/>
      <c r="E22" s="2"/>
      <c r="F22" s="2"/>
      <c r="G22" s="2"/>
      <c r="H22" s="2"/>
      <c r="I22" s="7"/>
      <c r="J22" s="7"/>
      <c r="K22" s="2"/>
      <c r="L22" s="2"/>
      <c r="M22" s="2"/>
      <c r="N22" s="22"/>
      <c r="O22" s="22"/>
      <c r="P22" s="22"/>
    </row>
    <row r="23" spans="1:16" s="1" customFormat="1">
      <c r="A23" s="1">
        <v>21</v>
      </c>
      <c r="B23" s="3"/>
      <c r="C23" s="3"/>
      <c r="D23" s="4"/>
      <c r="E23" s="2"/>
      <c r="F23" s="2"/>
      <c r="G23" s="2"/>
      <c r="H23" s="2"/>
      <c r="I23" s="7"/>
      <c r="J23" s="7"/>
      <c r="K23" s="2"/>
      <c r="L23" s="2"/>
      <c r="M23" s="2"/>
      <c r="N23" s="22"/>
      <c r="O23" s="22"/>
      <c r="P23" s="22"/>
    </row>
    <row r="24" spans="1:16" s="1" customFormat="1">
      <c r="A24" s="1">
        <v>22</v>
      </c>
      <c r="B24" s="3"/>
      <c r="C24" s="3"/>
      <c r="D24" s="4"/>
      <c r="E24" s="2"/>
      <c r="F24" s="2"/>
      <c r="G24" s="2"/>
      <c r="H24" s="2"/>
      <c r="I24" s="7"/>
      <c r="J24" s="7"/>
      <c r="K24" s="2"/>
      <c r="L24" s="2"/>
      <c r="M24" s="2"/>
      <c r="N24" s="22"/>
      <c r="O24" s="22"/>
      <c r="P24" s="22"/>
    </row>
    <row r="25" spans="1:16" s="1" customFormat="1">
      <c r="A25" s="1">
        <v>23</v>
      </c>
      <c r="B25" s="3"/>
      <c r="C25" s="3"/>
      <c r="D25" s="4"/>
      <c r="E25" s="2"/>
      <c r="F25" s="2"/>
      <c r="G25" s="2"/>
      <c r="H25" s="2"/>
      <c r="I25" s="7"/>
      <c r="J25" s="7"/>
      <c r="K25" s="2"/>
      <c r="L25" s="2"/>
      <c r="M25" s="2"/>
      <c r="N25" s="22"/>
      <c r="O25" s="22"/>
      <c r="P25" s="22"/>
    </row>
    <row r="26" spans="1:16" s="1" customFormat="1">
      <c r="A26" s="1">
        <v>24</v>
      </c>
      <c r="B26" s="3"/>
      <c r="C26" s="3"/>
      <c r="D26" s="4"/>
      <c r="E26" s="2"/>
      <c r="F26" s="2"/>
      <c r="G26" s="2"/>
      <c r="H26" s="2"/>
      <c r="I26" s="7"/>
      <c r="J26" s="7"/>
      <c r="K26" s="2"/>
      <c r="L26" s="2"/>
      <c r="M26" s="2"/>
      <c r="N26" s="22"/>
      <c r="O26" s="22"/>
      <c r="P26" s="22"/>
    </row>
    <row r="27" spans="1:16" s="1" customFormat="1">
      <c r="A27" s="1">
        <v>25</v>
      </c>
      <c r="B27" s="3"/>
      <c r="C27" s="3"/>
      <c r="D27" s="4"/>
      <c r="E27" s="2"/>
      <c r="F27" s="2"/>
      <c r="G27" s="2"/>
      <c r="H27" s="2"/>
      <c r="I27" s="7"/>
      <c r="J27" s="7"/>
      <c r="K27" s="2"/>
      <c r="L27" s="2"/>
      <c r="M27" s="2"/>
      <c r="N27" s="22"/>
      <c r="O27" s="22"/>
      <c r="P27" s="22"/>
    </row>
    <row r="28" spans="1:16" s="1" customFormat="1">
      <c r="A28" s="1">
        <v>26</v>
      </c>
      <c r="B28" s="3"/>
      <c r="C28" s="3"/>
      <c r="D28" s="4"/>
      <c r="E28" s="2"/>
      <c r="F28" s="2"/>
      <c r="G28" s="2"/>
      <c r="H28" s="2"/>
      <c r="I28" s="7"/>
      <c r="J28" s="7"/>
      <c r="K28" s="2"/>
      <c r="L28" s="2"/>
      <c r="M28" s="2"/>
      <c r="N28" s="22"/>
      <c r="O28" s="22"/>
      <c r="P28" s="22"/>
    </row>
    <row r="29" spans="1:16" s="1" customFormat="1">
      <c r="A29" s="1">
        <v>27</v>
      </c>
      <c r="B29" s="3"/>
      <c r="C29" s="3"/>
      <c r="D29" s="4"/>
      <c r="E29" s="2"/>
      <c r="F29" s="2"/>
      <c r="G29" s="2"/>
      <c r="H29" s="2"/>
      <c r="I29" s="7"/>
      <c r="J29" s="7"/>
      <c r="K29" s="2"/>
      <c r="L29" s="2"/>
      <c r="M29" s="2"/>
      <c r="N29" s="22"/>
      <c r="O29" s="22"/>
      <c r="P29" s="22"/>
    </row>
    <row r="30" spans="1:16" s="1" customFormat="1">
      <c r="A30" s="1">
        <v>28</v>
      </c>
      <c r="B30" s="3"/>
      <c r="C30" s="3"/>
      <c r="D30" s="4"/>
      <c r="E30" s="2"/>
      <c r="F30" s="2"/>
      <c r="G30" s="2"/>
      <c r="H30" s="2"/>
      <c r="I30" s="7"/>
      <c r="J30" s="7"/>
      <c r="K30" s="2"/>
      <c r="L30" s="2"/>
      <c r="M30" s="2"/>
      <c r="N30" s="22"/>
      <c r="O30" s="22"/>
      <c r="P30" s="22"/>
    </row>
    <row r="31" spans="1:16" s="1" customFormat="1">
      <c r="A31" s="1">
        <v>29</v>
      </c>
      <c r="B31" s="3"/>
      <c r="C31" s="3"/>
      <c r="D31" s="4"/>
      <c r="E31" s="2"/>
      <c r="F31" s="2"/>
      <c r="G31" s="2"/>
      <c r="H31" s="2"/>
      <c r="I31" s="7"/>
      <c r="J31" s="7"/>
      <c r="K31" s="2"/>
      <c r="L31" s="2"/>
      <c r="M31" s="2"/>
      <c r="N31" s="22"/>
      <c r="O31" s="22"/>
      <c r="P31" s="22"/>
    </row>
    <row r="32" spans="1:16" s="1" customFormat="1">
      <c r="A32" s="1">
        <v>30</v>
      </c>
      <c r="B32" s="3"/>
      <c r="C32" s="3"/>
      <c r="D32" s="4"/>
      <c r="E32" s="2"/>
      <c r="F32" s="2"/>
      <c r="G32" s="2"/>
      <c r="H32" s="2"/>
      <c r="I32" s="7"/>
      <c r="J32" s="7"/>
      <c r="K32" s="2"/>
      <c r="L32" s="2"/>
      <c r="M32" s="2"/>
      <c r="N32" s="22"/>
      <c r="O32" s="22"/>
      <c r="P32" s="22"/>
    </row>
    <row r="33" spans="1:16" s="1" customFormat="1">
      <c r="A33" s="1">
        <v>31</v>
      </c>
      <c r="B33" s="3"/>
      <c r="C33" s="3"/>
      <c r="D33" s="4"/>
      <c r="E33" s="2"/>
      <c r="F33" s="2"/>
      <c r="G33" s="2"/>
      <c r="H33" s="2"/>
      <c r="I33" s="7"/>
      <c r="J33" s="7"/>
      <c r="K33" s="2"/>
      <c r="L33" s="2"/>
      <c r="M33" s="2"/>
      <c r="N33" s="22"/>
      <c r="O33" s="22"/>
      <c r="P33" s="22"/>
    </row>
    <row r="34" spans="1:16" s="1" customFormat="1">
      <c r="A34" s="1">
        <v>32</v>
      </c>
      <c r="B34" s="3"/>
      <c r="C34" s="3"/>
      <c r="D34" s="4"/>
      <c r="E34" s="2"/>
      <c r="F34" s="2"/>
      <c r="G34" s="2"/>
      <c r="H34" s="2"/>
      <c r="I34" s="7"/>
      <c r="J34" s="7"/>
      <c r="K34" s="2"/>
      <c r="L34" s="2"/>
      <c r="M34" s="2"/>
      <c r="N34" s="22"/>
      <c r="O34" s="22"/>
      <c r="P34" s="22"/>
    </row>
    <row r="35" spans="1:16" s="1" customFormat="1">
      <c r="A35" s="1">
        <v>33</v>
      </c>
      <c r="B35" s="3"/>
      <c r="C35" s="3"/>
      <c r="D35" s="4"/>
      <c r="E35" s="2"/>
      <c r="F35" s="2"/>
      <c r="G35" s="2"/>
      <c r="H35" s="2"/>
      <c r="I35" s="7"/>
      <c r="J35" s="7"/>
      <c r="K35" s="2"/>
      <c r="L35" s="2"/>
      <c r="M35" s="2"/>
      <c r="N35" s="22"/>
      <c r="O35" s="22"/>
      <c r="P35" s="22"/>
    </row>
    <row r="36" spans="1:16" s="1" customFormat="1">
      <c r="A36" s="1">
        <v>34</v>
      </c>
      <c r="B36" s="3"/>
      <c r="C36" s="3"/>
      <c r="D36" s="4"/>
      <c r="E36" s="2"/>
      <c r="F36" s="2"/>
      <c r="G36" s="2"/>
      <c r="H36" s="2"/>
      <c r="I36" s="7"/>
      <c r="J36" s="7"/>
      <c r="K36" s="2"/>
      <c r="L36" s="2"/>
      <c r="M36" s="2"/>
      <c r="N36" s="22"/>
      <c r="O36" s="22"/>
      <c r="P36" s="22"/>
    </row>
    <row r="37" spans="1:16">
      <c r="A37" s="1">
        <v>35</v>
      </c>
    </row>
    <row r="38" spans="1:16">
      <c r="A38" s="1">
        <v>36</v>
      </c>
    </row>
    <row r="39" spans="1:16">
      <c r="A39" s="1">
        <v>37</v>
      </c>
    </row>
    <row r="40" spans="1:16">
      <c r="A40" s="1">
        <v>38</v>
      </c>
    </row>
    <row r="41" spans="1:16">
      <c r="A41" s="1">
        <v>39</v>
      </c>
    </row>
    <row r="42" spans="1:16">
      <c r="A42" s="1">
        <v>40</v>
      </c>
    </row>
    <row r="43" spans="1:16">
      <c r="A43" s="1">
        <v>41</v>
      </c>
    </row>
    <row r="44" spans="1:16">
      <c r="A44" s="1">
        <v>42</v>
      </c>
    </row>
    <row r="45" spans="1:16">
      <c r="A45" s="1">
        <v>43</v>
      </c>
    </row>
    <row r="46" spans="1:16">
      <c r="A46" s="1">
        <v>44</v>
      </c>
    </row>
    <row r="47" spans="1:16">
      <c r="A47" s="1">
        <v>45</v>
      </c>
    </row>
    <row r="48" spans="1:16">
      <c r="A48" s="1">
        <v>46</v>
      </c>
    </row>
    <row r="49" spans="1:1">
      <c r="A49" s="1">
        <v>47</v>
      </c>
    </row>
    <row r="50" spans="1:1">
      <c r="A50" s="1">
        <v>48</v>
      </c>
    </row>
    <row r="51" spans="1:1">
      <c r="A51" s="1">
        <v>49</v>
      </c>
    </row>
    <row r="52" spans="1:1">
      <c r="A52" s="1">
        <v>50</v>
      </c>
    </row>
    <row r="53" spans="1:1">
      <c r="A53" s="1">
        <v>51</v>
      </c>
    </row>
    <row r="54" spans="1:1">
      <c r="A54" s="1">
        <v>52</v>
      </c>
    </row>
    <row r="55" spans="1:1">
      <c r="A55" s="1">
        <v>53</v>
      </c>
    </row>
    <row r="56" spans="1:1">
      <c r="A56" s="1">
        <v>54</v>
      </c>
    </row>
    <row r="57" spans="1:1">
      <c r="A57" s="1">
        <v>55</v>
      </c>
    </row>
    <row r="58" spans="1:1">
      <c r="A58" s="1">
        <v>56</v>
      </c>
    </row>
    <row r="59" spans="1:1">
      <c r="A59" s="1">
        <v>57</v>
      </c>
    </row>
    <row r="60" spans="1:1">
      <c r="A60" s="1">
        <v>58</v>
      </c>
    </row>
    <row r="61" spans="1:1">
      <c r="A61" s="1">
        <v>59</v>
      </c>
    </row>
    <row r="62" spans="1:1">
      <c r="A62" s="1">
        <v>60</v>
      </c>
    </row>
    <row r="63" spans="1:1">
      <c r="A63" s="1">
        <v>61</v>
      </c>
    </row>
    <row r="64" spans="1:1">
      <c r="A64" s="1">
        <v>62</v>
      </c>
    </row>
    <row r="65" spans="1:1">
      <c r="A65" s="1">
        <v>63</v>
      </c>
    </row>
    <row r="66" spans="1:1">
      <c r="A66" s="1">
        <v>64</v>
      </c>
    </row>
    <row r="67" spans="1:1">
      <c r="A67" s="1">
        <v>65</v>
      </c>
    </row>
    <row r="68" spans="1:1">
      <c r="A68" s="1">
        <v>66</v>
      </c>
    </row>
    <row r="69" spans="1:1">
      <c r="A69" s="1">
        <v>67</v>
      </c>
    </row>
    <row r="70" spans="1:1">
      <c r="A70" s="1">
        <v>68</v>
      </c>
    </row>
    <row r="71" spans="1:1">
      <c r="A71" s="1">
        <v>69</v>
      </c>
    </row>
    <row r="72" spans="1:1">
      <c r="A72" s="1">
        <v>70</v>
      </c>
    </row>
    <row r="73" spans="1:1">
      <c r="A73" s="1">
        <v>71</v>
      </c>
    </row>
    <row r="74" spans="1:1">
      <c r="A74" s="1">
        <v>72</v>
      </c>
    </row>
    <row r="75" spans="1:1">
      <c r="A75" s="1">
        <v>73</v>
      </c>
    </row>
    <row r="76" spans="1:1">
      <c r="A76" s="1">
        <v>74</v>
      </c>
    </row>
    <row r="77" spans="1:1">
      <c r="A77" s="1">
        <v>75</v>
      </c>
    </row>
    <row r="78" spans="1:1">
      <c r="A78" s="1">
        <v>76</v>
      </c>
    </row>
    <row r="79" spans="1:1">
      <c r="A79" s="1">
        <v>77</v>
      </c>
    </row>
    <row r="80" spans="1:1">
      <c r="A80" s="1">
        <v>78</v>
      </c>
    </row>
    <row r="100" spans="2:16" s="1" customFormat="1">
      <c r="B100" s="3" t="s">
        <v>60</v>
      </c>
      <c r="C100" s="3">
        <f>AVERAGE(C3:C90)</f>
        <v>1</v>
      </c>
      <c r="D100" s="3"/>
      <c r="E100" s="2">
        <f t="shared" ref="E100:P100" si="0">AVERAGE(E3:E90)</f>
        <v>8.115333333333334</v>
      </c>
      <c r="F100" s="2">
        <f t="shared" si="0"/>
        <v>8.8140000000000001</v>
      </c>
      <c r="G100" s="2">
        <f t="shared" si="0"/>
        <v>8.4233333333333338</v>
      </c>
      <c r="H100" s="2">
        <f t="shared" si="0"/>
        <v>2.6713333333333327</v>
      </c>
      <c r="I100" s="2">
        <f t="shared" si="0"/>
        <v>22.753333333333334</v>
      </c>
      <c r="J100" s="2">
        <f t="shared" si="0"/>
        <v>21.82</v>
      </c>
      <c r="K100" s="2">
        <f t="shared" si="0"/>
        <v>1.6666666666666666E-2</v>
      </c>
      <c r="L100" s="2">
        <f t="shared" si="0"/>
        <v>0.25266666666666665</v>
      </c>
      <c r="M100" s="2"/>
      <c r="N100" s="3" t="e">
        <f t="shared" si="0"/>
        <v>#DIV/0!</v>
      </c>
      <c r="O100" s="3" t="e">
        <f t="shared" si="0"/>
        <v>#DIV/0!</v>
      </c>
      <c r="P100" s="3">
        <f t="shared" si="0"/>
        <v>-8.9999999999999983E-2</v>
      </c>
    </row>
    <row r="101" spans="2:16" s="1" customFormat="1">
      <c r="B101" s="3" t="s">
        <v>61</v>
      </c>
      <c r="C101" s="3">
        <f>COUNT(C3:C90)</f>
        <v>15</v>
      </c>
      <c r="D101" s="3"/>
      <c r="E101" s="2">
        <f t="shared" ref="E101:P101" si="1">COUNT(E3:E90)</f>
        <v>15</v>
      </c>
      <c r="F101" s="2">
        <f t="shared" si="1"/>
        <v>15</v>
      </c>
      <c r="G101" s="2">
        <f t="shared" si="1"/>
        <v>15</v>
      </c>
      <c r="H101" s="2">
        <f t="shared" si="1"/>
        <v>15</v>
      </c>
      <c r="I101" s="2">
        <f t="shared" si="1"/>
        <v>15</v>
      </c>
      <c r="J101" s="2">
        <f t="shared" si="1"/>
        <v>15</v>
      </c>
      <c r="K101" s="2">
        <f t="shared" si="1"/>
        <v>15</v>
      </c>
      <c r="L101" s="2">
        <f t="shared" si="1"/>
        <v>15</v>
      </c>
      <c r="M101" s="2"/>
      <c r="N101" s="3">
        <f t="shared" si="1"/>
        <v>0</v>
      </c>
      <c r="O101" s="3">
        <f t="shared" si="1"/>
        <v>0</v>
      </c>
      <c r="P101" s="3">
        <f t="shared" si="1"/>
        <v>6</v>
      </c>
    </row>
    <row r="102" spans="2:16" s="1" customFormat="1">
      <c r="B102" s="3" t="s">
        <v>62</v>
      </c>
      <c r="C102" s="3">
        <f>STDEV(C3:C83)</f>
        <v>0</v>
      </c>
      <c r="D102" s="3"/>
      <c r="E102" s="2">
        <f t="shared" ref="E102:P102" si="2">STDEV(E3:E83)</f>
        <v>7.3859583638401907E-2</v>
      </c>
      <c r="F102" s="2">
        <f t="shared" si="2"/>
        <v>0.10384053708863999</v>
      </c>
      <c r="G102" s="2">
        <f t="shared" si="2"/>
        <v>0.65954168791308265</v>
      </c>
      <c r="H102" s="2">
        <f t="shared" si="2"/>
        <v>0.81403638622314689</v>
      </c>
      <c r="I102" s="2">
        <f t="shared" si="2"/>
        <v>0.76051361091104253</v>
      </c>
      <c r="J102" s="2">
        <f t="shared" si="2"/>
        <v>0.69713700231733511</v>
      </c>
      <c r="K102" s="2">
        <f t="shared" si="2"/>
        <v>1.9148542155126763E-2</v>
      </c>
      <c r="L102" s="2">
        <f t="shared" si="2"/>
        <v>0.15943949442014793</v>
      </c>
      <c r="M102" s="2"/>
      <c r="N102" s="3" t="e">
        <f t="shared" si="2"/>
        <v>#DIV/0!</v>
      </c>
      <c r="O102" s="3" t="e">
        <f t="shared" si="2"/>
        <v>#DIV/0!</v>
      </c>
      <c r="P102" s="3">
        <f t="shared" si="2"/>
        <v>1.5202354861220293E-17</v>
      </c>
    </row>
  </sheetData>
  <sortState ref="B4:O25">
    <sortCondition ref="C3:C25"/>
  </sortState>
  <mergeCells count="13">
    <mergeCell ref="A1:A2"/>
    <mergeCell ref="P1:P2"/>
    <mergeCell ref="B1:B2"/>
    <mergeCell ref="C1:C2"/>
    <mergeCell ref="D1:D2"/>
    <mergeCell ref="E1:F1"/>
    <mergeCell ref="G1:H1"/>
    <mergeCell ref="I1:J1"/>
    <mergeCell ref="K1:K2"/>
    <mergeCell ref="L1:L2"/>
    <mergeCell ref="N1:N2"/>
    <mergeCell ref="O1:O2"/>
    <mergeCell ref="M1:M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</sheetPr>
  <dimension ref="A1:P102"/>
  <sheetViews>
    <sheetView workbookViewId="0">
      <selection activeCell="J16" sqref="J16"/>
    </sheetView>
  </sheetViews>
  <sheetFormatPr defaultRowHeight="12.75"/>
  <sheetData>
    <row r="1" spans="1:16" s="6" customFormat="1" ht="15" customHeight="1">
      <c r="A1" s="114" t="s">
        <v>101</v>
      </c>
      <c r="B1" s="115" t="s">
        <v>27</v>
      </c>
      <c r="C1" s="115" t="s">
        <v>48</v>
      </c>
      <c r="D1" s="115" t="s">
        <v>28</v>
      </c>
      <c r="E1" s="115" t="s">
        <v>32</v>
      </c>
      <c r="F1" s="115"/>
      <c r="G1" s="115" t="s">
        <v>45</v>
      </c>
      <c r="H1" s="115"/>
      <c r="I1" s="116" t="s">
        <v>46</v>
      </c>
      <c r="J1" s="116"/>
      <c r="K1" s="115" t="s">
        <v>49</v>
      </c>
      <c r="L1" s="115" t="s">
        <v>47</v>
      </c>
      <c r="M1" s="115" t="s">
        <v>139</v>
      </c>
      <c r="N1" s="115" t="s">
        <v>29</v>
      </c>
      <c r="O1" s="115" t="s">
        <v>31</v>
      </c>
      <c r="P1" s="115" t="s">
        <v>30</v>
      </c>
    </row>
    <row r="2" spans="1:16" s="6" customFormat="1" ht="15">
      <c r="A2" s="114"/>
      <c r="B2" s="115"/>
      <c r="C2" s="115"/>
      <c r="D2" s="115"/>
      <c r="E2" s="9" t="s">
        <v>43</v>
      </c>
      <c r="F2" s="9" t="s">
        <v>44</v>
      </c>
      <c r="G2" s="9" t="s">
        <v>43</v>
      </c>
      <c r="H2" s="9" t="s">
        <v>44</v>
      </c>
      <c r="I2" s="10" t="s">
        <v>43</v>
      </c>
      <c r="J2" s="10" t="s">
        <v>44</v>
      </c>
      <c r="K2" s="115"/>
      <c r="L2" s="115"/>
      <c r="M2" s="115"/>
      <c r="N2" s="115"/>
      <c r="O2" s="115"/>
      <c r="P2" s="115"/>
    </row>
    <row r="3" spans="1:16" s="1" customFormat="1">
      <c r="A3" s="1">
        <v>1</v>
      </c>
      <c r="B3" s="3">
        <v>576</v>
      </c>
      <c r="C3" s="3">
        <v>1</v>
      </c>
      <c r="D3" s="4">
        <v>39197</v>
      </c>
      <c r="E3" s="2">
        <v>8.06</v>
      </c>
      <c r="F3" s="2">
        <v>8.7100000000000009</v>
      </c>
      <c r="G3" s="2">
        <v>8.65</v>
      </c>
      <c r="H3" s="2">
        <v>2.48</v>
      </c>
      <c r="I3" s="7">
        <v>22.1</v>
      </c>
      <c r="J3" s="7">
        <v>23</v>
      </c>
      <c r="K3" s="2">
        <v>0</v>
      </c>
      <c r="L3" s="2">
        <v>0.28000000000000003</v>
      </c>
      <c r="M3" s="2">
        <v>0.93</v>
      </c>
      <c r="N3" s="22"/>
      <c r="O3" s="22"/>
      <c r="P3" s="22"/>
    </row>
    <row r="4" spans="1:16" s="1" customFormat="1">
      <c r="A4" s="1">
        <v>2</v>
      </c>
      <c r="B4" s="3">
        <v>577</v>
      </c>
      <c r="C4" s="3">
        <v>1</v>
      </c>
      <c r="D4" s="4">
        <v>39198</v>
      </c>
      <c r="E4" s="2">
        <v>7.83</v>
      </c>
      <c r="F4" s="2">
        <v>8.73</v>
      </c>
      <c r="G4" s="2">
        <v>8.3699999999999992</v>
      </c>
      <c r="H4" s="2">
        <v>1.52</v>
      </c>
      <c r="I4" s="7">
        <v>22.8</v>
      </c>
      <c r="J4" s="7">
        <v>23.2</v>
      </c>
      <c r="K4" s="2">
        <v>0</v>
      </c>
      <c r="L4" s="2">
        <v>0.26</v>
      </c>
      <c r="M4" s="2">
        <v>0.93</v>
      </c>
      <c r="N4" s="22"/>
      <c r="O4" s="22"/>
      <c r="P4" s="22">
        <v>152.84100000000001</v>
      </c>
    </row>
    <row r="5" spans="1:16" s="1" customFormat="1">
      <c r="A5" s="1">
        <v>3</v>
      </c>
      <c r="B5" s="3">
        <v>581</v>
      </c>
      <c r="C5" s="3">
        <v>1</v>
      </c>
      <c r="D5" s="4">
        <v>39202</v>
      </c>
      <c r="E5" s="2">
        <v>8.1199999999999992</v>
      </c>
      <c r="F5" s="2">
        <v>8.66</v>
      </c>
      <c r="G5" s="2">
        <v>7.82</v>
      </c>
      <c r="H5" s="2">
        <v>1.62</v>
      </c>
      <c r="I5" s="7">
        <v>22.7</v>
      </c>
      <c r="J5" s="7">
        <v>22.1</v>
      </c>
      <c r="K5" s="2">
        <v>0.09</v>
      </c>
      <c r="L5" s="2">
        <v>0.99</v>
      </c>
      <c r="M5" s="2">
        <v>0.93</v>
      </c>
      <c r="N5" s="22"/>
      <c r="O5" s="22"/>
      <c r="P5" s="22"/>
    </row>
    <row r="6" spans="1:16" s="1" customFormat="1">
      <c r="A6" s="1">
        <v>4</v>
      </c>
      <c r="B6" s="3">
        <v>582</v>
      </c>
      <c r="C6" s="3">
        <v>1</v>
      </c>
      <c r="D6" s="4">
        <v>39203</v>
      </c>
      <c r="E6" s="2">
        <v>8.11</v>
      </c>
      <c r="F6" s="2">
        <v>8.74</v>
      </c>
      <c r="G6" s="2">
        <v>8.3000000000000007</v>
      </c>
      <c r="H6" s="2">
        <v>1.65</v>
      </c>
      <c r="I6" s="7">
        <v>22.1</v>
      </c>
      <c r="J6" s="7">
        <v>23.3</v>
      </c>
      <c r="K6" s="2">
        <v>0.03</v>
      </c>
      <c r="L6" s="2">
        <v>0.65</v>
      </c>
      <c r="M6" s="2">
        <v>0.93</v>
      </c>
      <c r="N6" s="22"/>
      <c r="O6" s="22"/>
      <c r="P6" s="22">
        <v>159.74</v>
      </c>
    </row>
    <row r="7" spans="1:16" s="1" customFormat="1">
      <c r="A7" s="1">
        <v>5</v>
      </c>
      <c r="B7" s="3">
        <v>583</v>
      </c>
      <c r="C7" s="3">
        <v>1</v>
      </c>
      <c r="D7" s="4">
        <v>39204</v>
      </c>
      <c r="E7" s="2">
        <v>8.14</v>
      </c>
      <c r="F7" s="2">
        <v>8.7799999999999994</v>
      </c>
      <c r="G7" s="2">
        <v>8.9499999999999993</v>
      </c>
      <c r="H7" s="2">
        <v>1.72</v>
      </c>
      <c r="I7" s="7">
        <v>23.1</v>
      </c>
      <c r="J7" s="7">
        <v>22.7</v>
      </c>
      <c r="K7" s="2">
        <v>0.02</v>
      </c>
      <c r="L7" s="2">
        <v>0.55000000000000004</v>
      </c>
      <c r="M7" s="2">
        <v>0.93</v>
      </c>
      <c r="N7" s="22"/>
      <c r="O7" s="22"/>
      <c r="P7" s="22">
        <v>153.03700000000001</v>
      </c>
    </row>
    <row r="8" spans="1:16" s="1" customFormat="1">
      <c r="A8" s="1">
        <v>6</v>
      </c>
      <c r="B8" s="3">
        <v>584</v>
      </c>
      <c r="C8" s="3">
        <v>1</v>
      </c>
      <c r="D8" s="4">
        <v>39205</v>
      </c>
      <c r="E8" s="2">
        <v>8.18</v>
      </c>
      <c r="F8" s="2">
        <v>8.7899999999999991</v>
      </c>
      <c r="G8" s="2">
        <v>8.4</v>
      </c>
      <c r="H8" s="2">
        <v>2.2000000000000002</v>
      </c>
      <c r="I8" s="7">
        <v>22.8</v>
      </c>
      <c r="J8" s="7">
        <v>22.7</v>
      </c>
      <c r="K8" s="2">
        <v>0</v>
      </c>
      <c r="L8" s="2">
        <v>0.53</v>
      </c>
      <c r="M8" s="2">
        <v>0.93</v>
      </c>
      <c r="N8" s="22"/>
      <c r="O8" s="22"/>
      <c r="P8" s="22">
        <v>154.517</v>
      </c>
    </row>
    <row r="9" spans="1:16" s="1" customFormat="1">
      <c r="A9" s="1">
        <v>7</v>
      </c>
      <c r="B9" s="3">
        <v>588</v>
      </c>
      <c r="C9" s="3">
        <v>1</v>
      </c>
      <c r="D9" s="4">
        <v>39209</v>
      </c>
      <c r="E9" s="2">
        <v>8.15</v>
      </c>
      <c r="F9" s="2">
        <v>8.67</v>
      </c>
      <c r="G9" s="2">
        <v>8.85</v>
      </c>
      <c r="H9" s="2">
        <v>2.34</v>
      </c>
      <c r="I9" s="7">
        <v>21.6</v>
      </c>
      <c r="J9" s="7">
        <v>22.2</v>
      </c>
      <c r="K9" s="2">
        <v>0</v>
      </c>
      <c r="L9" s="2">
        <v>0.45</v>
      </c>
      <c r="M9" s="2">
        <v>0.93</v>
      </c>
      <c r="N9" s="22"/>
      <c r="O9" s="22"/>
      <c r="P9" s="22"/>
    </row>
    <row r="10" spans="1:16" s="1" customFormat="1">
      <c r="A10" s="1">
        <v>8</v>
      </c>
      <c r="B10" s="3">
        <v>589</v>
      </c>
      <c r="C10" s="3">
        <v>1</v>
      </c>
      <c r="D10" s="4">
        <v>39210</v>
      </c>
      <c r="E10" s="2">
        <v>8.1199999999999992</v>
      </c>
      <c r="F10" s="2">
        <v>8.76</v>
      </c>
      <c r="G10" s="2">
        <v>8.85</v>
      </c>
      <c r="H10" s="2">
        <v>2.04</v>
      </c>
      <c r="I10" s="7">
        <v>22.8</v>
      </c>
      <c r="J10" s="7">
        <v>22.4</v>
      </c>
      <c r="K10" s="2">
        <v>0</v>
      </c>
      <c r="L10" s="2">
        <v>0.28999999999999998</v>
      </c>
      <c r="M10" s="2">
        <v>0.93</v>
      </c>
      <c r="N10" s="22"/>
      <c r="O10" s="22"/>
      <c r="P10" s="22">
        <v>153.84700000000001</v>
      </c>
    </row>
    <row r="11" spans="1:16" s="1" customFormat="1">
      <c r="A11" s="1">
        <v>9</v>
      </c>
      <c r="B11" s="3">
        <v>590</v>
      </c>
      <c r="C11" s="3">
        <v>1</v>
      </c>
      <c r="D11" s="4">
        <v>39211</v>
      </c>
      <c r="E11" s="2">
        <v>8.1199999999999992</v>
      </c>
      <c r="F11" s="2">
        <v>8.76</v>
      </c>
      <c r="G11" s="2">
        <v>8.6999999999999993</v>
      </c>
      <c r="H11" s="2">
        <v>2.38</v>
      </c>
      <c r="I11" s="7">
        <v>22.2</v>
      </c>
      <c r="J11" s="7">
        <v>22.7</v>
      </c>
      <c r="K11" s="2">
        <v>0</v>
      </c>
      <c r="L11" s="2">
        <v>0.26</v>
      </c>
      <c r="M11" s="2">
        <v>0.93</v>
      </c>
      <c r="N11" s="22"/>
      <c r="O11" s="22"/>
      <c r="P11" s="22">
        <v>150.87899999999999</v>
      </c>
    </row>
    <row r="12" spans="1:16" s="1" customFormat="1">
      <c r="A12" s="1">
        <v>10</v>
      </c>
      <c r="B12" s="3">
        <v>591</v>
      </c>
      <c r="C12" s="3">
        <v>1</v>
      </c>
      <c r="D12" s="4">
        <v>39212</v>
      </c>
      <c r="E12" s="2">
        <v>8.19</v>
      </c>
      <c r="F12" s="2">
        <v>8.89</v>
      </c>
      <c r="G12" s="2">
        <v>8.44</v>
      </c>
      <c r="H12" s="2">
        <v>1.75</v>
      </c>
      <c r="I12" s="7">
        <v>22.5</v>
      </c>
      <c r="J12" s="7">
        <v>22.4</v>
      </c>
      <c r="K12" s="2">
        <v>0</v>
      </c>
      <c r="L12" s="2">
        <v>0.32</v>
      </c>
      <c r="M12" s="2">
        <v>0.93</v>
      </c>
      <c r="N12" s="22"/>
      <c r="O12" s="22"/>
      <c r="P12" s="22">
        <v>150.14599999999999</v>
      </c>
    </row>
    <row r="13" spans="1:16" s="1" customFormat="1">
      <c r="A13" s="1">
        <v>11</v>
      </c>
      <c r="B13" s="3">
        <v>595</v>
      </c>
      <c r="C13" s="3">
        <v>1</v>
      </c>
      <c r="D13" s="4">
        <v>39216</v>
      </c>
      <c r="E13" s="2">
        <v>8.17</v>
      </c>
      <c r="F13" s="2">
        <v>8.7100000000000009</v>
      </c>
      <c r="G13" s="2">
        <v>8.32</v>
      </c>
      <c r="H13" s="2">
        <v>1.26</v>
      </c>
      <c r="I13" s="7">
        <v>22.6</v>
      </c>
      <c r="J13" s="7">
        <v>22.8</v>
      </c>
      <c r="K13" s="2">
        <v>0</v>
      </c>
      <c r="L13" s="2">
        <v>0.3</v>
      </c>
      <c r="M13" s="2">
        <v>0.93</v>
      </c>
      <c r="N13" s="22"/>
      <c r="O13" s="22"/>
      <c r="P13" s="22"/>
    </row>
    <row r="14" spans="1:16" s="1" customFormat="1">
      <c r="A14" s="1">
        <v>12</v>
      </c>
      <c r="B14" s="3">
        <v>596</v>
      </c>
      <c r="C14" s="3">
        <v>1</v>
      </c>
      <c r="D14" s="4">
        <v>39217</v>
      </c>
      <c r="E14" s="2">
        <v>8.1300000000000008</v>
      </c>
      <c r="F14" s="2">
        <v>8.75</v>
      </c>
      <c r="G14" s="2">
        <v>7.58</v>
      </c>
      <c r="H14" s="2">
        <v>1.73</v>
      </c>
      <c r="I14" s="7">
        <v>23.6</v>
      </c>
      <c r="J14" s="7">
        <v>22.8</v>
      </c>
      <c r="K14" s="2">
        <v>0</v>
      </c>
      <c r="L14" s="2">
        <v>0.25</v>
      </c>
      <c r="M14" s="2">
        <v>0.93</v>
      </c>
      <c r="N14" s="22"/>
      <c r="O14" s="22"/>
      <c r="P14" s="22">
        <v>160.46899999999999</v>
      </c>
    </row>
    <row r="15" spans="1:16" s="1" customFormat="1">
      <c r="A15" s="1">
        <v>13</v>
      </c>
      <c r="B15" s="3">
        <v>597</v>
      </c>
      <c r="C15" s="3">
        <v>1</v>
      </c>
      <c r="D15" s="4">
        <v>39218</v>
      </c>
      <c r="E15" s="2">
        <v>8.15</v>
      </c>
      <c r="F15" s="2">
        <v>8.84</v>
      </c>
      <c r="G15" s="2">
        <v>7.8</v>
      </c>
      <c r="H15" s="2">
        <v>1.72</v>
      </c>
      <c r="I15" s="7">
        <v>22.4</v>
      </c>
      <c r="J15" s="7">
        <v>22.1</v>
      </c>
      <c r="K15" s="2">
        <v>0</v>
      </c>
      <c r="L15" s="2">
        <v>0.31</v>
      </c>
      <c r="M15" s="2">
        <v>0.93</v>
      </c>
      <c r="N15" s="22"/>
      <c r="O15" s="22"/>
      <c r="P15" s="22">
        <v>153.69999999999999</v>
      </c>
    </row>
    <row r="16" spans="1:16" s="1" customFormat="1">
      <c r="A16" s="1">
        <v>14</v>
      </c>
      <c r="B16" s="3">
        <v>598</v>
      </c>
      <c r="C16" s="3">
        <v>1</v>
      </c>
      <c r="D16" s="4">
        <v>39219</v>
      </c>
      <c r="E16" s="2">
        <v>8.1199999999999992</v>
      </c>
      <c r="F16" s="2">
        <v>8.84</v>
      </c>
      <c r="G16" s="2">
        <v>8.1300000000000008</v>
      </c>
      <c r="H16" s="2">
        <v>2.06</v>
      </c>
      <c r="I16" s="7">
        <v>21.3</v>
      </c>
      <c r="J16" s="7">
        <v>22.5</v>
      </c>
      <c r="K16" s="2">
        <v>0</v>
      </c>
      <c r="L16" s="2">
        <v>0.42</v>
      </c>
      <c r="M16" s="2">
        <v>0.93</v>
      </c>
      <c r="N16" s="22"/>
      <c r="O16" s="22"/>
      <c r="P16" s="22">
        <v>150.97800000000001</v>
      </c>
    </row>
    <row r="17" spans="1:16" s="1" customFormat="1">
      <c r="A17" s="1">
        <v>15</v>
      </c>
      <c r="B17" s="3">
        <v>602</v>
      </c>
      <c r="C17" s="3">
        <v>1</v>
      </c>
      <c r="D17" s="4">
        <v>39223</v>
      </c>
      <c r="E17" s="2">
        <v>8.11</v>
      </c>
      <c r="F17" s="2">
        <v>8.77</v>
      </c>
      <c r="G17" s="2">
        <v>7.8</v>
      </c>
      <c r="H17" s="2">
        <v>2.2200000000000002</v>
      </c>
      <c r="I17" s="7">
        <v>23</v>
      </c>
      <c r="J17" s="7">
        <v>22.6</v>
      </c>
      <c r="K17" s="2">
        <v>0.01</v>
      </c>
      <c r="L17" s="2">
        <v>0.35</v>
      </c>
      <c r="M17" s="2">
        <v>0.93</v>
      </c>
      <c r="N17" s="22"/>
      <c r="O17" s="22"/>
      <c r="P17" s="22"/>
    </row>
    <row r="18" spans="1:16" s="1" customFormat="1">
      <c r="A18" s="1">
        <v>16</v>
      </c>
      <c r="B18" s="3">
        <v>603</v>
      </c>
      <c r="C18" s="3">
        <v>1</v>
      </c>
      <c r="D18" s="4">
        <v>39224</v>
      </c>
      <c r="E18" s="2">
        <v>8.1300000000000008</v>
      </c>
      <c r="F18" s="2">
        <v>8.84</v>
      </c>
      <c r="G18" s="2">
        <v>8.56</v>
      </c>
      <c r="H18" s="2">
        <v>2.5</v>
      </c>
      <c r="I18" s="7">
        <v>23.5</v>
      </c>
      <c r="J18" s="7">
        <v>22.5</v>
      </c>
      <c r="K18" s="2">
        <v>0</v>
      </c>
      <c r="L18" s="2">
        <v>0.16</v>
      </c>
      <c r="M18" s="2">
        <v>0.93</v>
      </c>
      <c r="N18" s="22"/>
      <c r="O18" s="22"/>
      <c r="P18" s="22">
        <v>152.27500000000001</v>
      </c>
    </row>
    <row r="19" spans="1:16" s="1" customFormat="1">
      <c r="A19" s="1">
        <v>17</v>
      </c>
      <c r="B19" s="3">
        <v>604</v>
      </c>
      <c r="C19" s="3">
        <v>1</v>
      </c>
      <c r="D19" s="4">
        <v>39225</v>
      </c>
      <c r="E19" s="2">
        <v>8.14</v>
      </c>
      <c r="F19" s="2">
        <v>8.82</v>
      </c>
      <c r="G19" s="2">
        <v>8.61</v>
      </c>
      <c r="H19" s="2">
        <v>1.56</v>
      </c>
      <c r="I19" s="7">
        <v>23.2</v>
      </c>
      <c r="J19" s="7">
        <v>23.6</v>
      </c>
      <c r="K19" s="2">
        <v>0</v>
      </c>
      <c r="L19" s="2">
        <v>0.19</v>
      </c>
      <c r="M19" s="2">
        <v>0.93</v>
      </c>
      <c r="N19" s="22"/>
      <c r="O19" s="22"/>
      <c r="P19" s="22">
        <v>151.55000000000001</v>
      </c>
    </row>
    <row r="20" spans="1:16" s="1" customFormat="1">
      <c r="A20" s="1">
        <v>18</v>
      </c>
      <c r="B20" s="3">
        <v>610</v>
      </c>
      <c r="C20" s="3">
        <v>1</v>
      </c>
      <c r="D20" s="4">
        <v>39231</v>
      </c>
      <c r="E20" s="2">
        <v>8.08</v>
      </c>
      <c r="F20" s="2">
        <v>8.7200000000000006</v>
      </c>
      <c r="G20" s="2">
        <v>8.74</v>
      </c>
      <c r="H20" s="2">
        <v>1.6</v>
      </c>
      <c r="I20" s="7">
        <v>24</v>
      </c>
      <c r="J20" s="7">
        <v>23.2</v>
      </c>
      <c r="K20" s="2">
        <v>0</v>
      </c>
      <c r="L20" s="2">
        <v>0.34</v>
      </c>
      <c r="M20" s="2">
        <v>0.93</v>
      </c>
      <c r="N20" s="22"/>
      <c r="O20" s="22"/>
      <c r="P20" s="22"/>
    </row>
    <row r="21" spans="1:16" s="1" customFormat="1">
      <c r="A21" s="1">
        <v>19</v>
      </c>
      <c r="B21" s="3">
        <v>616</v>
      </c>
      <c r="C21" s="3">
        <v>1</v>
      </c>
      <c r="D21" s="4">
        <v>39237</v>
      </c>
      <c r="E21" s="2">
        <v>8.09</v>
      </c>
      <c r="F21" s="2">
        <v>8.67</v>
      </c>
      <c r="G21" s="2">
        <v>7.72</v>
      </c>
      <c r="H21" s="2">
        <v>1.85</v>
      </c>
      <c r="I21" s="7">
        <v>23</v>
      </c>
      <c r="J21" s="7">
        <v>22.6</v>
      </c>
      <c r="K21" s="2">
        <v>0</v>
      </c>
      <c r="L21" s="2">
        <v>0.19</v>
      </c>
      <c r="M21" s="2">
        <v>0.93</v>
      </c>
      <c r="N21" s="22"/>
      <c r="O21" s="22"/>
      <c r="P21" s="22"/>
    </row>
    <row r="22" spans="1:16" s="1" customFormat="1">
      <c r="A22" s="1">
        <v>20</v>
      </c>
      <c r="B22" s="3"/>
      <c r="C22" s="3"/>
      <c r="D22" s="4"/>
      <c r="E22" s="2"/>
      <c r="F22" s="2"/>
      <c r="G22" s="2"/>
      <c r="H22" s="2"/>
      <c r="I22" s="7"/>
      <c r="J22" s="7"/>
      <c r="K22" s="2"/>
      <c r="L22" s="2"/>
      <c r="M22" s="2"/>
      <c r="N22" s="22"/>
      <c r="O22" s="22"/>
      <c r="P22" s="22"/>
    </row>
    <row r="23" spans="1:16" s="1" customFormat="1">
      <c r="A23" s="1">
        <v>21</v>
      </c>
      <c r="B23" s="3"/>
      <c r="C23" s="3"/>
      <c r="D23" s="4"/>
      <c r="E23" s="2"/>
      <c r="F23" s="2"/>
      <c r="G23" s="2"/>
      <c r="H23" s="2"/>
      <c r="I23" s="7"/>
      <c r="J23" s="7"/>
      <c r="K23" s="2"/>
      <c r="L23" s="2"/>
      <c r="M23" s="2"/>
      <c r="N23" s="22"/>
      <c r="O23" s="22"/>
      <c r="P23" s="22"/>
    </row>
    <row r="24" spans="1:16" s="1" customFormat="1">
      <c r="A24" s="1">
        <v>22</v>
      </c>
      <c r="B24" s="3"/>
      <c r="C24" s="3"/>
      <c r="D24" s="4"/>
      <c r="E24" s="2"/>
      <c r="F24" s="2"/>
      <c r="G24" s="2"/>
      <c r="H24" s="2"/>
      <c r="I24" s="7"/>
      <c r="J24" s="7"/>
      <c r="K24" s="2"/>
      <c r="L24" s="2"/>
      <c r="M24" s="2"/>
      <c r="N24" s="22"/>
      <c r="O24" s="22"/>
      <c r="P24" s="22"/>
    </row>
    <row r="25" spans="1:16" s="1" customFormat="1">
      <c r="A25" s="1">
        <v>23</v>
      </c>
      <c r="B25" s="3"/>
      <c r="C25" s="3"/>
      <c r="D25" s="4"/>
      <c r="E25" s="2"/>
      <c r="F25" s="2"/>
      <c r="G25" s="2"/>
      <c r="H25" s="2"/>
      <c r="I25" s="7"/>
      <c r="J25" s="7"/>
      <c r="K25" s="2"/>
      <c r="L25" s="2"/>
      <c r="M25" s="2"/>
      <c r="N25" s="22"/>
      <c r="O25" s="22"/>
      <c r="P25" s="22"/>
    </row>
    <row r="26" spans="1:16" s="1" customFormat="1">
      <c r="A26" s="1">
        <v>24</v>
      </c>
      <c r="B26" s="3"/>
      <c r="C26" s="3"/>
      <c r="D26" s="4"/>
      <c r="E26" s="2"/>
      <c r="F26" s="2"/>
      <c r="G26" s="2"/>
      <c r="H26" s="2"/>
      <c r="I26" s="7"/>
      <c r="J26" s="7"/>
      <c r="K26" s="2"/>
      <c r="L26" s="2"/>
      <c r="M26" s="2"/>
      <c r="N26" s="22"/>
      <c r="O26" s="22"/>
      <c r="P26" s="22"/>
    </row>
    <row r="27" spans="1:16" s="1" customFormat="1">
      <c r="A27" s="1">
        <v>25</v>
      </c>
      <c r="B27" s="3"/>
      <c r="C27" s="3"/>
      <c r="D27" s="4"/>
      <c r="E27" s="2"/>
      <c r="F27" s="2"/>
      <c r="G27" s="2"/>
      <c r="H27" s="2"/>
      <c r="I27" s="7"/>
      <c r="J27" s="7"/>
      <c r="K27" s="2"/>
      <c r="L27" s="2"/>
      <c r="M27" s="2"/>
      <c r="N27" s="22"/>
      <c r="O27" s="22"/>
      <c r="P27" s="22"/>
    </row>
    <row r="28" spans="1:16" s="1" customFormat="1">
      <c r="A28" s="1">
        <v>26</v>
      </c>
      <c r="B28" s="3"/>
      <c r="C28" s="3"/>
      <c r="D28" s="4"/>
      <c r="E28" s="2"/>
      <c r="F28" s="2"/>
      <c r="G28" s="2"/>
      <c r="H28" s="2"/>
      <c r="I28" s="7"/>
      <c r="J28" s="7"/>
      <c r="K28" s="2"/>
      <c r="L28" s="2"/>
      <c r="M28" s="2"/>
      <c r="N28" s="22"/>
      <c r="O28" s="22"/>
      <c r="P28" s="22"/>
    </row>
    <row r="29" spans="1:16" s="1" customFormat="1">
      <c r="A29" s="1">
        <v>27</v>
      </c>
      <c r="B29" s="3"/>
      <c r="C29" s="3"/>
      <c r="D29" s="4"/>
      <c r="E29" s="2"/>
      <c r="F29" s="2"/>
      <c r="G29" s="2"/>
      <c r="H29" s="2"/>
      <c r="I29" s="7"/>
      <c r="J29" s="7"/>
      <c r="K29" s="2"/>
      <c r="L29" s="2"/>
      <c r="M29" s="2"/>
      <c r="N29" s="22"/>
      <c r="O29" s="22"/>
      <c r="P29" s="22"/>
    </row>
    <row r="30" spans="1:16" s="1" customFormat="1">
      <c r="A30" s="1">
        <v>28</v>
      </c>
      <c r="B30" s="3"/>
      <c r="C30" s="3"/>
      <c r="D30" s="4"/>
      <c r="E30" s="2"/>
      <c r="F30" s="2"/>
      <c r="G30" s="2"/>
      <c r="H30" s="2"/>
      <c r="I30" s="7"/>
      <c r="J30" s="7"/>
      <c r="K30" s="2"/>
      <c r="L30" s="2"/>
      <c r="M30" s="2"/>
      <c r="N30" s="22"/>
      <c r="O30" s="22"/>
      <c r="P30" s="22"/>
    </row>
    <row r="31" spans="1:16" s="1" customFormat="1">
      <c r="A31" s="1">
        <v>29</v>
      </c>
      <c r="B31" s="3"/>
      <c r="C31" s="3"/>
      <c r="D31" s="4"/>
      <c r="E31" s="2"/>
      <c r="F31" s="2"/>
      <c r="G31" s="2"/>
      <c r="H31" s="2"/>
      <c r="I31" s="7"/>
      <c r="J31" s="7"/>
      <c r="K31" s="2"/>
      <c r="L31" s="2"/>
      <c r="M31" s="2"/>
      <c r="N31" s="22"/>
      <c r="O31" s="22"/>
      <c r="P31" s="22"/>
    </row>
    <row r="32" spans="1:16" s="1" customFormat="1">
      <c r="A32" s="1">
        <v>30</v>
      </c>
      <c r="B32" s="3"/>
      <c r="C32" s="3"/>
      <c r="D32" s="4"/>
      <c r="E32" s="2"/>
      <c r="F32" s="2"/>
      <c r="G32" s="2"/>
      <c r="H32" s="2"/>
      <c r="I32" s="7"/>
      <c r="J32" s="7"/>
      <c r="K32" s="2"/>
      <c r="L32" s="2"/>
      <c r="M32" s="2"/>
      <c r="N32" s="22"/>
      <c r="O32" s="22"/>
      <c r="P32" s="22"/>
    </row>
    <row r="33" spans="1:16" s="1" customFormat="1">
      <c r="A33" s="1">
        <v>31</v>
      </c>
      <c r="B33" s="3"/>
      <c r="C33" s="3"/>
      <c r="D33" s="4"/>
      <c r="E33" s="2"/>
      <c r="F33" s="2"/>
      <c r="G33" s="2"/>
      <c r="H33" s="2"/>
      <c r="I33" s="7"/>
      <c r="J33" s="7"/>
      <c r="K33" s="2"/>
      <c r="L33" s="2"/>
      <c r="M33" s="2"/>
      <c r="N33" s="22"/>
      <c r="O33" s="22"/>
      <c r="P33" s="22"/>
    </row>
    <row r="34" spans="1:16" s="1" customFormat="1">
      <c r="A34" s="1">
        <v>32</v>
      </c>
      <c r="B34" s="3"/>
      <c r="C34" s="3"/>
      <c r="D34" s="4"/>
      <c r="E34" s="2"/>
      <c r="F34" s="2"/>
      <c r="G34" s="2"/>
      <c r="H34" s="2"/>
      <c r="I34" s="7"/>
      <c r="J34" s="7"/>
      <c r="K34" s="2"/>
      <c r="L34" s="2"/>
      <c r="M34" s="2"/>
      <c r="N34" s="22"/>
      <c r="O34" s="22"/>
      <c r="P34" s="22"/>
    </row>
    <row r="35" spans="1:16" s="1" customFormat="1">
      <c r="A35" s="1">
        <v>33</v>
      </c>
      <c r="B35" s="3"/>
      <c r="C35" s="3"/>
      <c r="D35" s="4"/>
      <c r="E35" s="2"/>
      <c r="F35" s="2"/>
      <c r="G35" s="2"/>
      <c r="H35" s="2"/>
      <c r="I35" s="7"/>
      <c r="J35" s="7"/>
      <c r="K35" s="2"/>
      <c r="L35" s="2"/>
      <c r="M35" s="2"/>
      <c r="N35" s="22"/>
      <c r="O35" s="22"/>
      <c r="P35" s="22"/>
    </row>
    <row r="36" spans="1:16" s="1" customFormat="1">
      <c r="A36" s="1">
        <v>34</v>
      </c>
      <c r="B36" s="3"/>
      <c r="C36" s="3"/>
      <c r="D36" s="4"/>
      <c r="E36" s="2"/>
      <c r="F36" s="2"/>
      <c r="G36" s="2"/>
      <c r="H36" s="2"/>
      <c r="I36" s="7"/>
      <c r="J36" s="7"/>
      <c r="K36" s="2"/>
      <c r="L36" s="2"/>
      <c r="M36" s="2"/>
      <c r="N36" s="22"/>
      <c r="O36" s="22"/>
      <c r="P36" s="22"/>
    </row>
    <row r="37" spans="1:16" s="1" customFormat="1">
      <c r="A37" s="1">
        <v>35</v>
      </c>
      <c r="B37" s="3"/>
      <c r="C37" s="3"/>
      <c r="D37" s="4"/>
      <c r="E37" s="8"/>
      <c r="F37" s="2"/>
      <c r="G37" s="2"/>
      <c r="H37" s="2"/>
      <c r="I37" s="7"/>
      <c r="J37" s="7"/>
      <c r="K37" s="2"/>
      <c r="L37" s="2"/>
      <c r="M37" s="2"/>
      <c r="N37" s="22"/>
      <c r="O37" s="22"/>
      <c r="P37" s="22"/>
    </row>
    <row r="38" spans="1:16" s="1" customFormat="1">
      <c r="A38" s="1">
        <v>36</v>
      </c>
      <c r="B38" s="3"/>
      <c r="C38" s="3"/>
      <c r="D38" s="4"/>
      <c r="E38" s="2"/>
      <c r="F38" s="2"/>
      <c r="G38" s="2"/>
      <c r="H38" s="2"/>
      <c r="I38" s="7"/>
      <c r="J38" s="7"/>
      <c r="K38" s="2"/>
      <c r="L38" s="2"/>
      <c r="M38" s="2"/>
      <c r="N38" s="22"/>
      <c r="O38" s="22"/>
      <c r="P38" s="22"/>
    </row>
    <row r="39" spans="1:16" s="1" customFormat="1">
      <c r="A39" s="1">
        <v>37</v>
      </c>
      <c r="B39" s="3"/>
      <c r="C39" s="3"/>
      <c r="D39" s="4"/>
      <c r="E39" s="2"/>
      <c r="F39" s="2"/>
      <c r="G39" s="2"/>
      <c r="H39" s="2"/>
      <c r="I39" s="7"/>
      <c r="J39" s="7"/>
      <c r="K39" s="2"/>
      <c r="L39" s="2"/>
      <c r="M39" s="2"/>
      <c r="N39" s="22"/>
      <c r="O39" s="22"/>
      <c r="P39" s="22"/>
    </row>
    <row r="40" spans="1:16">
      <c r="A40" s="1">
        <v>38</v>
      </c>
    </row>
    <row r="41" spans="1:16">
      <c r="A41" s="1">
        <v>39</v>
      </c>
    </row>
    <row r="42" spans="1:16">
      <c r="A42" s="1">
        <v>40</v>
      </c>
    </row>
    <row r="43" spans="1:16">
      <c r="A43" s="1">
        <v>41</v>
      </c>
    </row>
    <row r="44" spans="1:16">
      <c r="A44" s="1">
        <v>42</v>
      </c>
    </row>
    <row r="45" spans="1:16">
      <c r="A45" s="1">
        <v>43</v>
      </c>
    </row>
    <row r="46" spans="1:16">
      <c r="A46" s="1">
        <v>44</v>
      </c>
    </row>
    <row r="47" spans="1:16">
      <c r="A47" s="1">
        <v>45</v>
      </c>
    </row>
    <row r="48" spans="1:16">
      <c r="A48" s="1">
        <v>46</v>
      </c>
    </row>
    <row r="49" spans="1:1">
      <c r="A49" s="1">
        <v>47</v>
      </c>
    </row>
    <row r="50" spans="1:1">
      <c r="A50" s="1">
        <v>48</v>
      </c>
    </row>
    <row r="51" spans="1:1">
      <c r="A51" s="1">
        <v>49</v>
      </c>
    </row>
    <row r="52" spans="1:1">
      <c r="A52" s="1">
        <v>50</v>
      </c>
    </row>
    <row r="53" spans="1:1">
      <c r="A53" s="1">
        <v>51</v>
      </c>
    </row>
    <row r="54" spans="1:1">
      <c r="A54" s="1">
        <v>52</v>
      </c>
    </row>
    <row r="55" spans="1:1">
      <c r="A55" s="1">
        <v>53</v>
      </c>
    </row>
    <row r="56" spans="1:1">
      <c r="A56" s="1">
        <v>54</v>
      </c>
    </row>
    <row r="57" spans="1:1">
      <c r="A57" s="1">
        <v>55</v>
      </c>
    </row>
    <row r="58" spans="1:1">
      <c r="A58" s="1">
        <v>56</v>
      </c>
    </row>
    <row r="59" spans="1:1">
      <c r="A59" s="1">
        <v>57</v>
      </c>
    </row>
    <row r="60" spans="1:1">
      <c r="A60" s="1">
        <v>58</v>
      </c>
    </row>
    <row r="61" spans="1:1">
      <c r="A61" s="1">
        <v>59</v>
      </c>
    </row>
    <row r="62" spans="1:1">
      <c r="A62" s="1">
        <v>60</v>
      </c>
    </row>
    <row r="63" spans="1:1">
      <c r="A63" s="1">
        <v>61</v>
      </c>
    </row>
    <row r="64" spans="1:1">
      <c r="A64" s="1">
        <v>62</v>
      </c>
    </row>
    <row r="65" spans="1:1">
      <c r="A65" s="1">
        <v>63</v>
      </c>
    </row>
    <row r="66" spans="1:1">
      <c r="A66" s="1">
        <v>64</v>
      </c>
    </row>
    <row r="67" spans="1:1">
      <c r="A67" s="1">
        <v>65</v>
      </c>
    </row>
    <row r="68" spans="1:1">
      <c r="A68" s="1">
        <v>66</v>
      </c>
    </row>
    <row r="69" spans="1:1">
      <c r="A69" s="1">
        <v>67</v>
      </c>
    </row>
    <row r="70" spans="1:1">
      <c r="A70" s="1">
        <v>68</v>
      </c>
    </row>
    <row r="71" spans="1:1">
      <c r="A71" s="1">
        <v>69</v>
      </c>
    </row>
    <row r="72" spans="1:1">
      <c r="A72" s="1">
        <v>70</v>
      </c>
    </row>
    <row r="73" spans="1:1">
      <c r="A73" s="1">
        <v>71</v>
      </c>
    </row>
    <row r="74" spans="1:1">
      <c r="A74" s="1">
        <v>72</v>
      </c>
    </row>
    <row r="75" spans="1:1">
      <c r="A75" s="1">
        <v>73</v>
      </c>
    </row>
    <row r="76" spans="1:1">
      <c r="A76" s="1">
        <v>74</v>
      </c>
    </row>
    <row r="77" spans="1:1">
      <c r="A77" s="1">
        <v>75</v>
      </c>
    </row>
    <row r="78" spans="1:1">
      <c r="A78" s="1">
        <v>76</v>
      </c>
    </row>
    <row r="79" spans="1:1">
      <c r="A79" s="1">
        <v>77</v>
      </c>
    </row>
    <row r="80" spans="1:1">
      <c r="A80" s="1">
        <v>78</v>
      </c>
    </row>
    <row r="100" spans="2:16" s="1" customFormat="1">
      <c r="B100" s="3" t="s">
        <v>60</v>
      </c>
      <c r="C100" s="3">
        <f>AVERAGE(C3:C90)</f>
        <v>1</v>
      </c>
      <c r="D100" s="3"/>
      <c r="E100" s="2">
        <f t="shared" ref="E100:P100" si="0">AVERAGE(E3:E90)</f>
        <v>8.1126315789473704</v>
      </c>
      <c r="F100" s="2">
        <f t="shared" si="0"/>
        <v>8.760526315789475</v>
      </c>
      <c r="G100" s="2">
        <f t="shared" si="0"/>
        <v>8.3468421052631587</v>
      </c>
      <c r="H100" s="2">
        <f t="shared" si="0"/>
        <v>1.905263157894737</v>
      </c>
      <c r="I100" s="2">
        <f t="shared" si="0"/>
        <v>22.7</v>
      </c>
      <c r="J100" s="2">
        <f t="shared" si="0"/>
        <v>22.705263157894741</v>
      </c>
      <c r="K100" s="2">
        <f t="shared" si="0"/>
        <v>7.8947368421052634E-3</v>
      </c>
      <c r="L100" s="2">
        <f t="shared" si="0"/>
        <v>0.37315789473684213</v>
      </c>
      <c r="M100" s="2"/>
      <c r="N100" s="3" t="e">
        <f t="shared" si="0"/>
        <v>#DIV/0!</v>
      </c>
      <c r="O100" s="3" t="e">
        <f t="shared" si="0"/>
        <v>#DIV/0!</v>
      </c>
      <c r="P100" s="3">
        <f t="shared" si="0"/>
        <v>153.6649166666667</v>
      </c>
    </row>
    <row r="101" spans="2:16" s="1" customFormat="1">
      <c r="B101" s="3" t="s">
        <v>61</v>
      </c>
      <c r="C101" s="3">
        <f>COUNT(C3:C90)</f>
        <v>19</v>
      </c>
      <c r="D101" s="3"/>
      <c r="E101" s="2">
        <f t="shared" ref="E101:P101" si="1">COUNT(E3:E90)</f>
        <v>19</v>
      </c>
      <c r="F101" s="2">
        <f t="shared" si="1"/>
        <v>19</v>
      </c>
      <c r="G101" s="2">
        <f t="shared" si="1"/>
        <v>19</v>
      </c>
      <c r="H101" s="2">
        <f t="shared" si="1"/>
        <v>19</v>
      </c>
      <c r="I101" s="2">
        <f t="shared" si="1"/>
        <v>19</v>
      </c>
      <c r="J101" s="2">
        <f t="shared" si="1"/>
        <v>19</v>
      </c>
      <c r="K101" s="2">
        <f t="shared" si="1"/>
        <v>19</v>
      </c>
      <c r="L101" s="2">
        <f t="shared" si="1"/>
        <v>19</v>
      </c>
      <c r="M101" s="2"/>
      <c r="N101" s="3">
        <f t="shared" si="1"/>
        <v>0</v>
      </c>
      <c r="O101" s="3">
        <f t="shared" si="1"/>
        <v>0</v>
      </c>
      <c r="P101" s="3">
        <f t="shared" si="1"/>
        <v>12</v>
      </c>
    </row>
    <row r="102" spans="2:16" s="1" customFormat="1">
      <c r="B102" s="3" t="s">
        <v>62</v>
      </c>
      <c r="C102" s="3">
        <f>STDEV(C3:C83)</f>
        <v>0</v>
      </c>
      <c r="D102" s="3"/>
      <c r="E102" s="2">
        <f t="shared" ref="E102:P102" si="2">STDEV(E3:E83)</f>
        <v>7.570719217728536E-2</v>
      </c>
      <c r="F102" s="2">
        <f t="shared" si="2"/>
        <v>6.4676432613993959E-2</v>
      </c>
      <c r="G102" s="2">
        <f t="shared" si="2"/>
        <v>0.42652409898802168</v>
      </c>
      <c r="H102" s="2">
        <f t="shared" si="2"/>
        <v>0.36336954591790466</v>
      </c>
      <c r="I102" s="2">
        <f t="shared" si="2"/>
        <v>0.668331255192114</v>
      </c>
      <c r="J102" s="2">
        <f t="shared" si="2"/>
        <v>0.41024881909306149</v>
      </c>
      <c r="K102" s="2">
        <f t="shared" si="2"/>
        <v>2.1493913187076177E-2</v>
      </c>
      <c r="L102" s="2">
        <f t="shared" si="2"/>
        <v>0.19773867804585321</v>
      </c>
      <c r="M102" s="2"/>
      <c r="N102" s="3" t="e">
        <f t="shared" si="2"/>
        <v>#DIV/0!</v>
      </c>
      <c r="O102" s="3" t="e">
        <f t="shared" si="2"/>
        <v>#DIV/0!</v>
      </c>
      <c r="P102" s="3">
        <f t="shared" si="2"/>
        <v>3.2863921211934564</v>
      </c>
    </row>
  </sheetData>
  <sortState ref="B4:O28">
    <sortCondition ref="C3:C28"/>
  </sortState>
  <mergeCells count="13">
    <mergeCell ref="A1:A2"/>
    <mergeCell ref="P1:P2"/>
    <mergeCell ref="B1:B2"/>
    <mergeCell ref="C1:C2"/>
    <mergeCell ref="D1:D2"/>
    <mergeCell ref="E1:F1"/>
    <mergeCell ref="G1:H1"/>
    <mergeCell ref="I1:J1"/>
    <mergeCell ref="K1:K2"/>
    <mergeCell ref="L1:L2"/>
    <mergeCell ref="N1:N2"/>
    <mergeCell ref="O1:O2"/>
    <mergeCell ref="M1:M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2060"/>
  </sheetPr>
  <dimension ref="A1:Q178"/>
  <sheetViews>
    <sheetView workbookViewId="0">
      <selection activeCell="J16" sqref="J16"/>
    </sheetView>
  </sheetViews>
  <sheetFormatPr defaultRowHeight="12.75"/>
  <sheetData>
    <row r="1" spans="1:16" s="6" customFormat="1" ht="15" customHeight="1">
      <c r="A1" s="114" t="s">
        <v>101</v>
      </c>
      <c r="B1" s="115" t="s">
        <v>27</v>
      </c>
      <c r="C1" s="115" t="s">
        <v>48</v>
      </c>
      <c r="D1" s="115" t="s">
        <v>28</v>
      </c>
      <c r="E1" s="115" t="s">
        <v>32</v>
      </c>
      <c r="F1" s="115"/>
      <c r="G1" s="115" t="s">
        <v>45</v>
      </c>
      <c r="H1" s="115"/>
      <c r="I1" s="116" t="s">
        <v>46</v>
      </c>
      <c r="J1" s="116"/>
      <c r="K1" s="115" t="s">
        <v>49</v>
      </c>
      <c r="L1" s="115" t="s">
        <v>47</v>
      </c>
      <c r="M1" s="115" t="s">
        <v>139</v>
      </c>
      <c r="N1" s="115" t="s">
        <v>29</v>
      </c>
      <c r="O1" s="115" t="s">
        <v>31</v>
      </c>
      <c r="P1" s="115" t="s">
        <v>30</v>
      </c>
    </row>
    <row r="2" spans="1:16" s="6" customFormat="1" ht="15">
      <c r="A2" s="114"/>
      <c r="B2" s="115"/>
      <c r="C2" s="115"/>
      <c r="D2" s="115"/>
      <c r="E2" s="9" t="s">
        <v>43</v>
      </c>
      <c r="F2" s="9" t="s">
        <v>44</v>
      </c>
      <c r="G2" s="9" t="s">
        <v>43</v>
      </c>
      <c r="H2" s="9" t="s">
        <v>44</v>
      </c>
      <c r="I2" s="10" t="s">
        <v>43</v>
      </c>
      <c r="J2" s="10" t="s">
        <v>44</v>
      </c>
      <c r="K2" s="115"/>
      <c r="L2" s="115"/>
      <c r="M2" s="115"/>
      <c r="N2" s="115"/>
      <c r="O2" s="115"/>
      <c r="P2" s="115"/>
    </row>
    <row r="3" spans="1:16" s="1" customFormat="1">
      <c r="A3" s="1">
        <v>1</v>
      </c>
      <c r="B3" s="3">
        <v>617</v>
      </c>
      <c r="C3" s="3">
        <v>1</v>
      </c>
      <c r="D3" s="4">
        <v>39238</v>
      </c>
      <c r="E3" s="2">
        <v>8.15</v>
      </c>
      <c r="F3" s="2">
        <v>8.74</v>
      </c>
      <c r="G3" s="2">
        <v>9.3000000000000007</v>
      </c>
      <c r="H3" s="2">
        <v>0.83</v>
      </c>
      <c r="I3" s="7">
        <v>23.2</v>
      </c>
      <c r="J3" s="7">
        <v>22.5</v>
      </c>
      <c r="K3" s="2">
        <v>0</v>
      </c>
      <c r="L3" s="2">
        <v>0.5</v>
      </c>
      <c r="M3" s="2">
        <v>1.77</v>
      </c>
      <c r="N3" s="22"/>
      <c r="O3" s="22"/>
      <c r="P3" s="22"/>
    </row>
    <row r="4" spans="1:16" s="1" customFormat="1">
      <c r="A4" s="1">
        <v>2</v>
      </c>
      <c r="B4" s="3">
        <v>618</v>
      </c>
      <c r="C4" s="3">
        <v>1</v>
      </c>
      <c r="D4" s="4">
        <v>39239</v>
      </c>
      <c r="E4" s="2">
        <v>8.1199999999999992</v>
      </c>
      <c r="F4" s="2">
        <v>8.82</v>
      </c>
      <c r="G4" s="2">
        <v>8.4</v>
      </c>
      <c r="H4" s="2">
        <v>0.49</v>
      </c>
      <c r="I4" s="7">
        <v>23.5</v>
      </c>
      <c r="J4" s="7">
        <v>22.3</v>
      </c>
      <c r="K4" s="2">
        <v>0</v>
      </c>
      <c r="L4" s="2">
        <v>0.56000000000000005</v>
      </c>
      <c r="M4" s="2">
        <v>1.77</v>
      </c>
      <c r="N4" s="22"/>
      <c r="O4" s="22"/>
      <c r="P4" s="22"/>
    </row>
    <row r="5" spans="1:16" s="1" customFormat="1">
      <c r="A5" s="1">
        <v>3</v>
      </c>
      <c r="B5" s="3">
        <v>619</v>
      </c>
      <c r="C5" s="3">
        <v>1</v>
      </c>
      <c r="D5" s="4">
        <v>39240</v>
      </c>
      <c r="E5" s="2">
        <v>8.1999999999999993</v>
      </c>
      <c r="F5" s="2">
        <v>8.77</v>
      </c>
      <c r="G5" s="2">
        <v>8.51</v>
      </c>
      <c r="H5" s="2">
        <v>2.84</v>
      </c>
      <c r="I5" s="7">
        <v>22.9</v>
      </c>
      <c r="J5" s="7">
        <v>22.7</v>
      </c>
      <c r="K5" s="2">
        <v>0</v>
      </c>
      <c r="L5" s="2">
        <v>0.22</v>
      </c>
      <c r="M5" s="2">
        <v>1.77</v>
      </c>
      <c r="N5" s="22"/>
      <c r="O5" s="22"/>
      <c r="P5" s="22"/>
    </row>
    <row r="6" spans="1:16" s="1" customFormat="1">
      <c r="A6" s="1">
        <v>4</v>
      </c>
      <c r="B6" s="3">
        <v>686</v>
      </c>
      <c r="C6" s="3">
        <v>1</v>
      </c>
      <c r="D6" s="4">
        <v>39307</v>
      </c>
      <c r="E6" s="2">
        <v>7.67</v>
      </c>
      <c r="F6" s="2">
        <v>9.3800000000000008</v>
      </c>
      <c r="G6" s="2">
        <v>10.65</v>
      </c>
      <c r="H6" s="2">
        <v>2.56</v>
      </c>
      <c r="I6" s="7">
        <v>25</v>
      </c>
      <c r="J6" s="7">
        <v>23.3</v>
      </c>
      <c r="K6" s="2">
        <v>0.02</v>
      </c>
      <c r="L6" s="2">
        <v>0.35</v>
      </c>
      <c r="M6" s="2">
        <v>1.77</v>
      </c>
      <c r="N6" s="22"/>
      <c r="O6" s="22"/>
      <c r="P6" s="22"/>
    </row>
    <row r="7" spans="1:16" s="1" customFormat="1">
      <c r="A7" s="1">
        <v>5</v>
      </c>
      <c r="B7" s="3">
        <v>687</v>
      </c>
      <c r="C7" s="3">
        <v>1</v>
      </c>
      <c r="D7" s="4">
        <v>39308</v>
      </c>
      <c r="E7" s="2">
        <v>7.5</v>
      </c>
      <c r="F7" s="2">
        <v>8.49</v>
      </c>
      <c r="G7" s="2">
        <v>6.56</v>
      </c>
      <c r="H7" s="2">
        <v>2.35</v>
      </c>
      <c r="I7" s="7">
        <v>25.4</v>
      </c>
      <c r="J7" s="7">
        <v>22.8</v>
      </c>
      <c r="K7" s="2">
        <v>0.01</v>
      </c>
      <c r="L7" s="2">
        <v>0.49</v>
      </c>
      <c r="M7" s="2">
        <v>1.77</v>
      </c>
      <c r="N7" s="22"/>
      <c r="O7" s="22"/>
      <c r="P7" s="22"/>
    </row>
    <row r="8" spans="1:16" s="1" customFormat="1">
      <c r="A8" s="1">
        <v>6</v>
      </c>
      <c r="B8" s="3">
        <v>688</v>
      </c>
      <c r="C8" s="3">
        <v>1</v>
      </c>
      <c r="D8" s="4">
        <v>39309</v>
      </c>
      <c r="E8" s="2">
        <v>7.62</v>
      </c>
      <c r="F8" s="2">
        <v>8.14</v>
      </c>
      <c r="G8" s="2">
        <v>6.97</v>
      </c>
      <c r="H8" s="2">
        <v>1.98</v>
      </c>
      <c r="I8" s="7">
        <v>25</v>
      </c>
      <c r="J8" s="7">
        <v>23.2</v>
      </c>
      <c r="K8" s="2">
        <v>0.02</v>
      </c>
      <c r="L8" s="2">
        <v>0.49</v>
      </c>
      <c r="M8" s="2">
        <v>1.77</v>
      </c>
      <c r="N8" s="22"/>
      <c r="O8" s="22"/>
      <c r="P8" s="22"/>
    </row>
    <row r="9" spans="1:16" s="1" customFormat="1">
      <c r="A9" s="1">
        <v>7</v>
      </c>
      <c r="B9" s="3">
        <v>689</v>
      </c>
      <c r="C9" s="3">
        <v>1</v>
      </c>
      <c r="D9" s="4">
        <v>39310</v>
      </c>
      <c r="E9" s="2">
        <v>7.3</v>
      </c>
      <c r="F9" s="2">
        <v>8.26</v>
      </c>
      <c r="G9" s="2">
        <v>6.55</v>
      </c>
      <c r="H9" s="2">
        <v>1.97</v>
      </c>
      <c r="I9" s="7">
        <v>24.5</v>
      </c>
      <c r="J9" s="7">
        <v>23.3</v>
      </c>
      <c r="K9" s="2">
        <v>0.03</v>
      </c>
      <c r="L9" s="2">
        <v>0.68</v>
      </c>
      <c r="M9" s="2">
        <v>1.77</v>
      </c>
      <c r="N9" s="22"/>
      <c r="O9" s="22"/>
      <c r="P9" s="22">
        <v>161.15</v>
      </c>
    </row>
    <row r="10" spans="1:16" s="1" customFormat="1">
      <c r="A10" s="1">
        <v>8</v>
      </c>
      <c r="B10" s="3">
        <v>693</v>
      </c>
      <c r="C10" s="3">
        <v>1</v>
      </c>
      <c r="D10" s="4">
        <v>39314</v>
      </c>
      <c r="E10" s="2">
        <v>7.53</v>
      </c>
      <c r="F10" s="2">
        <v>8.76</v>
      </c>
      <c r="G10" s="2">
        <v>6.46</v>
      </c>
      <c r="H10" s="2">
        <v>2.2799999999999998</v>
      </c>
      <c r="I10" s="7">
        <v>26.2</v>
      </c>
      <c r="J10" s="7">
        <v>23.2</v>
      </c>
      <c r="K10" s="2">
        <v>0.03</v>
      </c>
      <c r="L10" s="2">
        <v>0.05</v>
      </c>
      <c r="M10" s="2">
        <v>1.77</v>
      </c>
      <c r="N10" s="22"/>
      <c r="O10" s="22"/>
      <c r="P10" s="22">
        <v>155.09899999999999</v>
      </c>
    </row>
    <row r="11" spans="1:16" s="1" customFormat="1">
      <c r="A11" s="1">
        <v>9</v>
      </c>
      <c r="B11" s="3">
        <v>694</v>
      </c>
      <c r="C11" s="3">
        <v>1</v>
      </c>
      <c r="D11" s="4">
        <v>39315</v>
      </c>
      <c r="E11" s="2">
        <v>7.63</v>
      </c>
      <c r="F11" s="2">
        <v>8.9600000000000009</v>
      </c>
      <c r="G11" s="2">
        <v>7.3</v>
      </c>
      <c r="H11" s="2">
        <v>2.4900000000000002</v>
      </c>
      <c r="I11" s="7">
        <v>24.3</v>
      </c>
      <c r="J11" s="7">
        <v>22.6</v>
      </c>
      <c r="K11" s="2">
        <v>0.02</v>
      </c>
      <c r="L11" s="2">
        <v>0.51</v>
      </c>
      <c r="M11" s="2">
        <v>1.77</v>
      </c>
      <c r="N11" s="22"/>
      <c r="O11" s="22"/>
      <c r="P11" s="22">
        <v>161.92099999999999</v>
      </c>
    </row>
    <row r="12" spans="1:16" s="1" customFormat="1">
      <c r="A12" s="1">
        <v>10</v>
      </c>
      <c r="B12" s="3">
        <v>700</v>
      </c>
      <c r="C12" s="3">
        <v>1</v>
      </c>
      <c r="D12" s="4">
        <v>39321</v>
      </c>
      <c r="E12" s="2">
        <v>7.33</v>
      </c>
      <c r="F12" s="2">
        <v>8.24</v>
      </c>
      <c r="G12" s="2">
        <v>7.71</v>
      </c>
      <c r="H12" s="2">
        <v>2.38</v>
      </c>
      <c r="I12" s="7">
        <v>24.3</v>
      </c>
      <c r="J12" s="7">
        <v>23.2</v>
      </c>
      <c r="K12" s="2">
        <v>0.02</v>
      </c>
      <c r="L12" s="2">
        <v>0.41</v>
      </c>
      <c r="M12" s="2">
        <v>1.77</v>
      </c>
      <c r="N12" s="22"/>
      <c r="O12" s="22"/>
      <c r="P12" s="22">
        <v>150.84</v>
      </c>
    </row>
    <row r="13" spans="1:16" s="1" customFormat="1">
      <c r="A13" s="1">
        <v>11</v>
      </c>
      <c r="B13" s="3">
        <v>701</v>
      </c>
      <c r="C13" s="3">
        <v>1</v>
      </c>
      <c r="D13" s="4">
        <v>39322</v>
      </c>
      <c r="E13" s="2">
        <v>7.53</v>
      </c>
      <c r="F13" s="2">
        <v>5.9</v>
      </c>
      <c r="G13" s="2">
        <v>7.67</v>
      </c>
      <c r="H13" s="2">
        <v>2.57</v>
      </c>
      <c r="I13" s="7">
        <v>24.1</v>
      </c>
      <c r="J13" s="7">
        <v>22.6</v>
      </c>
      <c r="K13" s="2">
        <v>0.02</v>
      </c>
      <c r="L13" s="2">
        <v>0.45</v>
      </c>
      <c r="M13" s="2">
        <v>1.77</v>
      </c>
      <c r="N13" s="22"/>
      <c r="O13" s="22"/>
      <c r="P13" s="22">
        <v>156.75299999999999</v>
      </c>
    </row>
    <row r="14" spans="1:16" s="1" customFormat="1">
      <c r="A14" s="1">
        <v>12</v>
      </c>
      <c r="B14" s="3">
        <v>702</v>
      </c>
      <c r="C14" s="3">
        <v>1</v>
      </c>
      <c r="D14" s="4">
        <v>39323</v>
      </c>
      <c r="E14" s="2">
        <v>7.55</v>
      </c>
      <c r="F14" s="2">
        <v>8.98</v>
      </c>
      <c r="G14" s="2">
        <v>7.57</v>
      </c>
      <c r="H14" s="2">
        <v>2.27</v>
      </c>
      <c r="I14" s="7">
        <v>24.2</v>
      </c>
      <c r="J14" s="7">
        <v>23.3</v>
      </c>
      <c r="K14" s="2">
        <v>0.02</v>
      </c>
      <c r="L14" s="2">
        <v>0.6</v>
      </c>
      <c r="M14" s="2">
        <v>1.77</v>
      </c>
      <c r="N14" s="22"/>
      <c r="O14" s="22"/>
      <c r="P14" s="22">
        <v>155.35400000000001</v>
      </c>
    </row>
    <row r="15" spans="1:16" s="1" customFormat="1">
      <c r="A15" s="1">
        <v>13</v>
      </c>
      <c r="B15" s="3">
        <v>703</v>
      </c>
      <c r="C15" s="3">
        <v>1</v>
      </c>
      <c r="D15" s="4">
        <v>39324</v>
      </c>
      <c r="E15" s="2">
        <v>7.66</v>
      </c>
      <c r="F15" s="2">
        <v>8.15</v>
      </c>
      <c r="G15" s="2">
        <v>7.82</v>
      </c>
      <c r="H15" s="2">
        <v>3.04</v>
      </c>
      <c r="I15" s="7">
        <v>24.4</v>
      </c>
      <c r="J15" s="7">
        <v>22.6</v>
      </c>
      <c r="K15" s="2">
        <v>0.03</v>
      </c>
      <c r="L15" s="2">
        <v>0.52</v>
      </c>
      <c r="M15" s="2">
        <v>1.77</v>
      </c>
      <c r="N15" s="22"/>
      <c r="O15" s="22"/>
      <c r="P15" s="22">
        <v>160.90100000000001</v>
      </c>
    </row>
    <row r="16" spans="1:16" s="1" customFormat="1">
      <c r="A16" s="1">
        <v>14</v>
      </c>
      <c r="B16" s="3">
        <v>708</v>
      </c>
      <c r="C16" s="3">
        <v>1</v>
      </c>
      <c r="D16" s="4">
        <v>39329</v>
      </c>
      <c r="E16" s="2">
        <v>7.66</v>
      </c>
      <c r="F16" s="2">
        <v>9.06</v>
      </c>
      <c r="G16" s="2">
        <v>8.57</v>
      </c>
      <c r="H16" s="2">
        <v>3.1</v>
      </c>
      <c r="I16" s="7">
        <v>24.1</v>
      </c>
      <c r="J16" s="7">
        <v>24</v>
      </c>
      <c r="K16" s="2">
        <v>0.04</v>
      </c>
      <c r="L16" s="2">
        <v>0.53</v>
      </c>
      <c r="M16" s="2">
        <v>1.77</v>
      </c>
      <c r="N16" s="22"/>
      <c r="O16" s="22"/>
      <c r="P16" s="22"/>
    </row>
    <row r="17" spans="1:16" s="1" customFormat="1">
      <c r="A17" s="1">
        <v>15</v>
      </c>
      <c r="B17" s="3">
        <v>709</v>
      </c>
      <c r="C17" s="3">
        <v>1</v>
      </c>
      <c r="D17" s="4">
        <v>39330</v>
      </c>
      <c r="E17" s="2">
        <v>7.49</v>
      </c>
      <c r="F17" s="2">
        <v>9.1300000000000008</v>
      </c>
      <c r="G17" s="2">
        <v>8.5399999999999991</v>
      </c>
      <c r="H17" s="2">
        <v>3.48</v>
      </c>
      <c r="I17" s="7">
        <v>24.8</v>
      </c>
      <c r="J17" s="7">
        <v>24</v>
      </c>
      <c r="K17" s="2">
        <v>0.01</v>
      </c>
      <c r="L17" s="2">
        <v>0.36</v>
      </c>
      <c r="M17" s="2">
        <v>1.77</v>
      </c>
      <c r="N17" s="22"/>
      <c r="O17" s="22"/>
      <c r="P17" s="22">
        <v>166.529</v>
      </c>
    </row>
    <row r="18" spans="1:16" s="1" customFormat="1">
      <c r="A18" s="1">
        <v>16</v>
      </c>
      <c r="B18" s="3">
        <v>714</v>
      </c>
      <c r="C18" s="3">
        <v>1</v>
      </c>
      <c r="D18" s="4">
        <v>39335</v>
      </c>
      <c r="E18" s="2">
        <v>7.59</v>
      </c>
      <c r="F18" s="2">
        <v>8.15</v>
      </c>
      <c r="G18" s="2">
        <v>7.43</v>
      </c>
      <c r="H18" s="2">
        <v>2.67</v>
      </c>
      <c r="I18" s="7">
        <v>24.2</v>
      </c>
      <c r="J18" s="7">
        <v>21.8</v>
      </c>
      <c r="K18" s="2">
        <v>0.05</v>
      </c>
      <c r="L18" s="2">
        <v>0.88</v>
      </c>
      <c r="M18" s="2">
        <v>1.77</v>
      </c>
      <c r="N18" s="22"/>
      <c r="O18" s="22">
        <v>97.15</v>
      </c>
      <c r="P18" s="22">
        <v>153.62100000000001</v>
      </c>
    </row>
    <row r="19" spans="1:16" s="1" customFormat="1">
      <c r="A19" s="1">
        <v>17</v>
      </c>
      <c r="B19" s="3">
        <v>715</v>
      </c>
      <c r="C19" s="3">
        <v>1</v>
      </c>
      <c r="D19" s="4">
        <v>39336</v>
      </c>
      <c r="E19" s="2">
        <v>7.64</v>
      </c>
      <c r="F19" s="2">
        <v>7.48</v>
      </c>
      <c r="G19" s="2">
        <v>6.77</v>
      </c>
      <c r="H19" s="2">
        <v>2.64</v>
      </c>
      <c r="I19" s="7">
        <v>24.3</v>
      </c>
      <c r="J19" s="7">
        <v>22.4</v>
      </c>
      <c r="K19" s="2">
        <v>0.02</v>
      </c>
      <c r="L19" s="2">
        <v>0.5</v>
      </c>
      <c r="M19" s="2">
        <v>1.77</v>
      </c>
      <c r="N19" s="22"/>
      <c r="O19" s="22">
        <v>99.24</v>
      </c>
      <c r="P19" s="22">
        <v>148.50200000000001</v>
      </c>
    </row>
    <row r="20" spans="1:16" s="1" customFormat="1">
      <c r="A20" s="1">
        <v>18</v>
      </c>
      <c r="B20" s="3">
        <v>721</v>
      </c>
      <c r="C20" s="3">
        <v>1</v>
      </c>
      <c r="D20" s="4">
        <v>39342</v>
      </c>
      <c r="E20" s="2">
        <v>7.19</v>
      </c>
      <c r="F20" s="2">
        <v>8.69</v>
      </c>
      <c r="G20" s="2">
        <v>7.66</v>
      </c>
      <c r="H20" s="2">
        <v>2.48</v>
      </c>
      <c r="I20" s="7">
        <v>22.9</v>
      </c>
      <c r="J20" s="7">
        <v>21.6</v>
      </c>
      <c r="K20" s="2">
        <v>0.03</v>
      </c>
      <c r="L20" s="2">
        <v>0.71</v>
      </c>
      <c r="M20" s="2">
        <v>1.77</v>
      </c>
      <c r="N20" s="22"/>
      <c r="O20" s="22">
        <v>102.2</v>
      </c>
      <c r="P20" s="22">
        <v>151.352</v>
      </c>
    </row>
    <row r="21" spans="1:16" s="1" customFormat="1">
      <c r="A21" s="1">
        <v>19</v>
      </c>
      <c r="B21" s="3">
        <v>722</v>
      </c>
      <c r="C21" s="3">
        <v>1</v>
      </c>
      <c r="D21" s="4">
        <v>39343</v>
      </c>
      <c r="E21" s="2">
        <v>7.7</v>
      </c>
      <c r="F21" s="2">
        <v>8.42</v>
      </c>
      <c r="G21" s="2">
        <v>7.55</v>
      </c>
      <c r="H21" s="2">
        <v>2.88</v>
      </c>
      <c r="I21" s="7">
        <v>24</v>
      </c>
      <c r="J21" s="7">
        <v>22.7</v>
      </c>
      <c r="K21" s="2">
        <v>0.02</v>
      </c>
      <c r="L21" s="2">
        <v>0.39</v>
      </c>
      <c r="M21" s="2">
        <v>1.77</v>
      </c>
      <c r="N21" s="22"/>
      <c r="O21" s="22">
        <v>96.62</v>
      </c>
      <c r="P21" s="22">
        <v>159.05099999999999</v>
      </c>
    </row>
    <row r="22" spans="1:16" s="1" customFormat="1">
      <c r="A22" s="1">
        <v>20</v>
      </c>
      <c r="B22" s="3">
        <v>723</v>
      </c>
      <c r="C22" s="3">
        <v>1</v>
      </c>
      <c r="D22" s="4">
        <v>39344</v>
      </c>
      <c r="E22" s="2">
        <v>7.3</v>
      </c>
      <c r="F22" s="2">
        <v>9.01</v>
      </c>
      <c r="G22" s="2">
        <v>7.4</v>
      </c>
      <c r="H22" s="2">
        <v>2.79</v>
      </c>
      <c r="I22" s="7">
        <v>24.2</v>
      </c>
      <c r="J22" s="7">
        <v>23.1</v>
      </c>
      <c r="K22" s="2">
        <v>0.04</v>
      </c>
      <c r="L22" s="2">
        <v>0.39</v>
      </c>
      <c r="M22" s="2">
        <v>1.77</v>
      </c>
      <c r="N22" s="22"/>
      <c r="O22" s="22"/>
      <c r="P22" s="22">
        <v>152.87299999999999</v>
      </c>
    </row>
    <row r="23" spans="1:16" s="1" customFormat="1">
      <c r="A23" s="1">
        <v>21</v>
      </c>
      <c r="B23" s="3">
        <v>724</v>
      </c>
      <c r="C23" s="3">
        <v>1</v>
      </c>
      <c r="D23" s="4">
        <v>39345</v>
      </c>
      <c r="E23" s="2">
        <v>7.43</v>
      </c>
      <c r="F23" s="2">
        <v>9.16</v>
      </c>
      <c r="G23" s="2">
        <v>7.64</v>
      </c>
      <c r="H23" s="2">
        <v>3.57</v>
      </c>
      <c r="I23" s="7">
        <v>23.8</v>
      </c>
      <c r="J23" s="7">
        <v>23</v>
      </c>
      <c r="K23" s="2">
        <v>7.0000000000000007E-2</v>
      </c>
      <c r="L23" s="2">
        <v>0.48</v>
      </c>
      <c r="M23" s="2">
        <v>1.77</v>
      </c>
      <c r="N23" s="22"/>
      <c r="O23" s="22"/>
      <c r="P23" s="22">
        <v>150.16200000000001</v>
      </c>
    </row>
    <row r="24" spans="1:16" s="1" customFormat="1">
      <c r="A24" s="1">
        <v>22</v>
      </c>
      <c r="B24" s="3">
        <v>728</v>
      </c>
      <c r="C24" s="3">
        <v>1</v>
      </c>
      <c r="D24" s="4">
        <v>39349</v>
      </c>
      <c r="E24" s="2">
        <v>7.93</v>
      </c>
      <c r="F24" s="2">
        <v>9.2899999999999991</v>
      </c>
      <c r="G24" s="2"/>
      <c r="H24" s="2"/>
      <c r="I24" s="7"/>
      <c r="J24" s="7"/>
      <c r="K24" s="2">
        <v>0.04</v>
      </c>
      <c r="L24" s="2">
        <v>0.72</v>
      </c>
      <c r="M24" s="2">
        <v>1.77</v>
      </c>
      <c r="N24" s="22"/>
      <c r="O24" s="22"/>
      <c r="P24" s="22">
        <v>158.583</v>
      </c>
    </row>
    <row r="25" spans="1:16" s="1" customFormat="1">
      <c r="A25" s="1">
        <v>23</v>
      </c>
      <c r="B25" s="3">
        <v>729</v>
      </c>
      <c r="C25" s="3">
        <v>1</v>
      </c>
      <c r="D25" s="4">
        <v>39350</v>
      </c>
      <c r="E25" s="2">
        <v>8</v>
      </c>
      <c r="F25" s="2">
        <v>9.27</v>
      </c>
      <c r="G25" s="2"/>
      <c r="H25" s="2">
        <v>2.23</v>
      </c>
      <c r="I25" s="7"/>
      <c r="J25" s="7">
        <v>22.8</v>
      </c>
      <c r="K25" s="2">
        <v>0.06</v>
      </c>
      <c r="L25" s="2">
        <v>0.56999999999999995</v>
      </c>
      <c r="M25" s="2">
        <v>1.77</v>
      </c>
      <c r="N25" s="22"/>
      <c r="O25" s="22"/>
      <c r="P25" s="22">
        <v>155.39099999999999</v>
      </c>
    </row>
    <row r="26" spans="1:16" s="1" customFormat="1">
      <c r="A26" s="1">
        <v>24</v>
      </c>
      <c r="B26" s="3">
        <v>730</v>
      </c>
      <c r="C26" s="3">
        <v>1</v>
      </c>
      <c r="D26" s="4">
        <v>39351</v>
      </c>
      <c r="E26" s="2">
        <v>7.73</v>
      </c>
      <c r="F26" s="2">
        <v>9.2200000000000006</v>
      </c>
      <c r="G26" s="2">
        <v>6.72</v>
      </c>
      <c r="H26" s="2">
        <v>2.19</v>
      </c>
      <c r="I26" s="7">
        <v>24.1</v>
      </c>
      <c r="J26" s="7">
        <v>22.6</v>
      </c>
      <c r="K26" s="2">
        <v>7.0000000000000007E-2</v>
      </c>
      <c r="L26" s="2">
        <v>0.81</v>
      </c>
      <c r="M26" s="2">
        <v>1.77</v>
      </c>
      <c r="N26" s="22"/>
      <c r="O26" s="22"/>
      <c r="P26" s="22">
        <v>153.714</v>
      </c>
    </row>
    <row r="27" spans="1:16" s="1" customFormat="1">
      <c r="A27" s="1">
        <v>25</v>
      </c>
      <c r="B27" s="3">
        <v>731</v>
      </c>
      <c r="C27" s="3">
        <v>1</v>
      </c>
      <c r="D27" s="4">
        <v>39352</v>
      </c>
      <c r="E27" s="2">
        <v>7.33</v>
      </c>
      <c r="F27" s="2">
        <v>9.18</v>
      </c>
      <c r="G27" s="2">
        <v>6.93</v>
      </c>
      <c r="H27" s="2">
        <v>3.8</v>
      </c>
      <c r="I27" s="7">
        <v>24.4</v>
      </c>
      <c r="J27" s="7">
        <v>22.9</v>
      </c>
      <c r="K27" s="2">
        <v>0.05</v>
      </c>
      <c r="L27" s="2">
        <v>0.82</v>
      </c>
      <c r="M27" s="2">
        <v>1.77</v>
      </c>
      <c r="N27" s="22"/>
      <c r="O27" s="22"/>
      <c r="P27" s="22">
        <v>154.399</v>
      </c>
    </row>
    <row r="28" spans="1:16" s="1" customFormat="1">
      <c r="A28" s="1">
        <v>26</v>
      </c>
      <c r="B28" s="3">
        <v>735</v>
      </c>
      <c r="C28" s="3">
        <v>1</v>
      </c>
      <c r="D28" s="4">
        <v>39356</v>
      </c>
      <c r="E28" s="2">
        <v>7.35</v>
      </c>
      <c r="F28" s="2">
        <v>2.56</v>
      </c>
      <c r="G28" s="2">
        <v>7.44</v>
      </c>
      <c r="H28" s="2">
        <v>9.17</v>
      </c>
      <c r="I28" s="7">
        <v>23.6</v>
      </c>
      <c r="J28" s="7">
        <v>23.7</v>
      </c>
      <c r="K28" s="2">
        <v>7.0000000000000007E-2</v>
      </c>
      <c r="L28" s="2">
        <v>0.64</v>
      </c>
      <c r="M28" s="2">
        <v>1.77</v>
      </c>
      <c r="N28" s="22"/>
      <c r="O28" s="22"/>
      <c r="P28" s="22">
        <v>154.399</v>
      </c>
    </row>
    <row r="29" spans="1:16" s="1" customFormat="1">
      <c r="A29" s="1">
        <v>27</v>
      </c>
      <c r="B29" s="3">
        <v>743</v>
      </c>
      <c r="C29" s="3">
        <v>1</v>
      </c>
      <c r="D29" s="4">
        <v>39364</v>
      </c>
      <c r="E29" s="2">
        <v>7.71</v>
      </c>
      <c r="F29" s="2">
        <v>8.91</v>
      </c>
      <c r="G29" s="2">
        <v>6.89</v>
      </c>
      <c r="H29" s="2">
        <v>2.12</v>
      </c>
      <c r="I29" s="7">
        <v>24.6</v>
      </c>
      <c r="J29" s="7">
        <v>23.5</v>
      </c>
      <c r="K29" s="2">
        <v>0.06</v>
      </c>
      <c r="L29" s="2">
        <v>0.54</v>
      </c>
      <c r="M29" s="2">
        <v>1.77</v>
      </c>
      <c r="N29" s="22"/>
      <c r="O29" s="22"/>
      <c r="P29" s="22">
        <v>147.49</v>
      </c>
    </row>
    <row r="30" spans="1:16" s="1" customFormat="1">
      <c r="A30" s="1">
        <v>28</v>
      </c>
      <c r="B30" s="3">
        <v>744</v>
      </c>
      <c r="C30" s="3">
        <v>1</v>
      </c>
      <c r="D30" s="5">
        <v>39365</v>
      </c>
      <c r="E30" s="2">
        <v>7.66</v>
      </c>
      <c r="F30" s="2">
        <v>9.23</v>
      </c>
      <c r="G30" s="2">
        <v>7.21</v>
      </c>
      <c r="H30" s="2">
        <v>2.95</v>
      </c>
      <c r="I30" s="7">
        <v>23.9</v>
      </c>
      <c r="J30" s="7">
        <v>22.7</v>
      </c>
      <c r="K30" s="2">
        <v>7.0000000000000007E-2</v>
      </c>
      <c r="L30" s="2">
        <v>0.61</v>
      </c>
      <c r="M30" s="2">
        <v>1.77</v>
      </c>
      <c r="N30" s="22"/>
      <c r="O30" s="22"/>
      <c r="P30" s="22">
        <v>154.255</v>
      </c>
    </row>
    <row r="31" spans="1:16" s="1" customFormat="1">
      <c r="A31" s="1">
        <v>29</v>
      </c>
      <c r="B31" s="3">
        <v>745</v>
      </c>
      <c r="C31" s="3">
        <v>1</v>
      </c>
      <c r="D31" s="4">
        <v>39366</v>
      </c>
      <c r="E31" s="2">
        <v>7.75</v>
      </c>
      <c r="F31" s="2">
        <v>3.01</v>
      </c>
      <c r="G31" s="2">
        <v>6.58</v>
      </c>
      <c r="H31" s="2">
        <v>8.92</v>
      </c>
      <c r="I31" s="7">
        <v>25</v>
      </c>
      <c r="J31" s="7">
        <v>23.6</v>
      </c>
      <c r="K31" s="2">
        <v>0.13</v>
      </c>
      <c r="L31" s="2">
        <v>1.08</v>
      </c>
      <c r="M31" s="2">
        <v>1.77</v>
      </c>
      <c r="N31" s="22"/>
      <c r="O31" s="22"/>
      <c r="P31" s="22">
        <v>149.613</v>
      </c>
    </row>
    <row r="32" spans="1:16" s="1" customFormat="1">
      <c r="A32" s="1">
        <v>30</v>
      </c>
      <c r="B32" s="3">
        <v>749</v>
      </c>
      <c r="C32" s="3">
        <v>1</v>
      </c>
      <c r="D32" s="4">
        <v>39370</v>
      </c>
      <c r="E32" s="2">
        <v>7.76</v>
      </c>
      <c r="F32" s="2">
        <v>9.25</v>
      </c>
      <c r="G32" s="2">
        <v>7.37</v>
      </c>
      <c r="H32" s="2">
        <v>2.46</v>
      </c>
      <c r="I32" s="7">
        <v>23.6</v>
      </c>
      <c r="J32" s="7">
        <v>22.6</v>
      </c>
      <c r="K32" s="2">
        <v>0.05</v>
      </c>
      <c r="L32" s="2">
        <v>0.47</v>
      </c>
      <c r="M32" s="2">
        <v>1.77</v>
      </c>
      <c r="N32" s="22"/>
      <c r="O32" s="22"/>
      <c r="P32" s="22">
        <v>151.90700000000001</v>
      </c>
    </row>
    <row r="33" spans="1:16" s="1" customFormat="1">
      <c r="A33" s="1">
        <v>31</v>
      </c>
      <c r="B33" s="3">
        <v>750</v>
      </c>
      <c r="C33" s="3">
        <v>1</v>
      </c>
      <c r="D33" s="4">
        <v>39371</v>
      </c>
      <c r="E33" s="2">
        <v>7.76</v>
      </c>
      <c r="F33" s="2">
        <v>9.16</v>
      </c>
      <c r="G33" s="2">
        <v>7.26</v>
      </c>
      <c r="H33" s="2">
        <v>2.79</v>
      </c>
      <c r="I33" s="7">
        <v>25</v>
      </c>
      <c r="J33" s="7">
        <v>23.4</v>
      </c>
      <c r="K33" s="2">
        <v>0.04</v>
      </c>
      <c r="L33" s="2">
        <v>0.45</v>
      </c>
      <c r="M33" s="2">
        <v>1.77</v>
      </c>
      <c r="N33" s="22"/>
      <c r="O33" s="22"/>
      <c r="P33" s="22">
        <v>150.667</v>
      </c>
    </row>
    <row r="34" spans="1:16" s="1" customFormat="1">
      <c r="A34" s="1">
        <v>32</v>
      </c>
      <c r="B34" s="3">
        <v>751</v>
      </c>
      <c r="C34" s="3">
        <v>1</v>
      </c>
      <c r="D34" s="4">
        <v>39372</v>
      </c>
      <c r="E34" s="2">
        <v>7.83</v>
      </c>
      <c r="F34" s="2">
        <v>9.16</v>
      </c>
      <c r="G34" s="2">
        <v>7.81</v>
      </c>
      <c r="H34" s="2">
        <v>2.5099999999999998</v>
      </c>
      <c r="I34" s="7">
        <v>23.5</v>
      </c>
      <c r="J34" s="7">
        <v>23</v>
      </c>
      <c r="K34" s="2">
        <v>7.0000000000000007E-2</v>
      </c>
      <c r="L34" s="2">
        <v>0.68</v>
      </c>
      <c r="M34" s="2">
        <v>1.77</v>
      </c>
      <c r="N34" s="22"/>
      <c r="O34" s="22"/>
      <c r="P34" s="22">
        <v>162.52799999999999</v>
      </c>
    </row>
    <row r="35" spans="1:16" s="1" customFormat="1">
      <c r="A35" s="1">
        <v>33</v>
      </c>
      <c r="B35" s="3">
        <v>752</v>
      </c>
      <c r="C35" s="3">
        <v>1</v>
      </c>
      <c r="D35" s="4">
        <v>39373</v>
      </c>
      <c r="E35" s="2">
        <v>7.51</v>
      </c>
      <c r="F35" s="2">
        <v>9.15</v>
      </c>
      <c r="G35" s="2">
        <v>7.2</v>
      </c>
      <c r="H35" s="2">
        <v>3.86</v>
      </c>
      <c r="I35" s="7">
        <v>24.2</v>
      </c>
      <c r="J35" s="7">
        <v>23.4</v>
      </c>
      <c r="K35" s="2">
        <v>0.05</v>
      </c>
      <c r="L35" s="2">
        <v>0.56999999999999995</v>
      </c>
      <c r="M35" s="2">
        <v>1.77</v>
      </c>
      <c r="N35" s="22"/>
      <c r="O35" s="22"/>
      <c r="P35" s="22">
        <v>156.05000000000001</v>
      </c>
    </row>
    <row r="36" spans="1:16" s="1" customFormat="1">
      <c r="A36" s="1">
        <v>34</v>
      </c>
      <c r="B36" s="3">
        <v>756</v>
      </c>
      <c r="C36" s="3">
        <v>1</v>
      </c>
      <c r="D36" s="4">
        <v>39377</v>
      </c>
      <c r="E36" s="2">
        <v>7.69</v>
      </c>
      <c r="F36" s="2">
        <v>9.06</v>
      </c>
      <c r="G36" s="2">
        <v>7.57</v>
      </c>
      <c r="H36" s="2">
        <v>2.85</v>
      </c>
      <c r="I36" s="7">
        <v>23.7</v>
      </c>
      <c r="J36" s="7">
        <v>23.4</v>
      </c>
      <c r="K36" s="2">
        <v>0.06</v>
      </c>
      <c r="L36" s="2">
        <v>0.57999999999999996</v>
      </c>
      <c r="M36" s="2">
        <v>1.77</v>
      </c>
      <c r="N36" s="22"/>
      <c r="O36" s="22"/>
      <c r="P36" s="22">
        <v>157.46600000000001</v>
      </c>
    </row>
    <row r="37" spans="1:16" s="1" customFormat="1">
      <c r="A37" s="1">
        <v>35</v>
      </c>
      <c r="B37" s="3">
        <v>757</v>
      </c>
      <c r="C37" s="3">
        <v>1</v>
      </c>
      <c r="D37" s="4">
        <v>39378</v>
      </c>
      <c r="E37" s="2">
        <v>5.57</v>
      </c>
      <c r="F37" s="2">
        <v>9.1</v>
      </c>
      <c r="G37" s="2">
        <v>7.65</v>
      </c>
      <c r="H37" s="2">
        <v>2.69</v>
      </c>
      <c r="I37" s="7">
        <v>23.4</v>
      </c>
      <c r="J37" s="7">
        <v>22.1</v>
      </c>
      <c r="K37" s="2">
        <v>0.06</v>
      </c>
      <c r="L37" s="2">
        <v>0.48</v>
      </c>
      <c r="M37" s="2">
        <v>1.77</v>
      </c>
      <c r="N37" s="22"/>
      <c r="O37" s="22"/>
      <c r="P37" s="22"/>
    </row>
    <row r="38" spans="1:16" s="1" customFormat="1">
      <c r="A38" s="1">
        <v>36</v>
      </c>
      <c r="B38" s="3">
        <v>758</v>
      </c>
      <c r="C38" s="3">
        <v>1</v>
      </c>
      <c r="D38" s="4">
        <v>39379</v>
      </c>
      <c r="E38" s="2">
        <v>7.66</v>
      </c>
      <c r="F38" s="2">
        <v>9.09</v>
      </c>
      <c r="G38" s="2">
        <v>7.74</v>
      </c>
      <c r="H38" s="2">
        <v>2.29</v>
      </c>
      <c r="I38" s="7">
        <v>24</v>
      </c>
      <c r="J38" s="7">
        <v>22.7</v>
      </c>
      <c r="K38" s="2">
        <v>0.06</v>
      </c>
      <c r="L38" s="2">
        <v>0.51</v>
      </c>
      <c r="M38" s="2">
        <v>1.77</v>
      </c>
      <c r="N38" s="22"/>
      <c r="O38" s="22"/>
      <c r="P38" s="22">
        <v>157.20400000000001</v>
      </c>
    </row>
    <row r="39" spans="1:16" s="1" customFormat="1">
      <c r="A39" s="1">
        <v>37</v>
      </c>
      <c r="B39" s="3">
        <v>759</v>
      </c>
      <c r="C39" s="3">
        <v>1</v>
      </c>
      <c r="D39" s="4">
        <v>39380</v>
      </c>
      <c r="E39" s="2">
        <v>7.73</v>
      </c>
      <c r="F39" s="2">
        <v>9.15</v>
      </c>
      <c r="G39" s="2">
        <v>7.95</v>
      </c>
      <c r="H39" s="2">
        <v>2.64</v>
      </c>
      <c r="I39" s="7">
        <v>23.5</v>
      </c>
      <c r="J39" s="7">
        <v>23</v>
      </c>
      <c r="K39" s="2">
        <v>7.0000000000000007E-2</v>
      </c>
      <c r="L39" s="2">
        <v>0.62</v>
      </c>
      <c r="M39" s="2">
        <v>1.77</v>
      </c>
      <c r="N39" s="22"/>
      <c r="O39" s="22"/>
      <c r="P39" s="22">
        <v>153.1</v>
      </c>
    </row>
    <row r="40" spans="1:16" s="1" customFormat="1">
      <c r="A40" s="1">
        <v>38</v>
      </c>
      <c r="B40" s="3">
        <v>763</v>
      </c>
      <c r="C40" s="3">
        <v>1</v>
      </c>
      <c r="D40" s="4">
        <v>39384</v>
      </c>
      <c r="E40" s="2">
        <v>8.26</v>
      </c>
      <c r="F40" s="2">
        <v>9.06</v>
      </c>
      <c r="G40" s="2">
        <v>7.8</v>
      </c>
      <c r="H40" s="2">
        <v>2.0499999999999998</v>
      </c>
      <c r="I40" s="7">
        <v>23.4</v>
      </c>
      <c r="J40" s="7">
        <v>23.6</v>
      </c>
      <c r="K40" s="2">
        <v>0.13</v>
      </c>
      <c r="L40" s="2">
        <v>1.42</v>
      </c>
      <c r="M40" s="2">
        <v>1.77</v>
      </c>
      <c r="N40" s="22"/>
      <c r="O40" s="22"/>
      <c r="P40" s="22">
        <v>149.779</v>
      </c>
    </row>
    <row r="41" spans="1:16" s="1" customFormat="1">
      <c r="A41" s="1">
        <v>39</v>
      </c>
      <c r="B41" s="3">
        <v>764</v>
      </c>
      <c r="C41" s="3">
        <v>1</v>
      </c>
      <c r="D41" s="4">
        <v>39385</v>
      </c>
      <c r="E41" s="2">
        <v>7.8</v>
      </c>
      <c r="F41" s="2">
        <v>9.09</v>
      </c>
      <c r="G41" s="2">
        <v>6.86</v>
      </c>
      <c r="H41" s="2">
        <v>2.2200000000000002</v>
      </c>
      <c r="I41" s="7">
        <v>23.2</v>
      </c>
      <c r="J41" s="7">
        <v>22.4</v>
      </c>
      <c r="K41" s="2">
        <v>0.05</v>
      </c>
      <c r="L41" s="2">
        <v>0.5</v>
      </c>
      <c r="M41" s="2">
        <v>1.77</v>
      </c>
      <c r="N41" s="22"/>
      <c r="O41" s="22"/>
      <c r="P41" s="22">
        <v>155.077</v>
      </c>
    </row>
    <row r="42" spans="1:16" s="1" customFormat="1">
      <c r="A42" s="1">
        <v>40</v>
      </c>
      <c r="B42" s="3">
        <v>765</v>
      </c>
      <c r="C42" s="3">
        <v>1</v>
      </c>
      <c r="D42" s="4">
        <v>39386</v>
      </c>
      <c r="E42" s="2">
        <v>7.93</v>
      </c>
      <c r="F42" s="2">
        <v>9.2899999999999991</v>
      </c>
      <c r="G42" s="2">
        <v>7.8</v>
      </c>
      <c r="H42" s="2">
        <v>2.2599999999999998</v>
      </c>
      <c r="I42" s="7">
        <v>23.3</v>
      </c>
      <c r="J42" s="7">
        <v>22</v>
      </c>
      <c r="K42" s="2">
        <v>7.0000000000000007E-2</v>
      </c>
      <c r="L42" s="2">
        <v>0.48</v>
      </c>
      <c r="M42" s="2">
        <v>1.77</v>
      </c>
      <c r="N42" s="22"/>
      <c r="O42" s="22"/>
      <c r="P42" s="22">
        <v>156.709</v>
      </c>
    </row>
    <row r="43" spans="1:16" s="1" customFormat="1">
      <c r="A43" s="1">
        <v>41</v>
      </c>
      <c r="B43" s="3">
        <v>766</v>
      </c>
      <c r="C43" s="3">
        <v>1</v>
      </c>
      <c r="D43" s="4">
        <v>39387</v>
      </c>
      <c r="E43" s="2">
        <v>7.91</v>
      </c>
      <c r="F43" s="2">
        <v>9.25</v>
      </c>
      <c r="G43" s="2">
        <v>9.4499999999999993</v>
      </c>
      <c r="H43" s="2">
        <v>2.76</v>
      </c>
      <c r="I43" s="7">
        <v>22.2</v>
      </c>
      <c r="J43" s="7">
        <v>23.7</v>
      </c>
      <c r="K43" s="2">
        <v>0.05</v>
      </c>
      <c r="L43" s="2">
        <v>0.47</v>
      </c>
      <c r="M43" s="2">
        <v>1.77</v>
      </c>
      <c r="N43" s="22"/>
      <c r="O43" s="22"/>
      <c r="P43" s="22">
        <v>154.14699999999999</v>
      </c>
    </row>
    <row r="44" spans="1:16" s="1" customFormat="1">
      <c r="A44" s="1">
        <v>42</v>
      </c>
      <c r="B44" s="3">
        <v>770</v>
      </c>
      <c r="C44" s="3">
        <v>1</v>
      </c>
      <c r="D44" s="4">
        <v>39391</v>
      </c>
      <c r="E44" s="2">
        <v>8.09</v>
      </c>
      <c r="F44" s="2">
        <v>9.16</v>
      </c>
      <c r="G44" s="2">
        <v>7.32</v>
      </c>
      <c r="H44" s="2">
        <v>1.83</v>
      </c>
      <c r="I44" s="7">
        <v>24.4</v>
      </c>
      <c r="J44" s="7">
        <v>23.8</v>
      </c>
      <c r="K44" s="2">
        <v>0.06</v>
      </c>
      <c r="L44" s="2">
        <v>0.55000000000000004</v>
      </c>
      <c r="M44" s="2">
        <v>1.77</v>
      </c>
      <c r="N44" s="22"/>
      <c r="O44" s="22"/>
      <c r="P44" s="22">
        <v>145.44200000000001</v>
      </c>
    </row>
    <row r="45" spans="1:16" s="1" customFormat="1">
      <c r="A45" s="1">
        <v>43</v>
      </c>
      <c r="B45" s="3">
        <v>771</v>
      </c>
      <c r="C45" s="3">
        <v>1</v>
      </c>
      <c r="D45" s="4">
        <v>39392</v>
      </c>
      <c r="E45" s="2">
        <v>8.0399999999999991</v>
      </c>
      <c r="F45" s="2">
        <v>9.09</v>
      </c>
      <c r="G45" s="2">
        <v>7.27</v>
      </c>
      <c r="H45" s="2">
        <v>2.79</v>
      </c>
      <c r="I45" s="7">
        <v>24.2</v>
      </c>
      <c r="J45" s="7">
        <v>23.4</v>
      </c>
      <c r="K45" s="2">
        <v>0.06</v>
      </c>
      <c r="L45" s="2">
        <v>0.71</v>
      </c>
      <c r="M45" s="2">
        <v>1.77</v>
      </c>
      <c r="N45" s="22"/>
      <c r="O45" s="22"/>
      <c r="P45" s="22">
        <v>151.77699999999999</v>
      </c>
    </row>
    <row r="46" spans="1:16" s="1" customFormat="1">
      <c r="A46" s="1">
        <v>44</v>
      </c>
      <c r="B46" s="3">
        <v>772</v>
      </c>
      <c r="C46" s="3">
        <v>1</v>
      </c>
      <c r="D46" s="4">
        <v>39393</v>
      </c>
      <c r="E46" s="2">
        <v>7.87</v>
      </c>
      <c r="F46" s="2">
        <v>9.27</v>
      </c>
      <c r="G46" s="2">
        <v>11.29</v>
      </c>
      <c r="H46" s="2">
        <v>2.2999999999999998</v>
      </c>
      <c r="I46" s="7">
        <v>24.5</v>
      </c>
      <c r="J46" s="7">
        <v>24.1</v>
      </c>
      <c r="K46" s="2">
        <v>0.06</v>
      </c>
      <c r="L46" s="2">
        <v>1</v>
      </c>
      <c r="M46" s="2">
        <v>1.77</v>
      </c>
      <c r="N46" s="22"/>
      <c r="O46" s="22"/>
      <c r="P46" s="22">
        <v>159.654</v>
      </c>
    </row>
    <row r="47" spans="1:16" s="1" customFormat="1">
      <c r="A47" s="1">
        <v>45</v>
      </c>
      <c r="B47" s="3">
        <v>773</v>
      </c>
      <c r="C47" s="3">
        <v>1</v>
      </c>
      <c r="D47" s="4">
        <v>39394</v>
      </c>
      <c r="E47" s="2">
        <v>7.88</v>
      </c>
      <c r="F47" s="2">
        <v>9.14</v>
      </c>
      <c r="G47" s="2">
        <v>7.99</v>
      </c>
      <c r="H47" s="2">
        <v>3.32</v>
      </c>
      <c r="I47" s="7">
        <v>24.2</v>
      </c>
      <c r="J47" s="7">
        <v>23.5</v>
      </c>
      <c r="K47" s="2">
        <v>0.02</v>
      </c>
      <c r="L47" s="2">
        <v>0.72</v>
      </c>
      <c r="M47" s="2">
        <v>1.77</v>
      </c>
      <c r="N47" s="22"/>
      <c r="O47" s="22"/>
      <c r="P47" s="22">
        <v>151.82599999999999</v>
      </c>
    </row>
    <row r="48" spans="1:16" s="1" customFormat="1">
      <c r="A48" s="1">
        <v>46</v>
      </c>
      <c r="B48" s="3">
        <v>778</v>
      </c>
      <c r="C48" s="3">
        <v>1</v>
      </c>
      <c r="D48" s="4">
        <v>39399</v>
      </c>
      <c r="E48" s="2">
        <v>7.89</v>
      </c>
      <c r="F48" s="2">
        <v>9.2200000000000006</v>
      </c>
      <c r="G48" s="2">
        <v>7.71</v>
      </c>
      <c r="H48" s="2">
        <v>1.73</v>
      </c>
      <c r="I48" s="7">
        <v>23.1</v>
      </c>
      <c r="J48" s="7">
        <v>24.6</v>
      </c>
      <c r="K48" s="2">
        <v>0.06</v>
      </c>
      <c r="L48" s="2">
        <v>0.91</v>
      </c>
      <c r="M48" s="2">
        <v>1.77</v>
      </c>
      <c r="N48" s="22"/>
      <c r="O48" s="22"/>
      <c r="P48" s="22">
        <v>149.053</v>
      </c>
    </row>
    <row r="49" spans="1:16" s="1" customFormat="1">
      <c r="A49" s="1">
        <v>47</v>
      </c>
      <c r="B49" s="3">
        <v>779</v>
      </c>
      <c r="C49" s="3">
        <v>1</v>
      </c>
      <c r="D49" s="4">
        <v>39400</v>
      </c>
      <c r="E49" s="2">
        <v>7.96</v>
      </c>
      <c r="F49" s="2">
        <v>9.24</v>
      </c>
      <c r="G49" s="2">
        <v>8.02</v>
      </c>
      <c r="H49" s="2">
        <v>2.2200000000000002</v>
      </c>
      <c r="I49" s="7">
        <v>24.5</v>
      </c>
      <c r="J49" s="7">
        <v>24.3</v>
      </c>
      <c r="K49" s="2">
        <v>0.05</v>
      </c>
      <c r="L49" s="2">
        <v>0.66</v>
      </c>
      <c r="M49" s="2">
        <v>1.77</v>
      </c>
      <c r="N49" s="22"/>
      <c r="O49" s="22"/>
      <c r="P49" s="22">
        <v>156.39500000000001</v>
      </c>
    </row>
    <row r="50" spans="1:16" s="1" customFormat="1">
      <c r="A50" s="1">
        <v>48</v>
      </c>
      <c r="B50" s="3">
        <v>780</v>
      </c>
      <c r="C50" s="3">
        <v>1</v>
      </c>
      <c r="D50" s="4">
        <v>39401</v>
      </c>
      <c r="E50" s="2">
        <v>7.91</v>
      </c>
      <c r="F50" s="2">
        <v>9.26</v>
      </c>
      <c r="G50" s="2">
        <v>8.84</v>
      </c>
      <c r="H50" s="2">
        <v>1.92</v>
      </c>
      <c r="I50" s="7">
        <v>24</v>
      </c>
      <c r="J50" s="7">
        <v>22.7</v>
      </c>
      <c r="K50" s="2">
        <v>0.06</v>
      </c>
      <c r="L50" s="2">
        <v>0.83</v>
      </c>
      <c r="M50" s="2">
        <v>1.77</v>
      </c>
      <c r="N50" s="22"/>
      <c r="O50" s="22"/>
      <c r="P50" s="22">
        <v>160.352</v>
      </c>
    </row>
    <row r="51" spans="1:16" s="1" customFormat="1">
      <c r="A51" s="1">
        <v>49</v>
      </c>
      <c r="B51" s="3">
        <v>784</v>
      </c>
      <c r="C51" s="3">
        <v>1</v>
      </c>
      <c r="D51" s="4">
        <v>39405</v>
      </c>
      <c r="E51" s="2">
        <v>7.65</v>
      </c>
      <c r="F51" s="2">
        <v>9.2899999999999991</v>
      </c>
      <c r="G51" s="2">
        <v>7.4</v>
      </c>
      <c r="H51" s="2">
        <v>1.93</v>
      </c>
      <c r="I51" s="7">
        <v>24.2</v>
      </c>
      <c r="J51" s="7">
        <v>23.9</v>
      </c>
      <c r="K51" s="2">
        <v>0.05</v>
      </c>
      <c r="L51" s="2">
        <v>0.57999999999999996</v>
      </c>
      <c r="M51" s="2">
        <v>1.77</v>
      </c>
      <c r="N51" s="22"/>
      <c r="O51" s="22"/>
      <c r="P51" s="22">
        <v>149.79300000000001</v>
      </c>
    </row>
    <row r="52" spans="1:16" s="1" customFormat="1">
      <c r="A52" s="1">
        <v>50</v>
      </c>
      <c r="B52" s="3">
        <v>785</v>
      </c>
      <c r="C52" s="3">
        <v>1</v>
      </c>
      <c r="D52" s="4">
        <v>39406</v>
      </c>
      <c r="E52" s="2">
        <v>7.98</v>
      </c>
      <c r="F52" s="2">
        <v>9.35</v>
      </c>
      <c r="G52" s="2">
        <v>8.02</v>
      </c>
      <c r="H52" s="2">
        <v>2.11</v>
      </c>
      <c r="I52" s="7">
        <v>23.9</v>
      </c>
      <c r="J52" s="7">
        <v>23.4</v>
      </c>
      <c r="K52" s="2">
        <v>0.05</v>
      </c>
      <c r="L52" s="2">
        <v>0.81</v>
      </c>
      <c r="M52" s="2">
        <v>1.77</v>
      </c>
      <c r="N52" s="22"/>
      <c r="O52" s="22"/>
      <c r="P52" s="22">
        <v>150.12200000000001</v>
      </c>
    </row>
    <row r="53" spans="1:16" s="1" customFormat="1">
      <c r="A53" s="1">
        <v>51</v>
      </c>
      <c r="B53" s="3">
        <v>791</v>
      </c>
      <c r="C53" s="3">
        <v>1</v>
      </c>
      <c r="D53" s="4">
        <v>39412</v>
      </c>
      <c r="E53" s="2">
        <v>8.26</v>
      </c>
      <c r="F53" s="2">
        <v>9.35</v>
      </c>
      <c r="G53" s="2">
        <v>7.75</v>
      </c>
      <c r="H53" s="2">
        <v>2.19</v>
      </c>
      <c r="I53" s="7">
        <v>23.9</v>
      </c>
      <c r="J53" s="7">
        <v>24.1</v>
      </c>
      <c r="K53" s="2">
        <v>0.05</v>
      </c>
      <c r="L53" s="2">
        <v>0.54</v>
      </c>
      <c r="M53" s="2">
        <v>1.77</v>
      </c>
      <c r="N53" s="22"/>
      <c r="O53" s="22"/>
      <c r="P53" s="22">
        <v>158.86699999999999</v>
      </c>
    </row>
    <row r="54" spans="1:16" s="1" customFormat="1">
      <c r="A54" s="1">
        <v>52</v>
      </c>
      <c r="B54" s="3">
        <v>792</v>
      </c>
      <c r="C54" s="3">
        <v>1</v>
      </c>
      <c r="D54" s="4">
        <v>39413</v>
      </c>
      <c r="E54" s="2">
        <v>7.93</v>
      </c>
      <c r="F54" s="2">
        <v>9.2799999999999994</v>
      </c>
      <c r="G54" s="2">
        <v>8.5399999999999991</v>
      </c>
      <c r="H54" s="2">
        <v>2.15</v>
      </c>
      <c r="I54" s="7">
        <v>23.5</v>
      </c>
      <c r="J54" s="7">
        <v>23.9</v>
      </c>
      <c r="K54" s="2">
        <v>7.0000000000000007E-2</v>
      </c>
      <c r="L54" s="2">
        <v>0.68</v>
      </c>
      <c r="M54" s="2">
        <v>1.77</v>
      </c>
      <c r="N54" s="22"/>
      <c r="O54" s="22"/>
      <c r="P54" s="22">
        <v>155.72900000000001</v>
      </c>
    </row>
    <row r="55" spans="1:16" s="1" customFormat="1">
      <c r="A55" s="1">
        <v>53</v>
      </c>
      <c r="B55" s="3">
        <v>793</v>
      </c>
      <c r="C55" s="3">
        <v>1</v>
      </c>
      <c r="D55" s="4">
        <v>39414</v>
      </c>
      <c r="E55" s="2">
        <v>7.83</v>
      </c>
      <c r="F55" s="2">
        <v>9.39</v>
      </c>
      <c r="G55" s="2">
        <v>8.89</v>
      </c>
      <c r="H55" s="2">
        <v>2.2799999999999998</v>
      </c>
      <c r="I55" s="7">
        <v>22.9</v>
      </c>
      <c r="J55" s="7">
        <v>23.9</v>
      </c>
      <c r="K55" s="2">
        <v>0.06</v>
      </c>
      <c r="L55" s="2">
        <v>0.68</v>
      </c>
      <c r="M55" s="2">
        <v>1.77</v>
      </c>
      <c r="N55" s="22"/>
      <c r="O55" s="22"/>
      <c r="P55" s="22">
        <v>144.03</v>
      </c>
    </row>
    <row r="56" spans="1:16" s="1" customFormat="1">
      <c r="A56" s="1">
        <v>54</v>
      </c>
      <c r="B56" s="3">
        <v>794</v>
      </c>
      <c r="C56" s="3">
        <v>1</v>
      </c>
      <c r="D56" s="4">
        <v>39415</v>
      </c>
      <c r="E56" s="2">
        <v>8.26</v>
      </c>
      <c r="F56" s="2">
        <v>9.32</v>
      </c>
      <c r="G56" s="2">
        <v>6.58</v>
      </c>
      <c r="H56" s="2">
        <v>2.48</v>
      </c>
      <c r="I56" s="7">
        <v>22.2</v>
      </c>
      <c r="J56" s="7">
        <v>23.8</v>
      </c>
      <c r="K56" s="2">
        <v>0.06</v>
      </c>
      <c r="L56" s="2">
        <v>0.66</v>
      </c>
      <c r="M56" s="2">
        <v>1.77</v>
      </c>
      <c r="N56" s="22"/>
      <c r="O56" s="22"/>
      <c r="P56" s="22">
        <v>149.21899999999999</v>
      </c>
    </row>
    <row r="57" spans="1:16" s="1" customFormat="1">
      <c r="A57" s="1">
        <v>55</v>
      </c>
      <c r="B57" s="3">
        <v>798</v>
      </c>
      <c r="C57" s="3">
        <v>1</v>
      </c>
      <c r="D57" s="4">
        <v>39419</v>
      </c>
      <c r="E57" s="2">
        <v>7.99</v>
      </c>
      <c r="F57" s="2">
        <v>9.2200000000000006</v>
      </c>
      <c r="G57" s="2">
        <v>8.17</v>
      </c>
      <c r="H57" s="2">
        <v>2.1</v>
      </c>
      <c r="I57" s="7">
        <v>23.7</v>
      </c>
      <c r="J57" s="7">
        <v>23.3</v>
      </c>
      <c r="K57" s="2">
        <v>0.06</v>
      </c>
      <c r="L57" s="2">
        <v>2.52</v>
      </c>
      <c r="M57" s="2">
        <v>1.77</v>
      </c>
      <c r="N57" s="22"/>
      <c r="O57" s="22"/>
      <c r="P57" s="22">
        <v>159.964</v>
      </c>
    </row>
    <row r="58" spans="1:16" s="1" customFormat="1">
      <c r="A58" s="1">
        <v>56</v>
      </c>
      <c r="B58" s="3">
        <v>799</v>
      </c>
      <c r="C58" s="3">
        <v>1</v>
      </c>
      <c r="D58" s="4">
        <v>39420</v>
      </c>
      <c r="E58" s="2">
        <v>8</v>
      </c>
      <c r="F58" s="2">
        <v>9.25</v>
      </c>
      <c r="G58" s="2">
        <v>8.8000000000000007</v>
      </c>
      <c r="H58" s="2">
        <v>2.48</v>
      </c>
      <c r="I58" s="7">
        <v>21.9</v>
      </c>
      <c r="J58" s="7">
        <v>24.1</v>
      </c>
      <c r="K58" s="2">
        <v>0.05</v>
      </c>
      <c r="L58" s="2">
        <v>0.8</v>
      </c>
      <c r="M58" s="2">
        <v>1.77</v>
      </c>
      <c r="N58" s="22"/>
      <c r="O58" s="22"/>
      <c r="P58" s="22">
        <v>155.66900000000001</v>
      </c>
    </row>
    <row r="59" spans="1:16" s="1" customFormat="1">
      <c r="A59" s="1">
        <v>57</v>
      </c>
      <c r="B59" s="3">
        <v>800</v>
      </c>
      <c r="C59" s="3">
        <v>1</v>
      </c>
      <c r="D59" s="4">
        <v>39421</v>
      </c>
      <c r="E59" s="2">
        <v>8.1300000000000008</v>
      </c>
      <c r="F59" s="2">
        <v>9.32</v>
      </c>
      <c r="G59" s="2">
        <v>5.4</v>
      </c>
      <c r="H59" s="2">
        <v>2.5</v>
      </c>
      <c r="I59" s="7">
        <v>23.8</v>
      </c>
      <c r="J59" s="7">
        <v>23.6</v>
      </c>
      <c r="K59" s="2">
        <v>0.04</v>
      </c>
      <c r="L59" s="2">
        <v>0.63</v>
      </c>
      <c r="M59" s="2">
        <v>1.77</v>
      </c>
      <c r="N59" s="22"/>
      <c r="O59" s="22"/>
      <c r="P59" s="22">
        <v>154.465</v>
      </c>
    </row>
    <row r="60" spans="1:16" s="1" customFormat="1">
      <c r="A60" s="1">
        <v>58</v>
      </c>
      <c r="B60" s="3">
        <v>801</v>
      </c>
      <c r="C60" s="3">
        <v>1</v>
      </c>
      <c r="D60" s="4">
        <v>39422</v>
      </c>
      <c r="E60" s="2">
        <v>8.16</v>
      </c>
      <c r="F60" s="2">
        <v>9.33</v>
      </c>
      <c r="G60" s="2">
        <v>7.32</v>
      </c>
      <c r="H60" s="2">
        <v>2.88</v>
      </c>
      <c r="I60" s="7">
        <v>23.5</v>
      </c>
      <c r="J60" s="7">
        <v>23.6</v>
      </c>
      <c r="K60" s="2">
        <v>0.08</v>
      </c>
      <c r="L60" s="2">
        <v>1.1000000000000001</v>
      </c>
      <c r="M60" s="2">
        <v>1.77</v>
      </c>
      <c r="N60" s="22"/>
      <c r="O60" s="22"/>
      <c r="P60" s="22">
        <v>158.69200000000001</v>
      </c>
    </row>
    <row r="61" spans="1:16" s="1" customFormat="1">
      <c r="A61" s="1">
        <v>59</v>
      </c>
      <c r="B61" s="3">
        <v>815</v>
      </c>
      <c r="C61" s="3">
        <v>1</v>
      </c>
      <c r="D61" s="4">
        <v>39436</v>
      </c>
      <c r="E61" s="2">
        <v>8.43</v>
      </c>
      <c r="F61" s="2"/>
      <c r="G61" s="2">
        <v>8.84</v>
      </c>
      <c r="H61" s="2"/>
      <c r="I61" s="7">
        <v>21</v>
      </c>
      <c r="J61" s="7"/>
      <c r="K61" s="2"/>
      <c r="L61" s="2"/>
      <c r="M61" s="2">
        <v>1.77</v>
      </c>
      <c r="N61" s="22"/>
      <c r="O61" s="22"/>
      <c r="P61" s="22"/>
    </row>
    <row r="62" spans="1:16" s="1" customFormat="1">
      <c r="A62" s="1">
        <v>60</v>
      </c>
      <c r="B62" s="3">
        <v>828</v>
      </c>
      <c r="C62" s="3">
        <v>1</v>
      </c>
      <c r="D62" s="4">
        <v>39449</v>
      </c>
      <c r="E62" s="2">
        <v>7.83</v>
      </c>
      <c r="F62" s="2">
        <v>8.9</v>
      </c>
      <c r="G62" s="2">
        <v>8.5299999999999994</v>
      </c>
      <c r="H62" s="2">
        <v>2.34</v>
      </c>
      <c r="I62" s="7">
        <v>21.6</v>
      </c>
      <c r="J62" s="7">
        <v>21.3</v>
      </c>
      <c r="K62" s="2">
        <v>0.03</v>
      </c>
      <c r="L62" s="2">
        <v>0.78</v>
      </c>
      <c r="M62" s="2">
        <v>1.77</v>
      </c>
      <c r="N62" s="22"/>
      <c r="O62" s="22"/>
      <c r="P62" s="22">
        <v>149.22200000000001</v>
      </c>
    </row>
    <row r="63" spans="1:16" s="1" customFormat="1">
      <c r="A63" s="1">
        <v>61</v>
      </c>
      <c r="B63" s="3">
        <v>829</v>
      </c>
      <c r="C63" s="3">
        <v>1</v>
      </c>
      <c r="D63" s="4">
        <v>39450</v>
      </c>
      <c r="E63" s="2">
        <v>8.23</v>
      </c>
      <c r="F63" s="2">
        <v>8.83</v>
      </c>
      <c r="G63" s="2">
        <v>8.5299999999999994</v>
      </c>
      <c r="H63" s="2">
        <v>3.06</v>
      </c>
      <c r="I63" s="7">
        <v>21</v>
      </c>
      <c r="J63" s="7">
        <v>21.6</v>
      </c>
      <c r="K63" s="2">
        <v>0.01</v>
      </c>
      <c r="L63" s="2">
        <v>0.39</v>
      </c>
      <c r="M63" s="2">
        <v>1.77</v>
      </c>
      <c r="N63" s="22"/>
      <c r="O63" s="22"/>
      <c r="P63" s="22"/>
    </row>
    <row r="64" spans="1:16" s="1" customFormat="1">
      <c r="A64" s="1">
        <v>62</v>
      </c>
      <c r="B64" s="3">
        <v>834</v>
      </c>
      <c r="C64" s="3">
        <v>1</v>
      </c>
      <c r="D64" s="4">
        <v>39455</v>
      </c>
      <c r="E64" s="2">
        <v>7.89</v>
      </c>
      <c r="F64" s="2">
        <v>9.2899999999999991</v>
      </c>
      <c r="G64" s="2">
        <v>19.22</v>
      </c>
      <c r="H64" s="2">
        <v>2.5099999999999998</v>
      </c>
      <c r="I64" s="7">
        <v>20.100000000000001</v>
      </c>
      <c r="J64" s="7">
        <v>24.6</v>
      </c>
      <c r="K64" s="2">
        <v>0.05</v>
      </c>
      <c r="L64" s="2">
        <v>0.75</v>
      </c>
      <c r="M64" s="2">
        <v>1.77</v>
      </c>
      <c r="N64" s="22"/>
      <c r="O64" s="22"/>
      <c r="P64" s="22">
        <v>146.81800000000001</v>
      </c>
    </row>
    <row r="65" spans="1:16" s="1" customFormat="1">
      <c r="A65" s="1">
        <v>63</v>
      </c>
      <c r="B65" s="3">
        <v>835</v>
      </c>
      <c r="C65" s="3">
        <v>1</v>
      </c>
      <c r="D65" s="4">
        <v>39456</v>
      </c>
      <c r="E65" s="2">
        <v>7.88</v>
      </c>
      <c r="F65" s="2">
        <v>9.36</v>
      </c>
      <c r="G65" s="2">
        <v>10.34</v>
      </c>
      <c r="H65" s="2"/>
      <c r="I65" s="7">
        <v>21.3</v>
      </c>
      <c r="J65" s="7">
        <v>25.5</v>
      </c>
      <c r="K65" s="2">
        <v>0.03</v>
      </c>
      <c r="L65" s="2">
        <v>0.56000000000000005</v>
      </c>
      <c r="M65" s="2">
        <v>1.77</v>
      </c>
      <c r="N65" s="22"/>
      <c r="O65" s="22"/>
      <c r="P65" s="22">
        <v>150.32900000000001</v>
      </c>
    </row>
    <row r="66" spans="1:16" s="1" customFormat="1">
      <c r="A66" s="1">
        <v>64</v>
      </c>
      <c r="B66" s="3">
        <v>836</v>
      </c>
      <c r="C66" s="3">
        <v>1</v>
      </c>
      <c r="D66" s="4">
        <v>39457</v>
      </c>
      <c r="E66" s="2">
        <v>7.87</v>
      </c>
      <c r="F66" s="8" t="s">
        <v>57</v>
      </c>
      <c r="G66" s="2"/>
      <c r="H66" s="2"/>
      <c r="I66" s="7">
        <v>22</v>
      </c>
      <c r="J66" s="7">
        <v>24.5</v>
      </c>
      <c r="K66" s="2">
        <v>0.02</v>
      </c>
      <c r="L66" s="2">
        <v>0.69</v>
      </c>
      <c r="M66" s="2">
        <v>1.77</v>
      </c>
      <c r="N66" s="22"/>
      <c r="O66" s="22"/>
      <c r="P66" s="22">
        <v>140.85499999999999</v>
      </c>
    </row>
    <row r="67" spans="1:16" s="1" customFormat="1">
      <c r="A67" s="1">
        <v>65</v>
      </c>
      <c r="B67" s="3">
        <v>840</v>
      </c>
      <c r="C67" s="3">
        <v>1</v>
      </c>
      <c r="D67" s="4">
        <v>39461</v>
      </c>
      <c r="E67" s="2">
        <v>8.01</v>
      </c>
      <c r="F67" s="2">
        <v>9.2799999999999994</v>
      </c>
      <c r="G67" s="2">
        <v>9.0500000000000007</v>
      </c>
      <c r="H67" s="2">
        <v>4.03</v>
      </c>
      <c r="I67" s="7">
        <v>21.3</v>
      </c>
      <c r="J67" s="7">
        <v>25.5</v>
      </c>
      <c r="K67" s="2">
        <v>0.03</v>
      </c>
      <c r="L67" s="2">
        <v>0.56999999999999995</v>
      </c>
      <c r="M67" s="2">
        <v>1.77</v>
      </c>
      <c r="N67" s="22"/>
      <c r="O67" s="22"/>
      <c r="P67" s="22">
        <v>150.67099999999999</v>
      </c>
    </row>
    <row r="68" spans="1:16" s="1" customFormat="1">
      <c r="A68" s="1">
        <v>66</v>
      </c>
      <c r="B68" s="3">
        <v>841</v>
      </c>
      <c r="C68" s="3">
        <v>1</v>
      </c>
      <c r="D68" s="4">
        <v>39462</v>
      </c>
      <c r="E68" s="2">
        <v>7.47</v>
      </c>
      <c r="F68" s="2">
        <v>9.33</v>
      </c>
      <c r="G68" s="2">
        <v>11.5</v>
      </c>
      <c r="H68" s="2">
        <v>4.3600000000000003</v>
      </c>
      <c r="I68" s="7">
        <v>21.5</v>
      </c>
      <c r="J68" s="7">
        <v>24.5</v>
      </c>
      <c r="K68" s="2">
        <v>0.03</v>
      </c>
      <c r="L68" s="2">
        <v>0.65</v>
      </c>
      <c r="M68" s="2">
        <v>1.77</v>
      </c>
      <c r="N68" s="22"/>
      <c r="O68" s="22"/>
      <c r="P68" s="22">
        <v>161.75800000000001</v>
      </c>
    </row>
    <row r="69" spans="1:16" s="1" customFormat="1">
      <c r="A69" s="1">
        <v>67</v>
      </c>
      <c r="B69" s="3">
        <v>848</v>
      </c>
      <c r="C69" s="3">
        <v>1</v>
      </c>
      <c r="D69" s="4">
        <v>39469</v>
      </c>
      <c r="E69" s="2">
        <v>7.87</v>
      </c>
      <c r="F69" s="2">
        <v>8.92</v>
      </c>
      <c r="G69" s="2">
        <v>7.79</v>
      </c>
      <c r="H69" s="2">
        <v>3.86</v>
      </c>
      <c r="I69" s="7">
        <v>22.7</v>
      </c>
      <c r="J69" s="7">
        <v>25</v>
      </c>
      <c r="K69" s="2">
        <v>0.02</v>
      </c>
      <c r="L69" s="2">
        <v>0.67</v>
      </c>
      <c r="M69" s="2">
        <v>1.77</v>
      </c>
      <c r="N69" s="22"/>
      <c r="O69" s="22"/>
      <c r="P69" s="22">
        <v>161.46799999999999</v>
      </c>
    </row>
    <row r="70" spans="1:16" s="1" customFormat="1">
      <c r="A70" s="1">
        <v>68</v>
      </c>
      <c r="B70" s="3">
        <v>849</v>
      </c>
      <c r="C70" s="3">
        <v>1</v>
      </c>
      <c r="D70" s="4">
        <v>39470</v>
      </c>
      <c r="E70" s="2">
        <v>8.0299999999999994</v>
      </c>
      <c r="F70" s="2">
        <v>8.69</v>
      </c>
      <c r="G70" s="2">
        <v>11.91</v>
      </c>
      <c r="H70" s="2">
        <v>4.8</v>
      </c>
      <c r="I70" s="7">
        <v>22.3</v>
      </c>
      <c r="J70" s="7">
        <v>23.9</v>
      </c>
      <c r="K70" s="2">
        <v>0.02</v>
      </c>
      <c r="L70" s="2">
        <v>0.54</v>
      </c>
      <c r="M70" s="2">
        <v>1.77</v>
      </c>
      <c r="N70" s="22"/>
      <c r="O70" s="22"/>
      <c r="P70" s="22">
        <v>152.221</v>
      </c>
    </row>
    <row r="71" spans="1:16" s="1" customFormat="1">
      <c r="A71" s="1">
        <v>69</v>
      </c>
      <c r="B71" s="3">
        <v>850</v>
      </c>
      <c r="C71" s="3">
        <v>1</v>
      </c>
      <c r="D71" s="4">
        <v>39471</v>
      </c>
      <c r="E71" s="2">
        <v>8.07</v>
      </c>
      <c r="F71" s="2">
        <v>9.33</v>
      </c>
      <c r="G71" s="2">
        <v>11.01</v>
      </c>
      <c r="H71" s="2">
        <v>3.89</v>
      </c>
      <c r="I71" s="7">
        <v>21.9</v>
      </c>
      <c r="J71" s="7">
        <v>23.8</v>
      </c>
      <c r="K71" s="2">
        <v>0.03</v>
      </c>
      <c r="L71" s="2">
        <v>0.56999999999999995</v>
      </c>
      <c r="M71" s="2">
        <v>1.77</v>
      </c>
      <c r="N71" s="22"/>
      <c r="O71" s="22"/>
      <c r="P71" s="22">
        <v>155.16200000000001</v>
      </c>
    </row>
    <row r="72" spans="1:16" s="1" customFormat="1">
      <c r="A72" s="1">
        <v>70</v>
      </c>
      <c r="B72" s="3">
        <v>854</v>
      </c>
      <c r="C72" s="3">
        <v>1</v>
      </c>
      <c r="D72" s="4">
        <v>39475</v>
      </c>
      <c r="E72" s="2">
        <v>7.91</v>
      </c>
      <c r="F72" s="2">
        <v>9.23</v>
      </c>
      <c r="G72" s="2">
        <v>11.41</v>
      </c>
      <c r="H72" s="2">
        <v>3.17</v>
      </c>
      <c r="I72" s="7">
        <v>21.7</v>
      </c>
      <c r="J72" s="7">
        <v>24.3</v>
      </c>
      <c r="K72" s="2">
        <v>0.03</v>
      </c>
      <c r="L72" s="2">
        <v>0.47</v>
      </c>
      <c r="M72" s="2">
        <v>1.77</v>
      </c>
      <c r="N72" s="22"/>
      <c r="O72" s="22"/>
      <c r="P72" s="22">
        <v>142.65799999999999</v>
      </c>
    </row>
    <row r="73" spans="1:16" s="1" customFormat="1">
      <c r="A73" s="1">
        <v>71</v>
      </c>
      <c r="B73" s="3">
        <v>855</v>
      </c>
      <c r="C73" s="3">
        <v>1</v>
      </c>
      <c r="D73" s="4">
        <v>39476</v>
      </c>
      <c r="E73" s="2">
        <v>7.87</v>
      </c>
      <c r="F73" s="2">
        <v>9.19</v>
      </c>
      <c r="G73" s="2">
        <v>8.42</v>
      </c>
      <c r="H73" s="2">
        <v>4.43</v>
      </c>
      <c r="I73" s="7">
        <v>21.6</v>
      </c>
      <c r="J73" s="7">
        <v>24.5</v>
      </c>
      <c r="K73" s="2">
        <v>0.04</v>
      </c>
      <c r="L73" s="2">
        <v>0.55000000000000004</v>
      </c>
      <c r="M73" s="2">
        <v>1.77</v>
      </c>
      <c r="N73" s="22"/>
      <c r="O73" s="22"/>
      <c r="P73" s="22">
        <v>145.929</v>
      </c>
    </row>
    <row r="74" spans="1:16" s="1" customFormat="1">
      <c r="A74" s="1">
        <v>72</v>
      </c>
      <c r="B74" s="3">
        <v>856</v>
      </c>
      <c r="C74" s="3">
        <v>1</v>
      </c>
      <c r="D74" s="4">
        <v>39477</v>
      </c>
      <c r="E74" s="2">
        <v>7.86</v>
      </c>
      <c r="F74" s="2">
        <v>9.0399999999999991</v>
      </c>
      <c r="G74" s="2">
        <v>10.98</v>
      </c>
      <c r="H74" s="2">
        <v>2.7</v>
      </c>
      <c r="I74" s="7">
        <v>21.6</v>
      </c>
      <c r="J74" s="7">
        <v>24.4</v>
      </c>
      <c r="K74" s="2">
        <v>0.03</v>
      </c>
      <c r="L74" s="2">
        <v>0.63</v>
      </c>
      <c r="M74" s="2">
        <v>1.77</v>
      </c>
      <c r="N74" s="22"/>
      <c r="O74" s="22"/>
      <c r="P74" s="22">
        <v>147.70699999999999</v>
      </c>
    </row>
    <row r="75" spans="1:16" s="1" customFormat="1">
      <c r="A75" s="1">
        <v>73</v>
      </c>
      <c r="B75" s="3">
        <v>857</v>
      </c>
      <c r="C75" s="3">
        <v>1</v>
      </c>
      <c r="D75" s="4">
        <v>39478</v>
      </c>
      <c r="E75" s="2">
        <v>7.95</v>
      </c>
      <c r="F75" s="2">
        <v>9.2100000000000009</v>
      </c>
      <c r="G75" s="2">
        <v>8.93</v>
      </c>
      <c r="H75" s="2">
        <v>4.26</v>
      </c>
      <c r="I75" s="7">
        <v>22.4</v>
      </c>
      <c r="J75" s="7">
        <v>24.1</v>
      </c>
      <c r="K75" s="2">
        <v>0.05</v>
      </c>
      <c r="L75" s="2">
        <v>0.69</v>
      </c>
      <c r="M75" s="2">
        <v>1.77</v>
      </c>
      <c r="N75" s="22"/>
      <c r="O75" s="22"/>
      <c r="P75" s="22">
        <v>151.47399999999999</v>
      </c>
    </row>
    <row r="76" spans="1:16" s="1" customFormat="1">
      <c r="A76" s="1">
        <v>74</v>
      </c>
      <c r="B76" s="3">
        <v>861</v>
      </c>
      <c r="C76" s="3">
        <v>1</v>
      </c>
      <c r="D76" s="4">
        <v>39482</v>
      </c>
      <c r="E76" s="2">
        <v>8.02</v>
      </c>
      <c r="F76" s="2">
        <v>9.07</v>
      </c>
      <c r="G76" s="2">
        <v>9.14</v>
      </c>
      <c r="H76" s="2">
        <v>2.73</v>
      </c>
      <c r="I76" s="7">
        <v>22</v>
      </c>
      <c r="J76" s="7">
        <v>26.3</v>
      </c>
      <c r="K76" s="2">
        <v>0.06</v>
      </c>
      <c r="L76" s="2">
        <v>0.61</v>
      </c>
      <c r="M76" s="2">
        <v>1.77</v>
      </c>
      <c r="N76" s="22"/>
      <c r="O76" s="22"/>
      <c r="P76" s="22">
        <v>146.97999999999999</v>
      </c>
    </row>
    <row r="77" spans="1:16" s="1" customFormat="1">
      <c r="A77" s="1">
        <v>75</v>
      </c>
      <c r="B77" s="3">
        <v>862</v>
      </c>
      <c r="C77" s="3">
        <v>1</v>
      </c>
      <c r="D77" s="4">
        <v>39483</v>
      </c>
      <c r="E77" s="2">
        <v>7.76</v>
      </c>
      <c r="F77" s="2">
        <v>9.11</v>
      </c>
      <c r="G77" s="2">
        <v>8.3800000000000008</v>
      </c>
      <c r="H77" s="2">
        <v>2.35</v>
      </c>
      <c r="I77" s="7">
        <v>22.1</v>
      </c>
      <c r="J77" s="7">
        <v>25.6</v>
      </c>
      <c r="K77" s="2">
        <v>0.03</v>
      </c>
      <c r="L77" s="2">
        <v>0.61</v>
      </c>
      <c r="M77" s="2">
        <v>1.77</v>
      </c>
      <c r="N77" s="22"/>
      <c r="O77" s="22"/>
      <c r="P77" s="22">
        <v>157.19900000000001</v>
      </c>
    </row>
    <row r="78" spans="1:16" s="1" customFormat="1">
      <c r="A78" s="1">
        <v>76</v>
      </c>
      <c r="B78" s="3">
        <v>863</v>
      </c>
      <c r="C78" s="3">
        <v>1</v>
      </c>
      <c r="D78" s="4">
        <v>39484</v>
      </c>
      <c r="E78" s="2">
        <v>8.36</v>
      </c>
      <c r="F78" s="2">
        <v>9.0500000000000007</v>
      </c>
      <c r="G78" s="2">
        <v>8.69</v>
      </c>
      <c r="H78" s="2">
        <v>3.89</v>
      </c>
      <c r="I78" s="7">
        <v>22.2</v>
      </c>
      <c r="J78" s="7">
        <v>25.7</v>
      </c>
      <c r="K78" s="2">
        <v>0.03</v>
      </c>
      <c r="L78" s="2">
        <v>0.59</v>
      </c>
      <c r="M78" s="2">
        <v>1.77</v>
      </c>
      <c r="N78" s="22"/>
      <c r="O78" s="22"/>
      <c r="P78" s="22">
        <v>146.26499999999999</v>
      </c>
    </row>
    <row r="79" spans="1:16" s="1" customFormat="1">
      <c r="A79" s="1">
        <v>77</v>
      </c>
      <c r="B79" s="3">
        <v>864</v>
      </c>
      <c r="C79" s="3">
        <v>1</v>
      </c>
      <c r="D79" s="4">
        <v>39485</v>
      </c>
      <c r="E79" s="2">
        <v>7.49</v>
      </c>
      <c r="F79" s="2">
        <v>8.93</v>
      </c>
      <c r="G79" s="2">
        <v>10.39</v>
      </c>
      <c r="H79" s="2">
        <v>3.65</v>
      </c>
      <c r="I79" s="7">
        <v>21.2</v>
      </c>
      <c r="J79" s="7">
        <v>25.3</v>
      </c>
      <c r="K79" s="2">
        <v>0.06</v>
      </c>
      <c r="L79" s="2">
        <v>0.63</v>
      </c>
      <c r="M79" s="2">
        <v>1.77</v>
      </c>
      <c r="N79" s="22"/>
      <c r="O79" s="22"/>
      <c r="P79" s="22">
        <v>146.93799999999999</v>
      </c>
    </row>
    <row r="80" spans="1:16" s="1" customFormat="1">
      <c r="A80" s="1">
        <v>78</v>
      </c>
      <c r="B80" s="3">
        <v>871</v>
      </c>
      <c r="C80" s="3">
        <v>1</v>
      </c>
      <c r="D80" s="4">
        <v>39492</v>
      </c>
      <c r="E80" s="2">
        <v>7.72</v>
      </c>
      <c r="F80" s="2">
        <v>9.1300000000000008</v>
      </c>
      <c r="G80" s="2">
        <v>10.62</v>
      </c>
      <c r="H80" s="2">
        <v>2.93</v>
      </c>
      <c r="I80" s="7">
        <v>21.5</v>
      </c>
      <c r="J80" s="7">
        <v>24.6</v>
      </c>
      <c r="K80" s="2">
        <v>0.03</v>
      </c>
      <c r="L80" s="2">
        <v>0.53</v>
      </c>
      <c r="M80" s="2">
        <v>1.77</v>
      </c>
      <c r="N80" s="22"/>
      <c r="O80" s="22"/>
      <c r="P80" s="22">
        <v>151.054</v>
      </c>
    </row>
    <row r="81" spans="2:16" s="1" customFormat="1">
      <c r="B81" s="3">
        <v>876</v>
      </c>
      <c r="C81" s="3">
        <v>1</v>
      </c>
      <c r="D81" s="4">
        <v>39497</v>
      </c>
      <c r="E81" s="2">
        <v>7.76</v>
      </c>
      <c r="F81" s="2">
        <v>9.1199999999999992</v>
      </c>
      <c r="G81" s="2">
        <v>8.2899999999999991</v>
      </c>
      <c r="H81" s="2">
        <v>3.8</v>
      </c>
      <c r="I81" s="7">
        <v>22.2</v>
      </c>
      <c r="J81" s="7">
        <v>24.6</v>
      </c>
      <c r="K81" s="2">
        <v>0.02</v>
      </c>
      <c r="L81" s="2">
        <v>0.46</v>
      </c>
      <c r="M81" s="2">
        <v>1.77</v>
      </c>
      <c r="N81" s="22"/>
      <c r="O81" s="22"/>
      <c r="P81" s="22">
        <v>153.071</v>
      </c>
    </row>
    <row r="82" spans="2:16" s="1" customFormat="1">
      <c r="B82" s="3">
        <v>877</v>
      </c>
      <c r="C82" s="3">
        <v>1</v>
      </c>
      <c r="D82" s="4">
        <v>39498</v>
      </c>
      <c r="E82" s="2">
        <v>8.08</v>
      </c>
      <c r="F82" s="2">
        <v>9.0299999999999994</v>
      </c>
      <c r="G82" s="2">
        <v>9.9600000000000009</v>
      </c>
      <c r="H82" s="2">
        <v>5.33</v>
      </c>
      <c r="I82" s="7">
        <v>22</v>
      </c>
      <c r="J82" s="7">
        <v>24.9</v>
      </c>
      <c r="K82" s="2">
        <v>0.02</v>
      </c>
      <c r="L82" s="2">
        <v>0.3</v>
      </c>
      <c r="M82" s="2">
        <v>1.77</v>
      </c>
      <c r="N82" s="22"/>
      <c r="O82" s="22"/>
      <c r="P82" s="22">
        <v>156.923</v>
      </c>
    </row>
    <row r="83" spans="2:16" s="1" customFormat="1">
      <c r="B83" s="3">
        <v>878</v>
      </c>
      <c r="C83" s="3">
        <v>1</v>
      </c>
      <c r="D83" s="4">
        <v>39499</v>
      </c>
      <c r="E83" s="2">
        <v>7.81</v>
      </c>
      <c r="F83" s="2">
        <v>8.83</v>
      </c>
      <c r="G83" s="2">
        <v>13.05</v>
      </c>
      <c r="H83" s="2">
        <v>4.2699999999999996</v>
      </c>
      <c r="I83" s="7">
        <v>21.9</v>
      </c>
      <c r="J83" s="7">
        <v>23.9</v>
      </c>
      <c r="K83" s="2">
        <v>0.02</v>
      </c>
      <c r="L83" s="2">
        <v>0.41</v>
      </c>
      <c r="M83" s="2">
        <v>1.77</v>
      </c>
      <c r="N83" s="22"/>
      <c r="O83" s="22"/>
      <c r="P83" s="22">
        <v>159.40199999999999</v>
      </c>
    </row>
    <row r="84" spans="2:16" s="1" customFormat="1">
      <c r="B84" s="3"/>
      <c r="C84" s="3"/>
      <c r="D84" s="4"/>
      <c r="E84" s="2"/>
      <c r="F84" s="2"/>
      <c r="G84" s="2"/>
      <c r="H84" s="2"/>
      <c r="I84" s="7"/>
      <c r="J84" s="7"/>
      <c r="K84" s="2"/>
      <c r="L84" s="2"/>
      <c r="M84" s="2"/>
      <c r="N84" s="22"/>
      <c r="O84" s="22"/>
      <c r="P84" s="22"/>
    </row>
    <row r="85" spans="2:16" s="1" customFormat="1">
      <c r="B85" s="3"/>
      <c r="C85" s="3"/>
      <c r="D85" s="4"/>
      <c r="E85" s="2"/>
      <c r="F85" s="2"/>
      <c r="G85" s="2"/>
      <c r="H85" s="2"/>
      <c r="I85" s="7"/>
      <c r="J85" s="7"/>
      <c r="K85" s="2"/>
      <c r="L85" s="2"/>
      <c r="M85" s="2"/>
      <c r="N85" s="22"/>
      <c r="O85" s="22"/>
      <c r="P85" s="22"/>
    </row>
    <row r="86" spans="2:16" s="1" customFormat="1">
      <c r="B86" s="3"/>
      <c r="C86" s="3"/>
      <c r="D86" s="4"/>
      <c r="E86" s="2"/>
      <c r="F86" s="2"/>
      <c r="G86" s="2"/>
      <c r="H86" s="2"/>
      <c r="I86" s="7"/>
      <c r="J86" s="7"/>
      <c r="K86" s="2"/>
      <c r="L86" s="2"/>
      <c r="M86" s="2"/>
      <c r="N86" s="22"/>
      <c r="O86" s="22"/>
      <c r="P86" s="22"/>
    </row>
    <row r="87" spans="2:16" s="1" customFormat="1">
      <c r="B87" s="3"/>
      <c r="C87" s="3"/>
      <c r="D87" s="4"/>
      <c r="E87" s="2"/>
      <c r="F87" s="2"/>
      <c r="G87" s="2"/>
      <c r="H87" s="2"/>
      <c r="I87" s="7"/>
      <c r="J87" s="7"/>
      <c r="K87" s="2"/>
      <c r="L87" s="2"/>
      <c r="M87" s="2"/>
      <c r="N87" s="22"/>
      <c r="O87" s="22"/>
      <c r="P87" s="22"/>
    </row>
    <row r="88" spans="2:16" s="1" customFormat="1">
      <c r="B88" s="3"/>
      <c r="C88" s="3"/>
      <c r="D88" s="4"/>
      <c r="E88" s="2"/>
      <c r="F88" s="2"/>
      <c r="G88" s="2"/>
      <c r="H88" s="2"/>
      <c r="I88" s="7"/>
      <c r="J88" s="7"/>
      <c r="K88" s="2"/>
      <c r="L88" s="2"/>
      <c r="M88" s="2"/>
      <c r="N88" s="22"/>
      <c r="O88" s="22"/>
      <c r="P88" s="22"/>
    </row>
    <row r="89" spans="2:16" s="1" customFormat="1">
      <c r="B89" s="3"/>
      <c r="C89" s="3"/>
      <c r="D89" s="4"/>
      <c r="E89" s="2"/>
      <c r="F89" s="2"/>
      <c r="G89" s="2"/>
      <c r="H89" s="2"/>
      <c r="I89" s="7"/>
      <c r="J89" s="7"/>
      <c r="K89" s="2"/>
      <c r="L89" s="2"/>
      <c r="M89" s="2"/>
      <c r="N89" s="22"/>
      <c r="O89" s="22"/>
      <c r="P89" s="22"/>
    </row>
    <row r="90" spans="2:16" s="1" customFormat="1">
      <c r="B90" s="3"/>
      <c r="C90" s="3"/>
      <c r="D90" s="4"/>
      <c r="E90" s="2"/>
      <c r="F90" s="2"/>
      <c r="G90" s="2"/>
      <c r="H90" s="2"/>
      <c r="I90" s="7"/>
      <c r="J90" s="7"/>
      <c r="K90" s="2"/>
      <c r="L90" s="2"/>
      <c r="M90" s="2"/>
      <c r="N90" s="22"/>
      <c r="O90" s="22"/>
      <c r="P90" s="22"/>
    </row>
    <row r="91" spans="2:16" s="1" customFormat="1">
      <c r="B91" s="3"/>
      <c r="C91" s="3"/>
      <c r="D91" s="4"/>
      <c r="E91" s="2"/>
      <c r="F91" s="2"/>
      <c r="G91" s="2"/>
      <c r="H91" s="2"/>
      <c r="I91" s="7"/>
      <c r="J91" s="7"/>
      <c r="K91" s="2"/>
      <c r="L91" s="2"/>
      <c r="M91" s="2"/>
      <c r="N91" s="22"/>
      <c r="O91" s="22"/>
      <c r="P91" s="22"/>
    </row>
    <row r="92" spans="2:16" s="1" customFormat="1">
      <c r="B92" s="3"/>
      <c r="C92" s="3"/>
      <c r="D92" s="4"/>
      <c r="E92" s="2"/>
      <c r="F92" s="2"/>
      <c r="G92" s="2"/>
      <c r="H92" s="2"/>
      <c r="I92" s="7"/>
      <c r="J92" s="7"/>
      <c r="K92" s="2"/>
      <c r="L92" s="2"/>
      <c r="M92" s="2"/>
      <c r="N92" s="22"/>
      <c r="O92" s="22"/>
      <c r="P92" s="22"/>
    </row>
    <row r="93" spans="2:16" s="1" customFormat="1">
      <c r="B93" s="3"/>
      <c r="C93" s="3"/>
      <c r="D93" s="4"/>
      <c r="E93" s="2"/>
      <c r="F93" s="2"/>
      <c r="G93" s="2"/>
      <c r="H93" s="2"/>
      <c r="I93" s="7"/>
      <c r="J93" s="7"/>
      <c r="K93" s="2"/>
      <c r="L93" s="2"/>
      <c r="M93" s="2"/>
      <c r="N93" s="22"/>
      <c r="O93" s="22"/>
      <c r="P93" s="22"/>
    </row>
    <row r="94" spans="2:16" s="1" customFormat="1">
      <c r="B94" s="3"/>
      <c r="C94" s="3"/>
      <c r="D94" s="4"/>
      <c r="E94" s="2"/>
      <c r="F94" s="2"/>
      <c r="G94" s="2"/>
      <c r="H94" s="2"/>
      <c r="I94" s="7"/>
      <c r="J94" s="7"/>
      <c r="K94" s="2"/>
      <c r="L94" s="2"/>
      <c r="M94" s="2"/>
      <c r="N94" s="22"/>
      <c r="O94" s="22"/>
      <c r="P94" s="22"/>
    </row>
    <row r="95" spans="2:16" s="1" customFormat="1">
      <c r="B95" s="3"/>
      <c r="C95" s="3"/>
      <c r="D95" s="4"/>
      <c r="E95" s="2"/>
      <c r="F95" s="2"/>
      <c r="G95" s="2"/>
      <c r="H95" s="2"/>
      <c r="I95" s="7"/>
      <c r="J95" s="7"/>
      <c r="K95" s="2"/>
      <c r="L95" s="2"/>
      <c r="M95" s="2"/>
      <c r="N95" s="22"/>
      <c r="O95" s="22"/>
      <c r="P95" s="22"/>
    </row>
    <row r="96" spans="2:16" s="1" customFormat="1">
      <c r="B96" s="3"/>
      <c r="C96" s="3"/>
      <c r="D96" s="4"/>
      <c r="E96" s="2"/>
      <c r="F96" s="2"/>
      <c r="G96" s="2"/>
      <c r="H96" s="2"/>
      <c r="I96" s="7"/>
      <c r="J96" s="7"/>
      <c r="K96" s="2"/>
      <c r="L96" s="2"/>
      <c r="M96" s="2"/>
      <c r="N96" s="22"/>
      <c r="O96" s="22"/>
      <c r="P96" s="22"/>
    </row>
    <row r="97" spans="2:17" s="1" customFormat="1">
      <c r="B97" s="3"/>
      <c r="C97" s="3"/>
      <c r="D97" s="4"/>
      <c r="E97" s="2"/>
      <c r="F97" s="2"/>
      <c r="G97" s="2"/>
      <c r="H97" s="2"/>
      <c r="I97" s="7"/>
      <c r="J97" s="7"/>
      <c r="K97" s="2"/>
      <c r="L97" s="2"/>
      <c r="M97" s="2"/>
      <c r="N97" s="22"/>
      <c r="O97" s="22"/>
      <c r="P97" s="22"/>
    </row>
    <row r="98" spans="2:17" s="1" customFormat="1">
      <c r="B98" s="3"/>
      <c r="C98" s="3"/>
      <c r="D98" s="4"/>
      <c r="E98" s="2"/>
      <c r="F98" s="2"/>
      <c r="G98" s="2"/>
      <c r="H98" s="2"/>
      <c r="I98" s="7"/>
      <c r="J98" s="7"/>
      <c r="K98" s="2"/>
      <c r="L98" s="2"/>
      <c r="M98" s="2"/>
      <c r="N98" s="22"/>
      <c r="O98" s="22"/>
      <c r="P98" s="22"/>
    </row>
    <row r="99" spans="2:17" s="1" customFormat="1">
      <c r="B99" s="3"/>
      <c r="C99" s="3"/>
      <c r="D99" s="4"/>
      <c r="E99" s="2"/>
      <c r="F99" s="2"/>
      <c r="G99" s="2"/>
      <c r="H99" s="2"/>
      <c r="I99" s="7"/>
      <c r="J99" s="7"/>
      <c r="K99" s="2"/>
      <c r="L99" s="2"/>
      <c r="M99" s="2"/>
      <c r="N99" s="22"/>
      <c r="O99" s="22"/>
      <c r="P99" s="22"/>
    </row>
    <row r="100" spans="2:17" s="1" customFormat="1">
      <c r="B100" s="3" t="s">
        <v>60</v>
      </c>
      <c r="C100" s="3">
        <f>AVERAGE(C3:C90)</f>
        <v>1</v>
      </c>
      <c r="D100" s="3"/>
      <c r="E100" s="2">
        <f t="shared" ref="E100:P100" si="0">AVERAGE(E3:E90)</f>
        <v>7.7859259259259268</v>
      </c>
      <c r="F100" s="2">
        <f t="shared" si="0"/>
        <v>8.8293670886075954</v>
      </c>
      <c r="G100" s="2">
        <f t="shared" si="0"/>
        <v>8.4301282051282005</v>
      </c>
      <c r="H100" s="2">
        <f t="shared" si="0"/>
        <v>2.9349350649350652</v>
      </c>
      <c r="I100" s="2">
        <f t="shared" si="0"/>
        <v>23.283544303797473</v>
      </c>
      <c r="J100" s="2">
        <f t="shared" si="0"/>
        <v>23.540506329113917</v>
      </c>
      <c r="K100" s="2">
        <f t="shared" si="0"/>
        <v>4.2999999999999969E-2</v>
      </c>
      <c r="L100" s="2">
        <f t="shared" si="0"/>
        <v>0.62650000000000006</v>
      </c>
      <c r="M100" s="2"/>
      <c r="N100" s="3" t="e">
        <f t="shared" si="0"/>
        <v>#DIV/0!</v>
      </c>
      <c r="O100" s="3">
        <f t="shared" si="0"/>
        <v>98.802499999999995</v>
      </c>
      <c r="P100" s="3">
        <f t="shared" si="0"/>
        <v>153.54561971830987</v>
      </c>
    </row>
    <row r="101" spans="2:17" s="1" customFormat="1">
      <c r="B101" s="3" t="s">
        <v>61</v>
      </c>
      <c r="C101" s="3">
        <f>COUNT(C3:C90)</f>
        <v>81</v>
      </c>
      <c r="D101" s="3"/>
      <c r="E101" s="2">
        <f t="shared" ref="E101:P101" si="1">COUNT(E3:E90)</f>
        <v>81</v>
      </c>
      <c r="F101" s="2">
        <f t="shared" si="1"/>
        <v>79</v>
      </c>
      <c r="G101" s="2">
        <f t="shared" si="1"/>
        <v>78</v>
      </c>
      <c r="H101" s="2">
        <f t="shared" si="1"/>
        <v>77</v>
      </c>
      <c r="I101" s="2">
        <f t="shared" si="1"/>
        <v>79</v>
      </c>
      <c r="J101" s="2">
        <f t="shared" si="1"/>
        <v>79</v>
      </c>
      <c r="K101" s="2">
        <f t="shared" si="1"/>
        <v>80</v>
      </c>
      <c r="L101" s="2">
        <f t="shared" si="1"/>
        <v>80</v>
      </c>
      <c r="M101" s="2"/>
      <c r="N101" s="3">
        <f t="shared" si="1"/>
        <v>0</v>
      </c>
      <c r="O101" s="3">
        <f t="shared" si="1"/>
        <v>4</v>
      </c>
      <c r="P101" s="3">
        <f t="shared" si="1"/>
        <v>71</v>
      </c>
    </row>
    <row r="102" spans="2:17" s="1" customFormat="1">
      <c r="B102" s="3" t="s">
        <v>62</v>
      </c>
      <c r="C102" s="3">
        <f>STDEV(C3:C83)</f>
        <v>0</v>
      </c>
      <c r="D102" s="3"/>
      <c r="E102" s="2">
        <f t="shared" ref="E102:P102" si="2">STDEV(E3:E83)</f>
        <v>0.36277326864647075</v>
      </c>
      <c r="F102" s="2">
        <f t="shared" si="2"/>
        <v>1.0987899425628498</v>
      </c>
      <c r="G102" s="2">
        <f t="shared" si="2"/>
        <v>1.9028246219217433</v>
      </c>
      <c r="H102" s="2">
        <f t="shared" si="2"/>
        <v>1.3016079361359818</v>
      </c>
      <c r="I102" s="2">
        <f t="shared" si="2"/>
        <v>1.2480169274561692</v>
      </c>
      <c r="J102" s="2">
        <f t="shared" si="2"/>
        <v>1.0093815048807493</v>
      </c>
      <c r="K102" s="2">
        <f t="shared" si="2"/>
        <v>2.425601843625106E-2</v>
      </c>
      <c r="L102" s="2">
        <f t="shared" si="2"/>
        <v>0.29005499260343282</v>
      </c>
      <c r="M102" s="2"/>
      <c r="N102" s="3" t="e">
        <f t="shared" si="2"/>
        <v>#DIV/0!</v>
      </c>
      <c r="O102" s="3">
        <f t="shared" si="2"/>
        <v>2.5316973884464664</v>
      </c>
      <c r="P102" s="3">
        <f t="shared" si="2"/>
        <v>5.2185856824189933</v>
      </c>
    </row>
    <row r="103" spans="2:17" s="1" customFormat="1">
      <c r="B103" s="3"/>
      <c r="C103" s="3"/>
      <c r="D103" s="4"/>
      <c r="E103" s="2"/>
      <c r="F103" s="2"/>
      <c r="G103" s="2"/>
      <c r="H103" s="2"/>
      <c r="I103" s="7"/>
      <c r="J103" s="7"/>
      <c r="K103" s="2"/>
      <c r="L103" s="2"/>
      <c r="M103" s="2"/>
      <c r="N103" s="22"/>
      <c r="O103" s="22"/>
      <c r="P103" s="22"/>
    </row>
    <row r="104" spans="2:17" s="1" customFormat="1">
      <c r="B104" s="3"/>
      <c r="C104" s="3"/>
      <c r="D104" s="4"/>
      <c r="E104" s="2"/>
      <c r="F104" s="2"/>
      <c r="G104" s="2"/>
      <c r="H104" s="2"/>
      <c r="I104" s="7"/>
      <c r="J104" s="7"/>
      <c r="K104" s="2"/>
      <c r="L104" s="2"/>
      <c r="M104" s="2"/>
      <c r="N104" s="22"/>
      <c r="O104" s="22"/>
      <c r="P104" s="22"/>
    </row>
    <row r="105" spans="2:17" s="1" customFormat="1">
      <c r="B105" s="3"/>
      <c r="C105" s="3"/>
      <c r="D105" s="4"/>
      <c r="E105" s="2"/>
      <c r="F105" s="2"/>
      <c r="G105" s="2"/>
      <c r="H105" s="2"/>
      <c r="I105" s="7"/>
      <c r="J105" s="7"/>
      <c r="K105" s="2"/>
      <c r="L105" s="2"/>
      <c r="M105" s="2"/>
      <c r="N105" s="22"/>
      <c r="O105" s="22"/>
      <c r="P105" s="22"/>
    </row>
    <row r="106" spans="2:17" s="1" customFormat="1">
      <c r="B106" s="3"/>
      <c r="C106" s="3"/>
      <c r="D106" s="4"/>
      <c r="E106" s="2"/>
      <c r="F106" s="2"/>
      <c r="G106" s="2"/>
      <c r="H106" s="2"/>
      <c r="I106" s="7"/>
      <c r="J106" s="7"/>
      <c r="K106" s="2"/>
      <c r="L106" s="2"/>
      <c r="M106" s="2"/>
      <c r="N106" s="22"/>
      <c r="O106" s="22"/>
      <c r="P106" s="22"/>
    </row>
    <row r="107" spans="2:17" s="1" customFormat="1">
      <c r="B107" s="3"/>
      <c r="C107" s="3"/>
      <c r="D107" s="4"/>
      <c r="E107" s="2"/>
      <c r="F107" s="2"/>
      <c r="G107" s="2"/>
      <c r="H107" s="2"/>
      <c r="I107" s="7"/>
      <c r="J107" s="7"/>
      <c r="K107" s="2"/>
      <c r="L107" s="2"/>
      <c r="M107" s="2"/>
      <c r="N107" s="22"/>
      <c r="O107" s="22"/>
      <c r="P107" s="22"/>
      <c r="Q107" s="2"/>
    </row>
    <row r="108" spans="2:17" s="1" customFormat="1">
      <c r="B108" s="3"/>
      <c r="C108" s="3"/>
      <c r="D108" s="4"/>
      <c r="E108" s="2"/>
      <c r="F108" s="2"/>
      <c r="G108" s="2"/>
      <c r="H108" s="2"/>
      <c r="I108" s="7"/>
      <c r="J108" s="7"/>
      <c r="K108" s="2"/>
      <c r="L108" s="2"/>
      <c r="M108" s="2"/>
      <c r="N108" s="22"/>
      <c r="O108" s="22"/>
      <c r="P108" s="22"/>
    </row>
    <row r="109" spans="2:17" s="1" customFormat="1">
      <c r="B109" s="3"/>
      <c r="C109" s="3"/>
      <c r="D109" s="4"/>
      <c r="E109" s="2"/>
      <c r="F109" s="2"/>
      <c r="G109" s="2"/>
      <c r="H109" s="2"/>
      <c r="I109" s="7"/>
      <c r="J109" s="7"/>
      <c r="K109" s="2"/>
      <c r="L109" s="2"/>
      <c r="M109" s="2"/>
      <c r="N109" s="22"/>
      <c r="O109" s="22"/>
      <c r="P109" s="22"/>
    </row>
    <row r="110" spans="2:17" s="1" customFormat="1">
      <c r="B110" s="3"/>
      <c r="C110" s="3"/>
      <c r="D110" s="4"/>
      <c r="E110" s="2"/>
      <c r="F110" s="2"/>
      <c r="G110" s="2"/>
      <c r="H110" s="2"/>
      <c r="I110" s="7"/>
      <c r="J110" s="7"/>
      <c r="K110" s="2"/>
      <c r="L110" s="2"/>
      <c r="M110" s="2"/>
      <c r="N110" s="22"/>
      <c r="O110" s="22"/>
      <c r="P110" s="22"/>
    </row>
    <row r="111" spans="2:17" s="1" customFormat="1">
      <c r="B111" s="3"/>
      <c r="C111" s="3"/>
      <c r="D111" s="4"/>
      <c r="E111" s="2"/>
      <c r="F111" s="2"/>
      <c r="G111" s="2"/>
      <c r="H111" s="2"/>
      <c r="I111" s="7"/>
      <c r="J111" s="7"/>
      <c r="K111" s="2"/>
      <c r="L111" s="2"/>
      <c r="M111" s="2"/>
      <c r="N111" s="22"/>
      <c r="O111" s="22"/>
      <c r="P111" s="22"/>
    </row>
    <row r="112" spans="2:17" s="1" customFormat="1">
      <c r="B112" s="3"/>
      <c r="C112" s="3"/>
      <c r="D112" s="4"/>
      <c r="E112" s="2"/>
      <c r="F112" s="2"/>
      <c r="G112" s="2"/>
      <c r="H112" s="2"/>
      <c r="I112" s="7"/>
      <c r="J112" s="7"/>
      <c r="K112" s="2"/>
      <c r="L112" s="2"/>
      <c r="M112" s="2"/>
      <c r="N112" s="22"/>
      <c r="O112" s="22"/>
      <c r="P112" s="22"/>
    </row>
    <row r="113" spans="2:16" s="1" customFormat="1">
      <c r="B113" s="3"/>
      <c r="C113" s="3"/>
      <c r="D113" s="4"/>
      <c r="E113" s="2"/>
      <c r="F113" s="2"/>
      <c r="G113" s="2"/>
      <c r="H113" s="2"/>
      <c r="I113" s="7"/>
      <c r="J113" s="7"/>
      <c r="K113" s="2"/>
      <c r="L113" s="2"/>
      <c r="M113" s="2"/>
      <c r="N113" s="22"/>
      <c r="O113" s="22"/>
      <c r="P113" s="22"/>
    </row>
    <row r="114" spans="2:16" s="1" customFormat="1">
      <c r="B114" s="3"/>
      <c r="C114" s="3"/>
      <c r="D114" s="4"/>
      <c r="E114" s="2"/>
      <c r="F114" s="2"/>
      <c r="G114" s="2"/>
      <c r="H114" s="2"/>
      <c r="I114" s="7"/>
      <c r="J114" s="7"/>
      <c r="K114" s="2"/>
      <c r="L114" s="2"/>
      <c r="M114" s="2"/>
      <c r="N114" s="22"/>
      <c r="O114" s="22"/>
      <c r="P114" s="22"/>
    </row>
    <row r="115" spans="2:16" s="1" customFormat="1">
      <c r="B115" s="3"/>
      <c r="C115" s="3"/>
      <c r="D115" s="4"/>
      <c r="E115" s="2"/>
      <c r="F115" s="2"/>
      <c r="G115" s="2"/>
      <c r="H115" s="2"/>
      <c r="I115" s="7"/>
      <c r="J115" s="7"/>
      <c r="K115" s="2"/>
      <c r="L115" s="2"/>
      <c r="M115" s="2"/>
      <c r="N115" s="22"/>
      <c r="O115" s="22"/>
      <c r="P115" s="22"/>
    </row>
    <row r="116" spans="2:16" s="1" customFormat="1">
      <c r="B116" s="3"/>
      <c r="C116" s="3"/>
      <c r="D116" s="4"/>
      <c r="E116" s="2"/>
      <c r="F116" s="2"/>
      <c r="G116" s="2"/>
      <c r="H116" s="2"/>
      <c r="I116" s="7"/>
      <c r="J116" s="7"/>
      <c r="K116" s="2"/>
      <c r="L116" s="2"/>
      <c r="M116" s="2"/>
      <c r="N116" s="22"/>
      <c r="O116" s="22"/>
      <c r="P116" s="22"/>
    </row>
    <row r="117" spans="2:16" s="1" customFormat="1">
      <c r="B117" s="3"/>
      <c r="C117" s="3"/>
      <c r="D117" s="4"/>
      <c r="E117" s="2"/>
      <c r="F117" s="2"/>
      <c r="G117" s="2"/>
      <c r="H117" s="2"/>
      <c r="I117" s="7"/>
      <c r="J117" s="7"/>
      <c r="K117" s="2"/>
      <c r="L117" s="2"/>
      <c r="M117" s="2"/>
      <c r="N117" s="22"/>
      <c r="O117" s="22"/>
      <c r="P117" s="22"/>
    </row>
    <row r="118" spans="2:16" s="1" customFormat="1">
      <c r="B118" s="3"/>
      <c r="C118" s="3"/>
      <c r="D118" s="4"/>
      <c r="E118" s="2"/>
      <c r="F118" s="2"/>
      <c r="G118" s="2"/>
      <c r="H118" s="2"/>
      <c r="I118" s="7"/>
      <c r="J118" s="7"/>
      <c r="K118" s="2"/>
      <c r="L118" s="2"/>
      <c r="M118" s="2"/>
      <c r="N118" s="22"/>
      <c r="O118" s="22"/>
      <c r="P118" s="22"/>
    </row>
    <row r="119" spans="2:16" s="1" customFormat="1">
      <c r="B119" s="3"/>
      <c r="C119" s="3"/>
      <c r="D119" s="4"/>
      <c r="E119" s="2"/>
      <c r="F119" s="2"/>
      <c r="G119" s="2"/>
      <c r="H119" s="2"/>
      <c r="I119" s="7"/>
      <c r="J119" s="7"/>
      <c r="K119" s="2"/>
      <c r="L119" s="2"/>
      <c r="M119" s="2"/>
      <c r="N119" s="22"/>
      <c r="O119" s="22"/>
      <c r="P119" s="22"/>
    </row>
    <row r="120" spans="2:16" s="1" customFormat="1">
      <c r="B120" s="3"/>
      <c r="C120" s="3"/>
      <c r="D120" s="4"/>
      <c r="E120" s="2"/>
      <c r="F120" s="2"/>
      <c r="G120" s="2"/>
      <c r="H120" s="2"/>
      <c r="I120" s="7"/>
      <c r="J120" s="7"/>
      <c r="K120" s="2"/>
      <c r="L120" s="2"/>
      <c r="M120" s="2"/>
      <c r="N120" s="22"/>
      <c r="O120" s="22"/>
      <c r="P120" s="22"/>
    </row>
    <row r="121" spans="2:16" s="1" customFormat="1">
      <c r="B121" s="3"/>
      <c r="C121" s="3"/>
      <c r="D121" s="4"/>
      <c r="E121" s="2"/>
      <c r="F121" s="2"/>
      <c r="G121" s="2"/>
      <c r="H121" s="2"/>
      <c r="I121" s="7"/>
      <c r="J121" s="7"/>
      <c r="K121" s="2"/>
      <c r="L121" s="2"/>
      <c r="M121" s="2"/>
      <c r="N121" s="22"/>
      <c r="O121" s="22"/>
      <c r="P121" s="22"/>
    </row>
    <row r="122" spans="2:16" s="1" customFormat="1">
      <c r="B122" s="3"/>
      <c r="C122" s="3"/>
      <c r="D122" s="4"/>
      <c r="E122" s="2"/>
      <c r="F122" s="2"/>
      <c r="G122" s="2"/>
      <c r="H122" s="2"/>
      <c r="I122" s="7"/>
      <c r="J122" s="7"/>
      <c r="K122" s="2"/>
      <c r="L122" s="2"/>
      <c r="M122" s="2"/>
      <c r="N122" s="22"/>
      <c r="O122" s="22"/>
      <c r="P122" s="22"/>
    </row>
    <row r="123" spans="2:16" s="1" customFormat="1">
      <c r="B123" s="3"/>
      <c r="C123" s="3"/>
      <c r="D123" s="4"/>
      <c r="E123" s="2"/>
      <c r="F123" s="2"/>
      <c r="G123" s="2"/>
      <c r="H123" s="2"/>
      <c r="I123" s="7"/>
      <c r="J123" s="7"/>
      <c r="K123" s="2"/>
      <c r="L123" s="2"/>
      <c r="M123" s="2"/>
      <c r="N123" s="22"/>
      <c r="O123" s="22"/>
      <c r="P123" s="22"/>
    </row>
    <row r="124" spans="2:16" s="1" customFormat="1">
      <c r="B124" s="3"/>
      <c r="C124" s="3"/>
      <c r="D124" s="4"/>
      <c r="E124" s="2"/>
      <c r="F124" s="2"/>
      <c r="G124" s="2"/>
      <c r="H124" s="2"/>
      <c r="I124" s="7"/>
      <c r="J124" s="7"/>
      <c r="K124" s="2"/>
      <c r="L124" s="2"/>
      <c r="M124" s="2"/>
      <c r="N124" s="22"/>
      <c r="O124" s="22"/>
      <c r="P124" s="22"/>
    </row>
    <row r="125" spans="2:16" s="1" customFormat="1">
      <c r="B125" s="3"/>
      <c r="C125" s="3"/>
      <c r="D125" s="4"/>
      <c r="E125" s="2"/>
      <c r="F125" s="2"/>
      <c r="G125" s="2"/>
      <c r="H125" s="2"/>
      <c r="I125" s="7"/>
      <c r="J125" s="7"/>
      <c r="K125" s="2"/>
      <c r="L125" s="2"/>
      <c r="M125" s="2"/>
      <c r="N125" s="22"/>
      <c r="O125" s="22"/>
      <c r="P125" s="22"/>
    </row>
    <row r="126" spans="2:16" s="1" customFormat="1">
      <c r="B126" s="3"/>
      <c r="C126" s="3"/>
      <c r="D126" s="4"/>
      <c r="E126" s="2"/>
      <c r="F126" s="2"/>
      <c r="G126" s="2"/>
      <c r="H126" s="2"/>
      <c r="I126" s="7"/>
      <c r="J126" s="7"/>
      <c r="K126" s="2"/>
      <c r="L126" s="2"/>
      <c r="M126" s="2"/>
      <c r="N126" s="22"/>
      <c r="O126" s="22"/>
      <c r="P126" s="22"/>
    </row>
    <row r="127" spans="2:16" s="1" customFormat="1">
      <c r="B127" s="3"/>
      <c r="C127" s="3"/>
      <c r="D127" s="4"/>
      <c r="E127" s="2"/>
      <c r="F127" s="2"/>
      <c r="G127" s="2"/>
      <c r="H127" s="2"/>
      <c r="I127" s="7"/>
      <c r="J127" s="7"/>
      <c r="K127" s="2"/>
      <c r="L127" s="2"/>
      <c r="M127" s="2"/>
      <c r="N127" s="22"/>
      <c r="O127" s="22"/>
      <c r="P127" s="22"/>
    </row>
    <row r="128" spans="2:16" s="1" customFormat="1">
      <c r="B128" s="3"/>
      <c r="C128" s="3"/>
      <c r="D128" s="4"/>
      <c r="E128" s="2"/>
      <c r="F128" s="2"/>
      <c r="G128" s="2"/>
      <c r="H128" s="2"/>
      <c r="I128" s="7"/>
      <c r="J128" s="7"/>
      <c r="K128" s="2"/>
      <c r="L128" s="2"/>
      <c r="M128" s="2"/>
      <c r="N128" s="22"/>
      <c r="O128" s="22"/>
      <c r="P128" s="22"/>
    </row>
    <row r="129" spans="2:16" s="1" customFormat="1">
      <c r="B129" s="3"/>
      <c r="C129" s="3"/>
      <c r="D129" s="4"/>
      <c r="E129" s="2"/>
      <c r="F129" s="2"/>
      <c r="G129" s="2"/>
      <c r="H129" s="2"/>
      <c r="I129" s="7"/>
      <c r="J129" s="7"/>
      <c r="K129" s="2"/>
      <c r="L129" s="2"/>
      <c r="M129" s="2"/>
      <c r="N129" s="22"/>
      <c r="O129" s="22"/>
      <c r="P129" s="22"/>
    </row>
    <row r="130" spans="2:16" s="1" customFormat="1">
      <c r="B130" s="3"/>
      <c r="C130" s="3"/>
      <c r="D130" s="4"/>
      <c r="E130" s="2"/>
      <c r="F130" s="2"/>
      <c r="G130" s="2"/>
      <c r="H130" s="2"/>
      <c r="I130" s="7"/>
      <c r="J130" s="7"/>
      <c r="K130" s="2"/>
      <c r="L130" s="2"/>
      <c r="M130" s="2"/>
      <c r="N130" s="22"/>
      <c r="O130" s="22"/>
      <c r="P130" s="22"/>
    </row>
    <row r="131" spans="2:16" s="1" customFormat="1">
      <c r="B131" s="3"/>
      <c r="C131" s="3"/>
      <c r="D131" s="4"/>
      <c r="E131" s="2"/>
      <c r="F131" s="2"/>
      <c r="G131" s="2"/>
      <c r="H131" s="2"/>
      <c r="I131" s="7"/>
      <c r="J131" s="7"/>
      <c r="K131" s="2"/>
      <c r="L131" s="2"/>
      <c r="M131" s="2"/>
      <c r="N131" s="22"/>
      <c r="O131" s="22"/>
      <c r="P131" s="22"/>
    </row>
    <row r="132" spans="2:16" s="1" customFormat="1">
      <c r="B132" s="3"/>
      <c r="C132" s="3"/>
      <c r="D132" s="4"/>
      <c r="E132" s="2"/>
      <c r="F132" s="2"/>
      <c r="G132" s="2"/>
      <c r="H132" s="2"/>
      <c r="I132" s="7"/>
      <c r="J132" s="7"/>
      <c r="K132" s="2"/>
      <c r="L132" s="2"/>
      <c r="M132" s="2"/>
      <c r="N132" s="22"/>
      <c r="O132" s="22"/>
      <c r="P132" s="22"/>
    </row>
    <row r="133" spans="2:16" s="1" customFormat="1">
      <c r="B133" s="3"/>
      <c r="C133" s="3"/>
      <c r="D133" s="4"/>
      <c r="E133" s="2"/>
      <c r="F133" s="2"/>
      <c r="G133" s="2"/>
      <c r="H133" s="2"/>
      <c r="I133" s="7"/>
      <c r="J133" s="7"/>
      <c r="K133" s="2"/>
      <c r="L133" s="2"/>
      <c r="M133" s="2"/>
      <c r="N133" s="22"/>
      <c r="O133" s="22"/>
      <c r="P133" s="22"/>
    </row>
    <row r="134" spans="2:16" s="1" customFormat="1">
      <c r="B134" s="3"/>
      <c r="C134" s="3"/>
      <c r="D134" s="4"/>
      <c r="E134" s="2"/>
      <c r="F134" s="2"/>
      <c r="G134" s="2"/>
      <c r="H134" s="2"/>
      <c r="I134" s="7"/>
      <c r="J134" s="7"/>
      <c r="K134" s="2"/>
      <c r="L134" s="2"/>
      <c r="M134" s="2"/>
      <c r="N134" s="22"/>
      <c r="O134" s="22"/>
      <c r="P134" s="22"/>
    </row>
    <row r="135" spans="2:16" s="1" customFormat="1">
      <c r="B135" s="3"/>
      <c r="C135" s="3"/>
      <c r="D135" s="4"/>
      <c r="E135" s="2"/>
      <c r="F135" s="2"/>
      <c r="G135" s="2"/>
      <c r="H135" s="2"/>
      <c r="I135" s="7"/>
      <c r="J135" s="7"/>
      <c r="K135" s="2"/>
      <c r="L135" s="2"/>
      <c r="M135" s="2"/>
      <c r="N135" s="22"/>
      <c r="O135" s="22"/>
      <c r="P135" s="22"/>
    </row>
    <row r="136" spans="2:16" s="1" customFormat="1">
      <c r="B136" s="3"/>
      <c r="C136" s="3"/>
      <c r="D136" s="4"/>
      <c r="E136" s="2"/>
      <c r="F136" s="2"/>
      <c r="G136" s="2"/>
      <c r="H136" s="2"/>
      <c r="I136" s="7"/>
      <c r="J136" s="7"/>
      <c r="K136" s="2"/>
      <c r="L136" s="2"/>
      <c r="M136" s="2"/>
      <c r="N136" s="22"/>
      <c r="O136" s="22"/>
      <c r="P136" s="22"/>
    </row>
    <row r="137" spans="2:16" s="1" customFormat="1">
      <c r="B137" s="3"/>
      <c r="C137" s="3"/>
      <c r="D137" s="4"/>
      <c r="E137" s="2"/>
      <c r="F137" s="2"/>
      <c r="G137" s="2"/>
      <c r="H137" s="2"/>
      <c r="I137" s="7"/>
      <c r="J137" s="7"/>
      <c r="K137" s="2"/>
      <c r="L137" s="2"/>
      <c r="M137" s="2"/>
      <c r="N137" s="22"/>
      <c r="O137" s="22"/>
      <c r="P137" s="22"/>
    </row>
    <row r="138" spans="2:16" s="1" customFormat="1">
      <c r="B138" s="3"/>
      <c r="C138" s="3"/>
      <c r="D138" s="4"/>
      <c r="E138" s="2"/>
      <c r="F138" s="2"/>
      <c r="G138" s="2"/>
      <c r="H138" s="2"/>
      <c r="I138" s="7"/>
      <c r="J138" s="7"/>
      <c r="K138" s="2"/>
      <c r="L138" s="2"/>
      <c r="M138" s="2"/>
      <c r="N138" s="22"/>
      <c r="O138" s="22"/>
      <c r="P138" s="22"/>
    </row>
    <row r="139" spans="2:16" s="1" customFormat="1">
      <c r="B139" s="3"/>
      <c r="C139" s="3"/>
      <c r="D139" s="4"/>
      <c r="E139" s="2"/>
      <c r="F139" s="2"/>
      <c r="G139" s="2"/>
      <c r="H139" s="2"/>
      <c r="I139" s="7"/>
      <c r="J139" s="7"/>
      <c r="K139" s="2"/>
      <c r="L139" s="2"/>
      <c r="M139" s="2"/>
      <c r="N139" s="22"/>
      <c r="O139" s="22"/>
      <c r="P139" s="22"/>
    </row>
    <row r="140" spans="2:16" s="1" customFormat="1">
      <c r="B140" s="3"/>
      <c r="C140" s="3"/>
      <c r="D140" s="4"/>
      <c r="E140" s="2"/>
      <c r="F140" s="2"/>
      <c r="G140" s="2"/>
      <c r="H140" s="2"/>
      <c r="I140" s="7"/>
      <c r="J140" s="7"/>
      <c r="K140" s="2"/>
      <c r="L140" s="2"/>
      <c r="M140" s="2"/>
      <c r="N140" s="22"/>
      <c r="O140" s="22"/>
      <c r="P140" s="22"/>
    </row>
    <row r="141" spans="2:16" s="1" customFormat="1">
      <c r="B141" s="3"/>
      <c r="C141" s="3"/>
      <c r="D141" s="4"/>
      <c r="E141" s="2"/>
      <c r="F141" s="2"/>
      <c r="G141" s="2"/>
      <c r="H141" s="2"/>
      <c r="I141" s="7"/>
      <c r="J141" s="7"/>
      <c r="K141" s="2"/>
      <c r="L141" s="2"/>
      <c r="M141" s="2"/>
      <c r="N141" s="22"/>
      <c r="O141" s="22"/>
      <c r="P141" s="22"/>
    </row>
    <row r="142" spans="2:16" s="1" customFormat="1">
      <c r="B142" s="3"/>
      <c r="C142" s="3"/>
      <c r="D142" s="4"/>
      <c r="E142" s="2"/>
      <c r="F142" s="2"/>
      <c r="G142" s="2"/>
      <c r="H142" s="2"/>
      <c r="I142" s="7"/>
      <c r="J142" s="7"/>
      <c r="K142" s="2"/>
      <c r="L142" s="2"/>
      <c r="M142" s="2"/>
      <c r="N142" s="22"/>
      <c r="O142" s="22"/>
      <c r="P142" s="22"/>
    </row>
    <row r="143" spans="2:16" s="1" customFormat="1">
      <c r="B143" s="3"/>
      <c r="C143" s="3"/>
      <c r="D143" s="4"/>
      <c r="E143" s="2"/>
      <c r="F143" s="2"/>
      <c r="G143" s="2"/>
      <c r="H143" s="2"/>
      <c r="I143" s="7"/>
      <c r="J143" s="7"/>
      <c r="K143" s="2"/>
      <c r="L143" s="2"/>
      <c r="M143" s="2"/>
      <c r="N143" s="22"/>
      <c r="O143" s="22"/>
      <c r="P143" s="22"/>
    </row>
    <row r="144" spans="2:16" s="1" customFormat="1">
      <c r="B144" s="3"/>
      <c r="C144" s="3"/>
      <c r="D144" s="4"/>
      <c r="E144" s="2"/>
      <c r="F144" s="2"/>
      <c r="G144" s="2"/>
      <c r="H144" s="2"/>
      <c r="I144" s="7"/>
      <c r="J144" s="7"/>
      <c r="K144" s="2"/>
      <c r="L144" s="2"/>
      <c r="M144" s="2"/>
      <c r="N144" s="22"/>
      <c r="O144" s="22"/>
      <c r="P144" s="22"/>
    </row>
    <row r="145" spans="2:16" s="1" customFormat="1">
      <c r="B145" s="3"/>
      <c r="C145" s="3"/>
      <c r="D145" s="4"/>
      <c r="E145" s="2"/>
      <c r="F145" s="2"/>
      <c r="G145" s="2"/>
      <c r="H145" s="2"/>
      <c r="I145" s="7"/>
      <c r="J145" s="7"/>
      <c r="K145" s="2"/>
      <c r="L145" s="2"/>
      <c r="M145" s="2"/>
      <c r="N145" s="22"/>
      <c r="O145" s="22"/>
      <c r="P145" s="22"/>
    </row>
    <row r="146" spans="2:16" s="1" customFormat="1">
      <c r="B146" s="3"/>
      <c r="C146" s="3"/>
      <c r="D146" s="4"/>
      <c r="E146" s="2"/>
      <c r="F146" s="2"/>
      <c r="G146" s="2"/>
      <c r="H146" s="2"/>
      <c r="I146" s="7"/>
      <c r="J146" s="7"/>
      <c r="K146" s="2"/>
      <c r="L146" s="2"/>
      <c r="M146" s="2"/>
      <c r="N146" s="22"/>
      <c r="O146" s="22"/>
      <c r="P146" s="22"/>
    </row>
    <row r="147" spans="2:16" s="1" customFormat="1">
      <c r="B147" s="3"/>
      <c r="C147" s="3"/>
      <c r="D147" s="4"/>
      <c r="E147" s="2"/>
      <c r="F147" s="2"/>
      <c r="G147" s="2"/>
      <c r="H147" s="2"/>
      <c r="I147" s="7"/>
      <c r="J147" s="7"/>
      <c r="K147" s="2"/>
      <c r="L147" s="2"/>
      <c r="M147" s="2"/>
      <c r="N147" s="22"/>
      <c r="O147" s="22"/>
      <c r="P147" s="22"/>
    </row>
    <row r="148" spans="2:16" s="1" customFormat="1">
      <c r="B148" s="3"/>
      <c r="C148" s="3"/>
      <c r="D148" s="4"/>
      <c r="E148" s="2"/>
      <c r="F148" s="2"/>
      <c r="G148" s="2"/>
      <c r="H148" s="2"/>
      <c r="I148" s="7"/>
      <c r="J148" s="7"/>
      <c r="K148" s="2"/>
      <c r="L148" s="2"/>
      <c r="M148" s="2"/>
      <c r="N148" s="22"/>
      <c r="O148" s="22"/>
      <c r="P148" s="22"/>
    </row>
    <row r="149" spans="2:16" s="1" customFormat="1">
      <c r="B149" s="3"/>
      <c r="C149" s="3"/>
      <c r="D149" s="4"/>
      <c r="E149" s="2"/>
      <c r="F149" s="2"/>
      <c r="G149" s="2"/>
      <c r="H149" s="2"/>
      <c r="I149" s="7"/>
      <c r="J149" s="7"/>
      <c r="K149" s="2"/>
      <c r="L149" s="2"/>
      <c r="M149" s="2"/>
      <c r="N149" s="22"/>
      <c r="O149" s="22"/>
      <c r="P149" s="22"/>
    </row>
    <row r="150" spans="2:16" s="1" customFormat="1">
      <c r="B150" s="3"/>
      <c r="C150" s="3"/>
      <c r="D150" s="4"/>
      <c r="E150" s="2"/>
      <c r="F150" s="2"/>
      <c r="G150" s="2"/>
      <c r="H150" s="2"/>
      <c r="I150" s="7"/>
      <c r="J150" s="7"/>
      <c r="K150" s="2"/>
      <c r="L150" s="2"/>
      <c r="M150" s="2"/>
      <c r="N150" s="22"/>
      <c r="O150" s="22"/>
      <c r="P150" s="22"/>
    </row>
    <row r="151" spans="2:16" s="1" customFormat="1">
      <c r="B151" s="3"/>
      <c r="C151" s="3"/>
      <c r="D151" s="4"/>
      <c r="E151" s="2"/>
      <c r="F151" s="2"/>
      <c r="G151" s="2"/>
      <c r="H151" s="2"/>
      <c r="I151" s="7"/>
      <c r="J151" s="7"/>
      <c r="K151" s="2"/>
      <c r="L151" s="2"/>
      <c r="M151" s="2"/>
      <c r="N151" s="22"/>
      <c r="O151" s="22"/>
      <c r="P151" s="22"/>
    </row>
    <row r="152" spans="2:16" s="1" customFormat="1">
      <c r="B152" s="3"/>
      <c r="C152" s="3"/>
      <c r="D152" s="4"/>
      <c r="E152" s="2"/>
      <c r="F152" s="2"/>
      <c r="G152" s="2"/>
      <c r="H152" s="2"/>
      <c r="I152" s="7"/>
      <c r="J152" s="7"/>
      <c r="K152" s="2"/>
      <c r="L152" s="2"/>
      <c r="M152" s="2"/>
      <c r="N152" s="22"/>
      <c r="O152" s="22"/>
      <c r="P152" s="22"/>
    </row>
    <row r="153" spans="2:16" s="1" customFormat="1">
      <c r="B153" s="3"/>
      <c r="C153" s="3"/>
      <c r="D153" s="4"/>
      <c r="E153" s="2"/>
      <c r="F153" s="2"/>
      <c r="G153" s="2"/>
      <c r="H153" s="2"/>
      <c r="I153" s="7"/>
      <c r="J153" s="7"/>
      <c r="K153" s="2"/>
      <c r="L153" s="2"/>
      <c r="M153" s="2"/>
      <c r="N153" s="22"/>
      <c r="O153" s="22"/>
      <c r="P153" s="22"/>
    </row>
    <row r="154" spans="2:16" s="1" customFormat="1">
      <c r="B154" s="3"/>
      <c r="C154" s="3"/>
      <c r="D154" s="4"/>
      <c r="E154" s="2"/>
      <c r="F154" s="2"/>
      <c r="G154" s="2"/>
      <c r="H154" s="2"/>
      <c r="I154" s="7"/>
      <c r="J154" s="7"/>
      <c r="K154" s="2"/>
      <c r="L154" s="2"/>
      <c r="M154" s="2"/>
      <c r="N154" s="22"/>
      <c r="O154" s="22"/>
      <c r="P154" s="22"/>
    </row>
    <row r="155" spans="2:16" s="1" customFormat="1">
      <c r="B155" s="3"/>
      <c r="C155" s="3"/>
      <c r="D155" s="4"/>
      <c r="E155" s="2"/>
      <c r="F155" s="2"/>
      <c r="G155" s="2"/>
      <c r="H155" s="2"/>
      <c r="I155" s="7"/>
      <c r="J155" s="7"/>
      <c r="K155" s="2"/>
      <c r="L155" s="2"/>
      <c r="M155" s="2"/>
      <c r="N155" s="22"/>
      <c r="O155" s="22"/>
      <c r="P155" s="22"/>
    </row>
    <row r="156" spans="2:16" s="1" customFormat="1">
      <c r="B156" s="3"/>
      <c r="C156" s="3"/>
      <c r="D156" s="4"/>
      <c r="E156" s="2"/>
      <c r="F156" s="2"/>
      <c r="G156" s="2"/>
      <c r="H156" s="2"/>
      <c r="I156" s="7"/>
      <c r="J156" s="7"/>
      <c r="K156" s="2"/>
      <c r="L156" s="2"/>
      <c r="M156" s="2"/>
      <c r="N156" s="22"/>
      <c r="O156" s="22"/>
      <c r="P156" s="22"/>
    </row>
    <row r="157" spans="2:16" s="1" customFormat="1">
      <c r="B157" s="3"/>
      <c r="C157" s="3"/>
      <c r="D157" s="4"/>
      <c r="E157" s="2"/>
      <c r="F157" s="2"/>
      <c r="G157" s="2"/>
      <c r="H157" s="2"/>
      <c r="I157" s="7"/>
      <c r="J157" s="7"/>
      <c r="K157" s="2"/>
      <c r="L157" s="2"/>
      <c r="M157" s="2"/>
      <c r="N157" s="22"/>
      <c r="O157" s="22"/>
      <c r="P157" s="22"/>
    </row>
    <row r="158" spans="2:16" s="1" customFormat="1">
      <c r="B158" s="3"/>
      <c r="C158" s="3"/>
      <c r="D158" s="4"/>
      <c r="E158" s="2"/>
      <c r="F158" s="2"/>
      <c r="G158" s="2"/>
      <c r="H158" s="2"/>
      <c r="I158" s="7"/>
      <c r="J158" s="7"/>
      <c r="K158" s="2"/>
      <c r="L158" s="2"/>
      <c r="M158" s="2"/>
      <c r="N158" s="22"/>
      <c r="O158" s="22"/>
      <c r="P158" s="22"/>
    </row>
    <row r="159" spans="2:16" s="1" customFormat="1">
      <c r="B159" s="3"/>
      <c r="C159" s="3"/>
      <c r="D159" s="4"/>
      <c r="E159" s="2"/>
      <c r="F159" s="2"/>
      <c r="G159" s="2"/>
      <c r="H159" s="2"/>
      <c r="I159" s="7"/>
      <c r="J159" s="7"/>
      <c r="K159" s="2"/>
      <c r="L159" s="2"/>
      <c r="M159" s="2"/>
      <c r="N159" s="22"/>
      <c r="O159" s="22"/>
      <c r="P159" s="22"/>
    </row>
    <row r="160" spans="2:16" s="1" customFormat="1">
      <c r="B160" s="3"/>
      <c r="C160" s="3"/>
      <c r="D160" s="4"/>
      <c r="E160" s="2"/>
      <c r="F160" s="2"/>
      <c r="G160" s="2"/>
      <c r="H160" s="2"/>
      <c r="I160" s="7"/>
      <c r="J160" s="7"/>
      <c r="K160" s="2"/>
      <c r="L160" s="2"/>
      <c r="M160" s="2"/>
      <c r="N160" s="22"/>
      <c r="O160" s="22"/>
      <c r="P160" s="22"/>
    </row>
    <row r="161" spans="2:16" s="1" customFormat="1">
      <c r="B161" s="3"/>
      <c r="C161" s="3"/>
      <c r="D161" s="4"/>
      <c r="E161" s="2"/>
      <c r="F161" s="2"/>
      <c r="G161" s="2"/>
      <c r="H161" s="2"/>
      <c r="I161" s="7"/>
      <c r="J161" s="7"/>
      <c r="K161" s="2"/>
      <c r="L161" s="2"/>
      <c r="M161" s="2"/>
      <c r="N161" s="22"/>
      <c r="O161" s="22"/>
      <c r="P161" s="22"/>
    </row>
    <row r="162" spans="2:16" s="1" customFormat="1">
      <c r="B162" s="3"/>
      <c r="C162" s="3"/>
      <c r="D162" s="4"/>
      <c r="E162" s="2"/>
      <c r="F162" s="2"/>
      <c r="G162" s="2"/>
      <c r="H162" s="2"/>
      <c r="I162" s="7"/>
      <c r="J162" s="7"/>
      <c r="K162" s="2"/>
      <c r="L162" s="2"/>
      <c r="M162" s="2"/>
      <c r="N162" s="22"/>
      <c r="O162" s="22"/>
      <c r="P162" s="22"/>
    </row>
    <row r="163" spans="2:16" s="1" customFormat="1">
      <c r="B163" s="3"/>
      <c r="C163" s="3"/>
      <c r="D163" s="4"/>
      <c r="E163" s="2"/>
      <c r="F163" s="2"/>
      <c r="G163" s="2"/>
      <c r="H163" s="2"/>
      <c r="I163" s="7"/>
      <c r="J163" s="7"/>
      <c r="K163" s="2"/>
      <c r="L163" s="2"/>
      <c r="M163" s="2"/>
      <c r="N163" s="22"/>
      <c r="O163" s="22"/>
      <c r="P163" s="22"/>
    </row>
    <row r="164" spans="2:16" s="1" customFormat="1">
      <c r="B164" s="3"/>
      <c r="C164" s="3"/>
      <c r="D164" s="4"/>
      <c r="E164" s="2"/>
      <c r="F164" s="2"/>
      <c r="G164" s="2"/>
      <c r="H164" s="2"/>
      <c r="I164" s="7"/>
      <c r="J164" s="7"/>
      <c r="K164" s="2"/>
      <c r="L164" s="2"/>
      <c r="M164" s="2"/>
      <c r="N164" s="22"/>
      <c r="O164" s="22"/>
      <c r="P164" s="22"/>
    </row>
    <row r="165" spans="2:16" s="1" customFormat="1">
      <c r="B165" s="3"/>
      <c r="C165" s="3"/>
      <c r="D165" s="4"/>
      <c r="E165" s="2"/>
      <c r="F165" s="2"/>
      <c r="G165" s="2"/>
      <c r="H165" s="2"/>
      <c r="I165" s="7"/>
      <c r="J165" s="7"/>
      <c r="K165" s="2"/>
      <c r="L165" s="2"/>
      <c r="M165" s="2"/>
      <c r="N165" s="22"/>
      <c r="O165" s="22"/>
      <c r="P165" s="22"/>
    </row>
    <row r="166" spans="2:16" s="1" customFormat="1">
      <c r="B166" s="3"/>
      <c r="C166" s="3"/>
      <c r="D166" s="4"/>
      <c r="E166" s="2"/>
      <c r="F166" s="2"/>
      <c r="G166" s="2"/>
      <c r="H166" s="2"/>
      <c r="I166" s="7"/>
      <c r="J166" s="7"/>
      <c r="K166" s="2"/>
      <c r="L166" s="2"/>
      <c r="M166" s="2"/>
      <c r="N166" s="22"/>
      <c r="O166" s="22"/>
      <c r="P166" s="22"/>
    </row>
    <row r="167" spans="2:16" s="1" customFormat="1">
      <c r="B167" s="3"/>
      <c r="C167" s="3"/>
      <c r="D167" s="4"/>
      <c r="E167" s="2"/>
      <c r="F167" s="2"/>
      <c r="G167" s="2"/>
      <c r="H167" s="2"/>
      <c r="I167" s="7"/>
      <c r="J167" s="7"/>
      <c r="K167" s="2"/>
      <c r="L167" s="2"/>
      <c r="M167" s="2"/>
      <c r="N167" s="22"/>
      <c r="O167" s="22"/>
      <c r="P167" s="22"/>
    </row>
    <row r="168" spans="2:16" s="1" customFormat="1">
      <c r="B168" s="3"/>
      <c r="C168" s="3"/>
      <c r="D168" s="4"/>
      <c r="E168" s="2"/>
      <c r="F168" s="2"/>
      <c r="G168" s="2"/>
      <c r="H168" s="2"/>
      <c r="I168" s="7"/>
      <c r="J168" s="7"/>
      <c r="K168" s="2"/>
      <c r="L168" s="2"/>
      <c r="M168" s="2"/>
      <c r="N168" s="22"/>
      <c r="O168" s="22"/>
      <c r="P168" s="22"/>
    </row>
    <row r="169" spans="2:16" s="1" customFormat="1">
      <c r="B169" s="3"/>
      <c r="C169" s="3"/>
      <c r="D169" s="4"/>
      <c r="E169" s="2"/>
      <c r="F169" s="2"/>
      <c r="G169" s="2"/>
      <c r="H169" s="2"/>
      <c r="I169" s="7"/>
      <c r="J169" s="7"/>
      <c r="K169" s="2"/>
      <c r="L169" s="2"/>
      <c r="M169" s="2"/>
      <c r="N169" s="22"/>
      <c r="O169" s="22"/>
      <c r="P169" s="22"/>
    </row>
    <row r="170" spans="2:16" s="1" customFormat="1">
      <c r="B170" s="3"/>
      <c r="C170" s="3"/>
      <c r="D170" s="4"/>
      <c r="E170" s="2"/>
      <c r="F170" s="2"/>
      <c r="G170" s="2"/>
      <c r="H170" s="2"/>
      <c r="I170" s="7"/>
      <c r="J170" s="7"/>
      <c r="K170" s="2"/>
      <c r="L170" s="2"/>
      <c r="M170" s="2"/>
      <c r="N170" s="22"/>
      <c r="O170" s="22"/>
      <c r="P170" s="22"/>
    </row>
    <row r="171" spans="2:16" s="1" customFormat="1">
      <c r="B171" s="3"/>
      <c r="C171" s="3"/>
      <c r="D171" s="4"/>
      <c r="E171" s="2"/>
      <c r="F171" s="2"/>
      <c r="G171" s="2"/>
      <c r="H171" s="2"/>
      <c r="I171" s="7"/>
      <c r="J171" s="7"/>
      <c r="K171" s="2"/>
      <c r="L171" s="2"/>
      <c r="M171" s="2"/>
      <c r="N171" s="22"/>
      <c r="O171" s="22"/>
      <c r="P171" s="22"/>
    </row>
    <row r="172" spans="2:16" s="1" customFormat="1">
      <c r="B172" s="3"/>
      <c r="C172" s="3"/>
      <c r="D172" s="4"/>
      <c r="E172" s="2"/>
      <c r="F172" s="2"/>
      <c r="G172" s="2"/>
      <c r="H172" s="2"/>
      <c r="I172" s="7"/>
      <c r="J172" s="7"/>
      <c r="K172" s="2"/>
      <c r="L172" s="2"/>
      <c r="M172" s="2"/>
      <c r="N172" s="22"/>
      <c r="O172" s="22"/>
      <c r="P172" s="22"/>
    </row>
    <row r="173" spans="2:16" s="1" customFormat="1">
      <c r="B173" s="3"/>
      <c r="C173" s="3"/>
      <c r="D173" s="4"/>
      <c r="E173" s="2"/>
      <c r="F173" s="2"/>
      <c r="G173" s="2"/>
      <c r="H173" s="2"/>
      <c r="I173" s="7"/>
      <c r="J173" s="7"/>
      <c r="K173" s="2"/>
      <c r="L173" s="2"/>
      <c r="M173" s="2"/>
      <c r="N173" s="22"/>
      <c r="O173" s="22"/>
      <c r="P173" s="22"/>
    </row>
    <row r="174" spans="2:16" s="1" customFormat="1">
      <c r="B174" s="3"/>
      <c r="C174" s="3"/>
      <c r="D174" s="4"/>
      <c r="E174" s="2"/>
      <c r="F174" s="2"/>
      <c r="G174" s="2"/>
      <c r="H174" s="2"/>
      <c r="I174" s="7"/>
      <c r="J174" s="7"/>
      <c r="K174" s="2"/>
      <c r="L174" s="2"/>
      <c r="M174" s="2"/>
      <c r="N174" s="22"/>
      <c r="O174" s="22"/>
      <c r="P174" s="22"/>
    </row>
    <row r="175" spans="2:16" s="1" customFormat="1">
      <c r="B175" s="3"/>
      <c r="C175" s="3"/>
      <c r="D175" s="4"/>
      <c r="E175" s="2"/>
      <c r="F175" s="2"/>
      <c r="G175" s="2"/>
      <c r="H175" s="2"/>
      <c r="I175" s="7"/>
      <c r="J175" s="7"/>
      <c r="K175" s="2"/>
      <c r="L175" s="2"/>
      <c r="M175" s="2"/>
      <c r="N175" s="22"/>
      <c r="O175" s="22"/>
      <c r="P175" s="22"/>
    </row>
    <row r="176" spans="2:16" s="1" customFormat="1">
      <c r="B176" s="3"/>
      <c r="C176" s="3"/>
      <c r="D176" s="4"/>
      <c r="E176" s="2"/>
      <c r="F176" s="2"/>
      <c r="G176" s="2"/>
      <c r="H176" s="2"/>
      <c r="I176" s="7"/>
      <c r="J176" s="7"/>
      <c r="K176" s="2"/>
      <c r="L176" s="2"/>
      <c r="M176" s="2"/>
      <c r="N176" s="22"/>
      <c r="O176" s="22"/>
      <c r="P176" s="22"/>
    </row>
    <row r="177" spans="2:16" s="1" customFormat="1">
      <c r="B177" s="3"/>
      <c r="C177" s="3"/>
      <c r="D177" s="4"/>
      <c r="E177" s="2"/>
      <c r="F177" s="2"/>
      <c r="G177" s="2"/>
      <c r="H177" s="2"/>
      <c r="I177" s="7"/>
      <c r="J177" s="7"/>
      <c r="K177" s="2"/>
      <c r="L177" s="2"/>
      <c r="M177" s="2"/>
      <c r="N177" s="22"/>
      <c r="O177" s="22"/>
      <c r="P177" s="22"/>
    </row>
    <row r="178" spans="2:16" s="1" customFormat="1">
      <c r="B178" s="3"/>
      <c r="C178" s="3"/>
      <c r="D178" s="4"/>
      <c r="E178" s="2"/>
      <c r="F178" s="2"/>
      <c r="G178" s="2"/>
      <c r="H178" s="2"/>
      <c r="I178" s="7"/>
      <c r="J178" s="7"/>
      <c r="K178" s="2"/>
      <c r="L178" s="2"/>
      <c r="M178" s="2"/>
      <c r="N178" s="22"/>
      <c r="O178" s="22"/>
      <c r="P178" s="22"/>
    </row>
  </sheetData>
  <sortState ref="B4:P167">
    <sortCondition ref="C3:C167"/>
  </sortState>
  <mergeCells count="13">
    <mergeCell ref="A1:A2"/>
    <mergeCell ref="P1:P2"/>
    <mergeCell ref="B1:B2"/>
    <mergeCell ref="C1:C2"/>
    <mergeCell ref="D1:D2"/>
    <mergeCell ref="E1:F1"/>
    <mergeCell ref="G1:H1"/>
    <mergeCell ref="I1:J1"/>
    <mergeCell ref="K1:K2"/>
    <mergeCell ref="L1:L2"/>
    <mergeCell ref="N1:N2"/>
    <mergeCell ref="O1:O2"/>
    <mergeCell ref="M1:M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1:P102"/>
  <sheetViews>
    <sheetView zoomScaleNormal="100" workbookViewId="0">
      <selection activeCell="J16" sqref="J16"/>
    </sheetView>
  </sheetViews>
  <sheetFormatPr defaultRowHeight="12.75"/>
  <sheetData>
    <row r="1" spans="1:16" s="6" customFormat="1" ht="15" customHeight="1">
      <c r="A1" s="114" t="s">
        <v>101</v>
      </c>
      <c r="B1" s="115" t="s">
        <v>27</v>
      </c>
      <c r="C1" s="115" t="s">
        <v>48</v>
      </c>
      <c r="D1" s="115" t="s">
        <v>28</v>
      </c>
      <c r="E1" s="115" t="s">
        <v>32</v>
      </c>
      <c r="F1" s="115"/>
      <c r="G1" s="115" t="s">
        <v>45</v>
      </c>
      <c r="H1" s="115"/>
      <c r="I1" s="116" t="s">
        <v>46</v>
      </c>
      <c r="J1" s="116"/>
      <c r="K1" s="115" t="s">
        <v>49</v>
      </c>
      <c r="L1" s="115" t="s">
        <v>47</v>
      </c>
      <c r="M1" s="115" t="s">
        <v>139</v>
      </c>
      <c r="N1" s="115" t="s">
        <v>29</v>
      </c>
      <c r="O1" s="115" t="s">
        <v>31</v>
      </c>
      <c r="P1" s="115" t="s">
        <v>30</v>
      </c>
    </row>
    <row r="2" spans="1:16" s="6" customFormat="1" ht="15">
      <c r="A2" s="114"/>
      <c r="B2" s="115"/>
      <c r="C2" s="115"/>
      <c r="D2" s="115"/>
      <c r="E2" s="9" t="s">
        <v>43</v>
      </c>
      <c r="F2" s="9" t="s">
        <v>44</v>
      </c>
      <c r="G2" s="9" t="s">
        <v>43</v>
      </c>
      <c r="H2" s="9" t="s">
        <v>44</v>
      </c>
      <c r="I2" s="10" t="s">
        <v>43</v>
      </c>
      <c r="J2" s="10" t="s">
        <v>44</v>
      </c>
      <c r="K2" s="115"/>
      <c r="L2" s="115"/>
      <c r="M2" s="115"/>
      <c r="N2" s="115"/>
      <c r="O2" s="115"/>
      <c r="P2" s="115"/>
    </row>
    <row r="3" spans="1:16" s="1" customFormat="1">
      <c r="A3" s="1">
        <v>1</v>
      </c>
      <c r="B3" s="3">
        <v>626</v>
      </c>
      <c r="C3" s="3">
        <v>1</v>
      </c>
      <c r="D3" s="4">
        <v>39247</v>
      </c>
      <c r="E3" s="2">
        <v>8.18</v>
      </c>
      <c r="F3" s="2">
        <v>9.02</v>
      </c>
      <c r="G3" s="2">
        <v>8.1300000000000008</v>
      </c>
      <c r="H3" s="2">
        <v>2.04</v>
      </c>
      <c r="I3" s="7">
        <v>24.5</v>
      </c>
      <c r="J3" s="7">
        <v>23.1</v>
      </c>
      <c r="K3" s="2">
        <v>0.11</v>
      </c>
      <c r="L3" s="2">
        <v>3.1</v>
      </c>
      <c r="M3" s="2">
        <v>2.19</v>
      </c>
      <c r="N3" s="22"/>
      <c r="O3" s="22"/>
      <c r="P3" s="22"/>
    </row>
    <row r="4" spans="1:16" s="1" customFormat="1">
      <c r="A4" s="1">
        <v>2</v>
      </c>
      <c r="B4" s="3">
        <v>632</v>
      </c>
      <c r="C4" s="3">
        <v>1</v>
      </c>
      <c r="D4" s="4">
        <v>39253</v>
      </c>
      <c r="E4" s="2">
        <v>8.1</v>
      </c>
      <c r="F4" s="2">
        <v>8.81</v>
      </c>
      <c r="G4" s="2">
        <v>7.28</v>
      </c>
      <c r="H4" s="2">
        <v>1.78</v>
      </c>
      <c r="I4" s="7">
        <v>24.1</v>
      </c>
      <c r="J4" s="7">
        <v>22.2</v>
      </c>
      <c r="K4" s="2">
        <v>0.02</v>
      </c>
      <c r="L4" s="2">
        <v>0.5</v>
      </c>
      <c r="M4" s="2">
        <v>2.19</v>
      </c>
      <c r="N4" s="22"/>
      <c r="O4" s="22"/>
      <c r="P4" s="22">
        <v>153.988</v>
      </c>
    </row>
    <row r="5" spans="1:16" s="1" customFormat="1">
      <c r="A5" s="1">
        <v>3</v>
      </c>
      <c r="B5" s="3">
        <v>633</v>
      </c>
      <c r="C5" s="3">
        <v>1</v>
      </c>
      <c r="D5" s="4">
        <v>39254</v>
      </c>
      <c r="E5" s="2">
        <v>8.1199999999999992</v>
      </c>
      <c r="F5" s="2">
        <v>8.93</v>
      </c>
      <c r="G5" s="2">
        <v>8.4600000000000009</v>
      </c>
      <c r="H5" s="2">
        <v>1.9</v>
      </c>
      <c r="I5" s="7">
        <v>24.1</v>
      </c>
      <c r="J5" s="7">
        <v>22.8</v>
      </c>
      <c r="K5" s="2">
        <v>0.02</v>
      </c>
      <c r="L5" s="2">
        <v>0.62</v>
      </c>
      <c r="M5" s="2">
        <v>2.19</v>
      </c>
      <c r="N5" s="22"/>
      <c r="O5" s="22"/>
      <c r="P5" s="22">
        <v>149.096</v>
      </c>
    </row>
    <row r="6" spans="1:16" s="1" customFormat="1">
      <c r="A6" s="1">
        <v>4</v>
      </c>
      <c r="B6" s="3">
        <v>637</v>
      </c>
      <c r="C6" s="3">
        <v>1</v>
      </c>
      <c r="D6" s="4">
        <v>39258</v>
      </c>
      <c r="E6" s="2">
        <v>8.14</v>
      </c>
      <c r="F6" s="2">
        <v>8.7799999999999994</v>
      </c>
      <c r="G6" s="2">
        <v>7.04</v>
      </c>
      <c r="H6" s="2">
        <v>1.43</v>
      </c>
      <c r="I6" s="7">
        <v>24.5</v>
      </c>
      <c r="J6" s="7">
        <v>23.7</v>
      </c>
      <c r="K6" s="2">
        <v>0.02</v>
      </c>
      <c r="L6" s="2">
        <v>0.79</v>
      </c>
      <c r="M6" s="2">
        <v>2.19</v>
      </c>
      <c r="N6" s="22"/>
      <c r="O6" s="22"/>
      <c r="P6" s="22">
        <v>166.352</v>
      </c>
    </row>
    <row r="7" spans="1:16" s="1" customFormat="1">
      <c r="A7" s="1">
        <v>5</v>
      </c>
      <c r="B7" s="3">
        <v>638</v>
      </c>
      <c r="C7" s="3">
        <v>1</v>
      </c>
      <c r="D7" s="4">
        <v>39259</v>
      </c>
      <c r="E7" s="2">
        <v>8.15</v>
      </c>
      <c r="F7" s="2">
        <v>8.57</v>
      </c>
      <c r="G7" s="2">
        <v>7.53</v>
      </c>
      <c r="H7" s="2">
        <v>2.11</v>
      </c>
      <c r="I7" s="7">
        <v>24.3</v>
      </c>
      <c r="J7" s="7">
        <v>22.3</v>
      </c>
      <c r="K7" s="2">
        <v>0.01</v>
      </c>
      <c r="L7" s="2">
        <v>0.27</v>
      </c>
      <c r="M7" s="2">
        <v>2.19</v>
      </c>
      <c r="N7" s="22"/>
      <c r="O7" s="22"/>
      <c r="P7" s="22">
        <v>158.55600000000001</v>
      </c>
    </row>
    <row r="8" spans="1:16" s="1" customFormat="1">
      <c r="A8" s="1">
        <v>6</v>
      </c>
      <c r="B8" s="3">
        <v>639</v>
      </c>
      <c r="C8" s="3">
        <v>1</v>
      </c>
      <c r="D8" s="4">
        <v>39260</v>
      </c>
      <c r="E8" s="2">
        <v>7.94</v>
      </c>
      <c r="F8" s="2">
        <v>8.67</v>
      </c>
      <c r="G8" s="2">
        <v>7.12</v>
      </c>
      <c r="H8" s="2">
        <v>2.25</v>
      </c>
      <c r="I8" s="7">
        <v>24.6</v>
      </c>
      <c r="J8" s="7">
        <v>22.5</v>
      </c>
      <c r="K8" s="2">
        <v>0.02</v>
      </c>
      <c r="L8" s="2">
        <v>0.82</v>
      </c>
      <c r="M8" s="2">
        <v>2.19</v>
      </c>
      <c r="N8" s="22"/>
      <c r="O8" s="22"/>
      <c r="P8" s="22">
        <v>158.97399999999999</v>
      </c>
    </row>
    <row r="9" spans="1:16" s="1" customFormat="1">
      <c r="A9" s="1">
        <v>7</v>
      </c>
      <c r="B9" s="3">
        <v>640</v>
      </c>
      <c r="C9" s="3">
        <v>1</v>
      </c>
      <c r="D9" s="4">
        <v>39261</v>
      </c>
      <c r="E9" s="2">
        <v>7.75</v>
      </c>
      <c r="F9" s="2">
        <v>8.68</v>
      </c>
      <c r="G9" s="2">
        <v>7.13</v>
      </c>
      <c r="H9" s="2">
        <v>2.15</v>
      </c>
      <c r="I9" s="7">
        <v>24.3</v>
      </c>
      <c r="J9" s="7">
        <v>23.5</v>
      </c>
      <c r="K9" s="2">
        <v>0.02</v>
      </c>
      <c r="L9" s="2">
        <v>0.32</v>
      </c>
      <c r="M9" s="2">
        <v>2.19</v>
      </c>
      <c r="N9" s="22"/>
      <c r="O9" s="22"/>
      <c r="P9" s="22">
        <v>152.18799999999999</v>
      </c>
    </row>
    <row r="10" spans="1:16" s="1" customFormat="1">
      <c r="A10" s="1">
        <v>8</v>
      </c>
      <c r="B10" s="3">
        <v>644</v>
      </c>
      <c r="C10" s="3">
        <v>1</v>
      </c>
      <c r="D10" s="4">
        <v>39265</v>
      </c>
      <c r="E10" s="2">
        <v>8.02</v>
      </c>
      <c r="F10" s="2">
        <v>8.6</v>
      </c>
      <c r="G10" s="2">
        <v>7.24</v>
      </c>
      <c r="H10" s="2">
        <v>2.82</v>
      </c>
      <c r="I10" s="7">
        <v>24.3</v>
      </c>
      <c r="J10" s="7">
        <v>21.8</v>
      </c>
      <c r="K10" s="2">
        <v>0.02</v>
      </c>
      <c r="L10" s="2">
        <v>0.32</v>
      </c>
      <c r="M10" s="2">
        <v>2.19</v>
      </c>
      <c r="N10" s="22"/>
      <c r="O10" s="22"/>
      <c r="P10" s="22">
        <v>154.89699999999999</v>
      </c>
    </row>
    <row r="11" spans="1:16" s="1" customFormat="1">
      <c r="A11" s="1">
        <v>9</v>
      </c>
      <c r="B11" s="3">
        <v>647</v>
      </c>
      <c r="C11" s="3">
        <v>1</v>
      </c>
      <c r="D11" s="4">
        <v>39268</v>
      </c>
      <c r="E11" s="2">
        <v>7.97</v>
      </c>
      <c r="F11" s="2">
        <v>8.5500000000000007</v>
      </c>
      <c r="G11" s="2">
        <v>7.22</v>
      </c>
      <c r="H11" s="2">
        <v>2.06</v>
      </c>
      <c r="I11" s="7">
        <v>25.3</v>
      </c>
      <c r="J11" s="7">
        <v>21.7</v>
      </c>
      <c r="K11" s="2">
        <v>0.01</v>
      </c>
      <c r="L11" s="2">
        <v>0.22</v>
      </c>
      <c r="M11" s="2">
        <v>2.19</v>
      </c>
      <c r="N11" s="22"/>
      <c r="O11" s="22"/>
      <c r="P11" s="22">
        <v>146.65899999999999</v>
      </c>
    </row>
    <row r="12" spans="1:16" s="1" customFormat="1">
      <c r="A12" s="1">
        <v>10</v>
      </c>
      <c r="B12" s="3">
        <v>651</v>
      </c>
      <c r="C12" s="3">
        <v>1</v>
      </c>
      <c r="D12" s="4">
        <v>39272</v>
      </c>
      <c r="E12" s="2">
        <v>8.08</v>
      </c>
      <c r="F12" s="2">
        <v>8.61</v>
      </c>
      <c r="G12" s="2">
        <v>7.87</v>
      </c>
      <c r="H12" s="2">
        <v>2.06</v>
      </c>
      <c r="I12" s="7">
        <v>25.1</v>
      </c>
      <c r="J12" s="7">
        <v>22.2</v>
      </c>
      <c r="K12" s="2">
        <v>0.01</v>
      </c>
      <c r="L12" s="2">
        <v>0.97</v>
      </c>
      <c r="M12" s="2">
        <v>2.19</v>
      </c>
      <c r="N12" s="22"/>
      <c r="O12" s="22"/>
      <c r="P12" s="22">
        <v>159.346</v>
      </c>
    </row>
    <row r="13" spans="1:16" s="1" customFormat="1">
      <c r="A13" s="1">
        <v>11</v>
      </c>
      <c r="B13" s="3">
        <v>652</v>
      </c>
      <c r="C13" s="3">
        <v>1</v>
      </c>
      <c r="D13" s="4">
        <v>39273</v>
      </c>
      <c r="E13" s="2">
        <v>7.91</v>
      </c>
      <c r="F13" s="2">
        <v>8.64</v>
      </c>
      <c r="G13" s="2">
        <v>6.51</v>
      </c>
      <c r="H13" s="2">
        <v>2.2599999999999998</v>
      </c>
      <c r="I13" s="7">
        <v>24.9</v>
      </c>
      <c r="J13" s="7">
        <v>22.3</v>
      </c>
      <c r="K13" s="2">
        <v>0.01</v>
      </c>
      <c r="L13" s="2">
        <v>0.24</v>
      </c>
      <c r="M13" s="2">
        <v>2.19</v>
      </c>
      <c r="N13" s="22"/>
      <c r="O13" s="22"/>
      <c r="P13" s="22">
        <v>156.56899999999999</v>
      </c>
    </row>
    <row r="14" spans="1:16" s="1" customFormat="1">
      <c r="A14" s="1">
        <v>12</v>
      </c>
      <c r="B14" s="3">
        <v>653</v>
      </c>
      <c r="C14" s="3">
        <v>1</v>
      </c>
      <c r="D14" s="4">
        <v>39274</v>
      </c>
      <c r="E14" s="2">
        <v>7.94</v>
      </c>
      <c r="F14" s="2">
        <v>8.58</v>
      </c>
      <c r="G14" s="2">
        <v>7.42</v>
      </c>
      <c r="H14" s="2">
        <v>2.79</v>
      </c>
      <c r="I14" s="7">
        <v>24.2</v>
      </c>
      <c r="J14" s="7">
        <v>22.9</v>
      </c>
      <c r="K14" s="2">
        <v>0.01</v>
      </c>
      <c r="L14" s="2">
        <v>0.27</v>
      </c>
      <c r="M14" s="2">
        <v>2.19</v>
      </c>
      <c r="N14" s="22"/>
      <c r="O14" s="22"/>
      <c r="P14" s="22">
        <v>155.19200000000001</v>
      </c>
    </row>
    <row r="15" spans="1:16" s="1" customFormat="1">
      <c r="A15" s="1">
        <v>13</v>
      </c>
      <c r="B15" s="3">
        <v>654</v>
      </c>
      <c r="C15" s="3">
        <v>1</v>
      </c>
      <c r="D15" s="4">
        <v>39275</v>
      </c>
      <c r="E15" s="2">
        <v>8.0399999999999991</v>
      </c>
      <c r="F15" s="2">
        <v>8.56</v>
      </c>
      <c r="G15" s="2">
        <v>7.23</v>
      </c>
      <c r="H15" s="2">
        <v>2.4700000000000002</v>
      </c>
      <c r="I15" s="7">
        <v>22.9</v>
      </c>
      <c r="J15" s="7">
        <v>23.8</v>
      </c>
      <c r="K15" s="2">
        <v>0.01</v>
      </c>
      <c r="L15" s="2">
        <v>0.37</v>
      </c>
      <c r="M15" s="2">
        <v>2.19</v>
      </c>
      <c r="N15" s="22"/>
      <c r="O15" s="22"/>
      <c r="P15" s="22">
        <v>153.34200000000001</v>
      </c>
    </row>
    <row r="16" spans="1:16" s="1" customFormat="1">
      <c r="A16" s="1">
        <v>14</v>
      </c>
      <c r="B16" s="3">
        <v>658</v>
      </c>
      <c r="C16" s="3">
        <v>1</v>
      </c>
      <c r="D16" s="4">
        <v>39279</v>
      </c>
      <c r="E16" s="2">
        <v>7.9</v>
      </c>
      <c r="F16" s="2">
        <v>8.57</v>
      </c>
      <c r="G16" s="2">
        <v>7.01</v>
      </c>
      <c r="H16" s="2">
        <v>2.5299999999999998</v>
      </c>
      <c r="I16" s="7">
        <v>24.5</v>
      </c>
      <c r="J16" s="7">
        <v>22.3</v>
      </c>
      <c r="K16" s="2">
        <v>0.01</v>
      </c>
      <c r="L16" s="2">
        <v>0.39</v>
      </c>
      <c r="M16" s="2">
        <v>2.19</v>
      </c>
      <c r="N16" s="22"/>
      <c r="O16" s="22"/>
      <c r="P16" s="22">
        <v>152.74199999999999</v>
      </c>
    </row>
    <row r="17" spans="1:16" s="1" customFormat="1">
      <c r="A17" s="1">
        <v>15</v>
      </c>
      <c r="B17" s="3">
        <v>659</v>
      </c>
      <c r="C17" s="3">
        <v>1</v>
      </c>
      <c r="D17" s="4">
        <v>39280</v>
      </c>
      <c r="E17" s="2">
        <v>7.96</v>
      </c>
      <c r="F17" s="2">
        <v>8.9600000000000009</v>
      </c>
      <c r="G17" s="2">
        <v>7.48</v>
      </c>
      <c r="H17" s="2"/>
      <c r="I17" s="7">
        <v>24.3</v>
      </c>
      <c r="J17" s="7"/>
      <c r="K17" s="2">
        <v>0.04</v>
      </c>
      <c r="L17" s="2">
        <v>0.36</v>
      </c>
      <c r="M17" s="2">
        <v>2.19</v>
      </c>
      <c r="N17" s="22"/>
      <c r="O17" s="22"/>
      <c r="P17" s="22">
        <v>159.476</v>
      </c>
    </row>
    <row r="18" spans="1:16" s="1" customFormat="1">
      <c r="A18" s="1">
        <v>16</v>
      </c>
      <c r="B18" s="3">
        <v>660</v>
      </c>
      <c r="C18" s="3">
        <v>1</v>
      </c>
      <c r="D18" s="4">
        <v>39281</v>
      </c>
      <c r="E18" s="2">
        <v>8.2100000000000009</v>
      </c>
      <c r="F18" s="2">
        <v>8.6</v>
      </c>
      <c r="G18" s="2"/>
      <c r="H18" s="2">
        <v>2.23</v>
      </c>
      <c r="I18" s="7"/>
      <c r="J18" s="7">
        <v>22.3</v>
      </c>
      <c r="K18" s="2">
        <v>0.02</v>
      </c>
      <c r="L18" s="2">
        <v>0.38</v>
      </c>
      <c r="M18" s="2">
        <v>2.19</v>
      </c>
      <c r="N18" s="22"/>
      <c r="O18" s="22"/>
      <c r="P18" s="22">
        <v>159.102</v>
      </c>
    </row>
    <row r="19" spans="1:16" s="1" customFormat="1">
      <c r="A19" s="1">
        <v>17</v>
      </c>
      <c r="B19" s="3">
        <v>661</v>
      </c>
      <c r="C19" s="3">
        <v>1</v>
      </c>
      <c r="D19" s="4">
        <v>39282</v>
      </c>
      <c r="E19" s="2">
        <v>7.94</v>
      </c>
      <c r="F19" s="2">
        <v>8.5500000000000007</v>
      </c>
      <c r="G19" s="2">
        <v>7.11</v>
      </c>
      <c r="H19" s="2">
        <v>2.4900000000000002</v>
      </c>
      <c r="I19" s="7">
        <v>25</v>
      </c>
      <c r="J19" s="7">
        <v>22.1</v>
      </c>
      <c r="K19" s="2">
        <v>0.01</v>
      </c>
      <c r="L19" s="2">
        <v>0.3</v>
      </c>
      <c r="M19" s="2">
        <v>2.19</v>
      </c>
      <c r="N19" s="22"/>
      <c r="O19" s="22"/>
      <c r="P19" s="22">
        <v>159.17400000000001</v>
      </c>
    </row>
    <row r="20" spans="1:16" s="1" customFormat="1">
      <c r="A20" s="1">
        <v>18</v>
      </c>
      <c r="B20" s="3">
        <v>665</v>
      </c>
      <c r="C20" s="3">
        <v>1</v>
      </c>
      <c r="D20" s="4">
        <v>39286</v>
      </c>
      <c r="E20" s="2">
        <v>7.98</v>
      </c>
      <c r="F20" s="2">
        <v>8.57</v>
      </c>
      <c r="G20" s="2">
        <v>6.67</v>
      </c>
      <c r="H20" s="2">
        <v>2.06</v>
      </c>
      <c r="I20" s="7">
        <v>24.2</v>
      </c>
      <c r="J20" s="7">
        <v>22</v>
      </c>
      <c r="K20" s="2">
        <v>0.02</v>
      </c>
      <c r="L20" s="2">
        <v>0.4</v>
      </c>
      <c r="M20" s="2">
        <v>2.19</v>
      </c>
      <c r="N20" s="22"/>
      <c r="O20" s="22"/>
      <c r="P20" s="22"/>
    </row>
    <row r="21" spans="1:16" s="1" customFormat="1">
      <c r="A21" s="1">
        <v>19</v>
      </c>
      <c r="B21" s="3">
        <v>666</v>
      </c>
      <c r="C21" s="3">
        <v>1</v>
      </c>
      <c r="D21" s="4">
        <v>39287</v>
      </c>
      <c r="E21" s="2">
        <v>7.95</v>
      </c>
      <c r="F21" s="2">
        <v>8.5</v>
      </c>
      <c r="G21" s="2">
        <v>6.58</v>
      </c>
      <c r="H21" s="2">
        <v>2.5</v>
      </c>
      <c r="I21" s="7">
        <v>25.2</v>
      </c>
      <c r="J21" s="7">
        <v>22.8</v>
      </c>
      <c r="K21" s="2">
        <v>0.02</v>
      </c>
      <c r="L21" s="2">
        <v>0.41</v>
      </c>
      <c r="M21" s="2">
        <v>2.19</v>
      </c>
      <c r="N21" s="22"/>
      <c r="O21" s="22"/>
      <c r="P21" s="22">
        <v>160.23699999999999</v>
      </c>
    </row>
    <row r="22" spans="1:16" s="1" customFormat="1">
      <c r="A22" s="1">
        <v>20</v>
      </c>
      <c r="B22" s="3">
        <v>667</v>
      </c>
      <c r="C22" s="3">
        <v>1</v>
      </c>
      <c r="D22" s="4">
        <v>39288</v>
      </c>
      <c r="E22" s="2">
        <v>7.96</v>
      </c>
      <c r="F22" s="2">
        <v>8.6300000000000008</v>
      </c>
      <c r="G22" s="2">
        <v>7.21</v>
      </c>
      <c r="H22" s="2">
        <v>2.46</v>
      </c>
      <c r="I22" s="7">
        <v>24.8</v>
      </c>
      <c r="J22" s="7">
        <v>22.5</v>
      </c>
      <c r="K22" s="2">
        <v>0.01</v>
      </c>
      <c r="L22" s="2">
        <v>0.32</v>
      </c>
      <c r="M22" s="2">
        <v>2.19</v>
      </c>
      <c r="N22" s="22"/>
      <c r="O22" s="22"/>
      <c r="P22" s="22"/>
    </row>
    <row r="23" spans="1:16" s="1" customFormat="1">
      <c r="A23" s="1">
        <v>21</v>
      </c>
      <c r="B23" s="3">
        <v>668</v>
      </c>
      <c r="C23" s="3">
        <v>1</v>
      </c>
      <c r="D23" s="4">
        <v>39289</v>
      </c>
      <c r="E23" s="2">
        <v>7.92</v>
      </c>
      <c r="F23" s="2">
        <v>8.64</v>
      </c>
      <c r="G23" s="2">
        <v>6.97</v>
      </c>
      <c r="H23" s="2">
        <v>2.27</v>
      </c>
      <c r="I23" s="7">
        <v>24.5</v>
      </c>
      <c r="J23" s="7">
        <v>21.1</v>
      </c>
      <c r="K23" s="2">
        <v>0.01</v>
      </c>
      <c r="L23" s="2">
        <v>0.3</v>
      </c>
      <c r="M23" s="2">
        <v>2.19</v>
      </c>
      <c r="N23" s="22"/>
      <c r="O23" s="22"/>
      <c r="P23" s="22">
        <v>158.95500000000001</v>
      </c>
    </row>
    <row r="24" spans="1:16" s="1" customFormat="1">
      <c r="A24" s="1">
        <v>22</v>
      </c>
      <c r="B24" s="3">
        <v>672</v>
      </c>
      <c r="C24" s="3">
        <v>1</v>
      </c>
      <c r="D24" s="4">
        <v>39293</v>
      </c>
      <c r="E24" s="2">
        <v>7.88</v>
      </c>
      <c r="F24" s="2">
        <v>8.6300000000000008</v>
      </c>
      <c r="G24" s="2">
        <v>7.08</v>
      </c>
      <c r="H24" s="2">
        <v>1.74</v>
      </c>
      <c r="I24" s="7">
        <v>24.5</v>
      </c>
      <c r="J24" s="7">
        <v>23.2</v>
      </c>
      <c r="K24" s="2">
        <v>0.02</v>
      </c>
      <c r="L24" s="2">
        <v>0.42</v>
      </c>
      <c r="M24" s="2">
        <v>2.19</v>
      </c>
      <c r="N24" s="22"/>
      <c r="O24" s="22"/>
      <c r="P24" s="22">
        <v>151.47300000000001</v>
      </c>
    </row>
    <row r="25" spans="1:16" s="1" customFormat="1">
      <c r="A25" s="1">
        <v>23</v>
      </c>
      <c r="B25" s="3">
        <v>673</v>
      </c>
      <c r="C25" s="3">
        <v>1</v>
      </c>
      <c r="D25" s="4">
        <v>39294</v>
      </c>
      <c r="E25" s="2">
        <v>8.02</v>
      </c>
      <c r="F25" s="2">
        <v>8.4600000000000009</v>
      </c>
      <c r="G25" s="2">
        <v>6.68</v>
      </c>
      <c r="H25" s="2">
        <v>2.4</v>
      </c>
      <c r="I25" s="7">
        <v>24.5</v>
      </c>
      <c r="J25" s="7">
        <v>24.3</v>
      </c>
      <c r="K25" s="2">
        <v>0.01</v>
      </c>
      <c r="L25" s="2">
        <v>0.39</v>
      </c>
      <c r="M25" s="2">
        <v>2.19</v>
      </c>
      <c r="N25" s="22"/>
      <c r="O25" s="22"/>
      <c r="P25" s="22">
        <v>146.53200000000001</v>
      </c>
    </row>
    <row r="26" spans="1:16" s="1" customFormat="1">
      <c r="A26" s="1">
        <v>24</v>
      </c>
      <c r="B26" s="3">
        <v>674</v>
      </c>
      <c r="C26" s="3">
        <v>1</v>
      </c>
      <c r="D26" s="4">
        <v>39295</v>
      </c>
      <c r="E26" s="2">
        <v>7.91</v>
      </c>
      <c r="F26" s="2">
        <v>8.5399999999999991</v>
      </c>
      <c r="G26" s="2">
        <v>7.14</v>
      </c>
      <c r="H26" s="2">
        <v>2.25</v>
      </c>
      <c r="I26" s="7">
        <v>24</v>
      </c>
      <c r="J26" s="7">
        <v>23.1</v>
      </c>
      <c r="K26" s="2">
        <v>0.01</v>
      </c>
      <c r="L26" s="2">
        <v>0.51</v>
      </c>
      <c r="M26" s="2">
        <v>2.19</v>
      </c>
      <c r="N26" s="22"/>
      <c r="O26" s="22"/>
      <c r="P26" s="22">
        <v>156.36699999999999</v>
      </c>
    </row>
    <row r="27" spans="1:16" s="1" customFormat="1">
      <c r="A27" s="1">
        <v>25</v>
      </c>
      <c r="B27" s="3">
        <v>675</v>
      </c>
      <c r="C27" s="3">
        <v>1</v>
      </c>
      <c r="D27" s="4">
        <v>39296</v>
      </c>
      <c r="E27" s="2">
        <v>7.84</v>
      </c>
      <c r="F27" s="2">
        <v>8.4600000000000009</v>
      </c>
      <c r="G27" s="2">
        <v>7.13</v>
      </c>
      <c r="H27" s="2">
        <v>2.5499999999999998</v>
      </c>
      <c r="I27" s="7">
        <v>24.6</v>
      </c>
      <c r="J27" s="7">
        <v>23.6</v>
      </c>
      <c r="K27" s="2">
        <v>0.01</v>
      </c>
      <c r="L27" s="2">
        <v>0.2</v>
      </c>
      <c r="M27" s="2">
        <v>2.19</v>
      </c>
      <c r="N27" s="22"/>
      <c r="O27" s="22"/>
      <c r="P27" s="22">
        <v>157.25899999999999</v>
      </c>
    </row>
    <row r="28" spans="1:16" s="1" customFormat="1">
      <c r="A28" s="1">
        <v>26</v>
      </c>
      <c r="B28" s="3">
        <v>679</v>
      </c>
      <c r="C28" s="3">
        <v>1</v>
      </c>
      <c r="D28" s="4">
        <v>39300</v>
      </c>
      <c r="E28" s="2">
        <v>7.77</v>
      </c>
      <c r="F28" s="2">
        <v>8.5</v>
      </c>
      <c r="G28" s="2">
        <v>6.71</v>
      </c>
      <c r="H28" s="2">
        <v>2.31</v>
      </c>
      <c r="I28" s="7">
        <v>24.1</v>
      </c>
      <c r="J28" s="7">
        <v>23.7</v>
      </c>
      <c r="K28" s="2">
        <v>0.01</v>
      </c>
      <c r="L28" s="2">
        <v>0.27</v>
      </c>
      <c r="M28" s="2">
        <v>2.19</v>
      </c>
      <c r="N28" s="22"/>
      <c r="O28" s="22"/>
      <c r="P28" s="22">
        <v>158.97800000000001</v>
      </c>
    </row>
    <row r="29" spans="1:16" s="1" customFormat="1">
      <c r="A29" s="1">
        <v>27</v>
      </c>
      <c r="B29" s="3"/>
      <c r="C29" s="3"/>
      <c r="D29" s="4"/>
      <c r="E29" s="2"/>
      <c r="F29" s="2"/>
      <c r="G29" s="2"/>
      <c r="H29" s="2"/>
      <c r="I29" s="7"/>
      <c r="J29" s="7"/>
      <c r="K29" s="2"/>
      <c r="L29" s="2"/>
      <c r="M29" s="2"/>
      <c r="N29" s="22"/>
      <c r="O29" s="22"/>
      <c r="P29" s="22"/>
    </row>
    <row r="30" spans="1:16" s="1" customFormat="1">
      <c r="A30" s="1">
        <v>28</v>
      </c>
      <c r="B30" s="3"/>
      <c r="C30" s="3"/>
      <c r="D30" s="4"/>
      <c r="E30" s="2"/>
      <c r="F30" s="2"/>
      <c r="G30" s="2"/>
      <c r="H30" s="2"/>
      <c r="I30" s="7"/>
      <c r="J30" s="7"/>
      <c r="K30" s="2"/>
      <c r="L30" s="2"/>
      <c r="M30" s="2"/>
      <c r="N30" s="22"/>
      <c r="O30" s="22"/>
      <c r="P30" s="22"/>
    </row>
    <row r="31" spans="1:16" s="1" customFormat="1">
      <c r="A31" s="1">
        <v>29</v>
      </c>
      <c r="B31" s="3"/>
      <c r="C31" s="3"/>
      <c r="D31" s="4"/>
      <c r="E31" s="2"/>
      <c r="F31" s="2"/>
      <c r="G31" s="2"/>
      <c r="H31" s="2"/>
      <c r="I31" s="7"/>
      <c r="J31" s="7"/>
      <c r="K31" s="2"/>
      <c r="L31" s="2"/>
      <c r="M31" s="2"/>
      <c r="N31" s="22"/>
      <c r="O31" s="22"/>
      <c r="P31" s="22"/>
    </row>
    <row r="32" spans="1:16" s="1" customFormat="1">
      <c r="A32" s="1">
        <v>30</v>
      </c>
      <c r="B32" s="3"/>
      <c r="C32" s="3"/>
      <c r="D32" s="4"/>
      <c r="E32" s="2"/>
      <c r="F32" s="2"/>
      <c r="G32" s="2"/>
      <c r="H32" s="2"/>
      <c r="I32" s="7"/>
      <c r="J32" s="7"/>
      <c r="K32" s="2"/>
      <c r="L32" s="2"/>
      <c r="M32" s="2"/>
      <c r="N32" s="22"/>
      <c r="O32" s="22"/>
      <c r="P32" s="22"/>
    </row>
    <row r="33" spans="1:16" s="1" customFormat="1">
      <c r="A33" s="1">
        <v>31</v>
      </c>
      <c r="B33" s="3"/>
      <c r="C33" s="3"/>
      <c r="D33" s="4"/>
      <c r="E33" s="2"/>
      <c r="F33" s="2"/>
      <c r="G33" s="2"/>
      <c r="H33" s="2"/>
      <c r="I33" s="7"/>
      <c r="J33" s="7"/>
      <c r="K33" s="2"/>
      <c r="L33" s="2"/>
      <c r="M33" s="2"/>
      <c r="N33" s="22"/>
      <c r="O33" s="22"/>
      <c r="P33" s="22"/>
    </row>
    <row r="34" spans="1:16" s="1" customFormat="1">
      <c r="A34" s="1">
        <v>32</v>
      </c>
      <c r="B34" s="3"/>
      <c r="C34" s="3"/>
      <c r="D34" s="4"/>
      <c r="E34" s="2"/>
      <c r="F34" s="2"/>
      <c r="G34" s="2"/>
      <c r="H34" s="2"/>
      <c r="I34" s="7"/>
      <c r="J34" s="7"/>
      <c r="K34" s="2"/>
      <c r="L34" s="2"/>
      <c r="M34" s="2"/>
      <c r="N34" s="22"/>
      <c r="O34" s="22"/>
      <c r="P34" s="22"/>
    </row>
    <row r="35" spans="1:16" s="1" customFormat="1">
      <c r="A35" s="1">
        <v>33</v>
      </c>
      <c r="B35" s="3"/>
      <c r="C35" s="3"/>
      <c r="D35" s="4"/>
      <c r="E35" s="2"/>
      <c r="F35" s="2"/>
      <c r="G35" s="2"/>
      <c r="H35" s="2"/>
      <c r="I35" s="7"/>
      <c r="J35" s="7"/>
      <c r="K35" s="2"/>
      <c r="L35" s="2"/>
      <c r="M35" s="2"/>
      <c r="N35" s="22"/>
      <c r="O35" s="22"/>
      <c r="P35" s="22"/>
    </row>
    <row r="36" spans="1:16" s="1" customFormat="1">
      <c r="A36" s="1">
        <v>34</v>
      </c>
      <c r="B36" s="3"/>
      <c r="C36" s="3"/>
      <c r="D36" s="4"/>
      <c r="E36" s="2"/>
      <c r="F36" s="2"/>
      <c r="G36" s="2"/>
      <c r="H36" s="2"/>
      <c r="I36" s="7"/>
      <c r="J36" s="7"/>
      <c r="K36" s="2"/>
      <c r="L36" s="2"/>
      <c r="M36" s="2"/>
      <c r="N36" s="22"/>
      <c r="O36" s="22"/>
      <c r="P36" s="22"/>
    </row>
    <row r="37" spans="1:16" s="1" customFormat="1">
      <c r="A37" s="1">
        <v>35</v>
      </c>
      <c r="B37" s="3"/>
      <c r="C37" s="3"/>
      <c r="D37" s="4"/>
      <c r="E37" s="2"/>
      <c r="F37" s="2"/>
      <c r="G37" s="2"/>
      <c r="H37" s="2"/>
      <c r="I37" s="7"/>
      <c r="J37" s="7"/>
      <c r="K37" s="2"/>
      <c r="L37" s="2"/>
      <c r="M37" s="2"/>
      <c r="N37" s="22"/>
      <c r="O37" s="22"/>
      <c r="P37" s="22"/>
    </row>
    <row r="38" spans="1:16" s="1" customFormat="1">
      <c r="A38" s="1">
        <v>36</v>
      </c>
      <c r="B38" s="3"/>
      <c r="C38" s="3"/>
      <c r="D38" s="4"/>
      <c r="E38" s="2"/>
      <c r="F38" s="2"/>
      <c r="G38" s="2"/>
      <c r="H38" s="2"/>
      <c r="I38" s="7"/>
      <c r="J38" s="7"/>
      <c r="K38" s="2"/>
      <c r="L38" s="2"/>
      <c r="M38" s="2"/>
      <c r="N38" s="22"/>
      <c r="O38" s="22"/>
      <c r="P38" s="22"/>
    </row>
    <row r="39" spans="1:16" s="1" customFormat="1">
      <c r="A39" s="1">
        <v>37</v>
      </c>
      <c r="B39" s="3"/>
      <c r="C39" s="3"/>
      <c r="D39" s="4"/>
      <c r="E39" s="2"/>
      <c r="F39" s="2"/>
      <c r="G39" s="2"/>
      <c r="H39" s="2"/>
      <c r="I39" s="7"/>
      <c r="J39" s="7"/>
      <c r="K39" s="2"/>
      <c r="L39" s="2"/>
      <c r="M39" s="2"/>
      <c r="N39" s="22"/>
      <c r="O39" s="22"/>
      <c r="P39" s="22"/>
    </row>
    <row r="40" spans="1:16" s="1" customFormat="1">
      <c r="A40" s="1">
        <v>38</v>
      </c>
      <c r="B40" s="3"/>
      <c r="C40" s="3"/>
      <c r="D40" s="4"/>
      <c r="E40" s="2"/>
      <c r="F40" s="2"/>
      <c r="G40" s="2"/>
      <c r="H40" s="2"/>
      <c r="I40" s="7"/>
      <c r="J40" s="7"/>
      <c r="K40" s="2"/>
      <c r="L40" s="2"/>
      <c r="M40" s="2"/>
      <c r="N40" s="22"/>
      <c r="O40" s="22"/>
      <c r="P40" s="22"/>
    </row>
    <row r="41" spans="1:16" s="1" customFormat="1">
      <c r="A41" s="1">
        <v>39</v>
      </c>
      <c r="B41" s="3"/>
      <c r="C41" s="3"/>
      <c r="D41" s="4"/>
      <c r="E41" s="2"/>
      <c r="F41" s="2"/>
      <c r="G41" s="2"/>
      <c r="H41" s="2"/>
      <c r="I41" s="7"/>
      <c r="J41" s="7"/>
      <c r="K41" s="2"/>
      <c r="L41" s="2"/>
      <c r="M41" s="2"/>
      <c r="N41" s="22"/>
      <c r="O41" s="22"/>
      <c r="P41" s="22"/>
    </row>
    <row r="42" spans="1:16" s="1" customFormat="1">
      <c r="A42" s="1">
        <v>40</v>
      </c>
      <c r="B42" s="3"/>
      <c r="C42" s="3"/>
      <c r="D42" s="4"/>
      <c r="E42" s="2"/>
      <c r="F42" s="2"/>
      <c r="G42" s="2"/>
      <c r="H42" s="2"/>
      <c r="I42" s="7"/>
      <c r="J42" s="7"/>
      <c r="K42" s="2"/>
      <c r="L42" s="2"/>
      <c r="M42" s="2"/>
      <c r="N42" s="22"/>
      <c r="O42" s="22"/>
      <c r="P42" s="22"/>
    </row>
    <row r="43" spans="1:16" s="1" customFormat="1">
      <c r="A43" s="1">
        <v>41</v>
      </c>
      <c r="B43" s="3"/>
      <c r="C43" s="3"/>
      <c r="D43" s="4"/>
      <c r="E43" s="2"/>
      <c r="F43" s="2"/>
      <c r="G43" s="2"/>
      <c r="H43" s="2"/>
      <c r="I43" s="7"/>
      <c r="J43" s="7"/>
      <c r="K43" s="2"/>
      <c r="L43" s="2"/>
      <c r="M43" s="2"/>
      <c r="N43" s="22"/>
      <c r="O43" s="22"/>
      <c r="P43" s="22"/>
    </row>
    <row r="44" spans="1:16" s="1" customFormat="1">
      <c r="A44" s="1">
        <v>42</v>
      </c>
      <c r="B44" s="3"/>
      <c r="C44" s="3"/>
      <c r="D44" s="4"/>
      <c r="E44" s="2"/>
      <c r="F44" s="2"/>
      <c r="G44" s="2"/>
      <c r="H44" s="2"/>
      <c r="I44" s="7"/>
      <c r="J44" s="7"/>
      <c r="K44" s="2"/>
      <c r="L44" s="2"/>
      <c r="M44" s="2"/>
      <c r="N44" s="22"/>
      <c r="O44" s="22"/>
      <c r="P44" s="22"/>
    </row>
    <row r="45" spans="1:16" s="1" customFormat="1">
      <c r="A45" s="1">
        <v>43</v>
      </c>
      <c r="B45" s="3"/>
      <c r="C45" s="3"/>
      <c r="D45" s="4"/>
      <c r="E45" s="8"/>
      <c r="F45" s="2"/>
      <c r="G45" s="2"/>
      <c r="H45" s="2"/>
      <c r="I45" s="7"/>
      <c r="J45" s="7"/>
      <c r="K45" s="2"/>
      <c r="L45" s="2"/>
      <c r="M45" s="2"/>
      <c r="N45" s="22"/>
      <c r="O45" s="22"/>
      <c r="P45" s="22"/>
    </row>
    <row r="46" spans="1:16" s="1" customFormat="1">
      <c r="A46" s="1">
        <v>44</v>
      </c>
      <c r="B46" s="3"/>
      <c r="C46" s="3"/>
      <c r="D46" s="4"/>
      <c r="E46" s="2"/>
      <c r="F46" s="2"/>
      <c r="G46" s="2"/>
      <c r="H46" s="2"/>
      <c r="I46" s="7"/>
      <c r="J46" s="7"/>
      <c r="K46" s="2"/>
      <c r="L46" s="2"/>
      <c r="M46" s="2"/>
      <c r="N46" s="22"/>
      <c r="O46" s="22"/>
      <c r="P46" s="22"/>
    </row>
    <row r="47" spans="1:16" s="1" customFormat="1">
      <c r="A47" s="1">
        <v>45</v>
      </c>
      <c r="B47" s="3"/>
      <c r="C47" s="3"/>
      <c r="D47" s="4"/>
      <c r="E47" s="2"/>
      <c r="F47" s="2"/>
      <c r="G47" s="2"/>
      <c r="H47" s="2"/>
      <c r="I47" s="7"/>
      <c r="J47" s="7"/>
      <c r="K47" s="2"/>
      <c r="L47" s="2"/>
      <c r="M47" s="2"/>
      <c r="N47" s="22"/>
      <c r="O47" s="22"/>
      <c r="P47" s="22"/>
    </row>
    <row r="48" spans="1:16" s="1" customFormat="1">
      <c r="A48" s="1">
        <v>46</v>
      </c>
      <c r="B48" s="3"/>
      <c r="C48" s="3"/>
      <c r="D48" s="4"/>
      <c r="E48" s="2"/>
      <c r="F48" s="2"/>
      <c r="G48" s="2"/>
      <c r="H48" s="2"/>
      <c r="I48" s="7"/>
      <c r="J48" s="7"/>
      <c r="K48" s="2"/>
      <c r="L48" s="2"/>
      <c r="M48" s="2"/>
      <c r="N48" s="22"/>
      <c r="O48" s="22"/>
      <c r="P48" s="22"/>
    </row>
    <row r="49" spans="1:16" s="1" customFormat="1">
      <c r="A49" s="1">
        <v>47</v>
      </c>
      <c r="B49" s="3"/>
      <c r="C49" s="3"/>
      <c r="D49" s="4"/>
      <c r="E49" s="2"/>
      <c r="F49" s="2"/>
      <c r="G49" s="2"/>
      <c r="H49" s="2"/>
      <c r="I49" s="7"/>
      <c r="J49" s="7"/>
      <c r="K49" s="2"/>
      <c r="L49" s="2"/>
      <c r="M49" s="2"/>
      <c r="N49" s="22"/>
      <c r="O49" s="22"/>
      <c r="P49" s="22"/>
    </row>
    <row r="50" spans="1:16">
      <c r="A50" s="1">
        <v>48</v>
      </c>
    </row>
    <row r="51" spans="1:16">
      <c r="A51" s="1">
        <v>49</v>
      </c>
    </row>
    <row r="52" spans="1:16">
      <c r="A52" s="1">
        <v>50</v>
      </c>
    </row>
    <row r="53" spans="1:16">
      <c r="A53" s="1">
        <v>51</v>
      </c>
    </row>
    <row r="54" spans="1:16">
      <c r="A54" s="1">
        <v>52</v>
      </c>
    </row>
    <row r="55" spans="1:16">
      <c r="A55" s="1">
        <v>53</v>
      </c>
    </row>
    <row r="56" spans="1:16">
      <c r="A56" s="1">
        <v>54</v>
      </c>
    </row>
    <row r="57" spans="1:16">
      <c r="A57" s="1">
        <v>55</v>
      </c>
    </row>
    <row r="58" spans="1:16">
      <c r="A58" s="1">
        <v>56</v>
      </c>
    </row>
    <row r="59" spans="1:16">
      <c r="A59" s="1">
        <v>57</v>
      </c>
    </row>
    <row r="60" spans="1:16">
      <c r="A60" s="1">
        <v>58</v>
      </c>
    </row>
    <row r="61" spans="1:16">
      <c r="A61" s="1">
        <v>59</v>
      </c>
    </row>
    <row r="62" spans="1:16">
      <c r="A62" s="1">
        <v>60</v>
      </c>
    </row>
    <row r="63" spans="1:16">
      <c r="A63" s="1">
        <v>61</v>
      </c>
    </row>
    <row r="64" spans="1:16">
      <c r="A64" s="1">
        <v>62</v>
      </c>
    </row>
    <row r="65" spans="1:1">
      <c r="A65" s="1">
        <v>63</v>
      </c>
    </row>
    <row r="66" spans="1:1">
      <c r="A66" s="1">
        <v>64</v>
      </c>
    </row>
    <row r="67" spans="1:1">
      <c r="A67" s="1">
        <v>65</v>
      </c>
    </row>
    <row r="68" spans="1:1">
      <c r="A68" s="1">
        <v>66</v>
      </c>
    </row>
    <row r="69" spans="1:1">
      <c r="A69" s="1">
        <v>67</v>
      </c>
    </row>
    <row r="70" spans="1:1">
      <c r="A70" s="1">
        <v>68</v>
      </c>
    </row>
    <row r="71" spans="1:1">
      <c r="A71" s="1">
        <v>69</v>
      </c>
    </row>
    <row r="72" spans="1:1">
      <c r="A72" s="1">
        <v>70</v>
      </c>
    </row>
    <row r="73" spans="1:1">
      <c r="A73" s="1">
        <v>71</v>
      </c>
    </row>
    <row r="74" spans="1:1">
      <c r="A74" s="1">
        <v>72</v>
      </c>
    </row>
    <row r="75" spans="1:1">
      <c r="A75" s="1">
        <v>73</v>
      </c>
    </row>
    <row r="76" spans="1:1">
      <c r="A76" s="1">
        <v>74</v>
      </c>
    </row>
    <row r="77" spans="1:1">
      <c r="A77" s="1">
        <v>75</v>
      </c>
    </row>
    <row r="78" spans="1:1">
      <c r="A78" s="1">
        <v>76</v>
      </c>
    </row>
    <row r="79" spans="1:1">
      <c r="A79" s="1">
        <v>77</v>
      </c>
    </row>
    <row r="80" spans="1:1">
      <c r="A80" s="1">
        <v>78</v>
      </c>
    </row>
    <row r="100" spans="2:16" s="1" customFormat="1">
      <c r="B100" s="3" t="s">
        <v>60</v>
      </c>
      <c r="C100" s="3">
        <f>AVERAGE(C3:C90)</f>
        <v>1</v>
      </c>
      <c r="D100" s="3"/>
      <c r="E100" s="2">
        <f t="shared" ref="E100:P100" si="0">AVERAGE(E3:E90)</f>
        <v>7.9838461538461525</v>
      </c>
      <c r="F100" s="2">
        <f t="shared" si="0"/>
        <v>8.6388461538461527</v>
      </c>
      <c r="G100" s="2">
        <f t="shared" si="0"/>
        <v>7.1980000000000022</v>
      </c>
      <c r="H100" s="2">
        <f t="shared" si="0"/>
        <v>2.2364000000000002</v>
      </c>
      <c r="I100" s="2">
        <f t="shared" si="0"/>
        <v>24.451999999999998</v>
      </c>
      <c r="J100" s="2">
        <f t="shared" si="0"/>
        <v>22.712000000000007</v>
      </c>
      <c r="K100" s="2">
        <f t="shared" si="0"/>
        <v>1.8846153846153849E-2</v>
      </c>
      <c r="L100" s="2">
        <f t="shared" si="0"/>
        <v>0.51769230769230767</v>
      </c>
      <c r="M100" s="2"/>
      <c r="N100" s="3" t="e">
        <f t="shared" si="0"/>
        <v>#DIV/0!</v>
      </c>
      <c r="O100" s="3" t="e">
        <f t="shared" si="0"/>
        <v>#DIV/0!</v>
      </c>
      <c r="P100" s="3">
        <f t="shared" si="0"/>
        <v>155.88930434782608</v>
      </c>
    </row>
    <row r="101" spans="2:16" s="1" customFormat="1">
      <c r="B101" s="3" t="s">
        <v>61</v>
      </c>
      <c r="C101" s="3">
        <f>COUNT(C3:C90)</f>
        <v>26</v>
      </c>
      <c r="D101" s="3"/>
      <c r="E101" s="2">
        <f t="shared" ref="E101:P101" si="1">COUNT(E3:E90)</f>
        <v>26</v>
      </c>
      <c r="F101" s="2">
        <f t="shared" si="1"/>
        <v>26</v>
      </c>
      <c r="G101" s="2">
        <f t="shared" si="1"/>
        <v>25</v>
      </c>
      <c r="H101" s="2">
        <f t="shared" si="1"/>
        <v>25</v>
      </c>
      <c r="I101" s="2">
        <f t="shared" si="1"/>
        <v>25</v>
      </c>
      <c r="J101" s="2">
        <f t="shared" si="1"/>
        <v>25</v>
      </c>
      <c r="K101" s="2">
        <f t="shared" si="1"/>
        <v>26</v>
      </c>
      <c r="L101" s="2">
        <f t="shared" si="1"/>
        <v>26</v>
      </c>
      <c r="M101" s="2"/>
      <c r="N101" s="3">
        <f t="shared" si="1"/>
        <v>0</v>
      </c>
      <c r="O101" s="3">
        <f t="shared" si="1"/>
        <v>0</v>
      </c>
      <c r="P101" s="3">
        <f t="shared" si="1"/>
        <v>23</v>
      </c>
    </row>
    <row r="102" spans="2:16" s="1" customFormat="1">
      <c r="B102" s="3" t="s">
        <v>62</v>
      </c>
      <c r="C102" s="3">
        <f>STDEV(C3:C83)</f>
        <v>0</v>
      </c>
      <c r="D102" s="3"/>
      <c r="E102" s="2">
        <f t="shared" ref="E102:P102" si="2">STDEV(E3:E83)</f>
        <v>0.11845934063895255</v>
      </c>
      <c r="F102" s="2">
        <f t="shared" si="2"/>
        <v>0.14711429361083628</v>
      </c>
      <c r="G102" s="2">
        <f t="shared" si="2"/>
        <v>0.45438603264918564</v>
      </c>
      <c r="H102" s="2">
        <f t="shared" si="2"/>
        <v>0.32131085675194093</v>
      </c>
      <c r="I102" s="2">
        <f t="shared" si="2"/>
        <v>0.48228622207150001</v>
      </c>
      <c r="J102" s="2">
        <f t="shared" si="2"/>
        <v>0.77153526599026345</v>
      </c>
      <c r="K102" s="2">
        <f t="shared" si="2"/>
        <v>1.9864928507683691E-2</v>
      </c>
      <c r="L102" s="2">
        <f t="shared" si="2"/>
        <v>0.56018788057085067</v>
      </c>
      <c r="M102" s="2"/>
      <c r="N102" s="3" t="e">
        <f t="shared" si="2"/>
        <v>#DIV/0!</v>
      </c>
      <c r="O102" s="3" t="e">
        <f t="shared" si="2"/>
        <v>#DIV/0!</v>
      </c>
      <c r="P102" s="3">
        <f t="shared" si="2"/>
        <v>4.7001731344782556</v>
      </c>
    </row>
  </sheetData>
  <sortState ref="B4:O39">
    <sortCondition ref="C3:C39"/>
  </sortState>
  <mergeCells count="13">
    <mergeCell ref="A1:A2"/>
    <mergeCell ref="P1:P2"/>
    <mergeCell ref="B1:B2"/>
    <mergeCell ref="C1:C2"/>
    <mergeCell ref="D1:D2"/>
    <mergeCell ref="E1:F1"/>
    <mergeCell ref="G1:H1"/>
    <mergeCell ref="I1:J1"/>
    <mergeCell ref="K1:K2"/>
    <mergeCell ref="L1:L2"/>
    <mergeCell ref="N1:N2"/>
    <mergeCell ref="O1:O2"/>
    <mergeCell ref="M1:M2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S360"/>
  <sheetViews>
    <sheetView workbookViewId="0">
      <pane ySplit="1" topLeftCell="A2" activePane="bottomLeft" state="frozen"/>
      <selection activeCell="J16" sqref="J16"/>
      <selection pane="bottomLeft" activeCell="L8" sqref="L8"/>
    </sheetView>
  </sheetViews>
  <sheetFormatPr defaultColWidth="36.42578125" defaultRowHeight="12.75"/>
  <cols>
    <col min="1" max="10" width="8.7109375" style="92" customWidth="1"/>
    <col min="11" max="16384" width="36.42578125" style="92"/>
  </cols>
  <sheetData>
    <row r="1" spans="1:19" ht="25.5">
      <c r="A1" s="93" t="s">
        <v>27</v>
      </c>
      <c r="B1" s="94" t="s">
        <v>28</v>
      </c>
      <c r="C1" s="95" t="s">
        <v>128</v>
      </c>
      <c r="D1" s="95" t="s">
        <v>129</v>
      </c>
      <c r="E1" s="95" t="s">
        <v>130</v>
      </c>
      <c r="F1" s="95" t="s">
        <v>131</v>
      </c>
      <c r="G1" s="95" t="s">
        <v>132</v>
      </c>
      <c r="H1" s="95" t="s">
        <v>133</v>
      </c>
      <c r="I1" s="95" t="s">
        <v>134</v>
      </c>
      <c r="J1" s="95" t="s">
        <v>135</v>
      </c>
      <c r="K1" s="91"/>
      <c r="L1" s="91"/>
      <c r="M1" s="91"/>
      <c r="N1" s="91"/>
      <c r="O1" s="91"/>
      <c r="P1" s="91"/>
      <c r="Q1" s="91"/>
      <c r="R1" s="91"/>
      <c r="S1" s="91"/>
    </row>
    <row r="2" spans="1:19">
      <c r="A2" s="3">
        <v>4</v>
      </c>
      <c r="B2" s="4">
        <v>38625</v>
      </c>
      <c r="C2" s="2"/>
      <c r="D2" s="2">
        <v>8.2100000000000009</v>
      </c>
      <c r="E2" s="2"/>
      <c r="F2" s="2">
        <v>4.5</v>
      </c>
      <c r="G2" s="7"/>
      <c r="H2" s="7"/>
      <c r="I2" s="2">
        <v>0.04</v>
      </c>
      <c r="J2" s="2">
        <v>0.67</v>
      </c>
    </row>
    <row r="3" spans="1:19">
      <c r="A3" s="3">
        <v>10</v>
      </c>
      <c r="B3" s="4">
        <v>38631</v>
      </c>
      <c r="C3" s="2"/>
      <c r="D3" s="2"/>
      <c r="E3" s="2"/>
      <c r="F3" s="2"/>
      <c r="G3" s="7"/>
      <c r="H3" s="7"/>
      <c r="I3" s="2">
        <v>0</v>
      </c>
      <c r="J3" s="2">
        <v>0.03</v>
      </c>
    </row>
    <row r="4" spans="1:19">
      <c r="A4" s="3">
        <v>18</v>
      </c>
      <c r="B4" s="4">
        <v>38639</v>
      </c>
      <c r="C4" s="2"/>
      <c r="D4" s="2">
        <v>8.48</v>
      </c>
      <c r="E4" s="2"/>
      <c r="F4" s="2"/>
      <c r="G4" s="7"/>
      <c r="H4" s="7"/>
      <c r="I4" s="2">
        <v>0</v>
      </c>
      <c r="J4" s="2">
        <v>0.05</v>
      </c>
    </row>
    <row r="5" spans="1:19">
      <c r="A5" s="3">
        <v>24</v>
      </c>
      <c r="B5" s="4">
        <v>38645</v>
      </c>
      <c r="C5" s="2">
        <v>7.87</v>
      </c>
      <c r="D5" s="2">
        <v>8.14</v>
      </c>
      <c r="E5" s="2">
        <v>5.0599999999999996</v>
      </c>
      <c r="F5" s="2">
        <v>1.7</v>
      </c>
      <c r="G5" s="7"/>
      <c r="H5" s="7"/>
      <c r="I5" s="2">
        <v>0.01</v>
      </c>
      <c r="J5" s="2">
        <v>0.03</v>
      </c>
    </row>
    <row r="6" spans="1:19">
      <c r="A6" s="3">
        <v>32</v>
      </c>
      <c r="B6" s="4">
        <v>38653</v>
      </c>
      <c r="C6" s="2">
        <v>8.1</v>
      </c>
      <c r="D6" s="2">
        <v>9.32</v>
      </c>
      <c r="E6" s="2">
        <v>7.11</v>
      </c>
      <c r="F6" s="2">
        <v>1.95</v>
      </c>
      <c r="G6" s="7"/>
      <c r="H6" s="7"/>
      <c r="I6" s="2">
        <v>0.01</v>
      </c>
      <c r="J6" s="2">
        <v>0.04</v>
      </c>
    </row>
    <row r="7" spans="1:19">
      <c r="A7" s="3">
        <v>38</v>
      </c>
      <c r="B7" s="4">
        <v>38659</v>
      </c>
      <c r="C7" s="2">
        <v>7.9</v>
      </c>
      <c r="D7" s="2">
        <v>8.14</v>
      </c>
      <c r="E7" s="2">
        <v>6.4</v>
      </c>
      <c r="F7" s="2">
        <v>1.02</v>
      </c>
      <c r="G7" s="7"/>
      <c r="H7" s="7"/>
      <c r="I7" s="2">
        <v>0.24</v>
      </c>
      <c r="J7" s="2">
        <v>1.75</v>
      </c>
    </row>
    <row r="8" spans="1:19">
      <c r="A8" s="3">
        <v>45</v>
      </c>
      <c r="B8" s="4">
        <v>38666</v>
      </c>
      <c r="C8" s="2">
        <v>4.9800000000000004</v>
      </c>
      <c r="D8" s="2">
        <v>8.81</v>
      </c>
      <c r="E8" s="2">
        <v>5.17</v>
      </c>
      <c r="F8" s="2">
        <v>0.99</v>
      </c>
      <c r="G8" s="7"/>
      <c r="H8" s="7"/>
      <c r="I8" s="2">
        <v>0.12</v>
      </c>
      <c r="J8" s="2">
        <v>1.5</v>
      </c>
    </row>
    <row r="9" spans="1:19">
      <c r="A9" s="3">
        <v>53</v>
      </c>
      <c r="B9" s="5">
        <v>38674</v>
      </c>
      <c r="C9" s="2">
        <v>6.53</v>
      </c>
      <c r="D9" s="2">
        <v>8.39</v>
      </c>
      <c r="E9" s="2">
        <v>4.93</v>
      </c>
      <c r="F9" s="2">
        <v>1</v>
      </c>
      <c r="G9" s="7"/>
      <c r="H9" s="7"/>
      <c r="I9" s="2">
        <v>0.11</v>
      </c>
      <c r="J9" s="2">
        <v>1.21</v>
      </c>
    </row>
    <row r="10" spans="1:19">
      <c r="A10" s="3">
        <v>58</v>
      </c>
      <c r="B10" s="4">
        <v>38679</v>
      </c>
      <c r="C10" s="2">
        <v>6.55</v>
      </c>
      <c r="D10" s="2">
        <v>8.32</v>
      </c>
      <c r="E10" s="2">
        <v>4.82</v>
      </c>
      <c r="F10" s="2">
        <v>1.4</v>
      </c>
      <c r="G10" s="7"/>
      <c r="H10" s="7"/>
      <c r="I10" s="2">
        <v>0.06</v>
      </c>
      <c r="J10" s="2">
        <v>1.08</v>
      </c>
    </row>
    <row r="11" spans="1:19">
      <c r="A11" s="3">
        <v>63</v>
      </c>
      <c r="B11" s="4">
        <v>38684</v>
      </c>
      <c r="C11" s="2">
        <v>6.53</v>
      </c>
      <c r="D11" s="2"/>
      <c r="E11" s="2">
        <v>4.55</v>
      </c>
      <c r="F11" s="2"/>
      <c r="G11" s="7"/>
      <c r="H11" s="7"/>
      <c r="I11" s="2"/>
      <c r="J11" s="2"/>
    </row>
    <row r="12" spans="1:19">
      <c r="A12" s="3">
        <v>81</v>
      </c>
      <c r="B12" s="4">
        <v>38702</v>
      </c>
      <c r="C12" s="2">
        <v>8.02</v>
      </c>
      <c r="D12" s="2">
        <v>9.07</v>
      </c>
      <c r="E12" s="2">
        <v>8.9499999999999993</v>
      </c>
      <c r="F12" s="2">
        <v>1.5</v>
      </c>
      <c r="G12" s="7">
        <v>21.4</v>
      </c>
      <c r="H12" s="7">
        <v>22.8</v>
      </c>
      <c r="I12" s="2">
        <v>0.15</v>
      </c>
      <c r="J12" s="2">
        <v>2.96</v>
      </c>
    </row>
    <row r="13" spans="1:19">
      <c r="A13" s="3">
        <v>88</v>
      </c>
      <c r="B13" s="4">
        <v>38709</v>
      </c>
      <c r="C13" s="2">
        <v>8.3699999999999992</v>
      </c>
      <c r="D13" s="2">
        <v>8.99</v>
      </c>
      <c r="E13" s="2">
        <v>7.77</v>
      </c>
      <c r="F13" s="2">
        <v>0.41</v>
      </c>
      <c r="G13" s="7">
        <v>22.1</v>
      </c>
      <c r="H13" s="7">
        <v>20.8</v>
      </c>
      <c r="I13" s="2">
        <v>0.12</v>
      </c>
      <c r="J13" s="2">
        <v>1.41</v>
      </c>
    </row>
    <row r="14" spans="1:19">
      <c r="A14" s="3">
        <v>95</v>
      </c>
      <c r="B14" s="4">
        <v>38716</v>
      </c>
      <c r="C14" s="2">
        <v>8.17</v>
      </c>
      <c r="D14" s="2">
        <v>8.61</v>
      </c>
      <c r="E14" s="2">
        <v>6.63</v>
      </c>
      <c r="F14" s="2">
        <v>1.8</v>
      </c>
      <c r="G14" s="7">
        <v>23.3</v>
      </c>
      <c r="H14" s="7">
        <v>24</v>
      </c>
      <c r="I14" s="2">
        <v>1.55</v>
      </c>
      <c r="J14" s="2">
        <v>1.5</v>
      </c>
    </row>
    <row r="15" spans="1:19">
      <c r="A15" s="3">
        <v>102</v>
      </c>
      <c r="B15" s="4">
        <v>38723</v>
      </c>
      <c r="C15" s="2">
        <v>8.1300000000000008</v>
      </c>
      <c r="D15" s="2">
        <v>9.1</v>
      </c>
      <c r="E15" s="2">
        <v>7.29</v>
      </c>
      <c r="F15" s="2">
        <v>1.38</v>
      </c>
      <c r="G15" s="7">
        <v>21.5</v>
      </c>
      <c r="H15" s="7">
        <v>24.6</v>
      </c>
      <c r="I15" s="2">
        <v>7.0000000000000007E-2</v>
      </c>
      <c r="J15" s="2">
        <v>0.78</v>
      </c>
    </row>
    <row r="16" spans="1:19">
      <c r="A16" s="3">
        <v>109</v>
      </c>
      <c r="B16" s="4">
        <v>38730</v>
      </c>
      <c r="C16" s="2">
        <v>8.3800000000000008</v>
      </c>
      <c r="D16" s="2">
        <v>9.19</v>
      </c>
      <c r="E16" s="2">
        <v>6.52</v>
      </c>
      <c r="F16" s="2">
        <v>2.2200000000000002</v>
      </c>
      <c r="G16" s="7">
        <v>20.2</v>
      </c>
      <c r="H16" s="7">
        <v>23.9</v>
      </c>
      <c r="I16" s="2">
        <v>0.08</v>
      </c>
      <c r="J16" s="2">
        <v>1.05</v>
      </c>
    </row>
    <row r="17" spans="1:10">
      <c r="A17" s="3">
        <v>116</v>
      </c>
      <c r="B17" s="4">
        <v>38737</v>
      </c>
      <c r="C17" s="2">
        <v>8.27</v>
      </c>
      <c r="D17" s="2">
        <v>9.35</v>
      </c>
      <c r="E17" s="2">
        <v>7.2</v>
      </c>
      <c r="F17" s="2">
        <v>1.8</v>
      </c>
      <c r="G17" s="7">
        <v>21.2</v>
      </c>
      <c r="H17" s="7">
        <v>22.3</v>
      </c>
      <c r="I17" s="2">
        <v>0.08</v>
      </c>
      <c r="J17" s="2">
        <v>2.59</v>
      </c>
    </row>
    <row r="18" spans="1:10">
      <c r="A18" s="3">
        <v>123</v>
      </c>
      <c r="B18" s="4">
        <v>38744</v>
      </c>
      <c r="C18" s="2">
        <v>8.3800000000000008</v>
      </c>
      <c r="D18" s="2">
        <v>9.25</v>
      </c>
      <c r="E18" s="2">
        <v>3.26</v>
      </c>
      <c r="F18" s="2">
        <v>1.85</v>
      </c>
      <c r="G18" s="7">
        <v>22.2</v>
      </c>
      <c r="H18" s="7">
        <v>24.3</v>
      </c>
      <c r="I18" s="2">
        <v>0.09</v>
      </c>
      <c r="J18" s="2">
        <v>1.1200000000000001</v>
      </c>
    </row>
    <row r="19" spans="1:10">
      <c r="A19" s="3">
        <v>130</v>
      </c>
      <c r="B19" s="4">
        <v>38751</v>
      </c>
      <c r="C19" s="2">
        <v>8.48</v>
      </c>
      <c r="D19" s="2">
        <v>9.33</v>
      </c>
      <c r="E19" s="2">
        <v>6.55</v>
      </c>
      <c r="F19" s="2">
        <v>1.82</v>
      </c>
      <c r="G19" s="7">
        <v>22</v>
      </c>
      <c r="H19" s="7">
        <v>24.3</v>
      </c>
      <c r="I19" s="2">
        <v>0.04</v>
      </c>
      <c r="J19" s="2">
        <v>1.1299999999999999</v>
      </c>
    </row>
    <row r="20" spans="1:10">
      <c r="A20" s="3">
        <v>137</v>
      </c>
      <c r="B20" s="4">
        <v>38758</v>
      </c>
      <c r="C20" s="2">
        <v>8.56</v>
      </c>
      <c r="D20" s="2">
        <v>9.5500000000000007</v>
      </c>
      <c r="E20" s="2">
        <v>3.95</v>
      </c>
      <c r="F20" s="2">
        <v>1.1000000000000001</v>
      </c>
      <c r="G20" s="7">
        <v>21.6</v>
      </c>
      <c r="H20" s="7">
        <v>23.8</v>
      </c>
      <c r="I20" s="2">
        <v>0.06</v>
      </c>
      <c r="J20" s="2">
        <v>1.02</v>
      </c>
    </row>
    <row r="21" spans="1:10">
      <c r="A21" s="3">
        <v>143</v>
      </c>
      <c r="B21" s="4">
        <v>38764</v>
      </c>
      <c r="C21" s="2">
        <v>8.5</v>
      </c>
      <c r="D21" s="2">
        <v>9.44</v>
      </c>
      <c r="E21" s="2">
        <v>4.28</v>
      </c>
      <c r="F21" s="2">
        <v>0.62</v>
      </c>
      <c r="G21" s="7">
        <v>20.399999999999999</v>
      </c>
      <c r="H21" s="7">
        <v>24.2</v>
      </c>
      <c r="I21" s="2">
        <v>0.11</v>
      </c>
      <c r="J21" s="2">
        <v>1.1499999999999999</v>
      </c>
    </row>
    <row r="22" spans="1:10">
      <c r="A22" s="3">
        <v>151</v>
      </c>
      <c r="B22" s="4">
        <v>38772</v>
      </c>
      <c r="C22" s="2">
        <v>8.7799999999999994</v>
      </c>
      <c r="D22" s="2">
        <v>9.24</v>
      </c>
      <c r="E22" s="2">
        <v>4.0199999999999996</v>
      </c>
      <c r="F22" s="2">
        <v>0.61</v>
      </c>
      <c r="G22" s="7">
        <v>21.2</v>
      </c>
      <c r="H22" s="7">
        <v>23.4</v>
      </c>
      <c r="I22" s="2">
        <v>0.11</v>
      </c>
      <c r="J22" s="2">
        <v>1.33</v>
      </c>
    </row>
    <row r="23" spans="1:10">
      <c r="A23" s="3">
        <v>158</v>
      </c>
      <c r="B23" s="4">
        <v>38779</v>
      </c>
      <c r="C23" s="2">
        <v>8.33</v>
      </c>
      <c r="D23" s="2">
        <v>9.27</v>
      </c>
      <c r="E23" s="2">
        <v>8.5399999999999991</v>
      </c>
      <c r="F23" s="2">
        <v>1.8</v>
      </c>
      <c r="G23" s="7">
        <v>21.5</v>
      </c>
      <c r="H23" s="7">
        <v>23.7</v>
      </c>
      <c r="I23" s="2">
        <v>0.12</v>
      </c>
      <c r="J23" s="2">
        <v>1.43</v>
      </c>
    </row>
    <row r="24" spans="1:10">
      <c r="A24" s="3">
        <v>165</v>
      </c>
      <c r="B24" s="4">
        <v>38786</v>
      </c>
      <c r="C24" s="2">
        <v>8.32</v>
      </c>
      <c r="D24" s="2">
        <v>9.02</v>
      </c>
      <c r="E24" s="2">
        <v>8.9</v>
      </c>
      <c r="F24" s="2">
        <v>1.5</v>
      </c>
      <c r="G24" s="7">
        <v>21.5</v>
      </c>
      <c r="H24" s="7">
        <v>25.1</v>
      </c>
      <c r="I24" s="2">
        <v>0.25</v>
      </c>
      <c r="J24" s="2">
        <v>1.68</v>
      </c>
    </row>
    <row r="25" spans="1:10">
      <c r="A25" s="3">
        <v>172</v>
      </c>
      <c r="B25" s="4">
        <v>38793</v>
      </c>
      <c r="C25" s="2">
        <v>8.2899999999999991</v>
      </c>
      <c r="D25" s="2">
        <v>9.2799999999999994</v>
      </c>
      <c r="E25" s="2">
        <v>9.76</v>
      </c>
      <c r="F25" s="2">
        <v>1</v>
      </c>
      <c r="G25" s="7">
        <v>23</v>
      </c>
      <c r="H25" s="7">
        <v>24.4</v>
      </c>
      <c r="I25" s="2">
        <v>0.18</v>
      </c>
      <c r="J25" s="2">
        <v>1.31</v>
      </c>
    </row>
    <row r="26" spans="1:10">
      <c r="A26" s="3">
        <v>179</v>
      </c>
      <c r="B26" s="4">
        <v>38800</v>
      </c>
      <c r="C26" s="2">
        <v>8.23</v>
      </c>
      <c r="D26" s="2">
        <v>9.32</v>
      </c>
      <c r="E26" s="2">
        <v>7.82</v>
      </c>
      <c r="F26" s="2">
        <v>1.5</v>
      </c>
      <c r="G26" s="7">
        <v>23.2</v>
      </c>
      <c r="H26" s="7">
        <v>24</v>
      </c>
      <c r="I26" s="2">
        <v>0.1</v>
      </c>
      <c r="J26" s="2">
        <v>1.1200000000000001</v>
      </c>
    </row>
    <row r="27" spans="1:10">
      <c r="A27" s="3">
        <v>186</v>
      </c>
      <c r="B27" s="4">
        <v>38807</v>
      </c>
      <c r="C27" s="2">
        <v>8.32</v>
      </c>
      <c r="D27" s="2">
        <v>8.9700000000000006</v>
      </c>
      <c r="E27" s="2"/>
      <c r="F27" s="2">
        <v>3.15</v>
      </c>
      <c r="G27" s="7">
        <v>24.1</v>
      </c>
      <c r="H27" s="7">
        <v>21.8</v>
      </c>
      <c r="I27" s="2">
        <v>0.14000000000000001</v>
      </c>
      <c r="J27" s="2">
        <v>2.0099999999999998</v>
      </c>
    </row>
    <row r="28" spans="1:10">
      <c r="A28" s="3">
        <v>193</v>
      </c>
      <c r="B28" s="4">
        <v>38814</v>
      </c>
      <c r="C28" s="2">
        <v>8.26</v>
      </c>
      <c r="D28" s="2">
        <v>9.1199999999999992</v>
      </c>
      <c r="E28" s="2"/>
      <c r="F28" s="2"/>
      <c r="G28" s="7">
        <v>23.4</v>
      </c>
      <c r="H28" s="7">
        <v>23.7</v>
      </c>
      <c r="I28" s="2">
        <v>0.1</v>
      </c>
      <c r="J28" s="2">
        <v>1.97</v>
      </c>
    </row>
    <row r="29" spans="1:10">
      <c r="A29" s="3">
        <v>200</v>
      </c>
      <c r="B29" s="4">
        <v>38821</v>
      </c>
      <c r="C29" s="2">
        <v>8.34</v>
      </c>
      <c r="D29" s="2">
        <v>9.11</v>
      </c>
      <c r="E29" s="2">
        <v>7.57</v>
      </c>
      <c r="F29" s="2">
        <v>1.1399999999999999</v>
      </c>
      <c r="G29" s="7">
        <v>23.2</v>
      </c>
      <c r="H29" s="7">
        <v>22.6</v>
      </c>
      <c r="I29" s="2">
        <v>0.1</v>
      </c>
      <c r="J29" s="2">
        <v>1.61</v>
      </c>
    </row>
    <row r="30" spans="1:10">
      <c r="A30" s="3">
        <v>207</v>
      </c>
      <c r="B30" s="4">
        <v>38828</v>
      </c>
      <c r="C30" s="2">
        <v>8.23</v>
      </c>
      <c r="D30" s="2">
        <v>8.8699999999999992</v>
      </c>
      <c r="E30" s="2">
        <v>7.66</v>
      </c>
      <c r="F30" s="2">
        <v>3.51</v>
      </c>
      <c r="G30" s="7">
        <v>23.9</v>
      </c>
      <c r="H30" s="7">
        <v>21.4</v>
      </c>
      <c r="I30" s="2">
        <v>0.11</v>
      </c>
      <c r="J30" s="2">
        <v>1.73</v>
      </c>
    </row>
    <row r="31" spans="1:10">
      <c r="A31" s="3">
        <v>214</v>
      </c>
      <c r="B31" s="4">
        <v>38835</v>
      </c>
      <c r="C31" s="2">
        <v>8.15</v>
      </c>
      <c r="D31" s="2">
        <v>8.98</v>
      </c>
      <c r="E31" s="2">
        <v>7.92</v>
      </c>
      <c r="F31" s="2">
        <v>1.8</v>
      </c>
      <c r="G31" s="7">
        <v>23.2</v>
      </c>
      <c r="H31" s="7">
        <v>22.5</v>
      </c>
      <c r="I31" s="2">
        <v>0.18</v>
      </c>
      <c r="J31" s="2">
        <v>2.1</v>
      </c>
    </row>
    <row r="32" spans="1:10">
      <c r="A32" s="3">
        <v>220</v>
      </c>
      <c r="B32" s="4">
        <v>38841</v>
      </c>
      <c r="C32" s="2">
        <v>8.26</v>
      </c>
      <c r="D32" s="2">
        <v>9.0399999999999991</v>
      </c>
      <c r="E32" s="2">
        <v>8.0299999999999994</v>
      </c>
      <c r="F32" s="2">
        <v>1.43</v>
      </c>
      <c r="G32" s="7">
        <v>23.9</v>
      </c>
      <c r="H32" s="7">
        <v>21.7</v>
      </c>
      <c r="I32" s="2">
        <v>0.16</v>
      </c>
      <c r="J32" s="2">
        <v>1.43</v>
      </c>
    </row>
    <row r="33" spans="1:10">
      <c r="A33" s="3">
        <v>228</v>
      </c>
      <c r="B33" s="4">
        <v>38849</v>
      </c>
      <c r="C33" s="2">
        <v>8.2200000000000006</v>
      </c>
      <c r="D33" s="2">
        <v>8.74</v>
      </c>
      <c r="E33" s="2">
        <v>7.64</v>
      </c>
      <c r="F33" s="2">
        <v>0.85</v>
      </c>
      <c r="G33" s="7">
        <v>23.7</v>
      </c>
      <c r="H33" s="7">
        <v>22.3</v>
      </c>
      <c r="I33" s="2">
        <v>0.39</v>
      </c>
      <c r="J33" s="2">
        <v>2.08</v>
      </c>
    </row>
    <row r="34" spans="1:10">
      <c r="A34" s="3">
        <v>235</v>
      </c>
      <c r="B34" s="4">
        <v>38856</v>
      </c>
      <c r="C34" s="2">
        <v>8.01</v>
      </c>
      <c r="D34" s="2">
        <v>8.6199999999999992</v>
      </c>
      <c r="E34" s="2">
        <v>7.87</v>
      </c>
      <c r="F34" s="2">
        <v>2.44</v>
      </c>
      <c r="G34" s="7">
        <v>23.2</v>
      </c>
      <c r="H34" s="7">
        <v>22.4</v>
      </c>
      <c r="I34" s="2">
        <v>0.19</v>
      </c>
      <c r="J34" s="2">
        <v>1.91</v>
      </c>
    </row>
    <row r="35" spans="1:10">
      <c r="A35" s="3">
        <v>242</v>
      </c>
      <c r="B35" s="4">
        <v>38863</v>
      </c>
      <c r="C35" s="2">
        <v>8.18</v>
      </c>
      <c r="D35" s="2">
        <v>8.5299999999999994</v>
      </c>
      <c r="E35" s="2">
        <v>7.43</v>
      </c>
      <c r="F35" s="2">
        <v>1.2</v>
      </c>
      <c r="G35" s="7">
        <v>23.8</v>
      </c>
      <c r="H35" s="7">
        <v>23.5</v>
      </c>
      <c r="I35" s="2">
        <v>0.21</v>
      </c>
      <c r="J35" s="2">
        <v>1.84</v>
      </c>
    </row>
    <row r="36" spans="1:10">
      <c r="A36" s="3">
        <v>249</v>
      </c>
      <c r="B36" s="4">
        <v>38870</v>
      </c>
      <c r="C36" s="2">
        <v>8.15</v>
      </c>
      <c r="D36" s="2">
        <v>8.6199999999999992</v>
      </c>
      <c r="E36" s="2">
        <v>7.4</v>
      </c>
      <c r="F36" s="2">
        <v>1.35</v>
      </c>
      <c r="G36" s="7">
        <v>24.2</v>
      </c>
      <c r="H36" s="7">
        <v>22.3</v>
      </c>
      <c r="I36" s="2">
        <v>0.15</v>
      </c>
      <c r="J36" s="2">
        <v>2.15</v>
      </c>
    </row>
    <row r="37" spans="1:10">
      <c r="A37" s="3">
        <v>256</v>
      </c>
      <c r="B37" s="23">
        <v>38877</v>
      </c>
      <c r="C37" s="2">
        <v>7.96</v>
      </c>
      <c r="D37" s="2">
        <v>8.58</v>
      </c>
      <c r="E37" s="2">
        <v>8.01</v>
      </c>
      <c r="F37" s="2">
        <v>1.07</v>
      </c>
      <c r="G37" s="7">
        <v>23.8</v>
      </c>
      <c r="H37" s="7">
        <v>21.8</v>
      </c>
      <c r="I37" s="2">
        <v>0.31</v>
      </c>
      <c r="J37" s="2">
        <v>2.91</v>
      </c>
    </row>
    <row r="38" spans="1:10">
      <c r="A38" s="3">
        <v>263</v>
      </c>
      <c r="B38" s="4">
        <v>38884</v>
      </c>
      <c r="C38" s="2">
        <v>7.71</v>
      </c>
      <c r="D38" s="2">
        <v>8.56</v>
      </c>
      <c r="E38" s="2">
        <v>8.15</v>
      </c>
      <c r="F38" s="2">
        <v>0.68</v>
      </c>
      <c r="G38" s="7">
        <v>23.6</v>
      </c>
      <c r="H38" s="7">
        <v>23</v>
      </c>
      <c r="I38" s="2">
        <v>0.21</v>
      </c>
      <c r="J38" s="2">
        <v>2.83</v>
      </c>
    </row>
    <row r="39" spans="1:10">
      <c r="A39" s="3">
        <v>270</v>
      </c>
      <c r="B39" s="4">
        <v>38891</v>
      </c>
      <c r="C39" s="2">
        <v>7.97</v>
      </c>
      <c r="D39" s="2">
        <v>7.94</v>
      </c>
      <c r="E39" s="2">
        <v>6.67</v>
      </c>
      <c r="F39" s="2">
        <v>0.79</v>
      </c>
      <c r="G39" s="7">
        <v>32</v>
      </c>
      <c r="H39" s="7">
        <v>23.6</v>
      </c>
      <c r="I39" s="2">
        <v>0.26</v>
      </c>
      <c r="J39" s="2">
        <v>2.14</v>
      </c>
    </row>
    <row r="40" spans="1:10">
      <c r="A40" s="3">
        <v>277</v>
      </c>
      <c r="B40" s="4">
        <v>38898</v>
      </c>
      <c r="C40" s="2">
        <v>8.15</v>
      </c>
      <c r="D40" s="2">
        <v>7.77</v>
      </c>
      <c r="E40" s="2">
        <v>6.43</v>
      </c>
      <c r="F40" s="2">
        <v>0.7</v>
      </c>
      <c r="G40" s="7">
        <v>26.4</v>
      </c>
      <c r="H40" s="7">
        <v>24.8</v>
      </c>
      <c r="I40" s="2">
        <v>0.28000000000000003</v>
      </c>
      <c r="J40" s="2">
        <v>3.15</v>
      </c>
    </row>
    <row r="41" spans="1:10">
      <c r="A41" s="3">
        <v>284</v>
      </c>
      <c r="B41" s="4">
        <v>38905</v>
      </c>
      <c r="C41" s="2">
        <v>8.26</v>
      </c>
      <c r="D41" s="2">
        <v>7.63</v>
      </c>
      <c r="E41" s="2">
        <v>6.21</v>
      </c>
      <c r="F41" s="2">
        <v>0.81</v>
      </c>
      <c r="G41" s="7">
        <v>25.5</v>
      </c>
      <c r="H41" s="7">
        <v>23.1</v>
      </c>
      <c r="I41" s="2">
        <v>0.52</v>
      </c>
      <c r="J41" s="2">
        <v>2.0099999999999998</v>
      </c>
    </row>
    <row r="42" spans="1:10">
      <c r="A42" s="3">
        <v>291</v>
      </c>
      <c r="B42" s="4">
        <v>38912</v>
      </c>
      <c r="C42" s="2">
        <v>8.1300000000000008</v>
      </c>
      <c r="D42" s="2"/>
      <c r="E42" s="2">
        <v>5.65</v>
      </c>
      <c r="F42" s="2"/>
      <c r="G42" s="7">
        <v>24.6</v>
      </c>
      <c r="H42" s="7"/>
      <c r="I42" s="2"/>
      <c r="J42" s="2"/>
    </row>
    <row r="43" spans="1:10">
      <c r="A43" s="3">
        <v>298</v>
      </c>
      <c r="B43" s="4">
        <v>38919</v>
      </c>
      <c r="C43" s="2">
        <v>7.44</v>
      </c>
      <c r="D43" s="2">
        <v>8.1199999999999992</v>
      </c>
      <c r="E43" s="2">
        <v>7.29</v>
      </c>
      <c r="F43" s="2">
        <v>1.1000000000000001</v>
      </c>
      <c r="G43" s="7">
        <v>24.7</v>
      </c>
      <c r="H43" s="7">
        <v>23</v>
      </c>
      <c r="I43" s="2">
        <v>0.18</v>
      </c>
      <c r="J43" s="2">
        <v>1.78</v>
      </c>
    </row>
    <row r="44" spans="1:10">
      <c r="A44" s="3">
        <v>305</v>
      </c>
      <c r="B44" s="4">
        <v>38926</v>
      </c>
      <c r="C44" s="2">
        <v>7.24</v>
      </c>
      <c r="D44" s="2">
        <v>8.17</v>
      </c>
      <c r="E44" s="2">
        <v>6.96</v>
      </c>
      <c r="F44" s="2">
        <v>1.1100000000000001</v>
      </c>
      <c r="G44" s="7">
        <v>24.8</v>
      </c>
      <c r="H44" s="7">
        <v>24.4</v>
      </c>
      <c r="I44" s="2">
        <v>0.04</v>
      </c>
      <c r="J44" s="2">
        <v>1.42</v>
      </c>
    </row>
    <row r="45" spans="1:10">
      <c r="A45" s="3">
        <v>312</v>
      </c>
      <c r="B45" s="4">
        <v>38933</v>
      </c>
      <c r="C45" s="2"/>
      <c r="D45" s="2">
        <v>8.51</v>
      </c>
      <c r="E45" s="2"/>
      <c r="F45" s="2">
        <v>0.74</v>
      </c>
      <c r="G45" s="7"/>
      <c r="H45" s="7">
        <v>23.2</v>
      </c>
      <c r="I45" s="2">
        <v>0.21</v>
      </c>
      <c r="J45" s="2">
        <v>1.77</v>
      </c>
    </row>
    <row r="46" spans="1:10">
      <c r="A46" s="3">
        <v>319</v>
      </c>
      <c r="B46" s="4">
        <v>38940</v>
      </c>
      <c r="C46" s="2">
        <v>7.58</v>
      </c>
      <c r="D46" s="2">
        <v>8.4</v>
      </c>
      <c r="E46" s="2">
        <v>6.85</v>
      </c>
      <c r="F46" s="2">
        <v>1.27</v>
      </c>
      <c r="G46" s="7">
        <v>25.3</v>
      </c>
      <c r="H46" s="7">
        <v>21.1</v>
      </c>
      <c r="I46" s="2">
        <v>0.1</v>
      </c>
      <c r="J46" s="2">
        <v>1.52</v>
      </c>
    </row>
    <row r="47" spans="1:10">
      <c r="A47" s="3">
        <v>326</v>
      </c>
      <c r="B47" s="4">
        <v>38947</v>
      </c>
      <c r="C47" s="2">
        <v>7.74</v>
      </c>
      <c r="D47" s="2">
        <v>8.59</v>
      </c>
      <c r="E47" s="2">
        <v>6.16</v>
      </c>
      <c r="F47" s="2">
        <v>0.51</v>
      </c>
      <c r="G47" s="7">
        <v>26.6</v>
      </c>
      <c r="H47" s="7">
        <v>24.4</v>
      </c>
      <c r="I47" s="2">
        <v>0.33</v>
      </c>
      <c r="J47" s="2">
        <v>1.97</v>
      </c>
    </row>
    <row r="48" spans="1:10">
      <c r="A48" s="3">
        <v>333</v>
      </c>
      <c r="B48" s="4">
        <v>38954</v>
      </c>
      <c r="C48" s="2">
        <v>7.98</v>
      </c>
      <c r="D48" s="2"/>
      <c r="E48" s="2">
        <v>7.44</v>
      </c>
      <c r="F48" s="2"/>
      <c r="G48" s="7">
        <v>24.9</v>
      </c>
      <c r="H48" s="7"/>
      <c r="I48" s="2"/>
      <c r="J48" s="2"/>
    </row>
    <row r="49" spans="1:10">
      <c r="A49" s="3">
        <v>339</v>
      </c>
      <c r="B49" s="4">
        <v>38960</v>
      </c>
      <c r="C49" s="2">
        <v>7.75</v>
      </c>
      <c r="D49" s="2"/>
      <c r="E49" s="2">
        <v>6.95</v>
      </c>
      <c r="F49" s="2"/>
      <c r="G49" s="7">
        <v>24.5</v>
      </c>
      <c r="H49" s="7"/>
      <c r="I49" s="2"/>
      <c r="J49" s="2"/>
    </row>
    <row r="50" spans="1:10">
      <c r="A50" s="3">
        <v>347</v>
      </c>
      <c r="B50" s="4">
        <v>38968</v>
      </c>
      <c r="C50" s="2">
        <v>8.5299999999999994</v>
      </c>
      <c r="D50" s="2">
        <v>9.42</v>
      </c>
      <c r="E50" s="2">
        <v>7.96</v>
      </c>
      <c r="F50" s="2">
        <v>1.41</v>
      </c>
      <c r="G50" s="7">
        <v>23.3</v>
      </c>
      <c r="H50" s="7">
        <v>22.3</v>
      </c>
      <c r="I50" s="2">
        <v>0.14000000000000001</v>
      </c>
      <c r="J50" s="2">
        <v>1.32</v>
      </c>
    </row>
    <row r="51" spans="1:10">
      <c r="A51" s="3">
        <v>353</v>
      </c>
      <c r="B51" s="4">
        <v>38974</v>
      </c>
      <c r="C51" s="2">
        <v>8.4700000000000006</v>
      </c>
      <c r="D51" s="2"/>
      <c r="E51" s="2">
        <v>7.22</v>
      </c>
      <c r="F51" s="2">
        <v>1.82</v>
      </c>
      <c r="G51" s="7">
        <v>24.1</v>
      </c>
      <c r="H51" s="7">
        <v>2</v>
      </c>
      <c r="I51" s="2">
        <v>0.1</v>
      </c>
      <c r="J51" s="2">
        <v>1.03</v>
      </c>
    </row>
    <row r="52" spans="1:10">
      <c r="A52" s="3">
        <v>361</v>
      </c>
      <c r="B52" s="4">
        <v>38982</v>
      </c>
      <c r="C52" s="2">
        <v>8.24</v>
      </c>
      <c r="D52" s="2">
        <v>9.19</v>
      </c>
      <c r="E52" s="2">
        <v>8.77</v>
      </c>
      <c r="F52" s="2">
        <v>1.1000000000000001</v>
      </c>
      <c r="G52" s="7">
        <v>21.7</v>
      </c>
      <c r="H52" s="7">
        <v>21.5</v>
      </c>
      <c r="I52" s="2">
        <v>0.14000000000000001</v>
      </c>
      <c r="J52" s="2">
        <v>1.61</v>
      </c>
    </row>
    <row r="53" spans="1:10">
      <c r="A53" s="3">
        <v>368</v>
      </c>
      <c r="B53" s="4">
        <v>38989</v>
      </c>
      <c r="C53" s="2">
        <v>7.46</v>
      </c>
      <c r="D53" s="2">
        <v>9.16</v>
      </c>
      <c r="E53" s="2">
        <v>9.3699999999999992</v>
      </c>
      <c r="F53" s="2">
        <v>3.16</v>
      </c>
      <c r="G53" s="7">
        <v>22.8</v>
      </c>
      <c r="H53" s="7">
        <v>21.7</v>
      </c>
      <c r="I53" s="2">
        <v>0.16</v>
      </c>
      <c r="J53" s="2">
        <v>1.92</v>
      </c>
    </row>
    <row r="54" spans="1:10">
      <c r="A54" s="3">
        <v>375</v>
      </c>
      <c r="B54" s="4">
        <v>38996</v>
      </c>
      <c r="C54" s="2">
        <v>8.2100000000000009</v>
      </c>
      <c r="D54" s="2">
        <v>9.5</v>
      </c>
      <c r="E54" s="2">
        <v>7.53</v>
      </c>
      <c r="F54" s="2">
        <v>2</v>
      </c>
      <c r="G54" s="7">
        <v>23</v>
      </c>
      <c r="H54" s="7">
        <v>23</v>
      </c>
      <c r="I54" s="2">
        <v>0.08</v>
      </c>
      <c r="J54" s="2">
        <v>1.33</v>
      </c>
    </row>
    <row r="55" spans="1:10">
      <c r="A55" s="3">
        <v>382</v>
      </c>
      <c r="B55" s="4">
        <v>39003</v>
      </c>
      <c r="C55" s="2">
        <v>8.15</v>
      </c>
      <c r="D55" s="2">
        <v>8.86</v>
      </c>
      <c r="E55" s="2">
        <v>11.83</v>
      </c>
      <c r="F55" s="2">
        <v>2.4</v>
      </c>
      <c r="G55" s="7">
        <v>24.1</v>
      </c>
      <c r="H55" s="7">
        <v>22</v>
      </c>
      <c r="I55" s="2">
        <v>0.19</v>
      </c>
      <c r="J55" s="2">
        <v>2.06</v>
      </c>
    </row>
    <row r="56" spans="1:10">
      <c r="A56" s="3">
        <v>389</v>
      </c>
      <c r="B56" s="4">
        <v>39010</v>
      </c>
      <c r="C56" s="2">
        <v>8.1300000000000008</v>
      </c>
      <c r="D56" s="2">
        <v>8.92</v>
      </c>
      <c r="E56" s="2">
        <v>7.47</v>
      </c>
      <c r="F56" s="2">
        <v>2.2599999999999998</v>
      </c>
      <c r="G56" s="7">
        <v>22.7</v>
      </c>
      <c r="H56" s="7">
        <v>21.6</v>
      </c>
      <c r="I56" s="2">
        <v>0.14000000000000001</v>
      </c>
      <c r="J56" s="2">
        <v>1.74</v>
      </c>
    </row>
    <row r="57" spans="1:10">
      <c r="A57" s="3">
        <v>396</v>
      </c>
      <c r="B57" s="4">
        <v>39017</v>
      </c>
      <c r="C57" s="2">
        <v>8.14</v>
      </c>
      <c r="D57" s="2">
        <v>8.8800000000000008</v>
      </c>
      <c r="E57" s="2">
        <v>7.61</v>
      </c>
      <c r="F57" s="2">
        <v>1.82</v>
      </c>
      <c r="G57" s="7">
        <v>23.2</v>
      </c>
      <c r="H57" s="7">
        <v>21</v>
      </c>
      <c r="I57" s="2">
        <v>0.19</v>
      </c>
      <c r="J57" s="2">
        <v>2.08</v>
      </c>
    </row>
    <row r="58" spans="1:10">
      <c r="A58" s="3">
        <v>403</v>
      </c>
      <c r="B58" s="4">
        <v>39024</v>
      </c>
      <c r="C58" s="2">
        <v>8.1</v>
      </c>
      <c r="D58" s="2">
        <v>8.92</v>
      </c>
      <c r="E58" s="2"/>
      <c r="F58" s="2"/>
      <c r="G58" s="7">
        <v>21.3</v>
      </c>
      <c r="H58" s="7"/>
      <c r="I58" s="2">
        <v>1.4999999999999999E-2</v>
      </c>
      <c r="J58" s="2">
        <v>1.1399999999999999</v>
      </c>
    </row>
    <row r="59" spans="1:10">
      <c r="A59" s="3">
        <v>409</v>
      </c>
      <c r="B59" s="4">
        <v>39030</v>
      </c>
      <c r="C59" s="2">
        <v>8.23</v>
      </c>
      <c r="D59" s="2">
        <v>8.33</v>
      </c>
      <c r="E59" s="2">
        <v>8.17</v>
      </c>
      <c r="F59" s="2">
        <v>0.6</v>
      </c>
      <c r="G59" s="7">
        <v>23.2</v>
      </c>
      <c r="H59" s="7">
        <v>22.5</v>
      </c>
      <c r="I59" s="2">
        <v>0.152</v>
      </c>
      <c r="J59" s="2">
        <v>2.629</v>
      </c>
    </row>
    <row r="60" spans="1:10">
      <c r="A60" s="3">
        <v>413</v>
      </c>
      <c r="B60" s="4">
        <v>39034</v>
      </c>
      <c r="C60" s="2"/>
      <c r="D60" s="2"/>
      <c r="E60" s="2"/>
      <c r="F60" s="2"/>
      <c r="G60" s="7"/>
      <c r="H60" s="7"/>
      <c r="I60" s="2"/>
      <c r="J60" s="2"/>
    </row>
    <row r="61" spans="1:10">
      <c r="A61" s="3">
        <v>417</v>
      </c>
      <c r="B61" s="4">
        <v>39038</v>
      </c>
      <c r="C61" s="2">
        <v>8.0399999999999991</v>
      </c>
      <c r="D61" s="2">
        <v>8.9700000000000006</v>
      </c>
      <c r="E61" s="2">
        <v>8.34</v>
      </c>
      <c r="F61" s="2">
        <v>1.76</v>
      </c>
      <c r="G61" s="7">
        <v>22.4</v>
      </c>
      <c r="H61" s="7">
        <v>21.9</v>
      </c>
      <c r="I61" s="2">
        <v>0.22</v>
      </c>
      <c r="J61" s="2">
        <v>1.74</v>
      </c>
    </row>
    <row r="62" spans="1:10">
      <c r="A62" s="3">
        <v>421</v>
      </c>
      <c r="B62" s="4">
        <v>39042</v>
      </c>
      <c r="C62" s="2">
        <v>7.92</v>
      </c>
      <c r="D62" s="2"/>
      <c r="E62" s="2">
        <v>8.4499999999999993</v>
      </c>
      <c r="F62" s="2"/>
      <c r="G62" s="7">
        <v>21.4</v>
      </c>
      <c r="H62" s="7"/>
      <c r="I62" s="2"/>
      <c r="J62" s="2"/>
    </row>
    <row r="63" spans="1:10">
      <c r="A63" s="3">
        <v>427</v>
      </c>
      <c r="B63" s="4">
        <v>39048</v>
      </c>
      <c r="C63" s="2"/>
      <c r="D63" s="2"/>
      <c r="E63" s="2"/>
      <c r="F63" s="2"/>
      <c r="G63" s="7"/>
      <c r="H63" s="7"/>
      <c r="I63" s="2"/>
      <c r="J63" s="2"/>
    </row>
    <row r="64" spans="1:10">
      <c r="A64" s="3">
        <v>430</v>
      </c>
      <c r="B64" s="4">
        <v>39051</v>
      </c>
      <c r="C64" s="2">
        <v>8.17</v>
      </c>
      <c r="D64" s="2">
        <v>9.82</v>
      </c>
      <c r="E64" s="2"/>
      <c r="F64" s="2">
        <v>1.1000000000000001</v>
      </c>
      <c r="G64" s="7">
        <v>21.6</v>
      </c>
      <c r="H64" s="7">
        <v>22.1</v>
      </c>
      <c r="I64" s="2">
        <v>0.16</v>
      </c>
      <c r="J64" s="2">
        <v>1.25</v>
      </c>
    </row>
    <row r="65" spans="1:10">
      <c r="A65" s="3">
        <v>438</v>
      </c>
      <c r="B65" s="4">
        <v>39059</v>
      </c>
      <c r="C65" s="2">
        <v>8.09</v>
      </c>
      <c r="D65" s="2">
        <v>9.09</v>
      </c>
      <c r="E65" s="2">
        <v>9.1999999999999993</v>
      </c>
      <c r="F65" s="2">
        <v>1.47</v>
      </c>
      <c r="G65" s="7">
        <v>21.9</v>
      </c>
      <c r="H65" s="7">
        <v>20.399999999999999</v>
      </c>
      <c r="I65" s="2">
        <v>0.12</v>
      </c>
      <c r="J65" s="2">
        <v>1.02</v>
      </c>
    </row>
    <row r="66" spans="1:10">
      <c r="A66" s="3">
        <v>441</v>
      </c>
      <c r="B66" s="4">
        <v>39062</v>
      </c>
      <c r="C66" s="2"/>
      <c r="D66" s="2"/>
      <c r="E66" s="2"/>
      <c r="F66" s="2"/>
      <c r="G66" s="7"/>
      <c r="H66" s="7"/>
      <c r="I66" s="2"/>
      <c r="J66" s="2"/>
    </row>
    <row r="67" spans="1:10">
      <c r="A67" s="3">
        <v>452</v>
      </c>
      <c r="B67" s="4">
        <v>39073</v>
      </c>
      <c r="C67" s="2">
        <v>8.0399999999999991</v>
      </c>
      <c r="D67" s="2"/>
      <c r="E67" s="2">
        <v>9.6199999999999992</v>
      </c>
      <c r="F67" s="2"/>
      <c r="G67" s="7">
        <v>21.3</v>
      </c>
      <c r="H67" s="7"/>
      <c r="I67" s="2"/>
      <c r="J67" s="2"/>
    </row>
    <row r="68" spans="1:10">
      <c r="A68" s="3">
        <v>460</v>
      </c>
      <c r="B68" s="4">
        <v>39081</v>
      </c>
      <c r="C68" s="2"/>
      <c r="D68" s="2"/>
      <c r="E68" s="2"/>
      <c r="F68" s="2"/>
      <c r="G68" s="7"/>
      <c r="H68" s="7"/>
      <c r="I68" s="2"/>
      <c r="J68" s="2"/>
    </row>
    <row r="69" spans="1:10">
      <c r="A69" s="3">
        <v>466</v>
      </c>
      <c r="B69" s="4">
        <v>39087</v>
      </c>
      <c r="C69" s="2">
        <v>7.18</v>
      </c>
      <c r="D69" s="2">
        <v>9.18</v>
      </c>
      <c r="E69" s="2">
        <v>9.1199999999999992</v>
      </c>
      <c r="F69" s="2">
        <v>1.55</v>
      </c>
      <c r="G69" s="7">
        <v>22.7</v>
      </c>
      <c r="H69" s="7">
        <v>21.7</v>
      </c>
      <c r="I69" s="2">
        <v>0.19</v>
      </c>
      <c r="J69" s="2">
        <v>1.92</v>
      </c>
    </row>
    <row r="70" spans="1:10">
      <c r="A70" s="3">
        <v>473</v>
      </c>
      <c r="B70" s="4">
        <v>39094</v>
      </c>
      <c r="C70" s="2">
        <v>8.1999999999999993</v>
      </c>
      <c r="D70" s="2"/>
      <c r="E70" s="2">
        <v>8.4</v>
      </c>
      <c r="F70" s="2"/>
      <c r="G70" s="7">
        <v>22.1</v>
      </c>
      <c r="H70" s="7"/>
      <c r="I70" s="2"/>
      <c r="J70" s="2"/>
    </row>
    <row r="71" spans="1:10">
      <c r="A71" s="3">
        <v>477</v>
      </c>
      <c r="B71" s="4">
        <v>39098</v>
      </c>
      <c r="C71" s="2">
        <v>8.08</v>
      </c>
      <c r="D71" s="2"/>
      <c r="E71" s="2">
        <v>8.94</v>
      </c>
      <c r="F71" s="2"/>
      <c r="G71" s="7">
        <v>21.7</v>
      </c>
      <c r="H71" s="7"/>
      <c r="I71" s="2"/>
      <c r="J71" s="2"/>
    </row>
    <row r="72" spans="1:10">
      <c r="A72" s="3">
        <v>487</v>
      </c>
      <c r="B72" s="4">
        <v>39108</v>
      </c>
      <c r="C72" s="2">
        <v>8</v>
      </c>
      <c r="D72" s="2">
        <v>9.43</v>
      </c>
      <c r="E72" s="2">
        <v>8.33</v>
      </c>
      <c r="F72" s="2">
        <v>1.1499999999999999</v>
      </c>
      <c r="G72" s="7">
        <v>22.1</v>
      </c>
      <c r="H72" s="7">
        <v>22.7</v>
      </c>
      <c r="I72" s="2">
        <v>0.08</v>
      </c>
      <c r="J72" s="2">
        <v>1.62</v>
      </c>
    </row>
    <row r="73" spans="1:10">
      <c r="A73" s="3">
        <v>494</v>
      </c>
      <c r="B73" s="4">
        <v>39115</v>
      </c>
      <c r="C73" s="2">
        <v>8.16</v>
      </c>
      <c r="D73" s="2">
        <v>9.2100000000000009</v>
      </c>
      <c r="E73" s="2">
        <v>9.61</v>
      </c>
      <c r="F73" s="2">
        <v>1.74</v>
      </c>
      <c r="G73" s="7">
        <v>22.4</v>
      </c>
      <c r="H73" s="7">
        <v>21.3</v>
      </c>
      <c r="I73" s="2">
        <v>7.0000000000000007E-2</v>
      </c>
      <c r="J73" s="2">
        <v>1.1499999999999999</v>
      </c>
    </row>
    <row r="74" spans="1:10">
      <c r="A74" s="3">
        <v>501</v>
      </c>
      <c r="B74" s="4">
        <v>39122</v>
      </c>
      <c r="C74" s="2">
        <v>8.02</v>
      </c>
      <c r="D74" s="2">
        <v>9.33</v>
      </c>
      <c r="E74" s="2">
        <v>8.82</v>
      </c>
      <c r="F74" s="2">
        <v>0.9</v>
      </c>
      <c r="G74" s="7">
        <v>21.5</v>
      </c>
      <c r="H74" s="7">
        <v>22.4</v>
      </c>
      <c r="I74" s="2">
        <v>0.15</v>
      </c>
      <c r="J74" s="2">
        <v>1.92</v>
      </c>
    </row>
    <row r="75" spans="1:10">
      <c r="A75" s="3">
        <v>504</v>
      </c>
      <c r="B75" s="4">
        <v>39125</v>
      </c>
      <c r="C75" s="2">
        <v>8.17</v>
      </c>
      <c r="D75" s="2">
        <v>9.57</v>
      </c>
      <c r="E75" s="2">
        <v>8.8800000000000008</v>
      </c>
      <c r="F75" s="2">
        <v>0.95</v>
      </c>
      <c r="G75" s="7">
        <v>22.3</v>
      </c>
      <c r="H75" s="7">
        <v>21.3</v>
      </c>
      <c r="I75" s="2">
        <v>0.09</v>
      </c>
      <c r="J75" s="2">
        <v>1.9</v>
      </c>
    </row>
    <row r="76" spans="1:10">
      <c r="A76" s="3">
        <v>508</v>
      </c>
      <c r="B76" s="4">
        <v>39129</v>
      </c>
      <c r="C76" s="2">
        <v>8.1</v>
      </c>
      <c r="D76" s="2">
        <v>9.5299999999999994</v>
      </c>
      <c r="E76" s="2">
        <v>9.51</v>
      </c>
      <c r="F76" s="2">
        <v>0.81</v>
      </c>
      <c r="G76" s="7">
        <v>20.2</v>
      </c>
      <c r="H76" s="7">
        <v>22.6</v>
      </c>
      <c r="I76" s="2">
        <v>0.06</v>
      </c>
      <c r="J76" s="2">
        <v>1.81</v>
      </c>
    </row>
    <row r="77" spans="1:10">
      <c r="A77" s="3">
        <v>515</v>
      </c>
      <c r="B77" s="4">
        <v>39136</v>
      </c>
      <c r="C77" s="2">
        <v>8.16</v>
      </c>
      <c r="D77" s="2">
        <v>9.41</v>
      </c>
      <c r="E77" s="2">
        <v>10.02</v>
      </c>
      <c r="F77" s="2">
        <v>1.71</v>
      </c>
      <c r="G77" s="7">
        <v>21.1</v>
      </c>
      <c r="H77" s="7">
        <v>22</v>
      </c>
      <c r="I77" s="2">
        <v>7.0000000000000007E-2</v>
      </c>
      <c r="J77" s="2">
        <v>0.76</v>
      </c>
    </row>
    <row r="78" spans="1:10">
      <c r="A78" s="3">
        <v>521</v>
      </c>
      <c r="B78" s="4">
        <v>39142</v>
      </c>
      <c r="C78" s="2">
        <v>8.18</v>
      </c>
      <c r="D78" s="2"/>
      <c r="E78" s="2">
        <v>10.54</v>
      </c>
      <c r="F78" s="2"/>
      <c r="G78" s="7">
        <v>18</v>
      </c>
      <c r="H78" s="7"/>
      <c r="I78" s="2"/>
      <c r="J78" s="2"/>
    </row>
    <row r="79" spans="1:10">
      <c r="A79" s="3">
        <v>526</v>
      </c>
      <c r="B79" s="4">
        <v>39147</v>
      </c>
      <c r="C79" s="2">
        <v>8</v>
      </c>
      <c r="D79" s="2"/>
      <c r="E79" s="2">
        <v>9.15</v>
      </c>
      <c r="F79" s="2"/>
      <c r="G79" s="7">
        <v>21.5</v>
      </c>
      <c r="H79" s="7"/>
      <c r="I79" s="2"/>
      <c r="J79" s="2"/>
    </row>
    <row r="80" spans="1:10">
      <c r="A80" s="3">
        <v>534</v>
      </c>
      <c r="B80" s="4">
        <v>39155</v>
      </c>
      <c r="C80" s="2">
        <v>8.24</v>
      </c>
      <c r="D80" s="2">
        <v>9.01</v>
      </c>
      <c r="E80" s="2">
        <v>9.16</v>
      </c>
      <c r="F80" s="2">
        <v>1.1100000000000001</v>
      </c>
      <c r="G80" s="7">
        <v>22.3</v>
      </c>
      <c r="H80" s="7">
        <v>22.1</v>
      </c>
      <c r="I80" s="2">
        <v>0.11</v>
      </c>
      <c r="J80" s="2">
        <v>1.05</v>
      </c>
    </row>
    <row r="81" spans="1:10">
      <c r="A81" s="3">
        <v>540</v>
      </c>
      <c r="B81" s="4">
        <v>39161</v>
      </c>
      <c r="C81" s="2">
        <v>8.11</v>
      </c>
      <c r="D81" s="2">
        <v>8.91</v>
      </c>
      <c r="E81" s="2">
        <v>7.9</v>
      </c>
      <c r="F81" s="2">
        <v>1.1100000000000001</v>
      </c>
      <c r="G81" s="7">
        <v>21.5</v>
      </c>
      <c r="H81" s="7">
        <v>22.1</v>
      </c>
      <c r="I81" s="2">
        <v>0.08</v>
      </c>
      <c r="J81" s="2">
        <v>1.04</v>
      </c>
    </row>
    <row r="82" spans="1:10">
      <c r="A82" s="3">
        <v>543</v>
      </c>
      <c r="B82" s="4">
        <v>39164</v>
      </c>
      <c r="C82" s="2">
        <v>8</v>
      </c>
      <c r="D82" s="2">
        <v>8.86</v>
      </c>
      <c r="E82" s="2">
        <v>9.2100000000000009</v>
      </c>
      <c r="F82" s="2">
        <v>2.96</v>
      </c>
      <c r="G82" s="7">
        <v>20.6</v>
      </c>
      <c r="H82" s="7">
        <v>21.3</v>
      </c>
      <c r="I82" s="2">
        <v>0.09</v>
      </c>
      <c r="J82" s="2">
        <v>0.76</v>
      </c>
    </row>
    <row r="83" spans="1:10">
      <c r="A83" s="3">
        <v>550</v>
      </c>
      <c r="B83" s="4">
        <v>39171</v>
      </c>
      <c r="C83" s="2">
        <v>8.16</v>
      </c>
      <c r="D83" s="2"/>
      <c r="E83" s="2">
        <v>8.36</v>
      </c>
      <c r="F83" s="2"/>
      <c r="G83" s="7">
        <v>22.2</v>
      </c>
      <c r="H83" s="7"/>
      <c r="I83" s="2"/>
      <c r="J83" s="2"/>
    </row>
    <row r="84" spans="1:10">
      <c r="A84" s="3">
        <v>556</v>
      </c>
      <c r="B84" s="4">
        <v>39177</v>
      </c>
      <c r="C84" s="2">
        <v>8.1999999999999993</v>
      </c>
      <c r="D84" s="2"/>
      <c r="E84" s="2">
        <v>8.36</v>
      </c>
      <c r="F84" s="2"/>
      <c r="G84" s="7">
        <v>22.2</v>
      </c>
      <c r="H84" s="7"/>
      <c r="I84" s="2"/>
      <c r="J84" s="2"/>
    </row>
    <row r="85" spans="1:10">
      <c r="A85" s="3">
        <v>564</v>
      </c>
      <c r="B85" s="4">
        <v>39185</v>
      </c>
      <c r="C85" s="2">
        <v>8.02</v>
      </c>
      <c r="D85" s="2">
        <v>8.76</v>
      </c>
      <c r="E85" s="2">
        <v>8.6</v>
      </c>
      <c r="F85" s="2">
        <v>1.33</v>
      </c>
      <c r="G85" s="7">
        <v>22.4</v>
      </c>
      <c r="H85" s="7">
        <v>22.1</v>
      </c>
      <c r="I85" s="2">
        <v>0.03</v>
      </c>
      <c r="J85" s="2">
        <v>0.91</v>
      </c>
    </row>
    <row r="86" spans="1:10">
      <c r="A86" s="3">
        <v>571</v>
      </c>
      <c r="B86" s="4">
        <v>39192</v>
      </c>
      <c r="C86" s="2">
        <v>8.1199999999999992</v>
      </c>
      <c r="D86" s="2">
        <v>8.8000000000000007</v>
      </c>
      <c r="E86" s="2">
        <v>8.5299999999999994</v>
      </c>
      <c r="F86" s="2">
        <v>1.4</v>
      </c>
      <c r="G86" s="7">
        <v>21.55</v>
      </c>
      <c r="H86" s="7">
        <v>22.3</v>
      </c>
      <c r="I86" s="2">
        <v>0.05</v>
      </c>
      <c r="J86" s="2">
        <v>0.72</v>
      </c>
    </row>
    <row r="87" spans="1:10">
      <c r="A87" s="3">
        <v>578</v>
      </c>
      <c r="B87" s="4">
        <v>39199</v>
      </c>
      <c r="C87" s="2">
        <v>8.1199999999999992</v>
      </c>
      <c r="D87" s="2">
        <v>8.66</v>
      </c>
      <c r="E87" s="2">
        <v>8</v>
      </c>
      <c r="F87" s="2">
        <v>0.63</v>
      </c>
      <c r="G87" s="7">
        <v>22.7</v>
      </c>
      <c r="H87" s="7">
        <v>22.2</v>
      </c>
      <c r="I87" s="2">
        <v>0.11</v>
      </c>
      <c r="J87" s="2">
        <v>1.51</v>
      </c>
    </row>
    <row r="88" spans="1:10">
      <c r="A88" s="3">
        <v>585</v>
      </c>
      <c r="B88" s="4">
        <v>39206</v>
      </c>
      <c r="C88" s="2">
        <v>8.18</v>
      </c>
      <c r="D88" s="2">
        <v>8.7799999999999994</v>
      </c>
      <c r="E88" s="2">
        <v>8.4</v>
      </c>
      <c r="F88" s="2">
        <v>0.62</v>
      </c>
      <c r="G88" s="7">
        <v>23</v>
      </c>
      <c r="H88" s="7">
        <v>22.2</v>
      </c>
      <c r="I88" s="2">
        <v>0.08</v>
      </c>
      <c r="J88" s="2">
        <v>1.29</v>
      </c>
    </row>
    <row r="89" spans="1:10">
      <c r="A89" s="3">
        <v>592</v>
      </c>
      <c r="B89" s="4">
        <v>39213</v>
      </c>
      <c r="C89" s="2">
        <v>8.1199999999999992</v>
      </c>
      <c r="D89" s="2">
        <v>8.7799999999999994</v>
      </c>
      <c r="E89" s="2">
        <v>8.4499999999999993</v>
      </c>
      <c r="F89" s="2">
        <v>0.38</v>
      </c>
      <c r="G89" s="7">
        <v>23.5</v>
      </c>
      <c r="H89" s="7">
        <v>23.2</v>
      </c>
      <c r="I89" s="2">
        <v>0</v>
      </c>
      <c r="J89" s="2">
        <v>1.3</v>
      </c>
    </row>
    <row r="90" spans="1:10">
      <c r="A90" s="3">
        <v>599</v>
      </c>
      <c r="B90" s="4">
        <v>39220</v>
      </c>
      <c r="C90" s="8" t="s">
        <v>55</v>
      </c>
      <c r="D90" s="2">
        <v>8.7899999999999991</v>
      </c>
      <c r="E90" s="2">
        <v>7.99</v>
      </c>
      <c r="F90" s="2">
        <v>0.77</v>
      </c>
      <c r="G90" s="7">
        <v>22.1</v>
      </c>
      <c r="H90" s="7">
        <v>22.5</v>
      </c>
      <c r="I90" s="2">
        <v>0</v>
      </c>
      <c r="J90" s="2">
        <v>1.02</v>
      </c>
    </row>
    <row r="91" spans="1:10">
      <c r="A91" s="3">
        <v>605</v>
      </c>
      <c r="B91" s="4">
        <v>39226</v>
      </c>
      <c r="C91" s="2">
        <v>8.1</v>
      </c>
      <c r="D91" s="2"/>
      <c r="E91" s="2">
        <v>7.81</v>
      </c>
      <c r="F91" s="2"/>
      <c r="G91" s="7">
        <v>23.2</v>
      </c>
      <c r="H91" s="7"/>
      <c r="I91" s="2"/>
      <c r="J91" s="2"/>
    </row>
    <row r="92" spans="1:10">
      <c r="A92" s="3">
        <v>613</v>
      </c>
      <c r="B92" s="4">
        <v>39234</v>
      </c>
      <c r="C92" s="2">
        <v>8.1300000000000008</v>
      </c>
      <c r="D92" s="2">
        <v>8.6999999999999993</v>
      </c>
      <c r="E92" s="2">
        <v>7.65</v>
      </c>
      <c r="F92" s="2">
        <v>1.1000000000000001</v>
      </c>
      <c r="G92" s="7">
        <v>23.5</v>
      </c>
      <c r="H92" s="7">
        <v>23.6</v>
      </c>
      <c r="I92" s="2">
        <v>0</v>
      </c>
      <c r="J92" s="2">
        <v>0.89</v>
      </c>
    </row>
    <row r="93" spans="1:10">
      <c r="A93" s="3">
        <v>620</v>
      </c>
      <c r="B93" s="4">
        <v>39241</v>
      </c>
      <c r="C93" s="2">
        <v>8.17</v>
      </c>
      <c r="D93" s="2">
        <v>8.82</v>
      </c>
      <c r="E93" s="2">
        <v>8.36</v>
      </c>
      <c r="F93" s="2">
        <v>1.96</v>
      </c>
      <c r="G93" s="7">
        <v>23.3</v>
      </c>
      <c r="H93" s="7">
        <v>22.7</v>
      </c>
      <c r="I93" s="2">
        <v>0.09</v>
      </c>
      <c r="J93" s="2">
        <v>2.06</v>
      </c>
    </row>
    <row r="94" spans="1:10">
      <c r="A94" s="3">
        <v>623</v>
      </c>
      <c r="B94" s="4">
        <v>39244</v>
      </c>
      <c r="C94" s="2">
        <v>9.43</v>
      </c>
      <c r="D94" s="2">
        <v>9.41</v>
      </c>
      <c r="E94" s="2">
        <v>11.07</v>
      </c>
      <c r="F94" s="2">
        <v>1.67</v>
      </c>
      <c r="G94" s="7">
        <v>23.9</v>
      </c>
      <c r="H94" s="7">
        <v>22.5</v>
      </c>
      <c r="I94" s="2">
        <v>0.28000000000000003</v>
      </c>
      <c r="J94" s="2">
        <v>3.12</v>
      </c>
    </row>
    <row r="95" spans="1:10">
      <c r="A95" s="3">
        <v>627</v>
      </c>
      <c r="B95" s="4">
        <v>39248</v>
      </c>
      <c r="C95" s="2">
        <v>8.1199999999999992</v>
      </c>
      <c r="D95" s="2">
        <v>8.8800000000000008</v>
      </c>
      <c r="E95" s="2">
        <v>9.9600000000000009</v>
      </c>
      <c r="F95" s="2">
        <v>0.92</v>
      </c>
      <c r="G95" s="7">
        <v>24.3</v>
      </c>
      <c r="H95" s="7">
        <v>22.8</v>
      </c>
      <c r="I95" s="2">
        <v>0.05</v>
      </c>
      <c r="J95" s="2">
        <v>1.37</v>
      </c>
    </row>
    <row r="96" spans="1:10">
      <c r="A96" s="3">
        <v>634</v>
      </c>
      <c r="B96" s="4">
        <v>39255</v>
      </c>
      <c r="C96" s="2">
        <v>8.1300000000000008</v>
      </c>
      <c r="D96" s="2">
        <v>8.98</v>
      </c>
      <c r="E96" s="2">
        <v>8.17</v>
      </c>
      <c r="F96" s="2">
        <v>1.46</v>
      </c>
      <c r="G96" s="7">
        <v>24.9</v>
      </c>
      <c r="H96" s="7">
        <v>22.7</v>
      </c>
      <c r="I96" s="2">
        <v>0.06</v>
      </c>
      <c r="J96" s="2">
        <v>0.7</v>
      </c>
    </row>
    <row r="97" spans="1:10">
      <c r="A97" s="3">
        <v>641</v>
      </c>
      <c r="B97" s="4">
        <v>39262</v>
      </c>
      <c r="C97" s="2">
        <v>7.96</v>
      </c>
      <c r="D97" s="2">
        <v>8.77</v>
      </c>
      <c r="E97" s="2">
        <v>7.24</v>
      </c>
      <c r="F97" s="2">
        <v>1.48</v>
      </c>
      <c r="G97" s="7">
        <v>24.6</v>
      </c>
      <c r="H97" s="7">
        <v>21.6</v>
      </c>
      <c r="I97" s="2">
        <v>0.06</v>
      </c>
      <c r="J97" s="2">
        <v>0.99</v>
      </c>
    </row>
    <row r="98" spans="1:10">
      <c r="A98" s="3">
        <v>648</v>
      </c>
      <c r="B98" s="4">
        <v>39269</v>
      </c>
      <c r="C98" s="2">
        <v>7.98</v>
      </c>
      <c r="D98" s="2">
        <v>8.73</v>
      </c>
      <c r="E98" s="2">
        <v>7.89</v>
      </c>
      <c r="F98" s="2">
        <v>1.61</v>
      </c>
      <c r="G98" s="7">
        <v>25</v>
      </c>
      <c r="H98" s="7">
        <v>23.5</v>
      </c>
      <c r="I98" s="2">
        <v>0.05</v>
      </c>
      <c r="J98" s="2">
        <v>0.62</v>
      </c>
    </row>
    <row r="99" spans="1:10">
      <c r="A99" s="3">
        <v>655</v>
      </c>
      <c r="B99" s="4">
        <v>39276</v>
      </c>
      <c r="C99" s="8">
        <v>7.87</v>
      </c>
      <c r="D99" s="2">
        <v>8.74</v>
      </c>
      <c r="E99" s="2">
        <v>7.12</v>
      </c>
      <c r="F99" s="2">
        <v>1.96</v>
      </c>
      <c r="G99" s="7">
        <v>25</v>
      </c>
      <c r="H99" s="7">
        <v>22.1</v>
      </c>
      <c r="I99" s="2">
        <v>0.06</v>
      </c>
      <c r="J99" s="2">
        <v>0.71</v>
      </c>
    </row>
    <row r="100" spans="1:10">
      <c r="A100" s="3">
        <v>662</v>
      </c>
      <c r="B100" s="4">
        <v>39283</v>
      </c>
      <c r="C100" s="2">
        <v>7.75</v>
      </c>
      <c r="D100" s="2">
        <v>8.73</v>
      </c>
      <c r="E100" s="2">
        <v>7.4</v>
      </c>
      <c r="F100" s="2">
        <v>1.71</v>
      </c>
      <c r="G100" s="7">
        <v>24.7</v>
      </c>
      <c r="H100" s="7">
        <v>22.1</v>
      </c>
      <c r="I100" s="2">
        <v>0.05</v>
      </c>
      <c r="J100" s="2">
        <v>0.81</v>
      </c>
    </row>
    <row r="101" spans="1:10">
      <c r="A101" s="3">
        <v>669</v>
      </c>
      <c r="B101" s="4">
        <v>39290</v>
      </c>
      <c r="C101" s="2">
        <v>8</v>
      </c>
      <c r="D101" s="2">
        <v>8.57</v>
      </c>
      <c r="E101" s="2">
        <v>6.75</v>
      </c>
      <c r="F101" s="2">
        <v>1.1599999999999999</v>
      </c>
      <c r="G101" s="7">
        <v>25.3</v>
      </c>
      <c r="H101" s="7">
        <v>23.1</v>
      </c>
      <c r="I101" s="2">
        <v>0.03</v>
      </c>
      <c r="J101" s="2">
        <v>0.62</v>
      </c>
    </row>
    <row r="102" spans="1:10">
      <c r="A102" s="3">
        <v>676</v>
      </c>
      <c r="B102" s="4">
        <v>39297</v>
      </c>
      <c r="C102" s="2">
        <v>7.85</v>
      </c>
      <c r="D102" s="2">
        <v>8.48</v>
      </c>
      <c r="E102" s="2">
        <v>6.93</v>
      </c>
      <c r="F102" s="2">
        <v>1.19</v>
      </c>
      <c r="G102" s="7">
        <v>24.6</v>
      </c>
      <c r="H102" s="7">
        <v>23.4</v>
      </c>
      <c r="I102" s="2">
        <v>0.03</v>
      </c>
      <c r="J102" s="2">
        <v>0.63</v>
      </c>
    </row>
    <row r="103" spans="1:10">
      <c r="A103" s="3">
        <v>680</v>
      </c>
      <c r="B103" s="4">
        <v>39301</v>
      </c>
      <c r="C103" s="2">
        <v>7.87</v>
      </c>
      <c r="D103" s="2">
        <v>8.52</v>
      </c>
      <c r="E103" s="2">
        <v>6.81</v>
      </c>
      <c r="F103" s="2">
        <v>2.1800000000000002</v>
      </c>
      <c r="G103" s="7">
        <v>25</v>
      </c>
      <c r="H103" s="7">
        <v>23</v>
      </c>
      <c r="I103" s="2">
        <v>0.02</v>
      </c>
      <c r="J103" s="2">
        <v>0.38</v>
      </c>
    </row>
    <row r="104" spans="1:10">
      <c r="A104" s="3">
        <v>690</v>
      </c>
      <c r="B104" s="4">
        <v>39311</v>
      </c>
      <c r="C104" s="2">
        <v>7.33</v>
      </c>
      <c r="D104" s="2">
        <v>8.23</v>
      </c>
      <c r="E104" s="2">
        <v>6.68</v>
      </c>
      <c r="F104" s="2">
        <v>1.32</v>
      </c>
      <c r="G104" s="7">
        <v>24.6</v>
      </c>
      <c r="H104" s="7">
        <v>23.6</v>
      </c>
      <c r="I104" s="2">
        <v>0.1</v>
      </c>
      <c r="J104" s="2">
        <v>1.3</v>
      </c>
    </row>
    <row r="105" spans="1:10">
      <c r="A105" s="3">
        <v>697</v>
      </c>
      <c r="B105" s="4">
        <v>39318</v>
      </c>
      <c r="C105" s="2">
        <v>7.59</v>
      </c>
      <c r="D105" s="2">
        <v>8.76</v>
      </c>
      <c r="E105" s="2">
        <v>7.11</v>
      </c>
      <c r="F105" s="2">
        <v>1.32</v>
      </c>
      <c r="G105" s="7">
        <v>24.3</v>
      </c>
      <c r="H105" s="7">
        <v>22.9</v>
      </c>
      <c r="I105" s="2">
        <v>0.05</v>
      </c>
      <c r="J105" s="2">
        <v>1.02</v>
      </c>
    </row>
    <row r="106" spans="1:10">
      <c r="A106" s="3">
        <v>704</v>
      </c>
      <c r="B106" s="4">
        <v>39325</v>
      </c>
      <c r="C106" s="2">
        <v>7.64</v>
      </c>
      <c r="D106" s="2">
        <v>8.41</v>
      </c>
      <c r="E106" s="2">
        <v>9.15</v>
      </c>
      <c r="F106" s="2">
        <v>2.74</v>
      </c>
      <c r="G106" s="7">
        <v>24.4</v>
      </c>
      <c r="H106" s="7">
        <v>24.4</v>
      </c>
      <c r="I106" s="2">
        <v>7.0000000000000007E-2</v>
      </c>
      <c r="J106" s="2">
        <v>1.06</v>
      </c>
    </row>
    <row r="107" spans="1:10">
      <c r="A107" s="3">
        <v>710</v>
      </c>
      <c r="B107" s="4">
        <v>39331</v>
      </c>
      <c r="C107" s="2">
        <v>7.33</v>
      </c>
      <c r="D107" s="2">
        <v>7.9</v>
      </c>
      <c r="E107" s="2">
        <v>7.32</v>
      </c>
      <c r="F107" s="2">
        <v>1.3</v>
      </c>
      <c r="G107" s="7">
        <v>24.3</v>
      </c>
      <c r="H107" s="7">
        <v>23.1</v>
      </c>
      <c r="I107" s="2">
        <v>0.06</v>
      </c>
      <c r="J107" s="2">
        <v>0.78</v>
      </c>
    </row>
    <row r="108" spans="1:10">
      <c r="A108" s="3">
        <v>718</v>
      </c>
      <c r="B108" s="4">
        <v>39339</v>
      </c>
      <c r="C108" s="2">
        <v>7.67</v>
      </c>
      <c r="D108" s="2">
        <v>7.89</v>
      </c>
      <c r="E108" s="2">
        <v>7.26</v>
      </c>
      <c r="F108" s="2">
        <v>1.97</v>
      </c>
      <c r="G108" s="7">
        <v>25.1</v>
      </c>
      <c r="H108" s="7">
        <v>23.3</v>
      </c>
      <c r="I108" s="2">
        <v>0.09</v>
      </c>
      <c r="J108" s="2">
        <v>2.95</v>
      </c>
    </row>
    <row r="109" spans="1:10">
      <c r="A109" s="3">
        <v>725</v>
      </c>
      <c r="B109" s="4">
        <v>39346</v>
      </c>
      <c r="C109" s="2">
        <v>7.87</v>
      </c>
      <c r="D109" s="2">
        <v>9.18</v>
      </c>
      <c r="E109" s="2">
        <v>8.8000000000000007</v>
      </c>
      <c r="F109" s="2"/>
      <c r="G109" s="7">
        <v>24</v>
      </c>
      <c r="H109" s="7"/>
      <c r="I109" s="2">
        <v>0.09</v>
      </c>
      <c r="J109" s="2">
        <v>0.89</v>
      </c>
    </row>
    <row r="110" spans="1:10">
      <c r="A110" s="3">
        <v>732</v>
      </c>
      <c r="B110" s="4">
        <v>39353</v>
      </c>
      <c r="C110" s="2">
        <v>7.87</v>
      </c>
      <c r="D110" s="2">
        <v>9.1</v>
      </c>
      <c r="E110" s="2">
        <v>11.26</v>
      </c>
      <c r="F110" s="2">
        <v>1.32</v>
      </c>
      <c r="G110" s="7">
        <v>24</v>
      </c>
      <c r="H110" s="7">
        <v>22.5</v>
      </c>
      <c r="I110" s="2">
        <v>7.0000000000000007E-2</v>
      </c>
      <c r="J110" s="2">
        <v>1.03</v>
      </c>
    </row>
    <row r="111" spans="1:10">
      <c r="A111" s="3">
        <v>736</v>
      </c>
      <c r="B111" s="4">
        <v>39357</v>
      </c>
      <c r="C111" s="2">
        <v>7.28</v>
      </c>
      <c r="D111" s="2"/>
      <c r="E111" s="2">
        <v>7.5</v>
      </c>
      <c r="F111" s="2"/>
      <c r="G111" s="7">
        <v>24.3</v>
      </c>
      <c r="H111" s="7"/>
      <c r="I111" s="2"/>
      <c r="J111" s="2"/>
    </row>
    <row r="112" spans="1:10">
      <c r="A112" s="3">
        <v>746</v>
      </c>
      <c r="B112" s="4">
        <v>39367</v>
      </c>
      <c r="C112" s="2">
        <v>7.69</v>
      </c>
      <c r="D112" s="2">
        <v>9.17</v>
      </c>
      <c r="E112" s="2">
        <v>9.3699999999999992</v>
      </c>
      <c r="F112" s="2">
        <v>1.9</v>
      </c>
      <c r="G112" s="7">
        <v>24</v>
      </c>
      <c r="H112" s="7">
        <v>22.9</v>
      </c>
      <c r="I112" s="2">
        <v>0.11</v>
      </c>
      <c r="J112" s="2">
        <v>0.35</v>
      </c>
    </row>
    <row r="113" spans="1:10">
      <c r="A113" s="3">
        <v>753</v>
      </c>
      <c r="B113" s="4">
        <v>39374</v>
      </c>
      <c r="C113" s="2">
        <v>7.7</v>
      </c>
      <c r="D113" s="2">
        <v>8.81</v>
      </c>
      <c r="E113" s="2">
        <v>12.06</v>
      </c>
      <c r="F113" s="2">
        <v>1.08</v>
      </c>
      <c r="G113" s="7">
        <v>23.9</v>
      </c>
      <c r="H113" s="7">
        <v>23</v>
      </c>
      <c r="I113" s="2">
        <v>0.1</v>
      </c>
      <c r="J113" s="2">
        <v>0.97</v>
      </c>
    </row>
    <row r="114" spans="1:10">
      <c r="A114" s="3">
        <v>760</v>
      </c>
      <c r="B114" s="4">
        <v>39381</v>
      </c>
      <c r="C114" s="2">
        <v>7.77</v>
      </c>
      <c r="D114" s="2">
        <v>8.93</v>
      </c>
      <c r="E114" s="2">
        <v>7.57</v>
      </c>
      <c r="F114" s="2">
        <v>1.03</v>
      </c>
      <c r="G114" s="7">
        <v>23.7</v>
      </c>
      <c r="H114" s="7">
        <v>23.9</v>
      </c>
      <c r="I114" s="2">
        <v>0.13</v>
      </c>
      <c r="J114" s="2">
        <v>1.56</v>
      </c>
    </row>
    <row r="115" spans="1:10">
      <c r="A115" s="3">
        <v>767</v>
      </c>
      <c r="B115" s="4">
        <v>39388</v>
      </c>
      <c r="C115" s="2">
        <v>7.8</v>
      </c>
      <c r="D115" s="2">
        <v>9.11</v>
      </c>
      <c r="E115" s="2">
        <v>8.5</v>
      </c>
      <c r="F115" s="2">
        <v>0.7</v>
      </c>
      <c r="G115" s="7">
        <v>23.8</v>
      </c>
      <c r="H115" s="7">
        <v>24</v>
      </c>
      <c r="I115" s="2">
        <v>0.09</v>
      </c>
      <c r="J115" s="2">
        <v>1.01</v>
      </c>
    </row>
    <row r="116" spans="1:10">
      <c r="A116" s="3">
        <v>774</v>
      </c>
      <c r="B116" s="4">
        <v>39395</v>
      </c>
      <c r="C116" s="2">
        <v>8.84</v>
      </c>
      <c r="D116" s="2">
        <v>8.89</v>
      </c>
      <c r="E116" s="2" t="s">
        <v>56</v>
      </c>
      <c r="F116" s="2">
        <v>1.17</v>
      </c>
      <c r="G116" s="7">
        <v>24</v>
      </c>
      <c r="H116" s="7">
        <v>22.8</v>
      </c>
      <c r="I116" s="2">
        <v>0.09</v>
      </c>
      <c r="J116" s="2">
        <v>1.27</v>
      </c>
    </row>
    <row r="117" spans="1:10">
      <c r="A117" s="3">
        <v>781</v>
      </c>
      <c r="B117" s="4">
        <v>39402</v>
      </c>
      <c r="C117" s="2">
        <v>7.94</v>
      </c>
      <c r="D117" s="2">
        <v>9.09</v>
      </c>
      <c r="E117" s="2">
        <v>7.81</v>
      </c>
      <c r="F117" s="2">
        <v>1.1000000000000001</v>
      </c>
      <c r="G117" s="7">
        <v>24</v>
      </c>
      <c r="H117" s="7">
        <v>23.5</v>
      </c>
      <c r="I117" s="2">
        <v>0.11</v>
      </c>
      <c r="J117" s="2">
        <v>1.28</v>
      </c>
    </row>
    <row r="118" spans="1:10">
      <c r="A118" s="3">
        <v>786</v>
      </c>
      <c r="B118" s="4">
        <v>39407</v>
      </c>
      <c r="C118" s="2">
        <v>8</v>
      </c>
      <c r="D118" s="2">
        <v>9.31</v>
      </c>
      <c r="E118" s="2">
        <v>8.16</v>
      </c>
      <c r="F118" s="2">
        <v>1.52</v>
      </c>
      <c r="G118" s="7">
        <v>23</v>
      </c>
      <c r="H118" s="7">
        <v>23.6</v>
      </c>
      <c r="I118" s="2">
        <v>0.09</v>
      </c>
      <c r="J118" s="2">
        <v>1.24</v>
      </c>
    </row>
    <row r="119" spans="1:10">
      <c r="A119" s="3">
        <v>795</v>
      </c>
      <c r="B119" s="4">
        <v>39416</v>
      </c>
      <c r="C119" s="2">
        <v>7.93</v>
      </c>
      <c r="D119" s="2">
        <v>9.01</v>
      </c>
      <c r="E119" s="2">
        <v>8.7799999999999994</v>
      </c>
      <c r="F119" s="2">
        <v>1.06</v>
      </c>
      <c r="G119" s="7">
        <v>22.6</v>
      </c>
      <c r="H119" s="7">
        <v>24.5</v>
      </c>
      <c r="I119" s="2">
        <v>0.1</v>
      </c>
      <c r="J119" s="2">
        <v>1.02</v>
      </c>
    </row>
    <row r="120" spans="1:10">
      <c r="A120" s="3">
        <v>802</v>
      </c>
      <c r="B120" s="4">
        <v>39423</v>
      </c>
      <c r="C120" s="2">
        <v>8.02</v>
      </c>
      <c r="D120" s="2">
        <v>8.1</v>
      </c>
      <c r="E120" s="2">
        <v>8.02</v>
      </c>
      <c r="F120" s="2">
        <v>1.22</v>
      </c>
      <c r="G120" s="7">
        <v>23.8</v>
      </c>
      <c r="H120" s="7">
        <v>23.5</v>
      </c>
      <c r="I120" s="2"/>
      <c r="J120" s="2"/>
    </row>
    <row r="121" spans="1:10">
      <c r="A121" s="3">
        <v>809</v>
      </c>
      <c r="B121" s="4">
        <v>39430</v>
      </c>
      <c r="C121" s="2">
        <v>7.96</v>
      </c>
      <c r="D121" s="2">
        <v>8</v>
      </c>
      <c r="E121" s="2">
        <v>9.36</v>
      </c>
      <c r="F121" s="2">
        <v>1.72</v>
      </c>
      <c r="G121" s="7">
        <v>21.4</v>
      </c>
      <c r="H121" s="7">
        <v>21.9</v>
      </c>
      <c r="I121" s="2"/>
      <c r="J121" s="2"/>
    </row>
    <row r="122" spans="1:10">
      <c r="A122" s="3">
        <v>816</v>
      </c>
      <c r="B122" s="4">
        <v>39437</v>
      </c>
      <c r="C122" s="2">
        <v>8.14</v>
      </c>
      <c r="D122" s="2">
        <v>8.26</v>
      </c>
      <c r="E122" s="2">
        <v>8.6300000000000008</v>
      </c>
      <c r="F122" s="2">
        <v>1.47</v>
      </c>
      <c r="G122" s="7">
        <v>23.7</v>
      </c>
      <c r="H122" s="7">
        <v>23.2</v>
      </c>
      <c r="I122" s="2"/>
      <c r="J122" s="2"/>
    </row>
    <row r="123" spans="1:10">
      <c r="A123" s="3">
        <v>822</v>
      </c>
      <c r="B123" s="4">
        <v>39443</v>
      </c>
      <c r="C123" s="2">
        <v>7.94</v>
      </c>
      <c r="D123" s="2"/>
      <c r="E123" s="2">
        <v>9.11</v>
      </c>
      <c r="F123" s="2"/>
      <c r="G123" s="7">
        <v>22.2</v>
      </c>
      <c r="H123" s="7"/>
      <c r="I123" s="2"/>
      <c r="J123" s="2"/>
    </row>
    <row r="124" spans="1:10">
      <c r="A124" s="3">
        <v>830</v>
      </c>
      <c r="B124" s="4">
        <v>39451</v>
      </c>
      <c r="C124" s="2">
        <v>8</v>
      </c>
      <c r="D124" s="2">
        <v>8.68</v>
      </c>
      <c r="E124" s="2">
        <v>8.2100000000000009</v>
      </c>
      <c r="F124" s="2"/>
      <c r="G124" s="7">
        <v>21.4</v>
      </c>
      <c r="H124" s="7">
        <v>25.4</v>
      </c>
      <c r="I124" s="2">
        <v>0.12</v>
      </c>
      <c r="J124" s="2">
        <v>1.1200000000000001</v>
      </c>
    </row>
    <row r="125" spans="1:10">
      <c r="A125" s="3">
        <v>837</v>
      </c>
      <c r="B125" s="4">
        <v>39458</v>
      </c>
      <c r="C125" s="2">
        <v>7.77</v>
      </c>
      <c r="D125" s="2">
        <v>8.68</v>
      </c>
      <c r="E125" s="2">
        <v>13.16</v>
      </c>
      <c r="F125" s="2">
        <v>1.7</v>
      </c>
      <c r="G125" s="7">
        <v>22.4</v>
      </c>
      <c r="H125" s="7">
        <v>25</v>
      </c>
      <c r="I125" s="2">
        <v>7.0000000000000007E-2</v>
      </c>
      <c r="J125" s="2">
        <v>1.1299999999999999</v>
      </c>
    </row>
    <row r="126" spans="1:10">
      <c r="A126" s="3">
        <v>844</v>
      </c>
      <c r="B126" s="4">
        <v>39465</v>
      </c>
      <c r="C126" s="2">
        <v>7.95</v>
      </c>
      <c r="D126" s="2">
        <v>8.39</v>
      </c>
      <c r="E126" s="2">
        <v>11.82</v>
      </c>
      <c r="F126" s="2">
        <v>3.22</v>
      </c>
      <c r="G126" s="7">
        <v>22.9</v>
      </c>
      <c r="H126" s="7">
        <v>24.4</v>
      </c>
      <c r="I126" s="2">
        <v>0.04</v>
      </c>
      <c r="J126" s="2">
        <v>0.7</v>
      </c>
    </row>
    <row r="127" spans="1:10">
      <c r="A127" s="3">
        <v>851</v>
      </c>
      <c r="B127" s="4">
        <v>39472</v>
      </c>
      <c r="C127" s="2">
        <v>7.98</v>
      </c>
      <c r="D127" s="2">
        <v>9.31</v>
      </c>
      <c r="E127" s="2">
        <v>10.42</v>
      </c>
      <c r="F127" s="2">
        <v>3.16</v>
      </c>
      <c r="G127" s="7">
        <v>22</v>
      </c>
      <c r="H127" s="7">
        <v>25.3</v>
      </c>
      <c r="I127" s="2">
        <v>0.05</v>
      </c>
      <c r="J127" s="2">
        <v>0.78</v>
      </c>
    </row>
    <row r="128" spans="1:10">
      <c r="A128" s="3">
        <v>858</v>
      </c>
      <c r="B128" s="4">
        <v>39479</v>
      </c>
      <c r="C128" s="2">
        <v>7.96</v>
      </c>
      <c r="D128" s="2">
        <v>9.09</v>
      </c>
      <c r="E128" s="2">
        <v>8.6300000000000008</v>
      </c>
      <c r="F128" s="2">
        <v>1.79</v>
      </c>
      <c r="G128" s="7">
        <v>22.5</v>
      </c>
      <c r="H128" s="7">
        <v>24.7</v>
      </c>
      <c r="I128" s="2">
        <v>0.08</v>
      </c>
      <c r="J128" s="2">
        <v>1.03</v>
      </c>
    </row>
    <row r="129" spans="1:10">
      <c r="A129" s="3">
        <v>865</v>
      </c>
      <c r="B129" s="4">
        <v>39486</v>
      </c>
      <c r="C129" s="2">
        <v>7.86</v>
      </c>
      <c r="D129" s="2">
        <v>9.01</v>
      </c>
      <c r="E129" s="2">
        <v>8.67</v>
      </c>
      <c r="F129" s="2">
        <v>2.35</v>
      </c>
      <c r="G129" s="7">
        <v>22.5</v>
      </c>
      <c r="H129" s="7">
        <v>24.6</v>
      </c>
      <c r="I129" s="2">
        <v>0.05</v>
      </c>
      <c r="J129" s="2">
        <v>0.93</v>
      </c>
    </row>
    <row r="130" spans="1:10">
      <c r="A130" s="3">
        <v>868</v>
      </c>
      <c r="B130" s="4">
        <v>39489</v>
      </c>
      <c r="C130" s="2">
        <v>7.84</v>
      </c>
      <c r="D130" s="2">
        <v>8.85</v>
      </c>
      <c r="E130" s="2">
        <v>10.47</v>
      </c>
      <c r="F130" s="2">
        <v>1.96</v>
      </c>
      <c r="G130" s="7">
        <v>21.5</v>
      </c>
      <c r="H130" s="7">
        <v>25.3</v>
      </c>
      <c r="I130" s="2">
        <v>0.05</v>
      </c>
      <c r="J130" s="2">
        <v>0.94</v>
      </c>
    </row>
    <row r="131" spans="1:10">
      <c r="A131" s="3">
        <v>872</v>
      </c>
      <c r="B131" s="4">
        <v>39493</v>
      </c>
      <c r="C131" s="2">
        <v>7.89</v>
      </c>
      <c r="D131" s="2">
        <v>9.01</v>
      </c>
      <c r="E131" s="2">
        <v>8.18</v>
      </c>
      <c r="F131" s="2">
        <v>2.1800000000000002</v>
      </c>
      <c r="G131" s="7">
        <v>22.6</v>
      </c>
      <c r="H131" s="7">
        <v>25.1</v>
      </c>
      <c r="I131" s="2">
        <v>0.06</v>
      </c>
      <c r="J131" s="2">
        <v>0.88</v>
      </c>
    </row>
    <row r="132" spans="1:10">
      <c r="A132" s="3">
        <v>879</v>
      </c>
      <c r="B132" s="4">
        <v>39500</v>
      </c>
      <c r="C132" s="2">
        <v>8</v>
      </c>
      <c r="D132" s="2">
        <v>8.99</v>
      </c>
      <c r="E132" s="2">
        <v>8.51</v>
      </c>
      <c r="F132" s="2">
        <v>2.63</v>
      </c>
      <c r="G132" s="7">
        <v>22.9</v>
      </c>
      <c r="H132" s="7">
        <v>23.9</v>
      </c>
      <c r="I132" s="2">
        <v>0.04</v>
      </c>
      <c r="J132" s="2">
        <v>0.81</v>
      </c>
    </row>
    <row r="133" spans="1:10">
      <c r="A133" s="3"/>
      <c r="B133" s="4"/>
      <c r="C133" s="2"/>
      <c r="D133" s="2"/>
      <c r="E133" s="2"/>
      <c r="F133" s="2"/>
      <c r="G133" s="7"/>
      <c r="H133" s="7"/>
      <c r="I133" s="2"/>
      <c r="J133" s="2"/>
    </row>
    <row r="134" spans="1:10">
      <c r="A134"/>
      <c r="B134"/>
      <c r="C134"/>
      <c r="D134"/>
      <c r="E134"/>
      <c r="F134"/>
      <c r="G134"/>
      <c r="H134"/>
      <c r="I134"/>
      <c r="J134"/>
    </row>
    <row r="135" spans="1:10">
      <c r="A135"/>
      <c r="B135"/>
      <c r="C135"/>
      <c r="D135"/>
      <c r="E135"/>
      <c r="F135"/>
      <c r="G135"/>
      <c r="H135"/>
      <c r="I135"/>
      <c r="J135"/>
    </row>
    <row r="136" spans="1:10">
      <c r="A136"/>
      <c r="B136"/>
      <c r="C136"/>
      <c r="D136"/>
      <c r="E136"/>
      <c r="F136"/>
      <c r="G136"/>
      <c r="H136"/>
      <c r="I136"/>
      <c r="J136"/>
    </row>
    <row r="137" spans="1:10">
      <c r="A137"/>
      <c r="B137"/>
      <c r="C137"/>
      <c r="D137"/>
      <c r="E137"/>
      <c r="F137"/>
      <c r="G137"/>
      <c r="H137"/>
      <c r="I137"/>
      <c r="J137"/>
    </row>
    <row r="138" spans="1:10">
      <c r="A138" s="3"/>
      <c r="B138" s="4"/>
      <c r="C138" s="2"/>
      <c r="D138" s="2"/>
      <c r="E138" s="2"/>
      <c r="F138" s="2"/>
      <c r="G138" s="7"/>
      <c r="H138" s="7"/>
      <c r="I138" s="2"/>
      <c r="J138" s="2"/>
    </row>
    <row r="139" spans="1:10">
      <c r="A139" s="3"/>
      <c r="B139" s="4"/>
      <c r="C139" s="2"/>
      <c r="D139" s="2"/>
      <c r="E139" s="2"/>
      <c r="F139" s="2"/>
      <c r="G139" s="7"/>
      <c r="H139" s="7"/>
      <c r="I139" s="2"/>
      <c r="J139" s="2"/>
    </row>
    <row r="140" spans="1:10">
      <c r="A140" s="3"/>
      <c r="B140" s="4"/>
      <c r="C140" s="2"/>
      <c r="D140" s="2"/>
      <c r="E140" s="2"/>
      <c r="F140" s="2"/>
      <c r="G140" s="7"/>
      <c r="H140" s="7"/>
      <c r="I140" s="2"/>
      <c r="J140" s="2"/>
    </row>
    <row r="141" spans="1:10">
      <c r="A141" s="3"/>
      <c r="B141" s="4"/>
      <c r="C141" s="2"/>
      <c r="D141" s="2"/>
      <c r="E141" s="2"/>
      <c r="F141" s="2"/>
      <c r="G141" s="7"/>
      <c r="H141" s="7"/>
      <c r="I141" s="2"/>
      <c r="J141" s="2"/>
    </row>
    <row r="142" spans="1:10">
      <c r="A142" s="3"/>
      <c r="B142" s="4"/>
      <c r="C142" s="2"/>
      <c r="D142" s="2"/>
      <c r="E142" s="2"/>
      <c r="F142" s="2"/>
      <c r="G142" s="7"/>
      <c r="H142" s="7"/>
      <c r="I142" s="2"/>
      <c r="J142" s="2"/>
    </row>
    <row r="143" spans="1:10">
      <c r="A143" s="3"/>
      <c r="B143" s="4"/>
      <c r="C143" s="2"/>
      <c r="D143" s="2"/>
      <c r="E143" s="2"/>
      <c r="F143" s="2"/>
      <c r="G143" s="7"/>
      <c r="H143" s="7"/>
      <c r="I143" s="2"/>
      <c r="J143" s="2"/>
    </row>
    <row r="144" spans="1:10">
      <c r="A144" s="3"/>
      <c r="B144" s="4"/>
      <c r="C144" s="2"/>
      <c r="D144" s="2"/>
      <c r="E144" s="2"/>
      <c r="F144" s="2"/>
      <c r="G144" s="7"/>
      <c r="H144" s="7"/>
      <c r="I144" s="2"/>
      <c r="J144" s="2"/>
    </row>
    <row r="145" spans="1:10">
      <c r="A145" s="3"/>
      <c r="B145" s="4"/>
      <c r="C145" s="2"/>
      <c r="D145" s="2"/>
      <c r="E145" s="2"/>
      <c r="F145" s="2"/>
      <c r="G145" s="7"/>
      <c r="H145" s="7"/>
      <c r="I145" s="2"/>
      <c r="J145" s="2"/>
    </row>
    <row r="146" spans="1:10">
      <c r="A146" s="3"/>
      <c r="B146" s="4"/>
      <c r="C146" s="2"/>
      <c r="D146" s="2"/>
      <c r="E146" s="2"/>
      <c r="F146" s="2"/>
      <c r="G146" s="7"/>
      <c r="H146" s="7"/>
      <c r="I146" s="2"/>
      <c r="J146" s="2"/>
    </row>
    <row r="147" spans="1:10">
      <c r="A147" s="3"/>
      <c r="B147" s="23"/>
      <c r="C147" s="2"/>
      <c r="D147" s="2"/>
      <c r="E147" s="2"/>
      <c r="F147" s="2"/>
      <c r="G147" s="7"/>
      <c r="H147" s="7"/>
      <c r="I147" s="2"/>
      <c r="J147" s="2"/>
    </row>
    <row r="148" spans="1:10">
      <c r="A148" s="3"/>
      <c r="B148" s="23"/>
      <c r="C148" s="2"/>
      <c r="D148" s="2"/>
      <c r="E148" s="2"/>
      <c r="F148" s="2"/>
      <c r="G148" s="7"/>
      <c r="H148" s="7"/>
      <c r="I148" s="2"/>
      <c r="J148" s="2"/>
    </row>
    <row r="149" spans="1:10">
      <c r="A149" s="3"/>
      <c r="B149" s="23"/>
      <c r="C149" s="2"/>
      <c r="D149" s="2"/>
      <c r="E149" s="2"/>
      <c r="F149" s="2"/>
      <c r="G149" s="7"/>
      <c r="H149" s="7"/>
      <c r="I149" s="2"/>
      <c r="J149" s="2"/>
    </row>
    <row r="150" spans="1:10">
      <c r="A150" s="3"/>
      <c r="B150" s="23"/>
      <c r="C150" s="2"/>
      <c r="D150" s="2"/>
      <c r="E150" s="2"/>
      <c r="F150" s="2"/>
      <c r="G150" s="7"/>
      <c r="H150" s="7"/>
      <c r="I150" s="2"/>
      <c r="J150" s="2"/>
    </row>
    <row r="151" spans="1:10">
      <c r="A151" s="3"/>
      <c r="B151" s="4"/>
      <c r="C151" s="2"/>
      <c r="D151" s="2"/>
      <c r="E151" s="2"/>
      <c r="F151" s="2"/>
      <c r="G151" s="7"/>
      <c r="H151" s="7"/>
      <c r="I151" s="2"/>
      <c r="J151" s="2"/>
    </row>
    <row r="152" spans="1:10">
      <c r="A152" s="3"/>
      <c r="B152" s="4"/>
      <c r="C152" s="2"/>
      <c r="D152" s="2"/>
      <c r="E152" s="2"/>
      <c r="F152" s="2"/>
      <c r="G152" s="7"/>
      <c r="H152" s="7"/>
      <c r="I152" s="2"/>
      <c r="J152" s="2"/>
    </row>
    <row r="153" spans="1:10">
      <c r="A153" s="3"/>
      <c r="B153" s="4"/>
      <c r="C153" s="2"/>
      <c r="D153" s="2"/>
      <c r="E153" s="2"/>
      <c r="F153" s="2"/>
      <c r="G153" s="7"/>
      <c r="H153" s="7"/>
      <c r="I153" s="2"/>
      <c r="J153" s="2"/>
    </row>
    <row r="154" spans="1:10">
      <c r="A154" s="3"/>
      <c r="B154" s="4"/>
      <c r="C154" s="2"/>
      <c r="D154" s="2"/>
      <c r="E154" s="2"/>
      <c r="F154" s="2"/>
      <c r="G154" s="7"/>
      <c r="H154" s="7"/>
      <c r="I154" s="2"/>
      <c r="J154" s="2"/>
    </row>
    <row r="155" spans="1:10">
      <c r="A155" s="3"/>
      <c r="B155" s="4"/>
      <c r="C155" s="2"/>
      <c r="D155" s="2"/>
      <c r="E155" s="2"/>
      <c r="F155" s="2"/>
      <c r="G155" s="7"/>
      <c r="H155" s="7"/>
      <c r="I155" s="2"/>
      <c r="J155" s="2"/>
    </row>
    <row r="156" spans="1:10">
      <c r="A156" s="3"/>
      <c r="B156" s="4"/>
      <c r="C156" s="2"/>
      <c r="D156" s="2"/>
      <c r="E156" s="2"/>
      <c r="F156" s="2"/>
      <c r="G156" s="7"/>
      <c r="H156" s="7"/>
      <c r="I156" s="2"/>
      <c r="J156" s="2"/>
    </row>
    <row r="157" spans="1:10">
      <c r="A157" s="3"/>
      <c r="B157" s="4"/>
      <c r="C157" s="2"/>
      <c r="D157" s="2"/>
      <c r="E157" s="2"/>
      <c r="F157" s="2"/>
      <c r="G157" s="7"/>
      <c r="H157" s="7"/>
      <c r="I157" s="2"/>
      <c r="J157" s="2"/>
    </row>
    <row r="158" spans="1:10">
      <c r="A158" s="3"/>
      <c r="B158" s="4"/>
      <c r="C158" s="2"/>
      <c r="D158" s="2"/>
      <c r="E158" s="2"/>
      <c r="F158" s="2"/>
      <c r="G158" s="7"/>
      <c r="H158" s="7"/>
      <c r="I158" s="2"/>
      <c r="J158" s="2"/>
    </row>
    <row r="159" spans="1:10">
      <c r="A159" s="3"/>
      <c r="B159" s="4"/>
      <c r="C159" s="2"/>
      <c r="D159" s="2"/>
      <c r="E159" s="2"/>
      <c r="F159" s="2"/>
      <c r="G159" s="7"/>
      <c r="H159" s="7"/>
      <c r="I159" s="2"/>
      <c r="J159" s="2"/>
    </row>
    <row r="160" spans="1:10">
      <c r="A160" s="3"/>
      <c r="B160" s="4"/>
      <c r="C160" s="2"/>
      <c r="D160" s="2"/>
      <c r="E160" s="2"/>
      <c r="F160" s="2"/>
      <c r="G160" s="7"/>
      <c r="H160" s="7"/>
      <c r="I160" s="2"/>
      <c r="J160" s="2"/>
    </row>
    <row r="161" spans="1:10">
      <c r="A161" s="3"/>
      <c r="B161" s="4"/>
      <c r="C161" s="2"/>
      <c r="D161" s="2"/>
      <c r="E161" s="2"/>
      <c r="F161" s="2"/>
      <c r="G161" s="7"/>
      <c r="H161" s="7"/>
      <c r="I161" s="2"/>
      <c r="J161" s="2"/>
    </row>
    <row r="162" spans="1:10">
      <c r="A162" s="3"/>
      <c r="B162" s="4"/>
      <c r="C162" s="2"/>
      <c r="D162" s="2"/>
      <c r="E162" s="2"/>
      <c r="F162" s="2"/>
      <c r="G162" s="7"/>
      <c r="H162" s="7"/>
      <c r="I162" s="2"/>
      <c r="J162" s="2"/>
    </row>
    <row r="163" spans="1:10">
      <c r="A163" s="3"/>
      <c r="B163" s="4"/>
      <c r="C163" s="2"/>
      <c r="D163" s="2"/>
      <c r="E163" s="2"/>
      <c r="F163" s="2"/>
      <c r="G163" s="7"/>
      <c r="H163" s="7"/>
      <c r="I163" s="2"/>
      <c r="J163" s="2"/>
    </row>
    <row r="164" spans="1:10">
      <c r="A164" s="3"/>
      <c r="B164" s="4"/>
      <c r="C164" s="2"/>
      <c r="D164" s="2"/>
      <c r="E164" s="2"/>
      <c r="F164" s="2"/>
      <c r="G164" s="7"/>
      <c r="H164" s="7"/>
      <c r="I164" s="2"/>
      <c r="J164" s="2"/>
    </row>
    <row r="165" spans="1:10">
      <c r="A165" s="3"/>
      <c r="B165" s="4"/>
      <c r="C165" s="2"/>
      <c r="D165" s="2"/>
      <c r="E165" s="2"/>
      <c r="F165" s="2"/>
      <c r="G165" s="7"/>
      <c r="H165" s="7"/>
      <c r="I165" s="2"/>
      <c r="J165" s="2"/>
    </row>
    <row r="166" spans="1:10">
      <c r="A166" s="3"/>
      <c r="B166" s="4"/>
      <c r="C166" s="2"/>
      <c r="D166" s="2"/>
      <c r="E166" s="2"/>
      <c r="F166" s="2"/>
      <c r="G166" s="7"/>
      <c r="H166" s="7"/>
      <c r="I166" s="2"/>
      <c r="J166" s="2"/>
    </row>
    <row r="167" spans="1:10">
      <c r="A167" s="3"/>
      <c r="B167" s="4"/>
      <c r="C167" s="2"/>
      <c r="D167" s="2"/>
      <c r="E167" s="2"/>
      <c r="F167" s="2"/>
      <c r="G167" s="7"/>
      <c r="H167" s="7"/>
      <c r="I167" s="2"/>
      <c r="J167" s="2"/>
    </row>
    <row r="168" spans="1:10">
      <c r="A168" s="3"/>
      <c r="B168" s="4"/>
      <c r="C168" s="2"/>
      <c r="D168" s="2"/>
      <c r="E168" s="2"/>
      <c r="F168" s="2"/>
      <c r="G168" s="7"/>
      <c r="H168" s="7"/>
      <c r="I168" s="2"/>
      <c r="J168" s="2"/>
    </row>
    <row r="169" spans="1:10">
      <c r="A169" s="3"/>
      <c r="B169" s="4"/>
      <c r="C169" s="2"/>
      <c r="D169" s="2"/>
      <c r="E169" s="2"/>
      <c r="F169" s="2"/>
      <c r="G169" s="7"/>
      <c r="H169" s="7"/>
      <c r="I169" s="2"/>
      <c r="J169" s="2"/>
    </row>
    <row r="170" spans="1:10">
      <c r="A170" s="3"/>
      <c r="B170" s="4"/>
      <c r="C170" s="2"/>
      <c r="D170" s="2"/>
      <c r="E170" s="2"/>
      <c r="F170" s="2"/>
      <c r="G170" s="7"/>
      <c r="H170" s="7"/>
      <c r="I170" s="2"/>
      <c r="J170" s="2"/>
    </row>
    <row r="171" spans="1:10">
      <c r="A171" s="3"/>
      <c r="B171" s="4"/>
      <c r="C171" s="2"/>
      <c r="D171" s="2"/>
      <c r="E171" s="2"/>
      <c r="F171" s="2"/>
      <c r="G171" s="7"/>
      <c r="H171" s="7"/>
      <c r="I171" s="2"/>
      <c r="J171" s="2"/>
    </row>
    <row r="172" spans="1:10">
      <c r="A172" s="3"/>
      <c r="B172" s="4"/>
      <c r="C172" s="2"/>
      <c r="D172" s="2"/>
      <c r="E172" s="2"/>
      <c r="F172" s="2"/>
      <c r="G172" s="7"/>
      <c r="H172" s="7"/>
      <c r="I172" s="2"/>
      <c r="J172" s="2"/>
    </row>
    <row r="173" spans="1:10">
      <c r="A173" s="3"/>
      <c r="B173" s="4"/>
      <c r="C173" s="2"/>
      <c r="D173" s="2"/>
      <c r="E173" s="2"/>
      <c r="F173" s="2"/>
      <c r="G173" s="7"/>
      <c r="H173" s="7"/>
      <c r="I173" s="2"/>
      <c r="J173" s="2"/>
    </row>
    <row r="174" spans="1:10">
      <c r="A174" s="3"/>
      <c r="B174" s="4"/>
      <c r="C174" s="2"/>
      <c r="D174" s="2"/>
      <c r="E174" s="2"/>
      <c r="F174" s="2"/>
      <c r="G174" s="7"/>
      <c r="H174" s="7"/>
      <c r="I174" s="2"/>
      <c r="J174" s="2"/>
    </row>
    <row r="175" spans="1:10">
      <c r="A175" s="3"/>
      <c r="B175" s="4"/>
      <c r="C175" s="2"/>
      <c r="D175" s="2"/>
      <c r="E175" s="2"/>
      <c r="F175" s="2"/>
      <c r="G175" s="7"/>
      <c r="H175" s="7"/>
      <c r="I175" s="2"/>
      <c r="J175" s="2"/>
    </row>
    <row r="176" spans="1:10">
      <c r="A176" s="3"/>
      <c r="B176" s="4"/>
      <c r="C176" s="2"/>
      <c r="D176" s="2"/>
      <c r="E176" s="2"/>
      <c r="F176" s="2"/>
      <c r="G176" s="7"/>
      <c r="H176" s="7"/>
      <c r="I176" s="2"/>
      <c r="J176" s="2"/>
    </row>
    <row r="177" spans="1:10">
      <c r="A177" s="3"/>
      <c r="B177" s="4"/>
      <c r="C177" s="2"/>
      <c r="D177" s="2"/>
      <c r="E177" s="2"/>
      <c r="F177" s="2"/>
      <c r="G177" s="7"/>
      <c r="H177" s="7"/>
      <c r="I177" s="2"/>
      <c r="J177" s="2"/>
    </row>
    <row r="178" spans="1:10">
      <c r="A178" s="3"/>
      <c r="B178" s="4"/>
      <c r="C178" s="2"/>
      <c r="D178" s="2"/>
      <c r="E178" s="2"/>
      <c r="F178" s="2"/>
      <c r="G178" s="7"/>
      <c r="H178" s="7"/>
      <c r="I178" s="2"/>
      <c r="J178" s="2"/>
    </row>
    <row r="179" spans="1:10">
      <c r="A179" s="3"/>
      <c r="B179" s="4"/>
      <c r="C179" s="2"/>
      <c r="D179" s="2"/>
      <c r="E179" s="2"/>
      <c r="F179" s="2"/>
      <c r="G179" s="7"/>
      <c r="H179" s="7"/>
      <c r="I179" s="2"/>
      <c r="J179" s="2"/>
    </row>
    <row r="180" spans="1:10">
      <c r="A180" s="3"/>
      <c r="B180" s="4"/>
      <c r="C180" s="2"/>
      <c r="D180" s="2"/>
      <c r="E180" s="2"/>
      <c r="F180" s="2"/>
      <c r="G180" s="7"/>
      <c r="H180" s="7"/>
      <c r="I180" s="2"/>
      <c r="J180" s="2"/>
    </row>
    <row r="181" spans="1:10">
      <c r="A181" s="3"/>
      <c r="B181" s="4"/>
      <c r="C181" s="2"/>
      <c r="D181" s="2"/>
      <c r="E181" s="2"/>
      <c r="F181" s="2"/>
      <c r="G181" s="7"/>
      <c r="H181" s="7"/>
      <c r="I181" s="2"/>
      <c r="J181" s="2"/>
    </row>
    <row r="182" spans="1:10">
      <c r="A182" s="3"/>
      <c r="B182" s="4"/>
      <c r="C182" s="2"/>
      <c r="D182" s="2"/>
      <c r="E182" s="2"/>
      <c r="F182" s="2"/>
      <c r="G182" s="7"/>
      <c r="H182" s="7"/>
      <c r="I182" s="2"/>
      <c r="J182" s="2"/>
    </row>
    <row r="183" spans="1:10">
      <c r="A183" s="3"/>
      <c r="B183" s="4"/>
      <c r="C183" s="2"/>
      <c r="D183" s="2"/>
      <c r="E183" s="2"/>
      <c r="F183" s="2"/>
      <c r="G183" s="7"/>
      <c r="H183" s="7"/>
      <c r="I183" s="2"/>
      <c r="J183" s="2"/>
    </row>
    <row r="184" spans="1:10">
      <c r="A184" s="3"/>
      <c r="B184" s="4"/>
      <c r="C184" s="2"/>
      <c r="D184" s="2"/>
      <c r="E184" s="2"/>
      <c r="F184" s="2"/>
      <c r="G184" s="7"/>
      <c r="H184" s="7"/>
      <c r="I184" s="2"/>
      <c r="J184" s="2"/>
    </row>
    <row r="185" spans="1:10">
      <c r="A185" s="3"/>
      <c r="B185" s="4"/>
      <c r="C185" s="2"/>
      <c r="D185" s="2"/>
      <c r="E185" s="2"/>
      <c r="F185" s="2"/>
      <c r="G185" s="7"/>
      <c r="H185" s="7"/>
      <c r="I185" s="2"/>
      <c r="J185" s="2"/>
    </row>
    <row r="186" spans="1:10">
      <c r="A186" s="3"/>
      <c r="B186" s="4"/>
      <c r="C186" s="2"/>
      <c r="D186" s="2"/>
      <c r="E186" s="2"/>
      <c r="F186" s="2"/>
      <c r="G186" s="7"/>
      <c r="H186" s="7"/>
      <c r="I186" s="2"/>
      <c r="J186" s="2"/>
    </row>
    <row r="187" spans="1:10">
      <c r="A187" s="3"/>
      <c r="B187" s="4"/>
      <c r="C187" s="2"/>
      <c r="D187" s="2"/>
      <c r="E187" s="2"/>
      <c r="F187" s="2"/>
      <c r="G187" s="7"/>
      <c r="H187" s="7"/>
      <c r="I187" s="2"/>
      <c r="J187" s="2"/>
    </row>
    <row r="188" spans="1:10">
      <c r="A188" s="3"/>
      <c r="B188" s="4"/>
      <c r="C188" s="2"/>
      <c r="D188" s="2"/>
      <c r="E188" s="2"/>
      <c r="F188" s="2"/>
      <c r="G188" s="7"/>
      <c r="H188" s="7"/>
      <c r="I188" s="2"/>
      <c r="J188" s="2"/>
    </row>
    <row r="189" spans="1:10">
      <c r="A189" s="3"/>
      <c r="B189" s="4"/>
      <c r="C189" s="2"/>
      <c r="D189" s="2"/>
      <c r="E189" s="2"/>
      <c r="F189" s="2"/>
      <c r="G189" s="7"/>
      <c r="H189" s="7"/>
      <c r="I189" s="2"/>
      <c r="J189" s="2"/>
    </row>
    <row r="190" spans="1:10">
      <c r="A190" s="3"/>
      <c r="B190" s="4"/>
      <c r="C190" s="2"/>
      <c r="D190" s="2"/>
      <c r="E190" s="2"/>
      <c r="F190" s="2"/>
      <c r="G190" s="7"/>
      <c r="H190" s="7"/>
      <c r="I190" s="2"/>
      <c r="J190" s="2"/>
    </row>
    <row r="191" spans="1:10">
      <c r="A191" s="3"/>
      <c r="B191" s="4"/>
      <c r="C191" s="2"/>
      <c r="D191" s="2"/>
      <c r="E191" s="2"/>
      <c r="F191" s="2"/>
      <c r="G191" s="7"/>
      <c r="H191" s="7"/>
      <c r="I191" s="2"/>
      <c r="J191" s="2"/>
    </row>
    <row r="192" spans="1:10">
      <c r="A192" s="3"/>
      <c r="B192" s="4"/>
      <c r="C192" s="2"/>
      <c r="D192" s="2"/>
      <c r="E192" s="2"/>
      <c r="F192" s="2"/>
      <c r="G192" s="7"/>
      <c r="H192" s="7"/>
      <c r="I192" s="2"/>
      <c r="J192" s="2"/>
    </row>
    <row r="193" spans="1:10">
      <c r="A193" s="3"/>
      <c r="B193" s="4"/>
      <c r="C193" s="2"/>
      <c r="D193" s="2"/>
      <c r="E193" s="2"/>
      <c r="F193" s="2"/>
      <c r="G193" s="7"/>
      <c r="H193" s="7"/>
      <c r="I193" s="2"/>
      <c r="J193" s="2"/>
    </row>
    <row r="194" spans="1:10">
      <c r="A194" s="3"/>
      <c r="B194" s="4"/>
      <c r="C194" s="2"/>
      <c r="D194" s="2"/>
      <c r="E194" s="2"/>
      <c r="F194" s="2"/>
      <c r="G194" s="7"/>
      <c r="H194" s="7"/>
      <c r="I194" s="2"/>
      <c r="J194" s="2"/>
    </row>
    <row r="195" spans="1:10">
      <c r="A195" s="3"/>
      <c r="B195" s="4"/>
      <c r="C195" s="2"/>
      <c r="D195" s="2"/>
      <c r="E195" s="2"/>
      <c r="F195" s="2"/>
      <c r="G195" s="7"/>
      <c r="H195" s="7"/>
      <c r="I195" s="2"/>
      <c r="J195" s="2"/>
    </row>
    <row r="196" spans="1:10">
      <c r="A196" s="3"/>
      <c r="B196" s="4"/>
      <c r="C196" s="2"/>
      <c r="D196" s="2"/>
      <c r="E196" s="2"/>
      <c r="F196" s="2"/>
      <c r="G196" s="7"/>
      <c r="H196" s="7"/>
      <c r="I196" s="2"/>
      <c r="J196" s="2"/>
    </row>
    <row r="197" spans="1:10">
      <c r="A197" s="3"/>
      <c r="B197" s="4"/>
      <c r="C197" s="2"/>
      <c r="D197" s="2"/>
      <c r="E197" s="2"/>
      <c r="F197" s="2"/>
      <c r="G197" s="7"/>
      <c r="H197" s="7"/>
      <c r="I197" s="2"/>
      <c r="J197" s="2"/>
    </row>
    <row r="198" spans="1:10">
      <c r="A198" s="3"/>
      <c r="B198" s="4"/>
      <c r="C198" s="2"/>
      <c r="D198" s="2"/>
      <c r="E198" s="2"/>
      <c r="F198" s="2"/>
      <c r="G198" s="7"/>
      <c r="H198" s="7"/>
      <c r="I198" s="2"/>
      <c r="J198" s="2"/>
    </row>
    <row r="199" spans="1:10">
      <c r="A199" s="3"/>
      <c r="B199" s="4"/>
      <c r="C199" s="2"/>
      <c r="D199" s="2"/>
      <c r="E199" s="2"/>
      <c r="F199" s="2"/>
      <c r="G199" s="7"/>
      <c r="H199" s="7"/>
      <c r="I199" s="2"/>
      <c r="J199" s="2"/>
    </row>
    <row r="200" spans="1:10">
      <c r="A200" s="3"/>
      <c r="B200" s="4"/>
      <c r="C200" s="2"/>
      <c r="D200" s="2"/>
      <c r="E200" s="2"/>
      <c r="F200" s="2"/>
      <c r="G200" s="7"/>
      <c r="H200" s="7"/>
      <c r="I200" s="2"/>
      <c r="J200" s="2"/>
    </row>
    <row r="201" spans="1:10">
      <c r="A201" s="3"/>
      <c r="B201" s="5"/>
      <c r="C201" s="2"/>
      <c r="D201" s="2"/>
      <c r="E201" s="2"/>
      <c r="F201" s="2"/>
      <c r="G201" s="7"/>
      <c r="H201" s="7"/>
      <c r="I201" s="2"/>
      <c r="J201" s="2"/>
    </row>
    <row r="202" spans="1:10">
      <c r="A202" s="3"/>
      <c r="B202" s="4"/>
      <c r="C202" s="2"/>
      <c r="D202" s="2"/>
      <c r="E202" s="2"/>
      <c r="F202" s="2"/>
      <c r="G202" s="7"/>
      <c r="H202" s="7"/>
      <c r="I202" s="2"/>
      <c r="J202" s="2"/>
    </row>
    <row r="203" spans="1:10">
      <c r="A203" s="3"/>
      <c r="B203" s="4"/>
      <c r="C203" s="2"/>
      <c r="D203" s="2"/>
      <c r="E203" s="2"/>
      <c r="F203" s="2"/>
      <c r="G203" s="7"/>
      <c r="H203" s="7"/>
      <c r="I203" s="2"/>
      <c r="J203" s="2"/>
    </row>
    <row r="204" spans="1:10">
      <c r="A204" s="3"/>
      <c r="B204" s="4"/>
      <c r="C204" s="2"/>
      <c r="D204" s="2"/>
      <c r="E204" s="2"/>
      <c r="F204" s="2"/>
      <c r="G204" s="7"/>
      <c r="H204" s="7"/>
      <c r="I204" s="2"/>
      <c r="J204" s="2"/>
    </row>
    <row r="205" spans="1:10">
      <c r="A205" s="3"/>
      <c r="B205" s="4"/>
      <c r="C205" s="2"/>
      <c r="D205" s="2"/>
      <c r="E205" s="2"/>
      <c r="F205" s="2"/>
      <c r="G205" s="7"/>
      <c r="H205" s="7"/>
      <c r="I205" s="2"/>
      <c r="J205" s="2"/>
    </row>
    <row r="206" spans="1:10">
      <c r="A206" s="3"/>
      <c r="B206" s="4"/>
      <c r="C206" s="2"/>
      <c r="D206" s="2"/>
      <c r="E206" s="2"/>
      <c r="F206" s="2"/>
      <c r="G206" s="7"/>
      <c r="H206" s="7"/>
      <c r="I206" s="2"/>
      <c r="J206" s="2"/>
    </row>
    <row r="207" spans="1:10">
      <c r="A207" s="3"/>
      <c r="B207" s="4"/>
      <c r="C207" s="2"/>
      <c r="D207" s="2"/>
      <c r="E207" s="2"/>
      <c r="F207" s="2"/>
      <c r="G207" s="7"/>
      <c r="H207" s="7"/>
      <c r="I207" s="2"/>
      <c r="J207" s="2"/>
    </row>
    <row r="208" spans="1:10">
      <c r="A208" s="3"/>
      <c r="B208" s="4"/>
      <c r="C208" s="2"/>
      <c r="D208" s="2"/>
      <c r="E208" s="2"/>
      <c r="F208" s="2"/>
      <c r="G208" s="7"/>
      <c r="H208" s="7"/>
      <c r="I208" s="2"/>
      <c r="J208" s="2"/>
    </row>
    <row r="209" spans="1:10">
      <c r="A209" s="3"/>
      <c r="B209" s="4"/>
      <c r="C209" s="2"/>
      <c r="D209" s="2"/>
      <c r="E209" s="8"/>
      <c r="F209" s="2"/>
      <c r="G209" s="7"/>
      <c r="H209" s="7"/>
      <c r="I209" s="2"/>
      <c r="J209" s="2"/>
    </row>
    <row r="210" spans="1:10">
      <c r="A210" s="3"/>
      <c r="B210" s="4"/>
      <c r="C210" s="2"/>
      <c r="D210" s="2"/>
      <c r="E210" s="2"/>
      <c r="F210" s="2"/>
      <c r="G210" s="7"/>
      <c r="H210" s="7"/>
      <c r="I210" s="2"/>
      <c r="J210" s="2"/>
    </row>
    <row r="211" spans="1:10">
      <c r="A211" s="3"/>
      <c r="B211" s="4"/>
      <c r="C211" s="2"/>
      <c r="D211" s="2"/>
      <c r="E211" s="2"/>
      <c r="F211" s="2"/>
      <c r="G211" s="7"/>
      <c r="H211" s="7"/>
      <c r="I211" s="2"/>
      <c r="J211" s="2"/>
    </row>
    <row r="212" spans="1:10">
      <c r="A212" s="3"/>
      <c r="B212" s="4"/>
      <c r="C212" s="2"/>
      <c r="D212" s="2"/>
      <c r="E212" s="2"/>
      <c r="F212" s="2"/>
      <c r="G212" s="7"/>
      <c r="H212" s="7"/>
      <c r="I212" s="2"/>
      <c r="J212" s="2"/>
    </row>
    <row r="213" spans="1:10">
      <c r="A213" s="3"/>
      <c r="B213" s="4"/>
      <c r="C213" s="2"/>
      <c r="D213" s="2"/>
      <c r="E213" s="2"/>
      <c r="F213" s="2"/>
      <c r="G213" s="7"/>
      <c r="H213" s="7"/>
      <c r="I213" s="2"/>
      <c r="J213" s="2"/>
    </row>
    <row r="214" spans="1:10">
      <c r="A214" s="3"/>
      <c r="B214" s="4"/>
      <c r="C214" s="2"/>
      <c r="D214" s="2"/>
      <c r="E214" s="2"/>
      <c r="F214" s="2"/>
      <c r="G214" s="7"/>
      <c r="H214" s="7"/>
      <c r="I214" s="2"/>
      <c r="J214" s="2"/>
    </row>
    <row r="215" spans="1:10">
      <c r="A215" s="3"/>
      <c r="B215" s="4"/>
      <c r="C215" s="2"/>
      <c r="D215" s="2"/>
      <c r="E215" s="2"/>
      <c r="F215" s="2"/>
      <c r="G215" s="7"/>
      <c r="H215" s="7"/>
      <c r="I215" s="2"/>
      <c r="J215" s="2"/>
    </row>
    <row r="216" spans="1:10">
      <c r="A216" s="3"/>
      <c r="B216" s="4"/>
      <c r="C216" s="2"/>
      <c r="D216" s="2"/>
      <c r="E216" s="2"/>
      <c r="F216" s="2"/>
      <c r="G216" s="7"/>
      <c r="H216" s="7"/>
      <c r="I216" s="2"/>
      <c r="J216" s="2"/>
    </row>
    <row r="217" spans="1:10">
      <c r="A217" s="3"/>
      <c r="B217" s="4"/>
      <c r="C217" s="2"/>
      <c r="D217" s="2"/>
      <c r="E217" s="2"/>
      <c r="F217" s="2"/>
      <c r="G217" s="7"/>
      <c r="H217" s="7"/>
      <c r="I217" s="2"/>
      <c r="J217" s="2"/>
    </row>
    <row r="218" spans="1:10">
      <c r="A218" s="3"/>
      <c r="B218" s="4"/>
      <c r="C218" s="2"/>
      <c r="D218" s="2"/>
      <c r="E218" s="2"/>
      <c r="F218" s="2"/>
      <c r="G218" s="7"/>
      <c r="H218" s="7"/>
      <c r="I218" s="2"/>
      <c r="J218" s="2"/>
    </row>
    <row r="219" spans="1:10">
      <c r="A219" s="3"/>
      <c r="B219" s="4"/>
      <c r="C219" s="2"/>
      <c r="D219" s="2"/>
      <c r="E219" s="2"/>
      <c r="F219" s="2"/>
      <c r="G219" s="7"/>
      <c r="H219" s="7"/>
      <c r="I219" s="2"/>
      <c r="J219" s="2"/>
    </row>
    <row r="220" spans="1:10">
      <c r="A220" s="3"/>
      <c r="B220" s="4"/>
      <c r="C220" s="2"/>
      <c r="D220" s="2"/>
      <c r="E220" s="2"/>
      <c r="F220" s="2"/>
      <c r="G220" s="7"/>
      <c r="H220" s="7"/>
      <c r="I220" s="2"/>
      <c r="J220" s="2"/>
    </row>
    <row r="221" spans="1:10">
      <c r="A221" s="3"/>
      <c r="B221" s="4"/>
      <c r="C221" s="2"/>
      <c r="D221" s="2"/>
      <c r="E221" s="2"/>
      <c r="F221" s="2"/>
      <c r="G221" s="7"/>
      <c r="H221" s="7"/>
      <c r="I221" s="2"/>
      <c r="J221" s="2"/>
    </row>
    <row r="222" spans="1:10">
      <c r="A222" s="3"/>
      <c r="B222" s="4"/>
      <c r="C222" s="2"/>
      <c r="D222" s="2"/>
      <c r="E222" s="2"/>
      <c r="F222" s="2"/>
      <c r="G222" s="7"/>
      <c r="H222" s="7"/>
      <c r="I222" s="2"/>
      <c r="J222" s="2"/>
    </row>
    <row r="223" spans="1:10">
      <c r="A223" s="3"/>
      <c r="B223" s="4"/>
      <c r="C223" s="2"/>
      <c r="D223" s="2"/>
      <c r="E223" s="2"/>
      <c r="F223" s="2"/>
      <c r="G223" s="7"/>
      <c r="H223" s="7"/>
      <c r="I223" s="2"/>
      <c r="J223" s="2"/>
    </row>
    <row r="224" spans="1:10">
      <c r="A224" s="3"/>
      <c r="B224" s="4"/>
      <c r="C224" s="2"/>
      <c r="D224" s="2"/>
      <c r="E224" s="2"/>
      <c r="F224" s="2"/>
      <c r="G224" s="7"/>
      <c r="H224" s="7"/>
      <c r="I224" s="2"/>
      <c r="J224" s="2"/>
    </row>
    <row r="225" spans="1:10">
      <c r="A225" s="3"/>
      <c r="B225" s="4"/>
      <c r="C225" s="2"/>
      <c r="D225" s="2"/>
      <c r="E225" s="2"/>
      <c r="F225" s="2"/>
      <c r="G225" s="7"/>
      <c r="H225" s="7"/>
      <c r="I225" s="2"/>
      <c r="J225" s="2"/>
    </row>
    <row r="226" spans="1:10">
      <c r="A226" s="3"/>
      <c r="B226" s="4"/>
      <c r="C226" s="2"/>
      <c r="D226" s="2"/>
      <c r="E226" s="2"/>
      <c r="F226" s="2"/>
      <c r="G226" s="7"/>
      <c r="H226" s="7"/>
      <c r="I226" s="2"/>
      <c r="J226" s="2"/>
    </row>
    <row r="227" spans="1:10">
      <c r="A227" s="3"/>
      <c r="B227" s="4"/>
      <c r="C227" s="2"/>
      <c r="D227" s="2"/>
      <c r="E227" s="2"/>
      <c r="F227" s="2"/>
      <c r="G227" s="7"/>
      <c r="H227" s="7"/>
      <c r="I227" s="2"/>
      <c r="J227" s="2"/>
    </row>
    <row r="228" spans="1:10">
      <c r="A228" s="3"/>
      <c r="B228" s="4"/>
      <c r="C228" s="2"/>
      <c r="D228" s="2"/>
      <c r="E228" s="2"/>
      <c r="F228" s="2"/>
      <c r="G228" s="7"/>
      <c r="H228" s="7"/>
      <c r="I228" s="2"/>
      <c r="J228" s="2"/>
    </row>
    <row r="229" spans="1:10">
      <c r="A229" s="3"/>
      <c r="B229" s="4"/>
      <c r="C229" s="2"/>
      <c r="D229" s="2"/>
      <c r="E229" s="2"/>
      <c r="F229" s="2"/>
      <c r="G229" s="7"/>
      <c r="H229" s="7"/>
      <c r="I229" s="2"/>
      <c r="J229" s="2"/>
    </row>
    <row r="230" spans="1:10">
      <c r="A230" s="3"/>
      <c r="B230" s="4"/>
      <c r="C230" s="2"/>
      <c r="D230" s="2"/>
      <c r="E230" s="2"/>
      <c r="F230" s="2"/>
      <c r="G230" s="7"/>
      <c r="H230" s="7"/>
      <c r="I230" s="2"/>
      <c r="J230" s="2"/>
    </row>
    <row r="231" spans="1:10">
      <c r="A231" s="3"/>
      <c r="B231" s="4"/>
      <c r="C231" s="2"/>
      <c r="D231" s="2"/>
      <c r="E231" s="2"/>
      <c r="F231" s="2"/>
      <c r="G231" s="7"/>
      <c r="H231" s="7"/>
      <c r="I231" s="2"/>
      <c r="J231" s="2"/>
    </row>
    <row r="232" spans="1:10">
      <c r="A232" s="3"/>
      <c r="B232" s="4"/>
      <c r="C232" s="2"/>
      <c r="D232" s="2"/>
      <c r="E232" s="2"/>
      <c r="F232" s="2"/>
      <c r="G232" s="7"/>
      <c r="H232" s="7"/>
      <c r="I232" s="2"/>
      <c r="J232" s="2"/>
    </row>
    <row r="233" spans="1:10">
      <c r="A233" s="3"/>
      <c r="B233" s="4"/>
      <c r="C233" s="2"/>
      <c r="D233" s="2"/>
      <c r="E233" s="2"/>
      <c r="F233" s="2"/>
      <c r="G233" s="7"/>
      <c r="H233" s="7"/>
      <c r="I233" s="2"/>
      <c r="J233" s="2"/>
    </row>
    <row r="234" spans="1:10">
      <c r="A234" s="3"/>
      <c r="B234" s="4"/>
      <c r="C234" s="2"/>
      <c r="D234" s="2"/>
      <c r="E234" s="2"/>
      <c r="F234" s="2"/>
      <c r="G234" s="7"/>
      <c r="H234" s="7"/>
      <c r="I234" s="2"/>
      <c r="J234" s="2"/>
    </row>
    <row r="235" spans="1:10">
      <c r="A235" s="3"/>
      <c r="B235" s="4"/>
      <c r="C235" s="2"/>
      <c r="D235" s="2"/>
      <c r="E235" s="2"/>
      <c r="F235" s="2"/>
      <c r="G235" s="7"/>
      <c r="H235" s="7"/>
      <c r="I235" s="2"/>
      <c r="J235" s="2"/>
    </row>
    <row r="236" spans="1:10">
      <c r="A236" s="3"/>
      <c r="B236" s="4"/>
      <c r="C236" s="2"/>
      <c r="D236" s="2"/>
      <c r="E236" s="2"/>
      <c r="F236" s="2"/>
      <c r="G236" s="7"/>
      <c r="H236" s="7"/>
      <c r="I236" s="2"/>
      <c r="J236" s="2"/>
    </row>
    <row r="237" spans="1:10">
      <c r="A237" s="3"/>
      <c r="B237" s="4"/>
      <c r="C237" s="2"/>
      <c r="D237" s="2"/>
      <c r="E237" s="2"/>
      <c r="F237" s="2"/>
      <c r="G237" s="7"/>
      <c r="H237" s="7"/>
      <c r="I237" s="2"/>
      <c r="J237" s="2"/>
    </row>
    <row r="238" spans="1:10">
      <c r="A238" s="3"/>
      <c r="B238" s="4"/>
      <c r="C238" s="2"/>
      <c r="D238" s="2"/>
      <c r="E238" s="2"/>
      <c r="F238" s="2"/>
      <c r="G238" s="7"/>
      <c r="H238" s="7"/>
      <c r="I238" s="2"/>
      <c r="J238" s="2"/>
    </row>
    <row r="239" spans="1:10">
      <c r="A239" s="3"/>
      <c r="B239" s="4"/>
      <c r="C239" s="2"/>
      <c r="D239" s="2"/>
      <c r="E239" s="2"/>
      <c r="F239" s="2"/>
      <c r="G239" s="7"/>
      <c r="H239" s="7"/>
      <c r="I239" s="2"/>
      <c r="J239" s="2"/>
    </row>
    <row r="240" spans="1:10">
      <c r="A240" s="3"/>
      <c r="B240" s="4"/>
      <c r="C240" s="2"/>
      <c r="D240" s="2"/>
      <c r="E240" s="2"/>
      <c r="F240" s="2"/>
      <c r="G240" s="7"/>
      <c r="H240" s="7"/>
      <c r="I240" s="2"/>
      <c r="J240" s="2"/>
    </row>
    <row r="241" spans="1:10">
      <c r="A241" s="3"/>
      <c r="B241" s="4"/>
      <c r="C241" s="2"/>
      <c r="D241" s="2"/>
      <c r="E241" s="2"/>
      <c r="F241" s="2"/>
      <c r="G241" s="7"/>
      <c r="H241" s="7"/>
      <c r="I241" s="2"/>
      <c r="J241" s="2"/>
    </row>
    <row r="242" spans="1:10">
      <c r="A242" s="3"/>
      <c r="B242" s="4"/>
      <c r="C242" s="2"/>
      <c r="D242" s="2"/>
      <c r="E242" s="2"/>
      <c r="F242" s="2"/>
      <c r="G242" s="7"/>
      <c r="H242" s="7"/>
      <c r="I242" s="2"/>
      <c r="J242" s="2"/>
    </row>
    <row r="243" spans="1:10">
      <c r="A243" s="3"/>
      <c r="B243" s="4"/>
      <c r="C243" s="2"/>
      <c r="D243" s="2"/>
      <c r="E243" s="2"/>
      <c r="F243" s="2"/>
      <c r="G243" s="7"/>
      <c r="H243" s="7"/>
      <c r="I243" s="2"/>
      <c r="J243" s="2"/>
    </row>
    <row r="244" spans="1:10">
      <c r="A244" s="3"/>
      <c r="B244" s="4"/>
      <c r="C244" s="2"/>
      <c r="D244" s="2"/>
      <c r="E244" s="2"/>
      <c r="F244" s="2"/>
      <c r="G244" s="7"/>
      <c r="H244" s="7"/>
      <c r="I244" s="2"/>
      <c r="J244" s="2"/>
    </row>
    <row r="245" spans="1:10">
      <c r="A245" s="3"/>
      <c r="B245" s="4"/>
      <c r="C245" s="2"/>
      <c r="D245" s="2"/>
      <c r="E245" s="2"/>
      <c r="F245" s="2"/>
      <c r="G245" s="7"/>
      <c r="H245" s="7"/>
      <c r="I245" s="2"/>
      <c r="J245" s="2"/>
    </row>
    <row r="246" spans="1:10">
      <c r="A246" s="3"/>
      <c r="B246" s="4"/>
      <c r="C246" s="2"/>
      <c r="D246" s="2"/>
      <c r="E246" s="2"/>
      <c r="F246" s="2"/>
      <c r="G246" s="7"/>
      <c r="H246" s="7"/>
      <c r="I246" s="2"/>
      <c r="J246" s="2"/>
    </row>
    <row r="247" spans="1:10">
      <c r="A247" s="3"/>
      <c r="B247" s="4"/>
      <c r="C247" s="2"/>
      <c r="D247" s="2"/>
      <c r="E247" s="2"/>
      <c r="F247" s="2"/>
      <c r="G247" s="7"/>
      <c r="H247" s="7"/>
      <c r="I247" s="2"/>
      <c r="J247" s="2"/>
    </row>
    <row r="248" spans="1:10">
      <c r="A248" s="3"/>
      <c r="B248" s="4"/>
      <c r="C248" s="2"/>
      <c r="D248" s="2"/>
      <c r="E248" s="2"/>
      <c r="F248" s="2"/>
      <c r="G248" s="7"/>
      <c r="H248" s="7"/>
      <c r="I248" s="2"/>
      <c r="J248" s="2"/>
    </row>
    <row r="249" spans="1:10">
      <c r="A249" s="3"/>
      <c r="B249" s="4"/>
      <c r="C249" s="2"/>
      <c r="D249" s="2"/>
      <c r="E249" s="2"/>
      <c r="F249" s="2"/>
      <c r="G249" s="7"/>
      <c r="H249" s="7"/>
      <c r="I249" s="2"/>
      <c r="J249" s="2"/>
    </row>
    <row r="250" spans="1:10">
      <c r="A250" s="3"/>
      <c r="B250" s="4"/>
      <c r="C250" s="2"/>
      <c r="D250" s="2"/>
      <c r="E250" s="2"/>
      <c r="F250" s="2"/>
      <c r="G250" s="7"/>
      <c r="H250" s="7"/>
      <c r="I250" s="2"/>
      <c r="J250" s="2"/>
    </row>
    <row r="251" spans="1:10">
      <c r="A251" s="3"/>
      <c r="B251" s="4"/>
      <c r="C251" s="2"/>
      <c r="D251" s="2"/>
      <c r="E251" s="2"/>
      <c r="F251" s="2"/>
      <c r="G251" s="7"/>
      <c r="H251" s="7"/>
      <c r="I251" s="2"/>
      <c r="J251" s="2"/>
    </row>
    <row r="252" spans="1:10">
      <c r="A252" s="3"/>
      <c r="B252" s="4"/>
      <c r="C252" s="2"/>
      <c r="D252" s="2"/>
      <c r="E252" s="2"/>
      <c r="F252" s="2"/>
      <c r="G252" s="7"/>
      <c r="H252" s="7"/>
      <c r="I252" s="2"/>
      <c r="J252" s="2"/>
    </row>
    <row r="253" spans="1:10">
      <c r="A253" s="3"/>
      <c r="B253" s="4"/>
      <c r="C253" s="2"/>
      <c r="D253" s="2"/>
      <c r="E253" s="2"/>
      <c r="F253" s="2"/>
      <c r="G253" s="7"/>
      <c r="H253" s="7"/>
      <c r="I253" s="2"/>
      <c r="J253" s="2"/>
    </row>
    <row r="254" spans="1:10">
      <c r="A254" s="3"/>
      <c r="B254" s="4"/>
      <c r="C254" s="2"/>
      <c r="D254" s="2"/>
      <c r="E254" s="2"/>
      <c r="F254" s="2"/>
      <c r="G254" s="7"/>
      <c r="H254" s="7"/>
      <c r="I254" s="2"/>
      <c r="J254" s="2"/>
    </row>
    <row r="255" spans="1:10">
      <c r="A255" s="3"/>
      <c r="B255" s="4"/>
      <c r="C255" s="2"/>
      <c r="D255" s="2"/>
      <c r="E255" s="2"/>
      <c r="F255" s="2"/>
      <c r="G255" s="7"/>
      <c r="H255" s="7"/>
      <c r="I255" s="2"/>
      <c r="J255" s="2"/>
    </row>
    <row r="256" spans="1:10">
      <c r="A256" s="3"/>
      <c r="B256" s="4"/>
      <c r="C256" s="2"/>
      <c r="D256" s="2"/>
      <c r="E256" s="2"/>
      <c r="F256" s="2"/>
      <c r="G256" s="7"/>
      <c r="H256" s="7"/>
      <c r="I256" s="2"/>
      <c r="J256" s="2"/>
    </row>
    <row r="257" spans="1:10">
      <c r="A257" s="3"/>
      <c r="B257" s="4"/>
      <c r="C257" s="2"/>
      <c r="D257" s="2"/>
      <c r="E257" s="2"/>
      <c r="F257" s="2"/>
      <c r="G257" s="7"/>
      <c r="H257" s="7"/>
      <c r="I257" s="2"/>
      <c r="J257" s="2"/>
    </row>
    <row r="258" spans="1:10">
      <c r="A258" s="3"/>
      <c r="B258" s="4"/>
      <c r="C258" s="2"/>
      <c r="D258" s="2"/>
      <c r="E258" s="2"/>
      <c r="F258" s="2"/>
      <c r="G258" s="7"/>
      <c r="H258" s="7"/>
      <c r="I258" s="2"/>
      <c r="J258" s="2"/>
    </row>
    <row r="259" spans="1:10">
      <c r="A259" s="3"/>
      <c r="B259" s="4"/>
      <c r="C259" s="2"/>
      <c r="D259" s="2"/>
      <c r="E259" s="2"/>
      <c r="F259" s="2"/>
      <c r="G259" s="7"/>
      <c r="H259" s="7"/>
      <c r="I259" s="2"/>
      <c r="J259" s="2"/>
    </row>
    <row r="260" spans="1:10">
      <c r="A260" s="3"/>
      <c r="B260" s="4"/>
      <c r="C260" s="2"/>
      <c r="D260" s="2"/>
      <c r="E260" s="2"/>
      <c r="F260" s="2"/>
      <c r="G260" s="7"/>
      <c r="H260" s="7"/>
      <c r="I260" s="2"/>
      <c r="J260" s="2"/>
    </row>
    <row r="261" spans="1:10">
      <c r="A261" s="3"/>
      <c r="B261" s="4"/>
      <c r="C261" s="2"/>
      <c r="D261" s="2"/>
      <c r="E261" s="2"/>
      <c r="F261" s="2"/>
      <c r="G261" s="7"/>
      <c r="H261" s="7"/>
      <c r="I261" s="2"/>
      <c r="J261" s="2"/>
    </row>
    <row r="262" spans="1:10">
      <c r="A262" s="3"/>
      <c r="B262" s="4"/>
      <c r="C262" s="2"/>
      <c r="D262" s="2"/>
      <c r="E262" s="2"/>
      <c r="F262" s="2"/>
      <c r="G262" s="7"/>
      <c r="H262" s="7"/>
      <c r="I262" s="2"/>
      <c r="J262" s="2"/>
    </row>
    <row r="263" spans="1:10">
      <c r="A263" s="3"/>
      <c r="B263" s="4"/>
      <c r="C263" s="2"/>
      <c r="D263" s="2"/>
      <c r="E263" s="2"/>
      <c r="F263" s="2"/>
      <c r="G263" s="7"/>
      <c r="H263" s="7"/>
      <c r="I263" s="2"/>
      <c r="J263" s="2"/>
    </row>
    <row r="264" spans="1:10">
      <c r="A264" s="3"/>
      <c r="B264" s="4"/>
      <c r="C264" s="2"/>
      <c r="D264" s="2"/>
      <c r="E264" s="2"/>
      <c r="F264" s="2"/>
      <c r="G264" s="7"/>
      <c r="H264" s="7"/>
      <c r="I264" s="2"/>
      <c r="J264" s="2"/>
    </row>
    <row r="265" spans="1:10">
      <c r="A265" s="3"/>
      <c r="B265" s="4"/>
      <c r="C265" s="2"/>
      <c r="D265" s="2"/>
      <c r="E265" s="2"/>
      <c r="F265" s="2"/>
      <c r="G265" s="7"/>
      <c r="H265" s="7"/>
      <c r="I265" s="2"/>
      <c r="J265" s="2"/>
    </row>
    <row r="266" spans="1:10">
      <c r="A266" s="3"/>
      <c r="B266" s="4"/>
      <c r="C266" s="2"/>
      <c r="D266" s="2"/>
      <c r="E266" s="2"/>
      <c r="F266" s="2"/>
      <c r="G266" s="7"/>
      <c r="H266" s="7"/>
      <c r="I266" s="2"/>
      <c r="J266" s="2"/>
    </row>
    <row r="267" spans="1:10">
      <c r="A267" s="3"/>
      <c r="B267" s="4"/>
      <c r="C267" s="2"/>
      <c r="D267" s="2"/>
      <c r="E267" s="2"/>
      <c r="F267" s="2"/>
      <c r="G267" s="7"/>
      <c r="H267" s="7"/>
      <c r="I267" s="2"/>
      <c r="J267" s="2"/>
    </row>
    <row r="268" spans="1:10">
      <c r="A268" s="3"/>
      <c r="B268" s="4"/>
      <c r="C268" s="2"/>
      <c r="D268" s="2"/>
      <c r="E268" s="2"/>
      <c r="F268" s="2"/>
      <c r="G268" s="7"/>
      <c r="H268" s="7"/>
      <c r="I268" s="2"/>
      <c r="J268" s="2"/>
    </row>
    <row r="269" spans="1:10">
      <c r="A269" s="3"/>
      <c r="B269" s="4"/>
      <c r="C269" s="2"/>
      <c r="D269" s="2"/>
      <c r="E269" s="2"/>
      <c r="F269" s="2"/>
      <c r="G269" s="7"/>
      <c r="H269" s="7"/>
      <c r="I269" s="2"/>
      <c r="J269" s="2"/>
    </row>
    <row r="270" spans="1:10">
      <c r="A270" s="3"/>
      <c r="B270" s="4"/>
      <c r="C270" s="2"/>
      <c r="D270" s="2"/>
      <c r="E270" s="2"/>
      <c r="F270" s="2"/>
      <c r="G270" s="7"/>
      <c r="H270" s="7"/>
      <c r="I270" s="2"/>
      <c r="J270" s="2"/>
    </row>
    <row r="271" spans="1:10">
      <c r="A271" s="3"/>
      <c r="B271" s="4"/>
      <c r="C271" s="2"/>
      <c r="D271" s="2"/>
      <c r="E271" s="2"/>
      <c r="F271" s="2"/>
      <c r="G271" s="7"/>
      <c r="H271" s="7"/>
      <c r="I271" s="2"/>
      <c r="J271" s="2"/>
    </row>
    <row r="272" spans="1:10">
      <c r="A272" s="3"/>
      <c r="B272" s="4"/>
      <c r="C272" s="2"/>
      <c r="D272" s="2"/>
      <c r="E272" s="2"/>
      <c r="F272" s="2"/>
      <c r="G272" s="7"/>
      <c r="H272" s="7"/>
      <c r="I272" s="2"/>
      <c r="J272" s="2"/>
    </row>
    <row r="273" spans="1:10">
      <c r="A273" s="3"/>
      <c r="B273" s="4"/>
      <c r="C273" s="2"/>
      <c r="D273" s="2"/>
      <c r="E273" s="2"/>
      <c r="F273" s="2"/>
      <c r="G273" s="7"/>
      <c r="H273" s="7"/>
      <c r="I273" s="2"/>
      <c r="J273" s="2"/>
    </row>
    <row r="274" spans="1:10">
      <c r="A274" s="3"/>
      <c r="B274" s="4"/>
      <c r="C274" s="2"/>
      <c r="D274" s="2"/>
      <c r="E274" s="2"/>
      <c r="F274" s="2"/>
      <c r="G274" s="7"/>
      <c r="H274" s="7"/>
      <c r="I274" s="2"/>
      <c r="J274" s="2"/>
    </row>
    <row r="275" spans="1:10">
      <c r="A275" s="3"/>
      <c r="B275" s="4"/>
      <c r="C275" s="2"/>
      <c r="D275" s="2"/>
      <c r="E275" s="2"/>
      <c r="F275" s="2"/>
      <c r="G275" s="7"/>
      <c r="H275" s="7"/>
      <c r="I275" s="2"/>
      <c r="J275" s="2"/>
    </row>
    <row r="276" spans="1:10">
      <c r="A276" s="3"/>
      <c r="B276" s="4"/>
      <c r="C276" s="2"/>
      <c r="D276" s="2"/>
      <c r="E276" s="2"/>
      <c r="F276" s="2"/>
      <c r="G276" s="7"/>
      <c r="H276" s="7"/>
      <c r="I276" s="2"/>
      <c r="J276" s="2"/>
    </row>
    <row r="277" spans="1:10">
      <c r="A277" s="3"/>
      <c r="B277" s="4"/>
      <c r="C277" s="2"/>
      <c r="D277" s="2"/>
      <c r="E277" s="2"/>
      <c r="F277" s="2"/>
      <c r="G277" s="7"/>
      <c r="H277" s="7"/>
      <c r="I277" s="2"/>
      <c r="J277" s="2"/>
    </row>
    <row r="278" spans="1:10">
      <c r="A278" s="3"/>
      <c r="B278" s="4"/>
      <c r="C278" s="2"/>
      <c r="D278" s="2"/>
      <c r="E278" s="2"/>
      <c r="F278" s="2"/>
      <c r="G278" s="7"/>
      <c r="H278" s="7"/>
      <c r="I278" s="2"/>
      <c r="J278" s="2"/>
    </row>
    <row r="279" spans="1:10">
      <c r="A279" s="3"/>
      <c r="B279" s="4"/>
      <c r="C279" s="2"/>
      <c r="D279" s="2"/>
      <c r="E279" s="2"/>
      <c r="F279" s="2"/>
      <c r="G279" s="7"/>
      <c r="H279" s="7"/>
      <c r="I279" s="2"/>
      <c r="J279" s="2"/>
    </row>
    <row r="280" spans="1:10">
      <c r="A280" s="3"/>
      <c r="B280" s="4"/>
      <c r="C280" s="2"/>
      <c r="D280" s="2"/>
      <c r="E280" s="2"/>
      <c r="F280" s="2"/>
      <c r="G280" s="7"/>
      <c r="H280" s="7"/>
      <c r="I280" s="2"/>
      <c r="J280" s="2"/>
    </row>
    <row r="281" spans="1:10">
      <c r="A281" s="3"/>
      <c r="B281" s="4"/>
      <c r="C281" s="2"/>
      <c r="D281" s="2"/>
      <c r="E281" s="2"/>
      <c r="F281" s="2"/>
      <c r="G281" s="7"/>
      <c r="H281" s="7"/>
      <c r="I281" s="2"/>
      <c r="J281" s="2"/>
    </row>
    <row r="282" spans="1:10">
      <c r="A282" s="3"/>
      <c r="B282" s="4"/>
      <c r="C282" s="2"/>
      <c r="D282" s="2"/>
      <c r="E282" s="2"/>
      <c r="F282" s="2"/>
      <c r="G282" s="7"/>
      <c r="H282" s="7"/>
      <c r="I282" s="2"/>
      <c r="J282" s="2"/>
    </row>
    <row r="283" spans="1:10">
      <c r="A283" s="3"/>
      <c r="B283" s="4"/>
      <c r="C283" s="2"/>
      <c r="D283" s="2"/>
      <c r="E283" s="2"/>
      <c r="F283" s="2"/>
      <c r="G283" s="7"/>
      <c r="H283" s="7"/>
      <c r="I283" s="2"/>
      <c r="J283" s="2"/>
    </row>
    <row r="284" spans="1:10">
      <c r="A284" s="3"/>
      <c r="B284" s="4"/>
      <c r="C284" s="2"/>
      <c r="D284" s="2"/>
      <c r="E284" s="2"/>
      <c r="F284" s="2"/>
      <c r="G284" s="7"/>
      <c r="H284" s="7"/>
      <c r="I284" s="2"/>
      <c r="J284" s="2"/>
    </row>
    <row r="285" spans="1:10">
      <c r="A285" s="3"/>
      <c r="B285" s="4"/>
      <c r="C285" s="2"/>
      <c r="D285" s="2"/>
      <c r="E285" s="2"/>
      <c r="F285" s="2"/>
      <c r="G285" s="7"/>
      <c r="H285" s="7"/>
      <c r="I285" s="2"/>
      <c r="J285" s="2"/>
    </row>
    <row r="286" spans="1:10">
      <c r="A286" s="3"/>
      <c r="B286" s="4"/>
      <c r="C286" s="2"/>
      <c r="D286" s="2"/>
      <c r="E286" s="2"/>
      <c r="F286" s="2"/>
      <c r="G286" s="7"/>
      <c r="H286" s="7"/>
      <c r="I286" s="2"/>
      <c r="J286" s="2"/>
    </row>
    <row r="287" spans="1:10">
      <c r="A287" s="3"/>
      <c r="B287" s="4"/>
      <c r="C287" s="2"/>
      <c r="D287" s="2"/>
      <c r="E287" s="2"/>
      <c r="F287" s="2"/>
      <c r="G287" s="7"/>
      <c r="H287" s="7"/>
      <c r="I287" s="2"/>
      <c r="J287" s="2"/>
    </row>
    <row r="288" spans="1:10">
      <c r="A288" s="3"/>
      <c r="B288" s="4"/>
      <c r="C288" s="2"/>
      <c r="D288" s="2"/>
      <c r="E288" s="2"/>
      <c r="F288" s="2"/>
      <c r="G288" s="7"/>
      <c r="H288" s="7"/>
      <c r="I288" s="2"/>
      <c r="J288" s="2"/>
    </row>
    <row r="289" spans="1:10">
      <c r="A289" s="3"/>
      <c r="B289" s="4"/>
      <c r="C289" s="2"/>
      <c r="D289" s="2"/>
      <c r="E289" s="2"/>
      <c r="F289" s="2"/>
      <c r="G289" s="7"/>
      <c r="H289" s="7"/>
      <c r="I289" s="2"/>
      <c r="J289" s="2"/>
    </row>
    <row r="290" spans="1:10">
      <c r="A290" s="3"/>
      <c r="B290" s="4"/>
      <c r="C290" s="2"/>
      <c r="D290" s="2"/>
      <c r="E290" s="2"/>
      <c r="F290" s="2"/>
      <c r="G290" s="7"/>
      <c r="H290" s="7"/>
      <c r="I290" s="2"/>
      <c r="J290" s="2"/>
    </row>
    <row r="291" spans="1:10">
      <c r="A291" s="3"/>
      <c r="B291" s="4"/>
      <c r="C291" s="2"/>
      <c r="D291" s="2"/>
      <c r="E291" s="2"/>
      <c r="F291" s="2"/>
      <c r="G291" s="7"/>
      <c r="H291" s="7"/>
      <c r="I291" s="2"/>
      <c r="J291" s="2"/>
    </row>
    <row r="292" spans="1:10">
      <c r="A292" s="3"/>
      <c r="B292" s="4"/>
      <c r="C292" s="2"/>
      <c r="D292" s="2"/>
      <c r="E292" s="2"/>
      <c r="F292" s="2"/>
      <c r="G292" s="7"/>
      <c r="H292" s="7"/>
      <c r="I292" s="2"/>
      <c r="J292" s="2"/>
    </row>
    <row r="293" spans="1:10">
      <c r="A293" s="3"/>
      <c r="B293" s="4"/>
      <c r="C293" s="2"/>
      <c r="D293" s="2"/>
      <c r="E293" s="2"/>
      <c r="F293" s="2"/>
      <c r="G293" s="7"/>
      <c r="H293" s="7"/>
      <c r="I293" s="2"/>
      <c r="J293" s="2"/>
    </row>
    <row r="294" spans="1:10">
      <c r="A294" s="3"/>
      <c r="B294" s="4"/>
      <c r="C294" s="2"/>
      <c r="D294" s="2"/>
      <c r="E294" s="2"/>
      <c r="F294" s="2"/>
      <c r="G294" s="7"/>
      <c r="H294" s="7"/>
      <c r="I294" s="2"/>
      <c r="J294" s="2"/>
    </row>
    <row r="295" spans="1:10">
      <c r="A295" s="3"/>
      <c r="B295" s="4"/>
      <c r="C295" s="2"/>
      <c r="D295" s="2"/>
      <c r="E295" s="2"/>
      <c r="F295" s="2"/>
      <c r="G295" s="7"/>
      <c r="H295" s="7"/>
      <c r="I295" s="2"/>
      <c r="J295" s="2"/>
    </row>
    <row r="296" spans="1:10">
      <c r="A296" s="3"/>
      <c r="B296" s="4"/>
      <c r="C296" s="2"/>
      <c r="D296" s="2"/>
      <c r="E296" s="2"/>
      <c r="F296" s="2"/>
      <c r="G296" s="7"/>
      <c r="H296" s="7"/>
      <c r="I296" s="2"/>
      <c r="J296" s="2"/>
    </row>
    <row r="297" spans="1:10">
      <c r="A297" s="3"/>
      <c r="B297" s="4"/>
      <c r="C297" s="2"/>
      <c r="D297" s="2"/>
      <c r="E297" s="2"/>
      <c r="F297" s="2"/>
      <c r="G297" s="7"/>
      <c r="H297" s="7"/>
      <c r="I297" s="2"/>
      <c r="J297" s="2"/>
    </row>
    <row r="298" spans="1:10">
      <c r="A298" s="3"/>
      <c r="B298" s="4"/>
      <c r="C298" s="2"/>
      <c r="D298" s="2"/>
      <c r="E298" s="2"/>
      <c r="F298" s="2"/>
      <c r="G298" s="7"/>
      <c r="H298" s="7"/>
      <c r="I298" s="2"/>
      <c r="J298" s="2"/>
    </row>
    <row r="299" spans="1:10">
      <c r="A299" s="3"/>
      <c r="B299" s="4"/>
      <c r="C299" s="2"/>
      <c r="D299" s="2"/>
      <c r="E299" s="2"/>
      <c r="F299" s="2"/>
      <c r="G299" s="7"/>
      <c r="H299" s="7"/>
      <c r="I299" s="2"/>
      <c r="J299" s="2"/>
    </row>
    <row r="300" spans="1:10">
      <c r="A300" s="3"/>
      <c r="B300" s="4"/>
      <c r="C300" s="2"/>
      <c r="D300" s="2"/>
      <c r="E300" s="2"/>
      <c r="F300" s="2"/>
      <c r="G300" s="7"/>
      <c r="H300" s="7"/>
      <c r="I300" s="2"/>
      <c r="J300" s="2"/>
    </row>
    <row r="301" spans="1:10">
      <c r="A301" s="3"/>
      <c r="B301" s="4"/>
      <c r="C301" s="2"/>
      <c r="D301" s="2"/>
      <c r="E301" s="2"/>
      <c r="F301" s="2"/>
      <c r="G301" s="7"/>
      <c r="H301" s="7"/>
      <c r="I301" s="2"/>
      <c r="J301" s="2"/>
    </row>
    <row r="302" spans="1:10">
      <c r="A302" s="3"/>
      <c r="B302" s="5"/>
      <c r="C302" s="2"/>
      <c r="D302" s="2"/>
      <c r="E302" s="2"/>
      <c r="F302" s="2"/>
      <c r="G302" s="7"/>
      <c r="H302" s="7"/>
      <c r="I302" s="2"/>
      <c r="J302" s="2"/>
    </row>
    <row r="303" spans="1:10">
      <c r="A303" s="3"/>
      <c r="B303" s="4"/>
      <c r="C303" s="2"/>
      <c r="D303" s="2"/>
      <c r="E303" s="2"/>
      <c r="F303" s="2"/>
      <c r="G303" s="7"/>
      <c r="H303" s="7"/>
      <c r="I303" s="2"/>
      <c r="J303" s="2"/>
    </row>
    <row r="304" spans="1:10">
      <c r="A304" s="3"/>
      <c r="B304" s="4"/>
      <c r="C304" s="2"/>
      <c r="D304" s="2"/>
      <c r="E304" s="2"/>
      <c r="F304" s="2"/>
      <c r="G304" s="7"/>
      <c r="H304" s="7"/>
      <c r="I304" s="2"/>
      <c r="J304" s="2"/>
    </row>
    <row r="305" spans="1:10">
      <c r="A305" s="3"/>
      <c r="B305" s="4"/>
      <c r="C305" s="2"/>
      <c r="D305" s="2"/>
      <c r="E305" s="2"/>
      <c r="F305" s="2"/>
      <c r="G305" s="7"/>
      <c r="H305" s="7"/>
      <c r="I305" s="2"/>
      <c r="J305" s="2"/>
    </row>
    <row r="306" spans="1:10">
      <c r="A306" s="3"/>
      <c r="B306" s="4"/>
      <c r="C306" s="2"/>
      <c r="D306" s="2"/>
      <c r="E306" s="2"/>
      <c r="F306" s="2"/>
      <c r="G306" s="7"/>
      <c r="H306" s="7"/>
      <c r="I306" s="2"/>
      <c r="J306" s="2"/>
    </row>
    <row r="307" spans="1:10">
      <c r="A307" s="3"/>
      <c r="B307" s="4"/>
      <c r="C307" s="2"/>
      <c r="D307" s="2"/>
      <c r="E307" s="2"/>
      <c r="F307" s="2"/>
      <c r="G307" s="7"/>
      <c r="H307" s="7"/>
      <c r="I307" s="2"/>
      <c r="J307" s="2"/>
    </row>
    <row r="308" spans="1:10">
      <c r="A308" s="3"/>
      <c r="B308" s="4"/>
      <c r="C308" s="2"/>
      <c r="D308" s="2"/>
      <c r="E308" s="2"/>
      <c r="F308" s="2"/>
      <c r="G308" s="7"/>
      <c r="H308" s="7"/>
      <c r="I308" s="2"/>
      <c r="J308" s="2"/>
    </row>
    <row r="309" spans="1:10">
      <c r="A309" s="3"/>
      <c r="B309" s="4"/>
      <c r="C309" s="2"/>
      <c r="D309" s="2"/>
      <c r="E309" s="2"/>
      <c r="F309" s="2"/>
      <c r="G309" s="7"/>
      <c r="H309" s="7"/>
      <c r="I309" s="2"/>
      <c r="J309" s="2"/>
    </row>
    <row r="310" spans="1:10">
      <c r="A310" s="3"/>
      <c r="B310" s="4"/>
      <c r="C310" s="2"/>
      <c r="D310" s="2"/>
      <c r="E310" s="2"/>
      <c r="F310" s="2"/>
      <c r="G310" s="7"/>
      <c r="H310" s="7"/>
      <c r="I310" s="2"/>
      <c r="J310" s="2"/>
    </row>
    <row r="311" spans="1:10">
      <c r="A311" s="3"/>
      <c r="B311" s="4"/>
      <c r="C311" s="2"/>
      <c r="D311" s="2"/>
      <c r="E311" s="2"/>
      <c r="F311" s="2"/>
      <c r="G311" s="7"/>
      <c r="H311" s="7"/>
      <c r="I311" s="2"/>
      <c r="J311" s="2"/>
    </row>
    <row r="312" spans="1:10">
      <c r="A312" s="3"/>
      <c r="B312" s="4"/>
      <c r="C312" s="2"/>
      <c r="D312" s="2"/>
      <c r="E312" s="2"/>
      <c r="F312" s="2"/>
      <c r="G312" s="7"/>
      <c r="H312" s="7"/>
      <c r="I312" s="2"/>
      <c r="J312" s="2"/>
    </row>
    <row r="313" spans="1:10">
      <c r="A313" s="3"/>
      <c r="B313" s="4"/>
      <c r="C313" s="2"/>
      <c r="D313" s="2"/>
      <c r="E313" s="2"/>
      <c r="F313" s="2"/>
      <c r="G313" s="7"/>
      <c r="H313" s="7"/>
      <c r="I313" s="2"/>
      <c r="J313" s="2"/>
    </row>
    <row r="314" spans="1:10">
      <c r="A314" s="3"/>
      <c r="B314" s="4"/>
      <c r="C314" s="2"/>
      <c r="D314" s="2"/>
      <c r="E314" s="2"/>
      <c r="F314" s="2"/>
      <c r="G314" s="7"/>
      <c r="H314" s="7"/>
      <c r="I314" s="2"/>
      <c r="J314" s="2"/>
    </row>
    <row r="315" spans="1:10">
      <c r="A315" s="3"/>
      <c r="B315" s="4"/>
      <c r="C315" s="2"/>
      <c r="D315" s="2"/>
      <c r="E315" s="2"/>
      <c r="F315" s="2"/>
      <c r="G315" s="7"/>
      <c r="H315" s="7"/>
      <c r="I315" s="2"/>
      <c r="J315" s="2"/>
    </row>
    <row r="316" spans="1:10">
      <c r="A316" s="3"/>
      <c r="B316" s="4"/>
      <c r="C316" s="2"/>
      <c r="D316" s="2"/>
      <c r="E316" s="2"/>
      <c r="F316" s="2"/>
      <c r="G316" s="7"/>
      <c r="H316" s="7"/>
      <c r="I316" s="2"/>
      <c r="J316" s="2"/>
    </row>
    <row r="317" spans="1:10">
      <c r="A317" s="3"/>
      <c r="B317" s="4"/>
      <c r="C317" s="2"/>
      <c r="D317" s="2"/>
      <c r="E317" s="2"/>
      <c r="F317" s="2"/>
      <c r="G317" s="7"/>
      <c r="H317" s="7"/>
      <c r="I317" s="2"/>
      <c r="J317" s="2"/>
    </row>
    <row r="318" spans="1:10">
      <c r="A318" s="3"/>
      <c r="B318" s="4"/>
      <c r="C318" s="2"/>
      <c r="D318" s="2"/>
      <c r="E318" s="2"/>
      <c r="F318" s="2"/>
      <c r="G318" s="7"/>
      <c r="H318" s="7"/>
      <c r="I318" s="2"/>
      <c r="J318" s="2"/>
    </row>
    <row r="319" spans="1:10">
      <c r="A319" s="3"/>
      <c r="B319" s="4"/>
      <c r="C319" s="2"/>
      <c r="D319" s="2"/>
      <c r="E319" s="2"/>
      <c r="F319" s="2"/>
      <c r="G319" s="7"/>
      <c r="H319" s="7"/>
      <c r="I319" s="2"/>
      <c r="J319" s="2"/>
    </row>
    <row r="320" spans="1:10">
      <c r="A320" s="3"/>
      <c r="B320" s="4"/>
      <c r="C320" s="2"/>
      <c r="D320" s="2"/>
      <c r="E320" s="2"/>
      <c r="F320" s="2"/>
      <c r="G320" s="7"/>
      <c r="H320" s="7"/>
      <c r="I320" s="2"/>
      <c r="J320" s="2"/>
    </row>
    <row r="321" spans="1:10">
      <c r="A321" s="3"/>
      <c r="B321" s="4"/>
      <c r="C321" s="2"/>
      <c r="D321" s="2"/>
      <c r="E321" s="2"/>
      <c r="F321" s="2"/>
      <c r="G321" s="7"/>
      <c r="H321" s="7"/>
      <c r="I321" s="2"/>
      <c r="J321" s="2"/>
    </row>
    <row r="322" spans="1:10">
      <c r="A322" s="3"/>
      <c r="B322" s="4"/>
      <c r="C322" s="2"/>
      <c r="D322" s="2"/>
      <c r="E322" s="2"/>
      <c r="F322" s="2"/>
      <c r="G322" s="7"/>
      <c r="H322" s="7"/>
      <c r="I322" s="2"/>
      <c r="J322" s="2"/>
    </row>
    <row r="323" spans="1:10">
      <c r="A323" s="3"/>
      <c r="B323" s="4"/>
      <c r="C323" s="2"/>
      <c r="D323" s="2"/>
      <c r="E323" s="2"/>
      <c r="F323" s="2"/>
      <c r="G323" s="7"/>
      <c r="H323" s="7"/>
      <c r="I323" s="2"/>
      <c r="J323" s="2"/>
    </row>
    <row r="324" spans="1:10">
      <c r="A324" s="3"/>
      <c r="B324" s="4"/>
      <c r="C324" s="2"/>
      <c r="D324" s="2"/>
      <c r="E324" s="2"/>
      <c r="F324" s="2"/>
      <c r="G324" s="7"/>
      <c r="H324" s="7"/>
      <c r="I324" s="2"/>
      <c r="J324" s="2"/>
    </row>
    <row r="325" spans="1:10">
      <c r="A325" s="3"/>
      <c r="B325" s="4"/>
      <c r="C325" s="2"/>
      <c r="D325" s="2"/>
      <c r="E325" s="2"/>
      <c r="F325" s="2"/>
      <c r="G325" s="7"/>
      <c r="H325" s="7"/>
      <c r="I325" s="2"/>
      <c r="J325" s="2"/>
    </row>
    <row r="326" spans="1:10">
      <c r="A326" s="3"/>
      <c r="B326" s="4"/>
      <c r="C326" s="2"/>
      <c r="D326" s="2"/>
      <c r="E326" s="2"/>
      <c r="F326" s="2"/>
      <c r="G326" s="7"/>
      <c r="H326" s="7"/>
      <c r="I326" s="2"/>
      <c r="J326" s="2"/>
    </row>
    <row r="327" spans="1:10">
      <c r="A327" s="3"/>
      <c r="B327" s="4"/>
      <c r="C327" s="2"/>
      <c r="D327" s="2"/>
      <c r="E327" s="2"/>
      <c r="F327" s="2"/>
      <c r="G327" s="7"/>
      <c r="H327" s="7"/>
      <c r="I327" s="2"/>
      <c r="J327" s="2"/>
    </row>
    <row r="328" spans="1:10">
      <c r="A328" s="3"/>
      <c r="B328" s="4"/>
      <c r="C328" s="2"/>
      <c r="D328" s="2"/>
      <c r="E328" s="2"/>
      <c r="F328" s="2"/>
      <c r="G328" s="7"/>
      <c r="H328" s="7"/>
      <c r="I328" s="2"/>
      <c r="J328" s="2"/>
    </row>
    <row r="329" spans="1:10">
      <c r="A329" s="3"/>
      <c r="B329" s="4"/>
      <c r="C329" s="2"/>
      <c r="D329" s="2"/>
      <c r="E329" s="2"/>
      <c r="F329" s="2"/>
      <c r="G329" s="7"/>
      <c r="H329" s="7"/>
      <c r="I329" s="2"/>
      <c r="J329" s="2"/>
    </row>
    <row r="330" spans="1:10">
      <c r="A330" s="3"/>
      <c r="B330" s="4"/>
      <c r="C330" s="2"/>
      <c r="D330" s="2"/>
      <c r="E330" s="2"/>
      <c r="F330" s="2"/>
      <c r="G330" s="7"/>
      <c r="H330" s="7"/>
      <c r="I330" s="2"/>
      <c r="J330" s="2"/>
    </row>
    <row r="331" spans="1:10">
      <c r="A331" s="3"/>
      <c r="B331" s="4"/>
      <c r="C331" s="2"/>
      <c r="D331" s="2"/>
      <c r="E331" s="2"/>
      <c r="F331" s="2"/>
      <c r="G331" s="7"/>
      <c r="H331" s="7"/>
      <c r="I331" s="2"/>
      <c r="J331" s="2"/>
    </row>
    <row r="332" spans="1:10">
      <c r="A332" s="3"/>
      <c r="B332" s="4"/>
      <c r="C332" s="2"/>
      <c r="D332" s="2"/>
      <c r="E332" s="2"/>
      <c r="F332" s="2"/>
      <c r="G332" s="7"/>
      <c r="H332" s="7"/>
      <c r="I332" s="2"/>
      <c r="J332" s="2"/>
    </row>
    <row r="333" spans="1:10">
      <c r="A333" s="3"/>
      <c r="B333" s="4"/>
      <c r="C333" s="2"/>
      <c r="D333" s="2"/>
      <c r="E333" s="2"/>
      <c r="F333" s="2"/>
      <c r="G333" s="7"/>
      <c r="H333" s="7"/>
      <c r="I333" s="2"/>
      <c r="J333" s="2"/>
    </row>
    <row r="334" spans="1:10">
      <c r="A334" s="3"/>
      <c r="B334" s="4"/>
      <c r="C334" s="2"/>
      <c r="D334" s="2"/>
      <c r="E334" s="2"/>
      <c r="F334" s="2"/>
      <c r="G334" s="7"/>
      <c r="H334" s="7"/>
      <c r="I334" s="2"/>
      <c r="J334" s="2"/>
    </row>
    <row r="335" spans="1:10">
      <c r="A335" s="3"/>
      <c r="B335" s="4"/>
      <c r="C335" s="2"/>
      <c r="D335" s="2"/>
      <c r="E335" s="2"/>
      <c r="F335" s="2"/>
      <c r="G335" s="7"/>
      <c r="H335" s="7"/>
      <c r="I335" s="2"/>
      <c r="J335" s="2"/>
    </row>
    <row r="336" spans="1:10">
      <c r="A336" s="3"/>
      <c r="B336" s="4"/>
      <c r="C336" s="2"/>
      <c r="D336" s="2"/>
      <c r="E336" s="2"/>
      <c r="F336" s="2"/>
      <c r="G336" s="7"/>
      <c r="H336" s="7"/>
      <c r="I336" s="2"/>
      <c r="J336" s="2"/>
    </row>
    <row r="337" spans="1:10">
      <c r="A337" s="3"/>
      <c r="B337" s="4"/>
      <c r="C337" s="2"/>
      <c r="D337" s="2"/>
      <c r="E337" s="2"/>
      <c r="F337" s="2"/>
      <c r="G337" s="7"/>
      <c r="H337" s="7"/>
      <c r="I337" s="2"/>
      <c r="J337" s="2"/>
    </row>
    <row r="338" spans="1:10">
      <c r="A338" s="3"/>
      <c r="B338" s="4"/>
      <c r="C338" s="2"/>
      <c r="D338" s="8"/>
      <c r="E338" s="2"/>
      <c r="F338" s="2"/>
      <c r="G338" s="7"/>
      <c r="H338" s="7"/>
      <c r="I338" s="2"/>
      <c r="J338" s="2"/>
    </row>
    <row r="339" spans="1:10">
      <c r="A339" s="3"/>
      <c r="B339" s="4"/>
      <c r="C339" s="2"/>
      <c r="D339" s="2"/>
      <c r="E339" s="2"/>
      <c r="F339" s="2"/>
      <c r="G339" s="7"/>
      <c r="H339" s="7"/>
      <c r="I339" s="2"/>
      <c r="J339" s="2"/>
    </row>
    <row r="340" spans="1:10">
      <c r="A340" s="3"/>
      <c r="B340" s="4"/>
      <c r="C340" s="2"/>
      <c r="D340" s="2"/>
      <c r="E340" s="2"/>
      <c r="F340" s="2"/>
      <c r="G340" s="7"/>
      <c r="H340" s="7"/>
      <c r="I340" s="2"/>
      <c r="J340" s="2"/>
    </row>
    <row r="341" spans="1:10">
      <c r="A341" s="3"/>
      <c r="B341" s="4"/>
      <c r="C341" s="2"/>
      <c r="D341" s="2"/>
      <c r="E341" s="2"/>
      <c r="F341" s="2"/>
      <c r="G341" s="7"/>
      <c r="H341" s="7"/>
      <c r="I341" s="2"/>
      <c r="J341" s="2"/>
    </row>
    <row r="342" spans="1:10">
      <c r="A342" s="3"/>
      <c r="B342" s="4"/>
      <c r="C342" s="2"/>
      <c r="D342" s="2"/>
      <c r="E342" s="2"/>
      <c r="F342" s="2"/>
      <c r="G342" s="7"/>
      <c r="H342" s="7"/>
      <c r="I342" s="2"/>
      <c r="J342" s="2"/>
    </row>
    <row r="343" spans="1:10">
      <c r="A343" s="3"/>
      <c r="B343" s="4"/>
      <c r="C343" s="2"/>
      <c r="D343" s="2"/>
      <c r="E343" s="2"/>
      <c r="F343" s="2"/>
      <c r="G343" s="7"/>
      <c r="H343" s="7"/>
      <c r="I343" s="2"/>
      <c r="J343" s="2"/>
    </row>
    <row r="344" spans="1:10">
      <c r="A344" s="3"/>
      <c r="B344" s="4"/>
      <c r="C344" s="2"/>
      <c r="D344" s="2"/>
      <c r="E344" s="2"/>
      <c r="F344" s="2"/>
      <c r="G344" s="7"/>
      <c r="H344" s="7"/>
      <c r="I344" s="2"/>
      <c r="J344" s="2"/>
    </row>
    <row r="345" spans="1:10">
      <c r="A345" s="3"/>
      <c r="B345" s="4"/>
      <c r="C345" s="2"/>
      <c r="D345" s="2"/>
      <c r="E345" s="2"/>
      <c r="F345" s="2"/>
      <c r="G345" s="7"/>
      <c r="H345" s="7"/>
      <c r="I345" s="2"/>
      <c r="J345" s="2"/>
    </row>
    <row r="346" spans="1:10">
      <c r="A346" s="3"/>
      <c r="B346" s="4"/>
      <c r="C346" s="2"/>
      <c r="D346" s="2"/>
      <c r="E346" s="2"/>
      <c r="F346" s="2"/>
      <c r="G346" s="7"/>
      <c r="H346" s="7"/>
      <c r="I346" s="2"/>
      <c r="J346" s="2"/>
    </row>
    <row r="347" spans="1:10">
      <c r="A347" s="3"/>
      <c r="B347" s="4"/>
      <c r="C347" s="2"/>
      <c r="D347" s="2"/>
      <c r="E347" s="2"/>
      <c r="F347" s="2"/>
      <c r="G347" s="7"/>
      <c r="H347" s="7"/>
      <c r="I347" s="2"/>
      <c r="J347" s="2"/>
    </row>
    <row r="348" spans="1:10">
      <c r="A348" s="3"/>
      <c r="B348" s="4"/>
      <c r="C348" s="2"/>
      <c r="D348" s="2"/>
      <c r="E348" s="2"/>
      <c r="F348" s="2"/>
      <c r="G348" s="7"/>
      <c r="H348" s="7"/>
      <c r="I348" s="2"/>
      <c r="J348" s="2"/>
    </row>
    <row r="349" spans="1:10">
      <c r="A349" s="3"/>
      <c r="B349" s="4"/>
      <c r="C349" s="2"/>
      <c r="D349" s="2"/>
      <c r="E349" s="2"/>
      <c r="F349" s="2"/>
      <c r="G349" s="7"/>
      <c r="H349" s="7"/>
      <c r="I349" s="2"/>
      <c r="J349" s="2"/>
    </row>
    <row r="350" spans="1:10">
      <c r="A350" s="3"/>
      <c r="B350" s="4"/>
      <c r="C350" s="2"/>
      <c r="D350" s="2"/>
      <c r="E350" s="2"/>
      <c r="F350" s="2"/>
      <c r="G350" s="7"/>
      <c r="H350" s="7"/>
      <c r="I350" s="2"/>
      <c r="J350" s="2"/>
    </row>
    <row r="351" spans="1:10">
      <c r="A351" s="3"/>
      <c r="B351" s="4"/>
      <c r="C351" s="2"/>
      <c r="D351" s="2"/>
      <c r="E351" s="2"/>
      <c r="F351" s="2"/>
      <c r="G351" s="7"/>
      <c r="H351" s="7"/>
      <c r="I351" s="2"/>
      <c r="J351" s="2"/>
    </row>
    <row r="352" spans="1:10">
      <c r="A352" s="3"/>
      <c r="B352" s="4"/>
      <c r="C352" s="2"/>
      <c r="D352" s="2"/>
      <c r="E352" s="2"/>
      <c r="F352" s="2"/>
      <c r="G352" s="7"/>
      <c r="H352" s="7"/>
      <c r="I352" s="2"/>
      <c r="J352" s="2"/>
    </row>
    <row r="353" spans="1:10">
      <c r="A353" s="3"/>
      <c r="B353" s="4"/>
      <c r="C353" s="2"/>
      <c r="D353" s="2"/>
      <c r="E353" s="2"/>
      <c r="F353" s="2"/>
      <c r="G353" s="7"/>
      <c r="H353" s="7"/>
      <c r="I353" s="2"/>
      <c r="J353" s="2"/>
    </row>
    <row r="354" spans="1:10">
      <c r="A354" s="3"/>
      <c r="B354" s="4"/>
      <c r="C354" s="2"/>
      <c r="D354" s="2"/>
      <c r="E354" s="2"/>
      <c r="F354" s="2"/>
      <c r="G354" s="7"/>
      <c r="H354" s="7"/>
      <c r="I354" s="2"/>
      <c r="J354" s="2"/>
    </row>
    <row r="355" spans="1:10">
      <c r="A355" s="3"/>
      <c r="B355" s="4"/>
      <c r="C355" s="2"/>
      <c r="D355" s="2"/>
      <c r="E355" s="2"/>
      <c r="F355" s="2"/>
      <c r="G355" s="7"/>
      <c r="H355" s="7"/>
      <c r="I355" s="2"/>
      <c r="J355" s="2"/>
    </row>
    <row r="356" spans="1:10">
      <c r="A356" s="3"/>
      <c r="B356" s="4"/>
      <c r="C356" s="2"/>
      <c r="D356" s="2"/>
      <c r="E356" s="2"/>
      <c r="F356" s="2"/>
      <c r="G356" s="7"/>
      <c r="H356" s="7"/>
      <c r="I356" s="2"/>
      <c r="J356" s="2"/>
    </row>
    <row r="357" spans="1:10">
      <c r="A357" s="3"/>
      <c r="B357" s="4"/>
      <c r="C357" s="2"/>
      <c r="D357" s="2"/>
      <c r="E357" s="2"/>
      <c r="F357" s="2"/>
      <c r="G357" s="7"/>
      <c r="H357" s="7"/>
      <c r="I357" s="2"/>
      <c r="J357" s="2"/>
    </row>
    <row r="358" spans="1:10">
      <c r="A358" s="3"/>
      <c r="B358" s="4"/>
      <c r="C358" s="2"/>
      <c r="D358" s="2"/>
      <c r="E358" s="2"/>
      <c r="F358" s="2"/>
      <c r="G358" s="7"/>
      <c r="H358" s="7"/>
      <c r="I358" s="2"/>
      <c r="J358" s="2"/>
    </row>
    <row r="359" spans="1:10">
      <c r="A359" s="3"/>
      <c r="B359" s="4"/>
      <c r="C359" s="2"/>
      <c r="D359" s="2"/>
      <c r="E359" s="2"/>
      <c r="F359" s="2"/>
      <c r="G359" s="7"/>
      <c r="H359" s="7"/>
      <c r="I359" s="2"/>
      <c r="J359" s="2"/>
    </row>
    <row r="360" spans="1:10">
      <c r="A360" s="3"/>
      <c r="B360" s="4"/>
      <c r="C360" s="2"/>
      <c r="D360" s="2"/>
      <c r="E360" s="2"/>
      <c r="F360" s="2"/>
      <c r="G360" s="7"/>
      <c r="H360" s="7"/>
      <c r="I360" s="2"/>
      <c r="J360" s="2"/>
    </row>
  </sheetData>
  <sortState ref="A4:T245">
    <sortCondition ref="A4:A245"/>
  </sortState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00000"/>
  </sheetPr>
  <dimension ref="A1:O102"/>
  <sheetViews>
    <sheetView workbookViewId="0">
      <selection activeCell="L28" sqref="B3:L28"/>
    </sheetView>
  </sheetViews>
  <sheetFormatPr defaultRowHeight="12.75"/>
  <sheetData>
    <row r="1" spans="1:15" s="6" customFormat="1" ht="15" customHeight="1">
      <c r="A1" s="114" t="s">
        <v>101</v>
      </c>
      <c r="B1" s="115" t="s">
        <v>27</v>
      </c>
      <c r="C1" s="115" t="s">
        <v>48</v>
      </c>
      <c r="D1" s="115" t="s">
        <v>28</v>
      </c>
      <c r="E1" s="115" t="s">
        <v>32</v>
      </c>
      <c r="F1" s="115"/>
      <c r="G1" s="115" t="s">
        <v>45</v>
      </c>
      <c r="H1" s="115"/>
      <c r="I1" s="116" t="s">
        <v>46</v>
      </c>
      <c r="J1" s="116"/>
      <c r="K1" s="115" t="s">
        <v>49</v>
      </c>
      <c r="L1" s="115" t="s">
        <v>47</v>
      </c>
      <c r="M1" s="115" t="s">
        <v>29</v>
      </c>
      <c r="N1" s="115" t="s">
        <v>31</v>
      </c>
      <c r="O1" s="115" t="s">
        <v>30</v>
      </c>
    </row>
    <row r="2" spans="1:15" s="6" customFormat="1" ht="15">
      <c r="A2" s="114"/>
      <c r="B2" s="115"/>
      <c r="C2" s="115"/>
      <c r="D2" s="115"/>
      <c r="E2" s="9" t="s">
        <v>43</v>
      </c>
      <c r="F2" s="9" t="s">
        <v>44</v>
      </c>
      <c r="G2" s="9" t="s">
        <v>43</v>
      </c>
      <c r="H2" s="9" t="s">
        <v>44</v>
      </c>
      <c r="I2" s="10" t="s">
        <v>43</v>
      </c>
      <c r="J2" s="10" t="s">
        <v>44</v>
      </c>
      <c r="K2" s="115"/>
      <c r="L2" s="115"/>
      <c r="M2" s="115"/>
      <c r="N2" s="115"/>
      <c r="O2" s="115"/>
    </row>
    <row r="3" spans="1:15" s="1" customFormat="1">
      <c r="A3" s="1">
        <v>1</v>
      </c>
      <c r="B3" s="3">
        <v>4</v>
      </c>
      <c r="C3" s="3">
        <v>3</v>
      </c>
      <c r="D3" s="4">
        <v>38625</v>
      </c>
      <c r="E3" s="2"/>
      <c r="F3" s="2">
        <v>8.2100000000000009</v>
      </c>
      <c r="G3" s="2"/>
      <c r="H3" s="2">
        <v>4.5</v>
      </c>
      <c r="I3" s="7"/>
      <c r="J3" s="7"/>
      <c r="K3" s="2">
        <v>0.04</v>
      </c>
      <c r="L3" s="2">
        <v>0.67</v>
      </c>
      <c r="M3" s="22"/>
      <c r="N3" s="22"/>
      <c r="O3" s="22"/>
    </row>
    <row r="4" spans="1:15" s="1" customFormat="1">
      <c r="A4" s="1">
        <v>2</v>
      </c>
      <c r="B4" s="3">
        <v>18</v>
      </c>
      <c r="C4" s="3">
        <v>3</v>
      </c>
      <c r="D4" s="4">
        <v>38639</v>
      </c>
      <c r="E4" s="2"/>
      <c r="F4" s="2">
        <v>8.48</v>
      </c>
      <c r="G4" s="2"/>
      <c r="H4" s="2"/>
      <c r="I4" s="7"/>
      <c r="J4" s="7"/>
      <c r="K4" s="2">
        <v>0</v>
      </c>
      <c r="L4" s="2">
        <v>0.05</v>
      </c>
      <c r="M4" s="22"/>
      <c r="N4" s="22"/>
      <c r="O4" s="22"/>
    </row>
    <row r="5" spans="1:15" s="1" customFormat="1">
      <c r="A5" s="1">
        <v>3</v>
      </c>
      <c r="B5" s="3">
        <v>32</v>
      </c>
      <c r="C5" s="3">
        <v>3</v>
      </c>
      <c r="D5" s="4">
        <v>38653</v>
      </c>
      <c r="E5" s="2">
        <v>8.1</v>
      </c>
      <c r="F5" s="2">
        <v>9.32</v>
      </c>
      <c r="G5" s="2">
        <v>7.11</v>
      </c>
      <c r="H5" s="2">
        <v>1.95</v>
      </c>
      <c r="I5" s="7"/>
      <c r="J5" s="7"/>
      <c r="K5" s="2">
        <v>0.01</v>
      </c>
      <c r="L5" s="2">
        <v>0.04</v>
      </c>
      <c r="M5" s="22"/>
      <c r="N5" s="22"/>
      <c r="O5" s="22"/>
    </row>
    <row r="6" spans="1:15" s="1" customFormat="1">
      <c r="A6" s="1">
        <v>4</v>
      </c>
      <c r="B6" s="3">
        <v>81</v>
      </c>
      <c r="C6" s="3">
        <v>3</v>
      </c>
      <c r="D6" s="4">
        <v>38702</v>
      </c>
      <c r="E6" s="2">
        <v>8.02</v>
      </c>
      <c r="F6" s="2">
        <v>9.07</v>
      </c>
      <c r="G6" s="2">
        <v>8.9499999999999993</v>
      </c>
      <c r="H6" s="2">
        <v>1.5</v>
      </c>
      <c r="I6" s="7">
        <v>21.4</v>
      </c>
      <c r="J6" s="7">
        <v>22.8</v>
      </c>
      <c r="K6" s="2">
        <v>0.15</v>
      </c>
      <c r="L6" s="2">
        <v>2.96</v>
      </c>
      <c r="M6" s="22"/>
      <c r="N6" s="22"/>
      <c r="O6" s="22"/>
    </row>
    <row r="7" spans="1:15" s="1" customFormat="1">
      <c r="A7" s="1">
        <v>5</v>
      </c>
      <c r="B7" s="3">
        <v>102</v>
      </c>
      <c r="C7" s="3">
        <v>3</v>
      </c>
      <c r="D7" s="4">
        <v>38723</v>
      </c>
      <c r="E7" s="2">
        <v>8.1300000000000008</v>
      </c>
      <c r="F7" s="2">
        <v>9.1</v>
      </c>
      <c r="G7" s="2">
        <v>7.29</v>
      </c>
      <c r="H7" s="2">
        <v>1.38</v>
      </c>
      <c r="I7" s="7">
        <v>21.5</v>
      </c>
      <c r="J7" s="7">
        <v>24.6</v>
      </c>
      <c r="K7" s="2">
        <v>7.0000000000000007E-2</v>
      </c>
      <c r="L7" s="2">
        <v>0.78</v>
      </c>
      <c r="M7" s="22"/>
      <c r="N7" s="22"/>
      <c r="O7" s="22"/>
    </row>
    <row r="8" spans="1:15" s="1" customFormat="1">
      <c r="A8" s="1">
        <v>6</v>
      </c>
      <c r="B8" s="3">
        <v>116</v>
      </c>
      <c r="C8" s="3">
        <v>3</v>
      </c>
      <c r="D8" s="4">
        <v>38737</v>
      </c>
      <c r="E8" s="2">
        <v>8.27</v>
      </c>
      <c r="F8" s="2">
        <v>9.35</v>
      </c>
      <c r="G8" s="2">
        <v>7.2</v>
      </c>
      <c r="H8" s="2">
        <v>1.8</v>
      </c>
      <c r="I8" s="7">
        <v>21.2</v>
      </c>
      <c r="J8" s="7">
        <v>22.3</v>
      </c>
      <c r="K8" s="2">
        <v>0.08</v>
      </c>
      <c r="L8" s="2">
        <v>2.59</v>
      </c>
      <c r="M8" s="22"/>
      <c r="N8" s="22"/>
      <c r="O8" s="22"/>
    </row>
    <row r="9" spans="1:15" s="1" customFormat="1">
      <c r="A9" s="1">
        <v>7</v>
      </c>
      <c r="B9" s="3">
        <v>123</v>
      </c>
      <c r="C9" s="3">
        <v>3</v>
      </c>
      <c r="D9" s="4">
        <v>38744</v>
      </c>
      <c r="E9" s="2">
        <v>8.3800000000000008</v>
      </c>
      <c r="F9" s="2">
        <v>9.25</v>
      </c>
      <c r="G9" s="2">
        <v>3.26</v>
      </c>
      <c r="H9" s="2">
        <v>1.85</v>
      </c>
      <c r="I9" s="7">
        <v>22.2</v>
      </c>
      <c r="J9" s="7">
        <v>24.3</v>
      </c>
      <c r="K9" s="2">
        <v>0.09</v>
      </c>
      <c r="L9" s="2">
        <v>1.1200000000000001</v>
      </c>
      <c r="M9" s="22"/>
      <c r="N9" s="22"/>
      <c r="O9" s="22"/>
    </row>
    <row r="10" spans="1:15" s="1" customFormat="1">
      <c r="A10" s="1">
        <v>8</v>
      </c>
      <c r="B10" s="3">
        <v>193</v>
      </c>
      <c r="C10" s="3">
        <v>3</v>
      </c>
      <c r="D10" s="4">
        <v>38814</v>
      </c>
      <c r="E10" s="2">
        <v>8.26</v>
      </c>
      <c r="F10" s="2">
        <v>9.1199999999999992</v>
      </c>
      <c r="G10" s="2"/>
      <c r="H10" s="2"/>
      <c r="I10" s="7">
        <v>23.4</v>
      </c>
      <c r="J10" s="7">
        <v>23.7</v>
      </c>
      <c r="K10" s="2">
        <v>0.1</v>
      </c>
      <c r="L10" s="2">
        <v>1.97</v>
      </c>
      <c r="M10" s="22"/>
      <c r="N10" s="22"/>
      <c r="O10" s="22">
        <v>-0.09</v>
      </c>
    </row>
    <row r="11" spans="1:15" s="1" customFormat="1">
      <c r="A11" s="1">
        <v>9</v>
      </c>
      <c r="B11" s="3">
        <v>200</v>
      </c>
      <c r="C11" s="3">
        <v>3</v>
      </c>
      <c r="D11" s="4">
        <v>38821</v>
      </c>
      <c r="E11" s="2">
        <v>8.34</v>
      </c>
      <c r="F11" s="2">
        <v>9.11</v>
      </c>
      <c r="G11" s="2">
        <v>7.57</v>
      </c>
      <c r="H11" s="2">
        <v>1.1399999999999999</v>
      </c>
      <c r="I11" s="7">
        <v>23.2</v>
      </c>
      <c r="J11" s="7">
        <v>22.6</v>
      </c>
      <c r="K11" s="2">
        <v>0.1</v>
      </c>
      <c r="L11" s="2">
        <v>1.61</v>
      </c>
      <c r="M11" s="22"/>
      <c r="N11" s="22"/>
      <c r="O11" s="22">
        <v>-0.09</v>
      </c>
    </row>
    <row r="12" spans="1:15" s="1" customFormat="1">
      <c r="A12" s="1">
        <v>10</v>
      </c>
      <c r="B12" s="3">
        <v>214</v>
      </c>
      <c r="C12" s="3">
        <v>3</v>
      </c>
      <c r="D12" s="4">
        <v>38835</v>
      </c>
      <c r="E12" s="2">
        <v>8.15</v>
      </c>
      <c r="F12" s="2">
        <v>8.98</v>
      </c>
      <c r="G12" s="2">
        <v>7.92</v>
      </c>
      <c r="H12" s="2">
        <v>1.8</v>
      </c>
      <c r="I12" s="7">
        <v>23.2</v>
      </c>
      <c r="J12" s="7">
        <v>22.5</v>
      </c>
      <c r="K12" s="2">
        <v>0.18</v>
      </c>
      <c r="L12" s="2">
        <v>2.1</v>
      </c>
      <c r="M12" s="22"/>
      <c r="N12" s="22"/>
      <c r="O12" s="22">
        <v>-0.09</v>
      </c>
    </row>
    <row r="13" spans="1:15" s="1" customFormat="1">
      <c r="A13" s="1">
        <v>11</v>
      </c>
      <c r="B13" s="3">
        <v>298</v>
      </c>
      <c r="C13" s="3">
        <v>3</v>
      </c>
      <c r="D13" s="4">
        <v>38919</v>
      </c>
      <c r="E13" s="2">
        <v>7.44</v>
      </c>
      <c r="F13" s="2">
        <v>8.1199999999999992</v>
      </c>
      <c r="G13" s="2">
        <v>7.29</v>
      </c>
      <c r="H13" s="2">
        <v>1.1000000000000001</v>
      </c>
      <c r="I13" s="7">
        <v>24.7</v>
      </c>
      <c r="J13" s="7">
        <v>23</v>
      </c>
      <c r="K13" s="2">
        <v>0.18</v>
      </c>
      <c r="L13" s="2">
        <v>1.78</v>
      </c>
      <c r="M13" s="22"/>
      <c r="N13" s="22"/>
      <c r="O13" s="22">
        <v>-0.09</v>
      </c>
    </row>
    <row r="14" spans="1:15" s="1" customFormat="1">
      <c r="A14" s="1">
        <v>12</v>
      </c>
      <c r="B14" s="3">
        <v>305</v>
      </c>
      <c r="C14" s="3">
        <v>3</v>
      </c>
      <c r="D14" s="4">
        <v>38926</v>
      </c>
      <c r="E14" s="2">
        <v>7.24</v>
      </c>
      <c r="F14" s="2">
        <v>8.17</v>
      </c>
      <c r="G14" s="2">
        <v>6.96</v>
      </c>
      <c r="H14" s="2">
        <v>1.1100000000000001</v>
      </c>
      <c r="I14" s="7">
        <v>24.8</v>
      </c>
      <c r="J14" s="7">
        <v>24.4</v>
      </c>
      <c r="K14" s="2">
        <v>0.04</v>
      </c>
      <c r="L14" s="2">
        <v>1.42</v>
      </c>
      <c r="M14" s="22"/>
      <c r="N14" s="22"/>
      <c r="O14" s="22">
        <v>-0.09</v>
      </c>
    </row>
    <row r="15" spans="1:15" s="1" customFormat="1">
      <c r="A15" s="1">
        <v>13</v>
      </c>
      <c r="B15" s="3">
        <v>24</v>
      </c>
      <c r="C15" s="3">
        <v>4</v>
      </c>
      <c r="D15" s="4">
        <v>38645</v>
      </c>
      <c r="E15" s="2">
        <v>7.87</v>
      </c>
      <c r="F15" s="2">
        <v>8.14</v>
      </c>
      <c r="G15" s="2">
        <v>5.0599999999999996</v>
      </c>
      <c r="H15" s="2">
        <v>1.7</v>
      </c>
      <c r="I15" s="7"/>
      <c r="J15" s="7"/>
      <c r="K15" s="2">
        <v>0.01</v>
      </c>
      <c r="L15" s="2">
        <v>0.03</v>
      </c>
      <c r="M15" s="22"/>
      <c r="N15" s="22"/>
      <c r="O15" s="22"/>
    </row>
    <row r="16" spans="1:15" s="1" customFormat="1">
      <c r="A16" s="1">
        <v>14</v>
      </c>
      <c r="B16" s="3">
        <v>38</v>
      </c>
      <c r="C16" s="3">
        <v>4</v>
      </c>
      <c r="D16" s="4">
        <v>38659</v>
      </c>
      <c r="E16" s="2">
        <v>7.9</v>
      </c>
      <c r="F16" s="2">
        <v>8.14</v>
      </c>
      <c r="G16" s="2">
        <v>6.4</v>
      </c>
      <c r="H16" s="2">
        <v>1.02</v>
      </c>
      <c r="I16" s="7"/>
      <c r="J16" s="7"/>
      <c r="K16" s="2">
        <v>0.24</v>
      </c>
      <c r="L16" s="2">
        <v>1.75</v>
      </c>
      <c r="M16" s="22"/>
      <c r="N16" s="22"/>
      <c r="O16" s="22"/>
    </row>
    <row r="17" spans="1:15" s="1" customFormat="1">
      <c r="A17" s="1">
        <v>15</v>
      </c>
      <c r="B17" s="3">
        <v>45</v>
      </c>
      <c r="C17" s="3">
        <v>4</v>
      </c>
      <c r="D17" s="4">
        <v>38666</v>
      </c>
      <c r="E17" s="2">
        <v>4.9800000000000004</v>
      </c>
      <c r="F17" s="2">
        <v>8.81</v>
      </c>
      <c r="G17" s="2">
        <v>5.17</v>
      </c>
      <c r="H17" s="2">
        <v>0.99</v>
      </c>
      <c r="I17" s="7"/>
      <c r="J17" s="7"/>
      <c r="K17" s="2">
        <v>0.12</v>
      </c>
      <c r="L17" s="2">
        <v>1.5</v>
      </c>
      <c r="M17" s="22"/>
      <c r="N17" s="22"/>
      <c r="O17" s="22"/>
    </row>
    <row r="18" spans="1:15" s="1" customFormat="1">
      <c r="A18" s="1">
        <v>16</v>
      </c>
      <c r="B18" s="3">
        <v>109</v>
      </c>
      <c r="C18" s="3">
        <v>4</v>
      </c>
      <c r="D18" s="4">
        <v>38730</v>
      </c>
      <c r="E18" s="2">
        <v>8.3800000000000008</v>
      </c>
      <c r="F18" s="2">
        <v>9.19</v>
      </c>
      <c r="G18" s="2">
        <v>6.52</v>
      </c>
      <c r="H18" s="2">
        <v>2.2200000000000002</v>
      </c>
      <c r="I18" s="7">
        <v>20.2</v>
      </c>
      <c r="J18" s="7">
        <v>23.9</v>
      </c>
      <c r="K18" s="2">
        <v>0.08</v>
      </c>
      <c r="L18" s="2">
        <v>1.05</v>
      </c>
      <c r="M18" s="22"/>
      <c r="N18" s="22"/>
      <c r="O18" s="22"/>
    </row>
    <row r="19" spans="1:15" s="1" customFormat="1">
      <c r="A19" s="1">
        <v>17</v>
      </c>
      <c r="B19" s="3">
        <v>220</v>
      </c>
      <c r="C19" s="3">
        <v>4</v>
      </c>
      <c r="D19" s="4">
        <v>38841</v>
      </c>
      <c r="E19" s="2">
        <v>8.26</v>
      </c>
      <c r="F19" s="2">
        <v>9.0399999999999991</v>
      </c>
      <c r="G19" s="2">
        <v>8.0299999999999994</v>
      </c>
      <c r="H19" s="2">
        <v>1.43</v>
      </c>
      <c r="I19" s="7">
        <v>23.9</v>
      </c>
      <c r="J19" s="7">
        <v>21.7</v>
      </c>
      <c r="K19" s="2">
        <v>0.16</v>
      </c>
      <c r="L19" s="2">
        <v>1.43</v>
      </c>
      <c r="M19" s="22"/>
      <c r="N19" s="22"/>
      <c r="O19" s="22"/>
    </row>
    <row r="20" spans="1:15" s="1" customFormat="1">
      <c r="A20" s="1">
        <v>18</v>
      </c>
      <c r="B20" s="3">
        <v>521</v>
      </c>
      <c r="C20" s="3">
        <v>4</v>
      </c>
      <c r="D20" s="4">
        <v>39142</v>
      </c>
      <c r="E20" s="2">
        <v>8.18</v>
      </c>
      <c r="F20" s="2"/>
      <c r="G20" s="2">
        <v>10.54</v>
      </c>
      <c r="H20" s="2"/>
      <c r="I20" s="7">
        <v>18</v>
      </c>
      <c r="J20" s="7"/>
      <c r="K20" s="2"/>
      <c r="L20" s="2"/>
      <c r="M20" s="22"/>
      <c r="N20" s="22"/>
      <c r="O20" s="22">
        <v>-0.09</v>
      </c>
    </row>
    <row r="21" spans="1:15" s="1" customFormat="1">
      <c r="A21" s="1">
        <v>19</v>
      </c>
      <c r="B21" s="3">
        <v>10</v>
      </c>
      <c r="C21" s="3">
        <v>5</v>
      </c>
      <c r="D21" s="4">
        <v>38631</v>
      </c>
      <c r="E21" s="2"/>
      <c r="F21" s="2"/>
      <c r="G21" s="2"/>
      <c r="H21" s="2"/>
      <c r="I21" s="7"/>
      <c r="J21" s="7"/>
      <c r="K21" s="2">
        <v>0</v>
      </c>
      <c r="L21" s="2">
        <v>0.03</v>
      </c>
      <c r="M21" s="22"/>
      <c r="N21" s="22"/>
      <c r="O21" s="22"/>
    </row>
    <row r="22" spans="1:15" s="1" customFormat="1">
      <c r="A22" s="1">
        <v>20</v>
      </c>
      <c r="B22" s="3">
        <v>88</v>
      </c>
      <c r="C22" s="3">
        <v>5</v>
      </c>
      <c r="D22" s="4">
        <v>38709</v>
      </c>
      <c r="E22" s="2">
        <v>8.3699999999999992</v>
      </c>
      <c r="F22" s="2">
        <v>8.99</v>
      </c>
      <c r="G22" s="2">
        <v>7.77</v>
      </c>
      <c r="H22" s="2">
        <v>0.41</v>
      </c>
      <c r="I22" s="7">
        <v>22.1</v>
      </c>
      <c r="J22" s="7">
        <v>20.8</v>
      </c>
      <c r="K22" s="2">
        <v>0.12</v>
      </c>
      <c r="L22" s="2">
        <v>1.41</v>
      </c>
      <c r="M22" s="22"/>
      <c r="N22" s="22"/>
      <c r="O22" s="22"/>
    </row>
    <row r="23" spans="1:15" s="1" customFormat="1">
      <c r="A23" s="1">
        <v>21</v>
      </c>
      <c r="B23" s="3">
        <v>95</v>
      </c>
      <c r="C23" s="3">
        <v>5</v>
      </c>
      <c r="D23" s="4">
        <v>38716</v>
      </c>
      <c r="E23" s="2">
        <v>8.17</v>
      </c>
      <c r="F23" s="2">
        <v>8.61</v>
      </c>
      <c r="G23" s="2">
        <v>6.63</v>
      </c>
      <c r="H23" s="2">
        <v>1.8</v>
      </c>
      <c r="I23" s="7">
        <v>23.3</v>
      </c>
      <c r="J23" s="7">
        <v>24</v>
      </c>
      <c r="K23" s="2">
        <v>1.55</v>
      </c>
      <c r="L23" s="2">
        <v>1.5</v>
      </c>
      <c r="M23" s="22"/>
      <c r="N23" s="22"/>
      <c r="O23" s="22"/>
    </row>
    <row r="24" spans="1:15" s="1" customFormat="1">
      <c r="A24" s="1">
        <v>22</v>
      </c>
      <c r="B24" s="3">
        <v>526</v>
      </c>
      <c r="C24" s="3">
        <v>6</v>
      </c>
      <c r="D24" s="4">
        <v>39147</v>
      </c>
      <c r="E24" s="2">
        <v>8</v>
      </c>
      <c r="F24" s="2"/>
      <c r="G24" s="2">
        <v>9.15</v>
      </c>
      <c r="H24" s="2"/>
      <c r="I24" s="7">
        <v>21.5</v>
      </c>
      <c r="J24" s="7"/>
      <c r="K24" s="2"/>
      <c r="L24" s="2"/>
      <c r="M24" s="22"/>
      <c r="N24" s="22"/>
      <c r="O24" s="22"/>
    </row>
    <row r="25" spans="1:15">
      <c r="A25" s="1">
        <v>23</v>
      </c>
    </row>
    <row r="26" spans="1:15">
      <c r="A26" s="1">
        <v>24</v>
      </c>
    </row>
    <row r="27" spans="1:15">
      <c r="A27" s="1">
        <v>25</v>
      </c>
    </row>
    <row r="28" spans="1:15">
      <c r="A28" s="1">
        <v>26</v>
      </c>
    </row>
    <row r="29" spans="1:15">
      <c r="A29" s="1">
        <v>27</v>
      </c>
    </row>
    <row r="30" spans="1:15">
      <c r="A30" s="1">
        <v>28</v>
      </c>
    </row>
    <row r="31" spans="1:15">
      <c r="A31" s="1">
        <v>29</v>
      </c>
    </row>
    <row r="32" spans="1:15">
      <c r="A32" s="1">
        <v>30</v>
      </c>
    </row>
    <row r="33" spans="1:1">
      <c r="A33" s="1">
        <v>31</v>
      </c>
    </row>
    <row r="34" spans="1:1">
      <c r="A34" s="1">
        <v>32</v>
      </c>
    </row>
    <row r="35" spans="1:1">
      <c r="A35" s="1">
        <v>33</v>
      </c>
    </row>
    <row r="36" spans="1:1">
      <c r="A36" s="1">
        <v>34</v>
      </c>
    </row>
    <row r="37" spans="1:1">
      <c r="A37" s="1">
        <v>35</v>
      </c>
    </row>
    <row r="38" spans="1:1">
      <c r="A38" s="1">
        <v>36</v>
      </c>
    </row>
    <row r="39" spans="1:1">
      <c r="A39" s="1">
        <v>37</v>
      </c>
    </row>
    <row r="40" spans="1:1">
      <c r="A40" s="1">
        <v>38</v>
      </c>
    </row>
    <row r="41" spans="1:1">
      <c r="A41" s="1">
        <v>39</v>
      </c>
    </row>
    <row r="42" spans="1:1">
      <c r="A42" s="1">
        <v>40</v>
      </c>
    </row>
    <row r="43" spans="1:1">
      <c r="A43" s="1">
        <v>41</v>
      </c>
    </row>
    <row r="44" spans="1:1">
      <c r="A44" s="1">
        <v>42</v>
      </c>
    </row>
    <row r="45" spans="1:1">
      <c r="A45" s="1">
        <v>43</v>
      </c>
    </row>
    <row r="46" spans="1:1">
      <c r="A46" s="1">
        <v>44</v>
      </c>
    </row>
    <row r="47" spans="1:1">
      <c r="A47" s="1">
        <v>45</v>
      </c>
    </row>
    <row r="48" spans="1:1">
      <c r="A48" s="1">
        <v>46</v>
      </c>
    </row>
    <row r="49" spans="1:1">
      <c r="A49" s="1">
        <v>47</v>
      </c>
    </row>
    <row r="50" spans="1:1">
      <c r="A50" s="1">
        <v>48</v>
      </c>
    </row>
    <row r="51" spans="1:1">
      <c r="A51" s="1">
        <v>49</v>
      </c>
    </row>
    <row r="52" spans="1:1">
      <c r="A52" s="1">
        <v>50</v>
      </c>
    </row>
    <row r="53" spans="1:1">
      <c r="A53" s="1">
        <v>51</v>
      </c>
    </row>
    <row r="54" spans="1:1">
      <c r="A54" s="1">
        <v>52</v>
      </c>
    </row>
    <row r="55" spans="1:1">
      <c r="A55" s="1">
        <v>53</v>
      </c>
    </row>
    <row r="56" spans="1:1">
      <c r="A56" s="1">
        <v>54</v>
      </c>
    </row>
    <row r="57" spans="1:1">
      <c r="A57" s="1">
        <v>55</v>
      </c>
    </row>
    <row r="58" spans="1:1">
      <c r="A58" s="1">
        <v>56</v>
      </c>
    </row>
    <row r="59" spans="1:1">
      <c r="A59" s="1">
        <v>57</v>
      </c>
    </row>
    <row r="60" spans="1:1">
      <c r="A60" s="1">
        <v>58</v>
      </c>
    </row>
    <row r="61" spans="1:1">
      <c r="A61" s="1">
        <v>59</v>
      </c>
    </row>
    <row r="62" spans="1:1">
      <c r="A62" s="1">
        <v>60</v>
      </c>
    </row>
    <row r="63" spans="1:1">
      <c r="A63" s="1">
        <v>61</v>
      </c>
    </row>
    <row r="64" spans="1:1">
      <c r="A64" s="1">
        <v>62</v>
      </c>
    </row>
    <row r="65" spans="1:1">
      <c r="A65" s="1">
        <v>63</v>
      </c>
    </row>
    <row r="66" spans="1:1">
      <c r="A66" s="1">
        <v>64</v>
      </c>
    </row>
    <row r="67" spans="1:1">
      <c r="A67" s="1">
        <v>65</v>
      </c>
    </row>
    <row r="68" spans="1:1">
      <c r="A68" s="1">
        <v>66</v>
      </c>
    </row>
    <row r="69" spans="1:1">
      <c r="A69" s="1">
        <v>67</v>
      </c>
    </row>
    <row r="70" spans="1:1">
      <c r="A70" s="1">
        <v>68</v>
      </c>
    </row>
    <row r="71" spans="1:1">
      <c r="A71" s="1">
        <v>69</v>
      </c>
    </row>
    <row r="72" spans="1:1">
      <c r="A72" s="1">
        <v>70</v>
      </c>
    </row>
    <row r="73" spans="1:1">
      <c r="A73" s="1">
        <v>71</v>
      </c>
    </row>
    <row r="74" spans="1:1">
      <c r="A74" s="1">
        <v>72</v>
      </c>
    </row>
    <row r="75" spans="1:1">
      <c r="A75" s="1">
        <v>73</v>
      </c>
    </row>
    <row r="76" spans="1:1">
      <c r="A76" s="1">
        <v>74</v>
      </c>
    </row>
    <row r="77" spans="1:1">
      <c r="A77" s="1">
        <v>75</v>
      </c>
    </row>
    <row r="78" spans="1:1">
      <c r="A78" s="1">
        <v>76</v>
      </c>
    </row>
    <row r="79" spans="1:1">
      <c r="A79" s="1">
        <v>77</v>
      </c>
    </row>
    <row r="80" spans="1:1">
      <c r="A80" s="1">
        <v>78</v>
      </c>
    </row>
    <row r="100" spans="2:15" s="1" customFormat="1">
      <c r="B100" s="3" t="s">
        <v>60</v>
      </c>
      <c r="C100" s="3">
        <f>AVERAGE(C3:C90)</f>
        <v>3.6818181818181817</v>
      </c>
      <c r="D100" s="3"/>
      <c r="E100" s="2">
        <f t="shared" ref="E100:O100" si="0">AVERAGE(E3:E90)</f>
        <v>7.9178947368421051</v>
      </c>
      <c r="F100" s="2">
        <f t="shared" si="0"/>
        <v>8.7999999999999989</v>
      </c>
      <c r="G100" s="2">
        <f t="shared" si="0"/>
        <v>7.1566666666666663</v>
      </c>
      <c r="H100" s="2">
        <f t="shared" si="0"/>
        <v>1.6294117647058823</v>
      </c>
      <c r="I100" s="2">
        <f t="shared" si="0"/>
        <v>22.306666666666665</v>
      </c>
      <c r="J100" s="2">
        <f t="shared" si="0"/>
        <v>23.123076923076926</v>
      </c>
      <c r="K100" s="2">
        <f t="shared" si="0"/>
        <v>0.16600000000000001</v>
      </c>
      <c r="L100" s="2">
        <f t="shared" si="0"/>
        <v>1.2895000000000001</v>
      </c>
      <c r="M100" s="3" t="e">
        <f t="shared" si="0"/>
        <v>#DIV/0!</v>
      </c>
      <c r="N100" s="3" t="e">
        <f t="shared" si="0"/>
        <v>#DIV/0!</v>
      </c>
      <c r="O100" s="3">
        <f t="shared" si="0"/>
        <v>-8.9999999999999983E-2</v>
      </c>
    </row>
    <row r="101" spans="2:15" s="1" customFormat="1">
      <c r="B101" s="3" t="s">
        <v>61</v>
      </c>
      <c r="C101" s="3">
        <f>COUNT(C3:C90)</f>
        <v>22</v>
      </c>
      <c r="D101" s="3"/>
      <c r="E101" s="2">
        <f t="shared" ref="E101:O101" si="1">COUNT(E3:E90)</f>
        <v>19</v>
      </c>
      <c r="F101" s="2">
        <f t="shared" si="1"/>
        <v>19</v>
      </c>
      <c r="G101" s="2">
        <f t="shared" si="1"/>
        <v>18</v>
      </c>
      <c r="H101" s="2">
        <f t="shared" si="1"/>
        <v>17</v>
      </c>
      <c r="I101" s="2">
        <f t="shared" si="1"/>
        <v>15</v>
      </c>
      <c r="J101" s="2">
        <f t="shared" si="1"/>
        <v>13</v>
      </c>
      <c r="K101" s="2">
        <f t="shared" si="1"/>
        <v>20</v>
      </c>
      <c r="L101" s="2">
        <f t="shared" si="1"/>
        <v>20</v>
      </c>
      <c r="M101" s="3">
        <f t="shared" si="1"/>
        <v>0</v>
      </c>
      <c r="N101" s="3">
        <f t="shared" si="1"/>
        <v>0</v>
      </c>
      <c r="O101" s="3">
        <f t="shared" si="1"/>
        <v>6</v>
      </c>
    </row>
    <row r="102" spans="2:15" s="1" customFormat="1">
      <c r="B102" s="3" t="s">
        <v>62</v>
      </c>
      <c r="C102" s="3">
        <f>STDEV(C3:C83)</f>
        <v>0.89370090002265168</v>
      </c>
      <c r="D102" s="3"/>
      <c r="E102" s="2">
        <f t="shared" ref="E102:O102" si="2">STDEV(E3:E83)</f>
        <v>0.77355297848713356</v>
      </c>
      <c r="F102" s="2">
        <f t="shared" si="2"/>
        <v>0.4492091816613823</v>
      </c>
      <c r="G102" s="2">
        <f t="shared" si="2"/>
        <v>1.6339990640072191</v>
      </c>
      <c r="H102" s="2">
        <f t="shared" si="2"/>
        <v>0.86632464027807832</v>
      </c>
      <c r="I102" s="2">
        <f t="shared" si="2"/>
        <v>1.7858438048267533</v>
      </c>
      <c r="J102" s="2">
        <f t="shared" si="2"/>
        <v>1.1468462888532227</v>
      </c>
      <c r="K102" s="2">
        <f t="shared" si="2"/>
        <v>0.33244548425268167</v>
      </c>
      <c r="L102" s="2">
        <f t="shared" si="2"/>
        <v>0.83656235807461965</v>
      </c>
      <c r="M102" s="3" t="e">
        <f t="shared" si="2"/>
        <v>#DIV/0!</v>
      </c>
      <c r="N102" s="3" t="e">
        <f t="shared" si="2"/>
        <v>#DIV/0!</v>
      </c>
      <c r="O102" s="3">
        <f t="shared" si="2"/>
        <v>1.5202354861220293E-17</v>
      </c>
    </row>
  </sheetData>
  <mergeCells count="12">
    <mergeCell ref="K1:K2"/>
    <mergeCell ref="L1:L2"/>
    <mergeCell ref="M1:M2"/>
    <mergeCell ref="N1:N2"/>
    <mergeCell ref="O1:O2"/>
    <mergeCell ref="A1:A2"/>
    <mergeCell ref="I1:J1"/>
    <mergeCell ref="B1:B2"/>
    <mergeCell ref="C1:C2"/>
    <mergeCell ref="D1:D2"/>
    <mergeCell ref="E1:F1"/>
    <mergeCell ref="G1:H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O102"/>
  <sheetViews>
    <sheetView workbookViewId="0">
      <selection activeCell="L3" sqref="B3:L10"/>
    </sheetView>
  </sheetViews>
  <sheetFormatPr defaultRowHeight="12.75"/>
  <sheetData>
    <row r="1" spans="1:15" s="6" customFormat="1" ht="15" customHeight="1">
      <c r="A1" s="114" t="s">
        <v>101</v>
      </c>
      <c r="B1" s="115" t="s">
        <v>27</v>
      </c>
      <c r="C1" s="115" t="s">
        <v>48</v>
      </c>
      <c r="D1" s="115" t="s">
        <v>28</v>
      </c>
      <c r="E1" s="115" t="s">
        <v>32</v>
      </c>
      <c r="F1" s="115"/>
      <c r="G1" s="115" t="s">
        <v>45</v>
      </c>
      <c r="H1" s="115"/>
      <c r="I1" s="116" t="s">
        <v>46</v>
      </c>
      <c r="J1" s="116"/>
      <c r="K1" s="115" t="s">
        <v>49</v>
      </c>
      <c r="L1" s="115" t="s">
        <v>47</v>
      </c>
      <c r="M1" s="115" t="s">
        <v>29</v>
      </c>
      <c r="N1" s="115" t="s">
        <v>31</v>
      </c>
      <c r="O1" s="115" t="s">
        <v>30</v>
      </c>
    </row>
    <row r="2" spans="1:15" s="6" customFormat="1" ht="15">
      <c r="A2" s="114"/>
      <c r="B2" s="115"/>
      <c r="C2" s="115"/>
      <c r="D2" s="115"/>
      <c r="E2" s="9" t="s">
        <v>43</v>
      </c>
      <c r="F2" s="9" t="s">
        <v>44</v>
      </c>
      <c r="G2" s="9" t="s">
        <v>43</v>
      </c>
      <c r="H2" s="9" t="s">
        <v>44</v>
      </c>
      <c r="I2" s="10" t="s">
        <v>43</v>
      </c>
      <c r="J2" s="10" t="s">
        <v>44</v>
      </c>
      <c r="K2" s="115"/>
      <c r="L2" s="115"/>
      <c r="M2" s="115"/>
      <c r="N2" s="115"/>
      <c r="O2" s="115"/>
    </row>
    <row r="3" spans="1:15" s="1" customFormat="1">
      <c r="A3" s="1">
        <v>1</v>
      </c>
      <c r="B3" s="3">
        <v>53</v>
      </c>
      <c r="C3" s="3">
        <v>3</v>
      </c>
      <c r="D3" s="5">
        <v>38674</v>
      </c>
      <c r="E3" s="2">
        <v>6.53</v>
      </c>
      <c r="F3" s="2">
        <v>8.39</v>
      </c>
      <c r="G3" s="2">
        <v>4.93</v>
      </c>
      <c r="H3" s="2">
        <v>1</v>
      </c>
      <c r="I3" s="7"/>
      <c r="J3" s="7"/>
      <c r="K3" s="2">
        <v>0.11</v>
      </c>
      <c r="L3" s="2">
        <v>1.21</v>
      </c>
      <c r="M3" s="22"/>
      <c r="N3" s="22"/>
      <c r="O3" s="22"/>
    </row>
    <row r="4" spans="1:15" s="1" customFormat="1">
      <c r="A4" s="1">
        <v>2</v>
      </c>
      <c r="B4" s="3">
        <v>58</v>
      </c>
      <c r="C4" s="3">
        <v>5</v>
      </c>
      <c r="D4" s="4">
        <v>38679</v>
      </c>
      <c r="E4" s="2">
        <v>6.55</v>
      </c>
      <c r="F4" s="2">
        <v>8.32</v>
      </c>
      <c r="G4" s="2">
        <v>4.82</v>
      </c>
      <c r="H4" s="2">
        <v>1.4</v>
      </c>
      <c r="I4" s="7"/>
      <c r="J4" s="7"/>
      <c r="K4" s="2">
        <v>0.06</v>
      </c>
      <c r="L4" s="2">
        <v>1.08</v>
      </c>
      <c r="M4" s="22"/>
      <c r="N4" s="22"/>
      <c r="O4" s="22"/>
    </row>
    <row r="5" spans="1:15" s="1" customFormat="1">
      <c r="A5" s="1">
        <v>3</v>
      </c>
      <c r="B5" s="3">
        <v>63</v>
      </c>
      <c r="C5" s="3">
        <v>14</v>
      </c>
      <c r="D5" s="4">
        <v>38684</v>
      </c>
      <c r="E5" s="2">
        <v>6.53</v>
      </c>
      <c r="F5" s="2"/>
      <c r="G5" s="2">
        <v>4.55</v>
      </c>
      <c r="H5" s="2"/>
      <c r="I5" s="7"/>
      <c r="J5" s="7"/>
      <c r="K5" s="2"/>
      <c r="L5" s="2"/>
      <c r="M5" s="22"/>
      <c r="N5" s="22"/>
      <c r="O5" s="22"/>
    </row>
    <row r="6" spans="1:15">
      <c r="A6">
        <v>4</v>
      </c>
    </row>
    <row r="7" spans="1:15">
      <c r="A7">
        <v>5</v>
      </c>
    </row>
    <row r="8" spans="1:15">
      <c r="A8">
        <v>6</v>
      </c>
    </row>
    <row r="9" spans="1:15">
      <c r="A9" s="1">
        <v>7</v>
      </c>
    </row>
    <row r="10" spans="1:15">
      <c r="A10" s="1">
        <v>8</v>
      </c>
    </row>
    <row r="11" spans="1:15">
      <c r="A11" s="1">
        <v>9</v>
      </c>
    </row>
    <row r="12" spans="1:15">
      <c r="A12">
        <v>10</v>
      </c>
    </row>
    <row r="13" spans="1:15">
      <c r="A13">
        <v>11</v>
      </c>
    </row>
    <row r="14" spans="1:15">
      <c r="A14">
        <v>12</v>
      </c>
    </row>
    <row r="15" spans="1:15">
      <c r="A15" s="1">
        <v>13</v>
      </c>
    </row>
    <row r="16" spans="1:15">
      <c r="A16" s="1">
        <v>14</v>
      </c>
    </row>
    <row r="17" spans="1:1">
      <c r="A17" s="1">
        <v>15</v>
      </c>
    </row>
    <row r="18" spans="1:1">
      <c r="A18">
        <v>16</v>
      </c>
    </row>
    <row r="19" spans="1:1">
      <c r="A19">
        <v>17</v>
      </c>
    </row>
    <row r="20" spans="1:1">
      <c r="A20">
        <v>18</v>
      </c>
    </row>
    <row r="21" spans="1:1">
      <c r="A21" s="1">
        <v>19</v>
      </c>
    </row>
    <row r="22" spans="1:1">
      <c r="A22" s="1">
        <v>20</v>
      </c>
    </row>
    <row r="23" spans="1:1">
      <c r="A23" s="1">
        <v>21</v>
      </c>
    </row>
    <row r="24" spans="1:1">
      <c r="A24">
        <v>22</v>
      </c>
    </row>
    <row r="25" spans="1:1">
      <c r="A25">
        <v>23</v>
      </c>
    </row>
    <row r="26" spans="1:1">
      <c r="A26">
        <v>24</v>
      </c>
    </row>
    <row r="27" spans="1:1">
      <c r="A27" s="1">
        <v>25</v>
      </c>
    </row>
    <row r="28" spans="1:1">
      <c r="A28" s="1">
        <v>26</v>
      </c>
    </row>
    <row r="29" spans="1:1">
      <c r="A29" s="1">
        <v>27</v>
      </c>
    </row>
    <row r="30" spans="1:1">
      <c r="A30">
        <v>28</v>
      </c>
    </row>
    <row r="31" spans="1:1">
      <c r="A31">
        <v>29</v>
      </c>
    </row>
    <row r="32" spans="1:1">
      <c r="A32">
        <v>30</v>
      </c>
    </row>
    <row r="33" spans="1:1">
      <c r="A33" s="1">
        <v>31</v>
      </c>
    </row>
    <row r="34" spans="1:1">
      <c r="A34" s="1">
        <v>32</v>
      </c>
    </row>
    <row r="35" spans="1:1">
      <c r="A35" s="1">
        <v>33</v>
      </c>
    </row>
    <row r="36" spans="1:1">
      <c r="A36">
        <v>34</v>
      </c>
    </row>
    <row r="37" spans="1:1">
      <c r="A37">
        <v>35</v>
      </c>
    </row>
    <row r="38" spans="1:1">
      <c r="A38">
        <v>36</v>
      </c>
    </row>
    <row r="39" spans="1:1">
      <c r="A39" s="1">
        <v>37</v>
      </c>
    </row>
    <row r="40" spans="1:1">
      <c r="A40" s="1">
        <v>38</v>
      </c>
    </row>
    <row r="41" spans="1:1">
      <c r="A41" s="1">
        <v>39</v>
      </c>
    </row>
    <row r="42" spans="1:1">
      <c r="A42">
        <v>40</v>
      </c>
    </row>
    <row r="43" spans="1:1">
      <c r="A43">
        <v>41</v>
      </c>
    </row>
    <row r="44" spans="1:1">
      <c r="A44">
        <v>42</v>
      </c>
    </row>
    <row r="45" spans="1:1">
      <c r="A45" s="1">
        <v>43</v>
      </c>
    </row>
    <row r="46" spans="1:1">
      <c r="A46" s="1">
        <v>44</v>
      </c>
    </row>
    <row r="47" spans="1:1">
      <c r="A47" s="1">
        <v>45</v>
      </c>
    </row>
    <row r="48" spans="1:1">
      <c r="A48">
        <v>46</v>
      </c>
    </row>
    <row r="49" spans="1:1">
      <c r="A49">
        <v>47</v>
      </c>
    </row>
    <row r="50" spans="1:1">
      <c r="A50">
        <v>48</v>
      </c>
    </row>
    <row r="51" spans="1:1">
      <c r="A51" s="1">
        <v>49</v>
      </c>
    </row>
    <row r="52" spans="1:1">
      <c r="A52" s="1">
        <v>50</v>
      </c>
    </row>
    <row r="53" spans="1:1">
      <c r="A53" s="1">
        <v>51</v>
      </c>
    </row>
    <row r="54" spans="1:1">
      <c r="A54">
        <v>52</v>
      </c>
    </row>
    <row r="55" spans="1:1">
      <c r="A55">
        <v>53</v>
      </c>
    </row>
    <row r="56" spans="1:1">
      <c r="A56">
        <v>54</v>
      </c>
    </row>
    <row r="57" spans="1:1">
      <c r="A57" s="1">
        <v>55</v>
      </c>
    </row>
    <row r="58" spans="1:1">
      <c r="A58" s="1">
        <v>56</v>
      </c>
    </row>
    <row r="59" spans="1:1">
      <c r="A59" s="1">
        <v>57</v>
      </c>
    </row>
    <row r="60" spans="1:1">
      <c r="A60">
        <v>58</v>
      </c>
    </row>
    <row r="61" spans="1:1">
      <c r="A61">
        <v>59</v>
      </c>
    </row>
    <row r="62" spans="1:1">
      <c r="A62">
        <v>60</v>
      </c>
    </row>
    <row r="63" spans="1:1">
      <c r="A63" s="1">
        <v>61</v>
      </c>
    </row>
    <row r="64" spans="1:1">
      <c r="A64" s="1">
        <v>62</v>
      </c>
    </row>
    <row r="65" spans="1:1">
      <c r="A65" s="1">
        <v>63</v>
      </c>
    </row>
    <row r="66" spans="1:1">
      <c r="A66">
        <v>64</v>
      </c>
    </row>
    <row r="67" spans="1:1">
      <c r="A67">
        <v>65</v>
      </c>
    </row>
    <row r="68" spans="1:1">
      <c r="A68">
        <v>66</v>
      </c>
    </row>
    <row r="69" spans="1:1">
      <c r="A69" s="1">
        <v>67</v>
      </c>
    </row>
    <row r="70" spans="1:1">
      <c r="A70" s="1">
        <v>68</v>
      </c>
    </row>
    <row r="71" spans="1:1">
      <c r="A71" s="1">
        <v>69</v>
      </c>
    </row>
    <row r="72" spans="1:1">
      <c r="A72">
        <v>70</v>
      </c>
    </row>
    <row r="73" spans="1:1">
      <c r="A73">
        <v>71</v>
      </c>
    </row>
    <row r="74" spans="1:1">
      <c r="A74">
        <v>72</v>
      </c>
    </row>
    <row r="75" spans="1:1">
      <c r="A75" s="1">
        <v>73</v>
      </c>
    </row>
    <row r="76" spans="1:1">
      <c r="A76" s="1">
        <v>74</v>
      </c>
    </row>
    <row r="77" spans="1:1">
      <c r="A77" s="1">
        <v>75</v>
      </c>
    </row>
    <row r="78" spans="1:1">
      <c r="A78">
        <v>76</v>
      </c>
    </row>
    <row r="79" spans="1:1">
      <c r="A79">
        <v>77</v>
      </c>
    </row>
    <row r="80" spans="1:1">
      <c r="A80">
        <v>78</v>
      </c>
    </row>
    <row r="100" spans="2:15" s="1" customFormat="1">
      <c r="B100" s="3" t="s">
        <v>60</v>
      </c>
      <c r="C100" s="3">
        <f>AVERAGE(C3:C90)</f>
        <v>7.333333333333333</v>
      </c>
      <c r="D100" s="3"/>
      <c r="E100" s="2">
        <f t="shared" ref="E100:O100" si="0">AVERAGE(E3:E90)</f>
        <v>6.5366666666666662</v>
      </c>
      <c r="F100" s="2">
        <f t="shared" si="0"/>
        <v>8.3550000000000004</v>
      </c>
      <c r="G100" s="2">
        <f t="shared" si="0"/>
        <v>4.7666666666666666</v>
      </c>
      <c r="H100" s="2">
        <f t="shared" si="0"/>
        <v>1.2</v>
      </c>
      <c r="I100" s="2" t="e">
        <f t="shared" si="0"/>
        <v>#DIV/0!</v>
      </c>
      <c r="J100" s="2" t="e">
        <f t="shared" si="0"/>
        <v>#DIV/0!</v>
      </c>
      <c r="K100" s="2">
        <f t="shared" si="0"/>
        <v>8.4999999999999992E-2</v>
      </c>
      <c r="L100" s="2">
        <f t="shared" si="0"/>
        <v>1.145</v>
      </c>
      <c r="M100" s="3" t="e">
        <f t="shared" si="0"/>
        <v>#DIV/0!</v>
      </c>
      <c r="N100" s="3" t="e">
        <f t="shared" si="0"/>
        <v>#DIV/0!</v>
      </c>
      <c r="O100" s="3" t="e">
        <f t="shared" si="0"/>
        <v>#DIV/0!</v>
      </c>
    </row>
    <row r="101" spans="2:15" s="1" customFormat="1">
      <c r="B101" s="3" t="s">
        <v>61</v>
      </c>
      <c r="C101" s="3">
        <f>COUNT(C3:C90)</f>
        <v>3</v>
      </c>
      <c r="D101" s="3"/>
      <c r="E101" s="2">
        <f t="shared" ref="E101:O101" si="1">COUNT(E3:E90)</f>
        <v>3</v>
      </c>
      <c r="F101" s="2">
        <f t="shared" si="1"/>
        <v>2</v>
      </c>
      <c r="G101" s="2">
        <f t="shared" si="1"/>
        <v>3</v>
      </c>
      <c r="H101" s="2">
        <f t="shared" si="1"/>
        <v>2</v>
      </c>
      <c r="I101" s="2">
        <f t="shared" si="1"/>
        <v>0</v>
      </c>
      <c r="J101" s="2">
        <f t="shared" si="1"/>
        <v>0</v>
      </c>
      <c r="K101" s="2">
        <f t="shared" si="1"/>
        <v>2</v>
      </c>
      <c r="L101" s="2">
        <f t="shared" si="1"/>
        <v>2</v>
      </c>
      <c r="M101" s="3">
        <f t="shared" si="1"/>
        <v>0</v>
      </c>
      <c r="N101" s="3">
        <f t="shared" si="1"/>
        <v>0</v>
      </c>
      <c r="O101" s="3">
        <f t="shared" si="1"/>
        <v>0</v>
      </c>
    </row>
    <row r="102" spans="2:15" s="1" customFormat="1">
      <c r="B102" s="3" t="s">
        <v>62</v>
      </c>
      <c r="C102" s="3">
        <f>STDEV(C3:C83)</f>
        <v>5.8594652770823146</v>
      </c>
      <c r="D102" s="3"/>
      <c r="E102" s="2">
        <f t="shared" ref="E102:O102" si="2">STDEV(E3:E83)</f>
        <v>1.154700538379227E-2</v>
      </c>
      <c r="F102" s="2">
        <f t="shared" si="2"/>
        <v>4.9497474683058526E-2</v>
      </c>
      <c r="G102" s="2">
        <f t="shared" si="2"/>
        <v>0.19553345834749955</v>
      </c>
      <c r="H102" s="2">
        <f t="shared" si="2"/>
        <v>0.28284271247461912</v>
      </c>
      <c r="I102" s="2" t="e">
        <f t="shared" si="2"/>
        <v>#DIV/0!</v>
      </c>
      <c r="J102" s="2" t="e">
        <f t="shared" si="2"/>
        <v>#DIV/0!</v>
      </c>
      <c r="K102" s="2">
        <f t="shared" si="2"/>
        <v>3.535533905932739E-2</v>
      </c>
      <c r="L102" s="2">
        <f t="shared" si="2"/>
        <v>9.1923881554251102E-2</v>
      </c>
      <c r="M102" s="3" t="e">
        <f t="shared" si="2"/>
        <v>#DIV/0!</v>
      </c>
      <c r="N102" s="3" t="e">
        <f t="shared" si="2"/>
        <v>#DIV/0!</v>
      </c>
      <c r="O102" s="3" t="e">
        <f t="shared" si="2"/>
        <v>#DIV/0!</v>
      </c>
    </row>
  </sheetData>
  <mergeCells count="12">
    <mergeCell ref="K1:K2"/>
    <mergeCell ref="L1:L2"/>
    <mergeCell ref="M1:M2"/>
    <mergeCell ref="N1:N2"/>
    <mergeCell ref="O1:O2"/>
    <mergeCell ref="A1:A2"/>
    <mergeCell ref="I1:J1"/>
    <mergeCell ref="B1:B2"/>
    <mergeCell ref="C1:C2"/>
    <mergeCell ref="D1:D2"/>
    <mergeCell ref="E1:F1"/>
    <mergeCell ref="G1:H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1:O102"/>
  <sheetViews>
    <sheetView workbookViewId="0">
      <selection activeCell="L27" sqref="B3:L27"/>
    </sheetView>
  </sheetViews>
  <sheetFormatPr defaultRowHeight="12.75"/>
  <sheetData>
    <row r="1" spans="1:15" s="6" customFormat="1" ht="15" customHeight="1">
      <c r="A1" s="114" t="s">
        <v>101</v>
      </c>
      <c r="B1" s="115" t="s">
        <v>27</v>
      </c>
      <c r="C1" s="115" t="s">
        <v>48</v>
      </c>
      <c r="D1" s="115" t="s">
        <v>28</v>
      </c>
      <c r="E1" s="115" t="s">
        <v>32</v>
      </c>
      <c r="F1" s="115"/>
      <c r="G1" s="115" t="s">
        <v>45</v>
      </c>
      <c r="H1" s="115"/>
      <c r="I1" s="116" t="s">
        <v>46</v>
      </c>
      <c r="J1" s="116"/>
      <c r="K1" s="115" t="s">
        <v>49</v>
      </c>
      <c r="L1" s="115" t="s">
        <v>47</v>
      </c>
      <c r="M1" s="115" t="s">
        <v>29</v>
      </c>
      <c r="N1" s="115" t="s">
        <v>31</v>
      </c>
      <c r="O1" s="115" t="s">
        <v>30</v>
      </c>
    </row>
    <row r="2" spans="1:15" s="6" customFormat="1" ht="15">
      <c r="A2" s="114"/>
      <c r="B2" s="115"/>
      <c r="C2" s="115"/>
      <c r="D2" s="115"/>
      <c r="E2" s="9" t="s">
        <v>43</v>
      </c>
      <c r="F2" s="9" t="s">
        <v>44</v>
      </c>
      <c r="G2" s="9" t="s">
        <v>43</v>
      </c>
      <c r="H2" s="9" t="s">
        <v>44</v>
      </c>
      <c r="I2" s="10" t="s">
        <v>43</v>
      </c>
      <c r="J2" s="10" t="s">
        <v>44</v>
      </c>
      <c r="K2" s="115"/>
      <c r="L2" s="115"/>
      <c r="M2" s="115"/>
      <c r="N2" s="115"/>
      <c r="O2" s="115"/>
    </row>
    <row r="3" spans="1:15" s="1" customFormat="1">
      <c r="A3" s="1">
        <v>1</v>
      </c>
      <c r="B3" s="3">
        <v>130</v>
      </c>
      <c r="C3" s="3">
        <v>3</v>
      </c>
      <c r="D3" s="4">
        <v>38751</v>
      </c>
      <c r="E3" s="2">
        <v>8.48</v>
      </c>
      <c r="F3" s="2">
        <v>9.33</v>
      </c>
      <c r="G3" s="2">
        <v>6.55</v>
      </c>
      <c r="H3" s="2">
        <v>1.82</v>
      </c>
      <c r="I3" s="7">
        <v>22</v>
      </c>
      <c r="J3" s="7">
        <v>24.3</v>
      </c>
      <c r="K3" s="2">
        <v>0.04</v>
      </c>
      <c r="L3" s="2">
        <v>1.1299999999999999</v>
      </c>
      <c r="M3" s="22"/>
      <c r="N3" s="22"/>
      <c r="O3" s="22"/>
    </row>
    <row r="4" spans="1:15" s="1" customFormat="1">
      <c r="A4" s="1">
        <v>2</v>
      </c>
      <c r="B4" s="3">
        <v>137</v>
      </c>
      <c r="C4" s="3">
        <v>3</v>
      </c>
      <c r="D4" s="4">
        <v>38758</v>
      </c>
      <c r="E4" s="2">
        <v>8.56</v>
      </c>
      <c r="F4" s="2">
        <v>9.5500000000000007</v>
      </c>
      <c r="G4" s="2">
        <v>3.95</v>
      </c>
      <c r="H4" s="2">
        <v>1.1000000000000001</v>
      </c>
      <c r="I4" s="7">
        <v>21.6</v>
      </c>
      <c r="J4" s="7">
        <v>23.8</v>
      </c>
      <c r="K4" s="2">
        <v>0.06</v>
      </c>
      <c r="L4" s="2">
        <v>1.02</v>
      </c>
      <c r="M4" s="22"/>
      <c r="N4" s="22"/>
      <c r="O4" s="22"/>
    </row>
    <row r="5" spans="1:15" s="1" customFormat="1">
      <c r="A5" s="1">
        <v>3</v>
      </c>
      <c r="B5" s="3">
        <v>151</v>
      </c>
      <c r="C5" s="3">
        <v>3</v>
      </c>
      <c r="D5" s="4">
        <v>38772</v>
      </c>
      <c r="E5" s="2">
        <v>8.7799999999999994</v>
      </c>
      <c r="F5" s="2">
        <v>9.24</v>
      </c>
      <c r="G5" s="2">
        <v>4.0199999999999996</v>
      </c>
      <c r="H5" s="2">
        <v>0.61</v>
      </c>
      <c r="I5" s="7">
        <v>21.2</v>
      </c>
      <c r="J5" s="7">
        <v>23.4</v>
      </c>
      <c r="K5" s="2">
        <v>0.11</v>
      </c>
      <c r="L5" s="2">
        <v>1.33</v>
      </c>
      <c r="M5" s="22">
        <v>10.41</v>
      </c>
      <c r="N5" s="22"/>
      <c r="O5" s="22">
        <v>152.81200000000001</v>
      </c>
    </row>
    <row r="6" spans="1:15" s="1" customFormat="1">
      <c r="A6" s="1">
        <v>4</v>
      </c>
      <c r="B6" s="3">
        <v>158</v>
      </c>
      <c r="C6" s="3">
        <v>3</v>
      </c>
      <c r="D6" s="4">
        <v>38779</v>
      </c>
      <c r="E6" s="2">
        <v>8.33</v>
      </c>
      <c r="F6" s="2">
        <v>9.27</v>
      </c>
      <c r="G6" s="2">
        <v>8.5399999999999991</v>
      </c>
      <c r="H6" s="2">
        <v>1.8</v>
      </c>
      <c r="I6" s="7">
        <v>21.5</v>
      </c>
      <c r="J6" s="7">
        <v>23.7</v>
      </c>
      <c r="K6" s="2">
        <v>0.12</v>
      </c>
      <c r="L6" s="2">
        <v>1.43</v>
      </c>
      <c r="M6" s="22">
        <v>10.28</v>
      </c>
      <c r="N6" s="22"/>
      <c r="O6" s="22">
        <v>154.79599999999999</v>
      </c>
    </row>
    <row r="7" spans="1:15" s="1" customFormat="1">
      <c r="A7" s="1">
        <v>5</v>
      </c>
      <c r="B7" s="3">
        <v>165</v>
      </c>
      <c r="C7" s="3">
        <v>3</v>
      </c>
      <c r="D7" s="4">
        <v>38786</v>
      </c>
      <c r="E7" s="2">
        <v>8.32</v>
      </c>
      <c r="F7" s="2">
        <v>9.02</v>
      </c>
      <c r="G7" s="2">
        <v>8.9</v>
      </c>
      <c r="H7" s="2">
        <v>1.5</v>
      </c>
      <c r="I7" s="7">
        <v>21.5</v>
      </c>
      <c r="J7" s="7">
        <v>25.1</v>
      </c>
      <c r="K7" s="2">
        <v>0.25</v>
      </c>
      <c r="L7" s="2">
        <v>1.68</v>
      </c>
      <c r="M7" s="22">
        <v>10.31</v>
      </c>
      <c r="N7" s="22"/>
      <c r="O7" s="22">
        <v>158.006</v>
      </c>
    </row>
    <row r="8" spans="1:15" s="1" customFormat="1">
      <c r="A8" s="1">
        <v>6</v>
      </c>
      <c r="B8" s="3">
        <v>172</v>
      </c>
      <c r="C8" s="3">
        <v>3</v>
      </c>
      <c r="D8" s="4">
        <v>38793</v>
      </c>
      <c r="E8" s="2">
        <v>8.2899999999999991</v>
      </c>
      <c r="F8" s="2">
        <v>9.2799999999999994</v>
      </c>
      <c r="G8" s="2">
        <v>9.76</v>
      </c>
      <c r="H8" s="2">
        <v>1</v>
      </c>
      <c r="I8" s="7">
        <v>23</v>
      </c>
      <c r="J8" s="7">
        <v>24.4</v>
      </c>
      <c r="K8" s="2">
        <v>0.18</v>
      </c>
      <c r="L8" s="2">
        <v>1.31</v>
      </c>
      <c r="M8" s="22">
        <v>10.19</v>
      </c>
      <c r="N8" s="22"/>
      <c r="O8" s="22">
        <v>152.65199999999999</v>
      </c>
    </row>
    <row r="9" spans="1:15" s="1" customFormat="1">
      <c r="A9" s="1">
        <v>7</v>
      </c>
      <c r="B9" s="3">
        <v>179</v>
      </c>
      <c r="C9" s="3">
        <v>3</v>
      </c>
      <c r="D9" s="4">
        <v>38800</v>
      </c>
      <c r="E9" s="2">
        <v>8.23</v>
      </c>
      <c r="F9" s="2">
        <v>9.32</v>
      </c>
      <c r="G9" s="2">
        <v>7.82</v>
      </c>
      <c r="H9" s="2">
        <v>1.5</v>
      </c>
      <c r="I9" s="7">
        <v>23.2</v>
      </c>
      <c r="J9" s="7">
        <v>24</v>
      </c>
      <c r="K9" s="2">
        <v>0.1</v>
      </c>
      <c r="L9" s="2">
        <v>1.1200000000000001</v>
      </c>
      <c r="M9" s="22"/>
      <c r="N9" s="22"/>
      <c r="O9" s="22">
        <v>155.52699999999999</v>
      </c>
    </row>
    <row r="10" spans="1:15" s="1" customFormat="1">
      <c r="A10" s="1">
        <v>8</v>
      </c>
      <c r="B10" s="3">
        <v>186</v>
      </c>
      <c r="C10" s="3">
        <v>3</v>
      </c>
      <c r="D10" s="4">
        <v>38807</v>
      </c>
      <c r="E10" s="2">
        <v>8.32</v>
      </c>
      <c r="F10" s="2">
        <v>8.9700000000000006</v>
      </c>
      <c r="G10" s="2"/>
      <c r="H10" s="2">
        <v>3.15</v>
      </c>
      <c r="I10" s="7">
        <v>24.1</v>
      </c>
      <c r="J10" s="7">
        <v>21.8</v>
      </c>
      <c r="K10" s="2">
        <v>0.14000000000000001</v>
      </c>
      <c r="L10" s="2">
        <v>2.0099999999999998</v>
      </c>
      <c r="M10" s="22"/>
      <c r="N10" s="22"/>
      <c r="O10" s="22">
        <v>150.28700000000001</v>
      </c>
    </row>
    <row r="11" spans="1:15" s="1" customFormat="1">
      <c r="A11" s="1">
        <v>9</v>
      </c>
      <c r="B11" s="3">
        <v>207</v>
      </c>
      <c r="C11" s="3">
        <v>3</v>
      </c>
      <c r="D11" s="4">
        <v>38828</v>
      </c>
      <c r="E11" s="2">
        <v>8.23</v>
      </c>
      <c r="F11" s="2">
        <v>8.8699999999999992</v>
      </c>
      <c r="G11" s="2">
        <v>7.66</v>
      </c>
      <c r="H11" s="2">
        <v>3.51</v>
      </c>
      <c r="I11" s="7">
        <v>23.9</v>
      </c>
      <c r="J11" s="7">
        <v>21.4</v>
      </c>
      <c r="K11" s="2">
        <v>0.11</v>
      </c>
      <c r="L11" s="2">
        <v>1.73</v>
      </c>
      <c r="M11" s="22"/>
      <c r="N11" s="22"/>
      <c r="O11" s="22">
        <v>161.334</v>
      </c>
    </row>
    <row r="12" spans="1:15" s="1" customFormat="1">
      <c r="A12" s="1">
        <v>10</v>
      </c>
      <c r="B12" s="3">
        <v>263</v>
      </c>
      <c r="C12" s="3">
        <v>3</v>
      </c>
      <c r="D12" s="4">
        <v>38884</v>
      </c>
      <c r="E12" s="2">
        <v>7.71</v>
      </c>
      <c r="F12" s="2">
        <v>8.56</v>
      </c>
      <c r="G12" s="2">
        <v>8.15</v>
      </c>
      <c r="H12" s="2">
        <v>0.68</v>
      </c>
      <c r="I12" s="7">
        <v>23.6</v>
      </c>
      <c r="J12" s="7">
        <v>23</v>
      </c>
      <c r="K12" s="2">
        <v>0.21</v>
      </c>
      <c r="L12" s="2">
        <v>2.83</v>
      </c>
      <c r="M12" s="22"/>
      <c r="N12" s="22"/>
      <c r="O12" s="22">
        <v>168.17</v>
      </c>
    </row>
    <row r="13" spans="1:15" s="1" customFormat="1">
      <c r="A13" s="1">
        <v>11</v>
      </c>
      <c r="B13" s="3">
        <v>270</v>
      </c>
      <c r="C13" s="3">
        <v>3</v>
      </c>
      <c r="D13" s="4">
        <v>38891</v>
      </c>
      <c r="E13" s="2">
        <v>7.97</v>
      </c>
      <c r="F13" s="2">
        <v>7.94</v>
      </c>
      <c r="G13" s="2">
        <v>6.67</v>
      </c>
      <c r="H13" s="2">
        <v>0.79</v>
      </c>
      <c r="I13" s="7">
        <v>32</v>
      </c>
      <c r="J13" s="7">
        <v>23.6</v>
      </c>
      <c r="K13" s="2">
        <v>0.26</v>
      </c>
      <c r="L13" s="2">
        <v>2.14</v>
      </c>
      <c r="M13" s="22"/>
      <c r="N13" s="22"/>
      <c r="O13" s="22">
        <v>238.09399999999999</v>
      </c>
    </row>
    <row r="14" spans="1:15" s="1" customFormat="1">
      <c r="A14" s="1">
        <v>12</v>
      </c>
      <c r="B14" s="3">
        <v>277</v>
      </c>
      <c r="C14" s="3">
        <v>3</v>
      </c>
      <c r="D14" s="4">
        <v>38898</v>
      </c>
      <c r="E14" s="2">
        <v>8.15</v>
      </c>
      <c r="F14" s="2">
        <v>7.77</v>
      </c>
      <c r="G14" s="2">
        <v>6.43</v>
      </c>
      <c r="H14" s="2">
        <v>0.7</v>
      </c>
      <c r="I14" s="7">
        <v>26.4</v>
      </c>
      <c r="J14" s="7">
        <v>24.8</v>
      </c>
      <c r="K14" s="2">
        <v>0.28000000000000003</v>
      </c>
      <c r="L14" s="2">
        <v>3.15</v>
      </c>
      <c r="M14" s="22"/>
      <c r="N14" s="22"/>
      <c r="O14" s="22">
        <v>241.43100000000001</v>
      </c>
    </row>
    <row r="15" spans="1:15" s="1" customFormat="1">
      <c r="A15" s="1">
        <v>13</v>
      </c>
      <c r="B15" s="3">
        <v>284</v>
      </c>
      <c r="C15" s="3">
        <v>3</v>
      </c>
      <c r="D15" s="4">
        <v>38905</v>
      </c>
      <c r="E15" s="2">
        <v>8.26</v>
      </c>
      <c r="F15" s="2">
        <v>7.63</v>
      </c>
      <c r="G15" s="2">
        <v>6.21</v>
      </c>
      <c r="H15" s="2">
        <v>0.81</v>
      </c>
      <c r="I15" s="7">
        <v>25.5</v>
      </c>
      <c r="J15" s="7">
        <v>23.1</v>
      </c>
      <c r="K15" s="2">
        <v>0.52</v>
      </c>
      <c r="L15" s="2">
        <v>2.0099999999999998</v>
      </c>
      <c r="M15" s="22"/>
      <c r="N15" s="22"/>
      <c r="O15" s="22">
        <v>238.696</v>
      </c>
    </row>
    <row r="16" spans="1:15" s="1" customFormat="1">
      <c r="A16" s="1">
        <v>14</v>
      </c>
      <c r="B16" s="3">
        <v>291</v>
      </c>
      <c r="C16" s="3">
        <v>3</v>
      </c>
      <c r="D16" s="4">
        <v>38912</v>
      </c>
      <c r="E16" s="2">
        <v>8.1300000000000008</v>
      </c>
      <c r="F16" s="2"/>
      <c r="G16" s="2">
        <v>5.65</v>
      </c>
      <c r="H16" s="2"/>
      <c r="I16" s="7">
        <v>24.6</v>
      </c>
      <c r="J16" s="7"/>
      <c r="K16" s="2"/>
      <c r="L16" s="2"/>
      <c r="M16" s="22"/>
      <c r="N16" s="22"/>
      <c r="O16" s="22">
        <v>231.97300000000001</v>
      </c>
    </row>
    <row r="17" spans="1:15" s="1" customFormat="1">
      <c r="A17" s="1">
        <v>15</v>
      </c>
      <c r="B17" s="3">
        <v>319</v>
      </c>
      <c r="C17" s="3">
        <v>3</v>
      </c>
      <c r="D17" s="4">
        <v>38940</v>
      </c>
      <c r="E17" s="2">
        <v>7.58</v>
      </c>
      <c r="F17" s="2">
        <v>8.4</v>
      </c>
      <c r="G17" s="2">
        <v>6.85</v>
      </c>
      <c r="H17" s="2">
        <v>1.27</v>
      </c>
      <c r="I17" s="7">
        <v>25.3</v>
      </c>
      <c r="J17" s="7">
        <v>21.1</v>
      </c>
      <c r="K17" s="2">
        <v>0.1</v>
      </c>
      <c r="L17" s="2">
        <v>1.52</v>
      </c>
      <c r="M17" s="22"/>
      <c r="N17" s="22"/>
      <c r="O17" s="22"/>
    </row>
    <row r="18" spans="1:15" s="1" customFormat="1">
      <c r="A18" s="1">
        <v>16</v>
      </c>
      <c r="B18" s="3">
        <v>487</v>
      </c>
      <c r="C18" s="3">
        <v>3</v>
      </c>
      <c r="D18" s="4">
        <v>39108</v>
      </c>
      <c r="E18" s="2">
        <v>8</v>
      </c>
      <c r="F18" s="2">
        <v>9.43</v>
      </c>
      <c r="G18" s="2">
        <v>8.33</v>
      </c>
      <c r="H18" s="2">
        <v>1.1499999999999999</v>
      </c>
      <c r="I18" s="7">
        <v>22.1</v>
      </c>
      <c r="J18" s="7">
        <v>22.7</v>
      </c>
      <c r="K18" s="2">
        <v>0.08</v>
      </c>
      <c r="L18" s="2">
        <v>1.62</v>
      </c>
      <c r="M18" s="22"/>
      <c r="N18" s="22"/>
      <c r="O18" s="22">
        <v>172.28299999999999</v>
      </c>
    </row>
    <row r="19" spans="1:15" s="1" customFormat="1">
      <c r="A19" s="1">
        <v>17</v>
      </c>
      <c r="B19" s="3">
        <v>494</v>
      </c>
      <c r="C19" s="3">
        <v>3</v>
      </c>
      <c r="D19" s="4">
        <v>39115</v>
      </c>
      <c r="E19" s="2">
        <v>8.16</v>
      </c>
      <c r="F19" s="2">
        <v>9.2100000000000009</v>
      </c>
      <c r="G19" s="2">
        <v>9.61</v>
      </c>
      <c r="H19" s="2">
        <v>1.74</v>
      </c>
      <c r="I19" s="7">
        <v>22.4</v>
      </c>
      <c r="J19" s="7">
        <v>21.3</v>
      </c>
      <c r="K19" s="2">
        <v>7.0000000000000007E-2</v>
      </c>
      <c r="L19" s="2">
        <v>1.1499999999999999</v>
      </c>
      <c r="M19" s="22"/>
      <c r="N19" s="22"/>
      <c r="O19" s="22">
        <v>160.42099999999999</v>
      </c>
    </row>
    <row r="20" spans="1:15" s="1" customFormat="1">
      <c r="A20" s="1">
        <v>18</v>
      </c>
      <c r="B20" s="3">
        <v>501</v>
      </c>
      <c r="C20" s="3">
        <v>3</v>
      </c>
      <c r="D20" s="4">
        <v>39122</v>
      </c>
      <c r="E20" s="2">
        <v>8.02</v>
      </c>
      <c r="F20" s="2">
        <v>9.33</v>
      </c>
      <c r="G20" s="2">
        <v>8.82</v>
      </c>
      <c r="H20" s="2">
        <v>0.9</v>
      </c>
      <c r="I20" s="7">
        <v>21.5</v>
      </c>
      <c r="J20" s="7">
        <v>22.4</v>
      </c>
      <c r="K20" s="2">
        <v>0.15</v>
      </c>
      <c r="L20" s="2">
        <v>1.92</v>
      </c>
      <c r="M20" s="22"/>
      <c r="N20" s="22"/>
      <c r="O20" s="22">
        <v>156.65700000000001</v>
      </c>
    </row>
    <row r="21" spans="1:15" s="1" customFormat="1">
      <c r="A21" s="1">
        <v>19</v>
      </c>
      <c r="B21" s="3">
        <v>504</v>
      </c>
      <c r="C21" s="3">
        <v>3</v>
      </c>
      <c r="D21" s="4">
        <v>39125</v>
      </c>
      <c r="E21" s="2">
        <v>8.17</v>
      </c>
      <c r="F21" s="2">
        <v>9.57</v>
      </c>
      <c r="G21" s="2">
        <v>8.8800000000000008</v>
      </c>
      <c r="H21" s="2">
        <v>0.95</v>
      </c>
      <c r="I21" s="7">
        <v>22.3</v>
      </c>
      <c r="J21" s="7">
        <v>21.3</v>
      </c>
      <c r="K21" s="2">
        <v>0.09</v>
      </c>
      <c r="L21" s="2">
        <v>1.9</v>
      </c>
      <c r="M21" s="22"/>
      <c r="N21" s="22"/>
      <c r="O21" s="22">
        <v>157.339</v>
      </c>
    </row>
    <row r="22" spans="1:15" s="1" customFormat="1">
      <c r="A22" s="1">
        <v>20</v>
      </c>
      <c r="B22" s="3">
        <v>312</v>
      </c>
      <c r="C22" s="3">
        <v>4</v>
      </c>
      <c r="D22" s="4">
        <v>38933</v>
      </c>
      <c r="E22" s="2"/>
      <c r="F22" s="2">
        <v>8.51</v>
      </c>
      <c r="G22" s="2"/>
      <c r="H22" s="2">
        <v>0.74</v>
      </c>
      <c r="I22" s="7"/>
      <c r="J22" s="7">
        <v>23.2</v>
      </c>
      <c r="K22" s="2">
        <v>0.21</v>
      </c>
      <c r="L22" s="2">
        <v>1.77</v>
      </c>
      <c r="M22" s="22"/>
      <c r="N22" s="22"/>
      <c r="O22" s="22">
        <v>166.458</v>
      </c>
    </row>
    <row r="23" spans="1:15" s="1" customFormat="1">
      <c r="A23" s="1">
        <v>21</v>
      </c>
      <c r="B23" s="3">
        <v>508</v>
      </c>
      <c r="C23" s="3">
        <v>4</v>
      </c>
      <c r="D23" s="4">
        <v>39129</v>
      </c>
      <c r="E23" s="2">
        <v>8.1</v>
      </c>
      <c r="F23" s="2">
        <v>9.5299999999999994</v>
      </c>
      <c r="G23" s="2">
        <v>9.51</v>
      </c>
      <c r="H23" s="2">
        <v>0.81</v>
      </c>
      <c r="I23" s="7">
        <v>20.2</v>
      </c>
      <c r="J23" s="7">
        <v>22.6</v>
      </c>
      <c r="K23" s="2">
        <v>0.06</v>
      </c>
      <c r="L23" s="2">
        <v>1.81</v>
      </c>
      <c r="M23" s="22"/>
      <c r="N23" s="22"/>
      <c r="O23" s="22"/>
    </row>
    <row r="24" spans="1:15" s="1" customFormat="1">
      <c r="A24" s="1">
        <v>22</v>
      </c>
      <c r="B24" s="3">
        <v>515</v>
      </c>
      <c r="C24" s="3">
        <v>4</v>
      </c>
      <c r="D24" s="4">
        <v>39136</v>
      </c>
      <c r="E24" s="2">
        <v>8.16</v>
      </c>
      <c r="F24" s="2">
        <v>9.41</v>
      </c>
      <c r="G24" s="2">
        <v>10.02</v>
      </c>
      <c r="H24" s="2">
        <v>1.71</v>
      </c>
      <c r="I24" s="7">
        <v>21.1</v>
      </c>
      <c r="J24" s="7">
        <v>22</v>
      </c>
      <c r="K24" s="2">
        <v>7.0000000000000007E-2</v>
      </c>
      <c r="L24" s="2">
        <v>0.76</v>
      </c>
      <c r="M24" s="22"/>
      <c r="N24" s="22"/>
      <c r="O24" s="22"/>
    </row>
    <row r="25" spans="1:15" s="1" customFormat="1">
      <c r="A25" s="1">
        <v>23</v>
      </c>
      <c r="B25" s="3">
        <v>143</v>
      </c>
      <c r="C25" s="3">
        <v>5</v>
      </c>
      <c r="D25" s="4">
        <v>38764</v>
      </c>
      <c r="E25" s="2">
        <v>8.5</v>
      </c>
      <c r="F25" s="2">
        <v>9.44</v>
      </c>
      <c r="G25" s="2">
        <v>4.28</v>
      </c>
      <c r="H25" s="2">
        <v>0.62</v>
      </c>
      <c r="I25" s="7">
        <v>20.399999999999999</v>
      </c>
      <c r="J25" s="7">
        <v>24.2</v>
      </c>
      <c r="K25" s="2">
        <v>0.11</v>
      </c>
      <c r="L25" s="2">
        <v>1.1499999999999999</v>
      </c>
      <c r="M25" s="22">
        <v>10.029999999999999</v>
      </c>
      <c r="N25" s="22"/>
      <c r="O25" s="22">
        <v>155.06399999999999</v>
      </c>
    </row>
    <row r="26" spans="1:15">
      <c r="A26" s="1">
        <v>24</v>
      </c>
    </row>
    <row r="27" spans="1:15">
      <c r="A27" s="1">
        <v>25</v>
      </c>
    </row>
    <row r="28" spans="1:15">
      <c r="A28" s="1">
        <v>26</v>
      </c>
    </row>
    <row r="29" spans="1:15">
      <c r="A29" s="1">
        <v>27</v>
      </c>
    </row>
    <row r="30" spans="1:15">
      <c r="A30" s="1">
        <v>28</v>
      </c>
    </row>
    <row r="31" spans="1:15">
      <c r="A31" s="1">
        <v>29</v>
      </c>
    </row>
    <row r="32" spans="1:15">
      <c r="A32" s="1">
        <v>30</v>
      </c>
    </row>
    <row r="33" spans="1:1">
      <c r="A33" s="1">
        <v>31</v>
      </c>
    </row>
    <row r="34" spans="1:1">
      <c r="A34" s="1">
        <v>32</v>
      </c>
    </row>
    <row r="35" spans="1:1">
      <c r="A35" s="1">
        <v>33</v>
      </c>
    </row>
    <row r="36" spans="1:1">
      <c r="A36" s="1">
        <v>34</v>
      </c>
    </row>
    <row r="37" spans="1:1">
      <c r="A37" s="1">
        <v>35</v>
      </c>
    </row>
    <row r="38" spans="1:1">
      <c r="A38" s="1">
        <v>36</v>
      </c>
    </row>
    <row r="39" spans="1:1">
      <c r="A39" s="1">
        <v>37</v>
      </c>
    </row>
    <row r="40" spans="1:1">
      <c r="A40" s="1">
        <v>38</v>
      </c>
    </row>
    <row r="41" spans="1:1">
      <c r="A41" s="1">
        <v>39</v>
      </c>
    </row>
    <row r="42" spans="1:1">
      <c r="A42" s="1">
        <v>40</v>
      </c>
    </row>
    <row r="43" spans="1:1">
      <c r="A43" s="1">
        <v>41</v>
      </c>
    </row>
    <row r="44" spans="1:1">
      <c r="A44" s="1">
        <v>42</v>
      </c>
    </row>
    <row r="45" spans="1:1">
      <c r="A45" s="1">
        <v>43</v>
      </c>
    </row>
    <row r="46" spans="1:1">
      <c r="A46" s="1">
        <v>44</v>
      </c>
    </row>
    <row r="47" spans="1:1">
      <c r="A47" s="1">
        <v>45</v>
      </c>
    </row>
    <row r="48" spans="1:1">
      <c r="A48" s="1">
        <v>46</v>
      </c>
    </row>
    <row r="49" spans="1:1">
      <c r="A49" s="1">
        <v>47</v>
      </c>
    </row>
    <row r="50" spans="1:1">
      <c r="A50" s="1">
        <v>48</v>
      </c>
    </row>
    <row r="51" spans="1:1">
      <c r="A51" s="1">
        <v>49</v>
      </c>
    </row>
    <row r="52" spans="1:1">
      <c r="A52" s="1">
        <v>50</v>
      </c>
    </row>
    <row r="53" spans="1:1">
      <c r="A53" s="1">
        <v>51</v>
      </c>
    </row>
    <row r="54" spans="1:1">
      <c r="A54" s="1">
        <v>52</v>
      </c>
    </row>
    <row r="55" spans="1:1">
      <c r="A55" s="1">
        <v>53</v>
      </c>
    </row>
    <row r="56" spans="1:1">
      <c r="A56" s="1">
        <v>54</v>
      </c>
    </row>
    <row r="57" spans="1:1">
      <c r="A57" s="1">
        <v>55</v>
      </c>
    </row>
    <row r="58" spans="1:1">
      <c r="A58" s="1">
        <v>56</v>
      </c>
    </row>
    <row r="59" spans="1:1">
      <c r="A59" s="1">
        <v>57</v>
      </c>
    </row>
    <row r="60" spans="1:1">
      <c r="A60" s="1">
        <v>58</v>
      </c>
    </row>
    <row r="61" spans="1:1">
      <c r="A61" s="1">
        <v>59</v>
      </c>
    </row>
    <row r="62" spans="1:1">
      <c r="A62" s="1">
        <v>60</v>
      </c>
    </row>
    <row r="63" spans="1:1">
      <c r="A63" s="1">
        <v>61</v>
      </c>
    </row>
    <row r="64" spans="1:1">
      <c r="A64" s="1">
        <v>62</v>
      </c>
    </row>
    <row r="65" spans="1:1">
      <c r="A65" s="1">
        <v>63</v>
      </c>
    </row>
    <row r="66" spans="1:1">
      <c r="A66" s="1">
        <v>64</v>
      </c>
    </row>
    <row r="67" spans="1:1">
      <c r="A67" s="1">
        <v>65</v>
      </c>
    </row>
    <row r="68" spans="1:1">
      <c r="A68" s="1">
        <v>66</v>
      </c>
    </row>
    <row r="69" spans="1:1">
      <c r="A69" s="1">
        <v>67</v>
      </c>
    </row>
    <row r="70" spans="1:1">
      <c r="A70" s="1">
        <v>68</v>
      </c>
    </row>
    <row r="71" spans="1:1">
      <c r="A71" s="1">
        <v>69</v>
      </c>
    </row>
    <row r="72" spans="1:1">
      <c r="A72" s="1">
        <v>70</v>
      </c>
    </row>
    <row r="73" spans="1:1">
      <c r="A73" s="1">
        <v>71</v>
      </c>
    </row>
    <row r="74" spans="1:1">
      <c r="A74" s="1">
        <v>72</v>
      </c>
    </row>
    <row r="75" spans="1:1">
      <c r="A75" s="1">
        <v>73</v>
      </c>
    </row>
    <row r="76" spans="1:1">
      <c r="A76" s="1">
        <v>74</v>
      </c>
    </row>
    <row r="77" spans="1:1">
      <c r="A77" s="1">
        <v>75</v>
      </c>
    </row>
    <row r="78" spans="1:1">
      <c r="A78" s="1">
        <v>76</v>
      </c>
    </row>
    <row r="79" spans="1:1">
      <c r="A79" s="1">
        <v>77</v>
      </c>
    </row>
    <row r="80" spans="1:1">
      <c r="A80" s="1">
        <v>78</v>
      </c>
    </row>
    <row r="100" spans="2:15" s="1" customFormat="1">
      <c r="B100" s="3" t="s">
        <v>60</v>
      </c>
      <c r="C100" s="3">
        <f>AVERAGE(C3:C90)</f>
        <v>3.2173913043478262</v>
      </c>
      <c r="D100" s="3"/>
      <c r="E100" s="2">
        <f t="shared" ref="E100:O100" si="0">AVERAGE(E3:E90)</f>
        <v>8.2022727272727263</v>
      </c>
      <c r="F100" s="2">
        <f t="shared" si="0"/>
        <v>8.9809090909090905</v>
      </c>
      <c r="G100" s="2">
        <f t="shared" si="0"/>
        <v>7.4576190476190485</v>
      </c>
      <c r="H100" s="2">
        <f t="shared" si="0"/>
        <v>1.3118181818181816</v>
      </c>
      <c r="I100" s="2">
        <f t="shared" si="0"/>
        <v>23.154545454545456</v>
      </c>
      <c r="J100" s="2">
        <f t="shared" si="0"/>
        <v>23.054545454545458</v>
      </c>
      <c r="K100" s="2">
        <f t="shared" si="0"/>
        <v>0.15090909090909088</v>
      </c>
      <c r="L100" s="2">
        <f t="shared" si="0"/>
        <v>1.6586363636363637</v>
      </c>
      <c r="M100" s="3">
        <f t="shared" si="0"/>
        <v>10.244</v>
      </c>
      <c r="N100" s="3" t="e">
        <f t="shared" si="0"/>
        <v>#DIV/0!</v>
      </c>
      <c r="O100" s="3">
        <f t="shared" si="0"/>
        <v>176.22222222222223</v>
      </c>
    </row>
    <row r="101" spans="2:15" s="1" customFormat="1">
      <c r="B101" s="3" t="s">
        <v>61</v>
      </c>
      <c r="C101" s="3">
        <f>COUNT(C3:C90)</f>
        <v>23</v>
      </c>
      <c r="D101" s="3"/>
      <c r="E101" s="2">
        <f t="shared" ref="E101:O101" si="1">COUNT(E3:E90)</f>
        <v>22</v>
      </c>
      <c r="F101" s="2">
        <f t="shared" si="1"/>
        <v>22</v>
      </c>
      <c r="G101" s="2">
        <f t="shared" si="1"/>
        <v>21</v>
      </c>
      <c r="H101" s="2">
        <f t="shared" si="1"/>
        <v>22</v>
      </c>
      <c r="I101" s="2">
        <f t="shared" si="1"/>
        <v>22</v>
      </c>
      <c r="J101" s="2">
        <f t="shared" si="1"/>
        <v>22</v>
      </c>
      <c r="K101" s="2">
        <f t="shared" si="1"/>
        <v>22</v>
      </c>
      <c r="L101" s="2">
        <f t="shared" si="1"/>
        <v>22</v>
      </c>
      <c r="M101" s="3">
        <f t="shared" si="1"/>
        <v>5</v>
      </c>
      <c r="N101" s="3">
        <f t="shared" si="1"/>
        <v>0</v>
      </c>
      <c r="O101" s="3">
        <f t="shared" si="1"/>
        <v>18</v>
      </c>
    </row>
    <row r="102" spans="2:15" s="1" customFormat="1">
      <c r="B102" s="3" t="s">
        <v>62</v>
      </c>
      <c r="C102" s="3">
        <f>STDEV(C3:C83)</f>
        <v>0.51843485951208224</v>
      </c>
      <c r="D102" s="3"/>
      <c r="E102" s="2">
        <f t="shared" ref="E102:O102" si="2">STDEV(E3:E83)</f>
        <v>0.26410553118352448</v>
      </c>
      <c r="F102" s="2">
        <f t="shared" si="2"/>
        <v>0.59142208834307719</v>
      </c>
      <c r="G102" s="2">
        <f t="shared" si="2"/>
        <v>1.8863586741707021</v>
      </c>
      <c r="H102" s="2">
        <f t="shared" si="2"/>
        <v>0.76961113473058629</v>
      </c>
      <c r="I102" s="2">
        <f t="shared" si="2"/>
        <v>2.59463315559658</v>
      </c>
      <c r="J102" s="2">
        <f t="shared" si="2"/>
        <v>1.2026665898772304</v>
      </c>
      <c r="K102" s="2">
        <f t="shared" si="2"/>
        <v>0.10787599101389267</v>
      </c>
      <c r="L102" s="2">
        <f t="shared" si="2"/>
        <v>0.57101659932961379</v>
      </c>
      <c r="M102" s="3">
        <f t="shared" si="2"/>
        <v>0.14310835055998689</v>
      </c>
      <c r="N102" s="3" t="e">
        <f t="shared" si="2"/>
        <v>#DIV/0!</v>
      </c>
      <c r="O102" s="3">
        <f t="shared" si="2"/>
        <v>34.231854160150675</v>
      </c>
    </row>
  </sheetData>
  <mergeCells count="12">
    <mergeCell ref="K1:K2"/>
    <mergeCell ref="L1:L2"/>
    <mergeCell ref="M1:M2"/>
    <mergeCell ref="N1:N2"/>
    <mergeCell ref="O1:O2"/>
    <mergeCell ref="A1:A2"/>
    <mergeCell ref="I1:J1"/>
    <mergeCell ref="B1:B2"/>
    <mergeCell ref="C1:C2"/>
    <mergeCell ref="D1:D2"/>
    <mergeCell ref="E1:F1"/>
    <mergeCell ref="G1:H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O102"/>
  <sheetViews>
    <sheetView workbookViewId="0">
      <selection activeCell="L11" sqref="B3:L11"/>
    </sheetView>
  </sheetViews>
  <sheetFormatPr defaultRowHeight="12.75"/>
  <sheetData>
    <row r="1" spans="1:15" s="6" customFormat="1" ht="15" customHeight="1">
      <c r="A1" s="114" t="s">
        <v>101</v>
      </c>
      <c r="B1" s="115" t="s">
        <v>27</v>
      </c>
      <c r="C1" s="115" t="s">
        <v>48</v>
      </c>
      <c r="D1" s="115" t="s">
        <v>28</v>
      </c>
      <c r="E1" s="115" t="s">
        <v>32</v>
      </c>
      <c r="F1" s="115"/>
      <c r="G1" s="115" t="s">
        <v>45</v>
      </c>
      <c r="H1" s="115"/>
      <c r="I1" s="116" t="s">
        <v>46</v>
      </c>
      <c r="J1" s="116"/>
      <c r="K1" s="115" t="s">
        <v>49</v>
      </c>
      <c r="L1" s="115" t="s">
        <v>47</v>
      </c>
      <c r="M1" s="115" t="s">
        <v>29</v>
      </c>
      <c r="N1" s="115" t="s">
        <v>31</v>
      </c>
      <c r="O1" s="115" t="s">
        <v>30</v>
      </c>
    </row>
    <row r="2" spans="1:15" s="6" customFormat="1" ht="15">
      <c r="A2" s="114"/>
      <c r="B2" s="115"/>
      <c r="C2" s="115"/>
      <c r="D2" s="115"/>
      <c r="E2" s="9" t="s">
        <v>43</v>
      </c>
      <c r="F2" s="9" t="s">
        <v>44</v>
      </c>
      <c r="G2" s="9" t="s">
        <v>43</v>
      </c>
      <c r="H2" s="9" t="s">
        <v>44</v>
      </c>
      <c r="I2" s="10" t="s">
        <v>43</v>
      </c>
      <c r="J2" s="10" t="s">
        <v>44</v>
      </c>
      <c r="K2" s="115"/>
      <c r="L2" s="115"/>
      <c r="M2" s="115"/>
      <c r="N2" s="115"/>
      <c r="O2" s="115"/>
    </row>
    <row r="3" spans="1:15" s="1" customFormat="1">
      <c r="A3" s="1">
        <v>1</v>
      </c>
      <c r="B3" s="3">
        <v>228</v>
      </c>
      <c r="C3" s="3">
        <v>3</v>
      </c>
      <c r="D3" s="4">
        <v>38849</v>
      </c>
      <c r="E3" s="2">
        <v>8.2200000000000006</v>
      </c>
      <c r="F3" s="2">
        <v>8.74</v>
      </c>
      <c r="G3" s="2">
        <v>7.64</v>
      </c>
      <c r="H3" s="2">
        <v>0.85</v>
      </c>
      <c r="I3" s="7">
        <v>23.7</v>
      </c>
      <c r="J3" s="7">
        <v>22.3</v>
      </c>
      <c r="K3" s="2">
        <v>0.39</v>
      </c>
      <c r="L3" s="2">
        <v>2.08</v>
      </c>
      <c r="M3" s="22"/>
      <c r="N3" s="22"/>
      <c r="O3" s="22">
        <v>-0.09</v>
      </c>
    </row>
    <row r="4" spans="1:15" s="1" customFormat="1">
      <c r="A4" s="1">
        <v>2</v>
      </c>
      <c r="B4" s="3">
        <v>235</v>
      </c>
      <c r="C4" s="3">
        <v>3</v>
      </c>
      <c r="D4" s="4">
        <v>38856</v>
      </c>
      <c r="E4" s="2">
        <v>8.01</v>
      </c>
      <c r="F4" s="2">
        <v>8.6199999999999992</v>
      </c>
      <c r="G4" s="2">
        <v>7.87</v>
      </c>
      <c r="H4" s="2">
        <v>2.44</v>
      </c>
      <c r="I4" s="7">
        <v>23.2</v>
      </c>
      <c r="J4" s="7">
        <v>22.4</v>
      </c>
      <c r="K4" s="2">
        <v>0.19</v>
      </c>
      <c r="L4" s="2">
        <v>1.91</v>
      </c>
      <c r="M4" s="22"/>
      <c r="N4" s="22"/>
      <c r="O4" s="22">
        <v>-0.09</v>
      </c>
    </row>
    <row r="5" spans="1:15" s="1" customFormat="1">
      <c r="A5" s="1">
        <v>3</v>
      </c>
      <c r="B5" s="3">
        <v>382</v>
      </c>
      <c r="C5" s="3">
        <v>3</v>
      </c>
      <c r="D5" s="4">
        <v>39003</v>
      </c>
      <c r="E5" s="2">
        <v>8.15</v>
      </c>
      <c r="F5" s="2">
        <v>8.86</v>
      </c>
      <c r="G5" s="2">
        <v>11.83</v>
      </c>
      <c r="H5" s="2">
        <v>2.4</v>
      </c>
      <c r="I5" s="7">
        <v>24.1</v>
      </c>
      <c r="J5" s="7">
        <v>22</v>
      </c>
      <c r="K5" s="2">
        <v>0.19</v>
      </c>
      <c r="L5" s="2">
        <v>2.06</v>
      </c>
      <c r="M5" s="22"/>
      <c r="N5" s="22"/>
      <c r="O5" s="22"/>
    </row>
    <row r="6" spans="1:15" s="1" customFormat="1">
      <c r="A6" s="1">
        <v>4</v>
      </c>
      <c r="B6" s="3">
        <v>389</v>
      </c>
      <c r="C6" s="3">
        <v>3</v>
      </c>
      <c r="D6" s="4">
        <v>39010</v>
      </c>
      <c r="E6" s="2">
        <v>8.1300000000000008</v>
      </c>
      <c r="F6" s="2">
        <v>8.92</v>
      </c>
      <c r="G6" s="2">
        <v>7.47</v>
      </c>
      <c r="H6" s="2">
        <v>2.2599999999999998</v>
      </c>
      <c r="I6" s="7">
        <v>22.7</v>
      </c>
      <c r="J6" s="7">
        <v>21.6</v>
      </c>
      <c r="K6" s="2">
        <v>0.14000000000000001</v>
      </c>
      <c r="L6" s="2">
        <v>1.74</v>
      </c>
      <c r="M6" s="22"/>
      <c r="N6" s="22"/>
      <c r="O6" s="22"/>
    </row>
    <row r="7" spans="1:15" s="1" customFormat="1">
      <c r="A7" s="1">
        <v>5</v>
      </c>
      <c r="B7" s="3">
        <v>396</v>
      </c>
      <c r="C7" s="3">
        <v>3</v>
      </c>
      <c r="D7" s="4">
        <v>39017</v>
      </c>
      <c r="E7" s="2">
        <v>8.14</v>
      </c>
      <c r="F7" s="2">
        <v>8.8800000000000008</v>
      </c>
      <c r="G7" s="2">
        <v>7.61</v>
      </c>
      <c r="H7" s="2">
        <v>1.82</v>
      </c>
      <c r="I7" s="7">
        <v>23.2</v>
      </c>
      <c r="J7" s="7">
        <v>21</v>
      </c>
      <c r="K7" s="2">
        <v>0.19</v>
      </c>
      <c r="L7" s="2">
        <v>2.08</v>
      </c>
      <c r="M7" s="22"/>
      <c r="N7" s="22"/>
      <c r="O7" s="22"/>
    </row>
    <row r="8" spans="1:15" s="1" customFormat="1">
      <c r="A8" s="1">
        <v>6</v>
      </c>
      <c r="B8" s="3">
        <v>339</v>
      </c>
      <c r="C8" s="3">
        <v>5</v>
      </c>
      <c r="D8" s="4">
        <v>38960</v>
      </c>
      <c r="E8" s="2">
        <v>7.75</v>
      </c>
      <c r="F8" s="2"/>
      <c r="G8" s="2">
        <v>6.95</v>
      </c>
      <c r="H8" s="2"/>
      <c r="I8" s="7">
        <v>24.5</v>
      </c>
      <c r="J8" s="7"/>
      <c r="K8" s="2"/>
      <c r="L8" s="2"/>
      <c r="M8" s="22"/>
      <c r="N8" s="22">
        <v>103.75</v>
      </c>
      <c r="O8" s="22">
        <v>-0.09</v>
      </c>
    </row>
    <row r="9" spans="1:15">
      <c r="A9" s="1">
        <v>7</v>
      </c>
    </row>
    <row r="10" spans="1:15">
      <c r="A10" s="1">
        <v>8</v>
      </c>
    </row>
    <row r="11" spans="1:15">
      <c r="A11" s="1">
        <v>9</v>
      </c>
    </row>
    <row r="12" spans="1:15">
      <c r="A12" s="1">
        <v>10</v>
      </c>
    </row>
    <row r="13" spans="1:15">
      <c r="A13" s="1">
        <v>11</v>
      </c>
    </row>
    <row r="14" spans="1:15">
      <c r="A14" s="1">
        <v>12</v>
      </c>
    </row>
    <row r="15" spans="1:15">
      <c r="A15" s="1">
        <v>13</v>
      </c>
    </row>
    <row r="16" spans="1:15">
      <c r="A16" s="1">
        <v>14</v>
      </c>
    </row>
    <row r="17" spans="1:1">
      <c r="A17" s="1">
        <v>15</v>
      </c>
    </row>
    <row r="18" spans="1:1">
      <c r="A18" s="1">
        <v>16</v>
      </c>
    </row>
    <row r="19" spans="1:1">
      <c r="A19" s="1">
        <v>17</v>
      </c>
    </row>
    <row r="20" spans="1:1">
      <c r="A20" s="1">
        <v>18</v>
      </c>
    </row>
    <row r="21" spans="1:1">
      <c r="A21" s="1">
        <v>19</v>
      </c>
    </row>
    <row r="22" spans="1:1">
      <c r="A22" s="1">
        <v>20</v>
      </c>
    </row>
    <row r="23" spans="1:1">
      <c r="A23" s="1">
        <v>21</v>
      </c>
    </row>
    <row r="24" spans="1:1">
      <c r="A24" s="1">
        <v>22</v>
      </c>
    </row>
    <row r="25" spans="1:1">
      <c r="A25" s="1">
        <v>23</v>
      </c>
    </row>
    <row r="26" spans="1:1">
      <c r="A26" s="1">
        <v>24</v>
      </c>
    </row>
    <row r="27" spans="1:1">
      <c r="A27" s="1">
        <v>25</v>
      </c>
    </row>
    <row r="28" spans="1:1">
      <c r="A28" s="1">
        <v>26</v>
      </c>
    </row>
    <row r="29" spans="1:1">
      <c r="A29" s="1">
        <v>27</v>
      </c>
    </row>
    <row r="30" spans="1:1">
      <c r="A30" s="1">
        <v>28</v>
      </c>
    </row>
    <row r="31" spans="1:1">
      <c r="A31" s="1">
        <v>29</v>
      </c>
    </row>
    <row r="32" spans="1:1">
      <c r="A32" s="1">
        <v>30</v>
      </c>
    </row>
    <row r="33" spans="1:1">
      <c r="A33" s="1">
        <v>31</v>
      </c>
    </row>
    <row r="34" spans="1:1">
      <c r="A34" s="1">
        <v>32</v>
      </c>
    </row>
    <row r="35" spans="1:1">
      <c r="A35" s="1">
        <v>33</v>
      </c>
    </row>
    <row r="36" spans="1:1">
      <c r="A36" s="1">
        <v>34</v>
      </c>
    </row>
    <row r="37" spans="1:1">
      <c r="A37" s="1">
        <v>35</v>
      </c>
    </row>
    <row r="38" spans="1:1">
      <c r="A38" s="1">
        <v>36</v>
      </c>
    </row>
    <row r="39" spans="1:1">
      <c r="A39" s="1">
        <v>37</v>
      </c>
    </row>
    <row r="40" spans="1:1">
      <c r="A40" s="1">
        <v>38</v>
      </c>
    </row>
    <row r="41" spans="1:1">
      <c r="A41" s="1">
        <v>39</v>
      </c>
    </row>
    <row r="42" spans="1:1">
      <c r="A42" s="1">
        <v>40</v>
      </c>
    </row>
    <row r="43" spans="1:1">
      <c r="A43" s="1">
        <v>41</v>
      </c>
    </row>
    <row r="44" spans="1:1">
      <c r="A44" s="1">
        <v>42</v>
      </c>
    </row>
    <row r="45" spans="1:1">
      <c r="A45" s="1">
        <v>43</v>
      </c>
    </row>
    <row r="46" spans="1:1">
      <c r="A46" s="1">
        <v>44</v>
      </c>
    </row>
    <row r="47" spans="1:1">
      <c r="A47" s="1">
        <v>45</v>
      </c>
    </row>
    <row r="48" spans="1:1">
      <c r="A48" s="1">
        <v>46</v>
      </c>
    </row>
    <row r="49" spans="1:1">
      <c r="A49" s="1">
        <v>47</v>
      </c>
    </row>
    <row r="50" spans="1:1">
      <c r="A50" s="1">
        <v>48</v>
      </c>
    </row>
    <row r="51" spans="1:1">
      <c r="A51" s="1">
        <v>49</v>
      </c>
    </row>
    <row r="52" spans="1:1">
      <c r="A52" s="1">
        <v>50</v>
      </c>
    </row>
    <row r="53" spans="1:1">
      <c r="A53" s="1">
        <v>51</v>
      </c>
    </row>
    <row r="54" spans="1:1">
      <c r="A54" s="1">
        <v>52</v>
      </c>
    </row>
    <row r="55" spans="1:1">
      <c r="A55" s="1">
        <v>53</v>
      </c>
    </row>
    <row r="56" spans="1:1">
      <c r="A56" s="1">
        <v>54</v>
      </c>
    </row>
    <row r="57" spans="1:1">
      <c r="A57" s="1">
        <v>55</v>
      </c>
    </row>
    <row r="58" spans="1:1">
      <c r="A58" s="1">
        <v>56</v>
      </c>
    </row>
    <row r="59" spans="1:1">
      <c r="A59" s="1">
        <v>57</v>
      </c>
    </row>
    <row r="60" spans="1:1">
      <c r="A60" s="1">
        <v>58</v>
      </c>
    </row>
    <row r="61" spans="1:1">
      <c r="A61" s="1">
        <v>59</v>
      </c>
    </row>
    <row r="62" spans="1:1">
      <c r="A62" s="1">
        <v>60</v>
      </c>
    </row>
    <row r="63" spans="1:1">
      <c r="A63" s="1">
        <v>61</v>
      </c>
    </row>
    <row r="64" spans="1:1">
      <c r="A64" s="1">
        <v>62</v>
      </c>
    </row>
    <row r="65" spans="1:1">
      <c r="A65" s="1">
        <v>63</v>
      </c>
    </row>
    <row r="66" spans="1:1">
      <c r="A66" s="1">
        <v>64</v>
      </c>
    </row>
    <row r="67" spans="1:1">
      <c r="A67" s="1">
        <v>65</v>
      </c>
    </row>
    <row r="68" spans="1:1">
      <c r="A68" s="1">
        <v>66</v>
      </c>
    </row>
    <row r="69" spans="1:1">
      <c r="A69" s="1">
        <v>67</v>
      </c>
    </row>
    <row r="70" spans="1:1">
      <c r="A70" s="1">
        <v>68</v>
      </c>
    </row>
    <row r="71" spans="1:1">
      <c r="A71" s="1">
        <v>69</v>
      </c>
    </row>
    <row r="72" spans="1:1">
      <c r="A72" s="1">
        <v>70</v>
      </c>
    </row>
    <row r="73" spans="1:1">
      <c r="A73" s="1">
        <v>71</v>
      </c>
    </row>
    <row r="74" spans="1:1">
      <c r="A74" s="1">
        <v>72</v>
      </c>
    </row>
    <row r="75" spans="1:1">
      <c r="A75" s="1">
        <v>73</v>
      </c>
    </row>
    <row r="76" spans="1:1">
      <c r="A76" s="1">
        <v>74</v>
      </c>
    </row>
    <row r="77" spans="1:1">
      <c r="A77" s="1">
        <v>75</v>
      </c>
    </row>
    <row r="78" spans="1:1">
      <c r="A78" s="1">
        <v>76</v>
      </c>
    </row>
    <row r="79" spans="1:1">
      <c r="A79" s="1">
        <v>77</v>
      </c>
    </row>
    <row r="80" spans="1:1">
      <c r="A80" s="1">
        <v>78</v>
      </c>
    </row>
    <row r="100" spans="2:15" s="1" customFormat="1">
      <c r="B100" s="3" t="s">
        <v>60</v>
      </c>
      <c r="C100" s="3">
        <f>AVERAGE(C3:C90)</f>
        <v>3.3333333333333335</v>
      </c>
      <c r="D100" s="3"/>
      <c r="E100" s="2">
        <f t="shared" ref="E100:O100" si="0">AVERAGE(E3:E90)</f>
        <v>8.0666666666666682</v>
      </c>
      <c r="F100" s="2">
        <f t="shared" si="0"/>
        <v>8.8040000000000003</v>
      </c>
      <c r="G100" s="2">
        <f t="shared" si="0"/>
        <v>8.2283333333333335</v>
      </c>
      <c r="H100" s="2">
        <f t="shared" si="0"/>
        <v>1.954</v>
      </c>
      <c r="I100" s="2">
        <f t="shared" si="0"/>
        <v>23.566666666666666</v>
      </c>
      <c r="J100" s="2">
        <f t="shared" si="0"/>
        <v>21.860000000000003</v>
      </c>
      <c r="K100" s="2">
        <f t="shared" si="0"/>
        <v>0.22000000000000003</v>
      </c>
      <c r="L100" s="2">
        <f t="shared" si="0"/>
        <v>1.9740000000000002</v>
      </c>
      <c r="M100" s="3" t="e">
        <f t="shared" si="0"/>
        <v>#DIV/0!</v>
      </c>
      <c r="N100" s="3">
        <f t="shared" si="0"/>
        <v>103.75</v>
      </c>
      <c r="O100" s="3">
        <f t="shared" si="0"/>
        <v>-9.0000000000000011E-2</v>
      </c>
    </row>
    <row r="101" spans="2:15" s="1" customFormat="1">
      <c r="B101" s="3" t="s">
        <v>61</v>
      </c>
      <c r="C101" s="3">
        <f>COUNT(C3:C90)</f>
        <v>6</v>
      </c>
      <c r="D101" s="3"/>
      <c r="E101" s="2">
        <f t="shared" ref="E101:O101" si="1">COUNT(E3:E90)</f>
        <v>6</v>
      </c>
      <c r="F101" s="2">
        <f t="shared" si="1"/>
        <v>5</v>
      </c>
      <c r="G101" s="2">
        <f t="shared" si="1"/>
        <v>6</v>
      </c>
      <c r="H101" s="2">
        <f t="shared" si="1"/>
        <v>5</v>
      </c>
      <c r="I101" s="2">
        <f t="shared" si="1"/>
        <v>6</v>
      </c>
      <c r="J101" s="2">
        <f t="shared" si="1"/>
        <v>5</v>
      </c>
      <c r="K101" s="2">
        <f t="shared" si="1"/>
        <v>5</v>
      </c>
      <c r="L101" s="2">
        <f t="shared" si="1"/>
        <v>5</v>
      </c>
      <c r="M101" s="3">
        <f t="shared" si="1"/>
        <v>0</v>
      </c>
      <c r="N101" s="3">
        <f t="shared" si="1"/>
        <v>1</v>
      </c>
      <c r="O101" s="3">
        <f t="shared" si="1"/>
        <v>3</v>
      </c>
    </row>
    <row r="102" spans="2:15" s="1" customFormat="1">
      <c r="B102" s="3" t="s">
        <v>62</v>
      </c>
      <c r="C102" s="3">
        <f>STDEV(C3:C83)</f>
        <v>0.81649658092772548</v>
      </c>
      <c r="D102" s="3"/>
      <c r="E102" s="2">
        <f t="shared" ref="E102:O102" si="2">STDEV(E3:E83)</f>
        <v>0.1693123346560042</v>
      </c>
      <c r="F102" s="2">
        <f t="shared" si="2"/>
        <v>0.12280065146407032</v>
      </c>
      <c r="G102" s="2">
        <f t="shared" si="2"/>
        <v>1.7909820397387155</v>
      </c>
      <c r="H102" s="2">
        <f t="shared" si="2"/>
        <v>0.66436435786396653</v>
      </c>
      <c r="I102" s="2">
        <f t="shared" si="2"/>
        <v>0.66231915770772276</v>
      </c>
      <c r="J102" s="2">
        <f t="shared" si="2"/>
        <v>0.5727128425310537</v>
      </c>
      <c r="K102" s="2">
        <f t="shared" si="2"/>
        <v>9.7467943448089608E-2</v>
      </c>
      <c r="L102" s="2">
        <f t="shared" si="2"/>
        <v>0.14892951352905176</v>
      </c>
      <c r="M102" s="3" t="e">
        <f t="shared" si="2"/>
        <v>#DIV/0!</v>
      </c>
      <c r="N102" s="3" t="e">
        <f t="shared" si="2"/>
        <v>#DIV/0!</v>
      </c>
      <c r="O102" s="3">
        <f t="shared" si="2"/>
        <v>1.6996749443881478E-17</v>
      </c>
    </row>
  </sheetData>
  <mergeCells count="12">
    <mergeCell ref="K1:K2"/>
    <mergeCell ref="L1:L2"/>
    <mergeCell ref="M1:M2"/>
    <mergeCell ref="N1:N2"/>
    <mergeCell ref="O1:O2"/>
    <mergeCell ref="A1:A2"/>
    <mergeCell ref="I1:J1"/>
    <mergeCell ref="B1:B2"/>
    <mergeCell ref="C1:C2"/>
    <mergeCell ref="D1:D2"/>
    <mergeCell ref="E1:F1"/>
    <mergeCell ref="G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0"/>
  <sheetViews>
    <sheetView zoomScaleNormal="100" workbookViewId="0">
      <selection activeCell="J16" sqref="J16"/>
    </sheetView>
  </sheetViews>
  <sheetFormatPr defaultColWidth="34.28515625" defaultRowHeight="15.75"/>
  <cols>
    <col min="1" max="1" width="8.140625" style="66" bestFit="1" customWidth="1"/>
    <col min="2" max="2" width="6.5703125" style="67" bestFit="1" customWidth="1"/>
    <col min="3" max="3" width="5.7109375" style="67" bestFit="1" customWidth="1"/>
    <col min="4" max="4" width="8.28515625" style="67" bestFit="1" customWidth="1"/>
    <col min="5" max="5" width="6.5703125" style="67" bestFit="1" customWidth="1"/>
    <col min="6" max="6" width="5.7109375" style="67" bestFit="1" customWidth="1"/>
    <col min="7" max="7" width="8.28515625" style="67" bestFit="1" customWidth="1"/>
    <col min="8" max="8" width="6.5703125" style="67" bestFit="1" customWidth="1"/>
    <col min="9" max="9" width="6.140625" style="67" bestFit="1" customWidth="1"/>
    <col min="10" max="10" width="16.140625" style="60" bestFit="1" customWidth="1"/>
    <col min="11" max="11" width="10.5703125" style="56" bestFit="1" customWidth="1"/>
    <col min="12" max="12" width="3.28515625" style="67" bestFit="1" customWidth="1"/>
    <col min="13" max="13" width="5" style="67" bestFit="1" customWidth="1"/>
    <col min="14" max="14" width="2.7109375" style="61" bestFit="1" customWidth="1"/>
    <col min="15" max="15" width="9.5703125" style="67" bestFit="1" customWidth="1"/>
    <col min="16" max="16" width="3.28515625" style="67" bestFit="1" customWidth="1"/>
    <col min="17" max="17" width="5.85546875" style="61" bestFit="1" customWidth="1"/>
    <col min="18" max="18" width="5" style="67" bestFit="1" customWidth="1"/>
    <col min="19" max="19" width="3.28515625" style="67" bestFit="1" customWidth="1"/>
    <col min="20" max="20" width="5.85546875" style="61" bestFit="1" customWidth="1"/>
    <col min="21" max="21" width="5.7109375" style="67" bestFit="1" customWidth="1"/>
    <col min="22" max="22" width="3.28515625" style="67" bestFit="1" customWidth="1"/>
    <col min="23" max="24" width="5" style="61" bestFit="1" customWidth="1"/>
    <col min="25" max="25" width="3.28515625" style="61" bestFit="1" customWidth="1"/>
    <col min="26" max="26" width="5" style="67" bestFit="1" customWidth="1"/>
    <col min="27" max="16384" width="34.28515625" style="67"/>
  </cols>
  <sheetData>
    <row r="1" spans="1:26" s="56" customFormat="1" ht="18.75">
      <c r="A1" s="101"/>
      <c r="B1" s="103" t="s">
        <v>32</v>
      </c>
      <c r="C1" s="103"/>
      <c r="D1" s="103" t="s">
        <v>118</v>
      </c>
      <c r="E1" s="103" t="s">
        <v>121</v>
      </c>
      <c r="F1" s="103"/>
      <c r="G1" s="103" t="s">
        <v>119</v>
      </c>
      <c r="H1" s="104" t="s">
        <v>83</v>
      </c>
      <c r="I1" s="104"/>
      <c r="J1" s="83" t="s">
        <v>120</v>
      </c>
      <c r="K1" s="83" t="s">
        <v>122</v>
      </c>
      <c r="M1" s="57"/>
      <c r="N1" s="84"/>
      <c r="O1" s="102" t="s">
        <v>86</v>
      </c>
      <c r="P1" s="102"/>
      <c r="Q1" s="102"/>
      <c r="R1" s="102"/>
      <c r="S1" s="102"/>
      <c r="T1" s="102"/>
      <c r="U1" s="102" t="s">
        <v>49</v>
      </c>
      <c r="V1" s="102"/>
      <c r="W1" s="102"/>
      <c r="X1" s="102"/>
      <c r="Y1" s="102"/>
      <c r="Z1" s="102"/>
    </row>
    <row r="2" spans="1:26" s="56" customFormat="1">
      <c r="A2" s="101"/>
      <c r="B2" s="58" t="s">
        <v>43</v>
      </c>
      <c r="C2" s="58" t="s">
        <v>44</v>
      </c>
      <c r="D2" s="103"/>
      <c r="E2" s="58" t="s">
        <v>43</v>
      </c>
      <c r="F2" s="58" t="s">
        <v>44</v>
      </c>
      <c r="G2" s="103"/>
      <c r="H2" s="58" t="s">
        <v>43</v>
      </c>
      <c r="I2" s="58" t="s">
        <v>44</v>
      </c>
      <c r="J2" s="84" t="s">
        <v>44</v>
      </c>
      <c r="K2" s="84" t="s">
        <v>44</v>
      </c>
      <c r="M2" s="57"/>
      <c r="N2" s="69"/>
      <c r="O2" s="69">
        <v>24</v>
      </c>
      <c r="P2" s="69" t="s">
        <v>84</v>
      </c>
      <c r="Q2" s="70" t="s">
        <v>90</v>
      </c>
      <c r="R2" s="69">
        <v>72</v>
      </c>
      <c r="S2" s="69" t="s">
        <v>84</v>
      </c>
      <c r="T2" s="70" t="s">
        <v>90</v>
      </c>
      <c r="U2" s="69">
        <v>24</v>
      </c>
      <c r="V2" s="69" t="s">
        <v>84</v>
      </c>
      <c r="W2" s="70" t="s">
        <v>90</v>
      </c>
      <c r="X2" s="69">
        <v>72</v>
      </c>
      <c r="Y2" s="69" t="s">
        <v>84</v>
      </c>
      <c r="Z2" s="70" t="s">
        <v>90</v>
      </c>
    </row>
    <row r="3" spans="1:26" s="60" customFormat="1">
      <c r="A3" s="85" t="s">
        <v>63</v>
      </c>
      <c r="B3" s="59">
        <f>A!E100</f>
        <v>7.9907407407407431</v>
      </c>
      <c r="C3" s="59">
        <f>A!F100</f>
        <v>8.9905172413793117</v>
      </c>
      <c r="D3" s="59">
        <f>C3-B3</f>
        <v>0.9997765006385686</v>
      </c>
      <c r="E3" s="59">
        <f>A!G100</f>
        <v>7.0379245283018887</v>
      </c>
      <c r="F3" s="59">
        <f>A!H100</f>
        <v>2.9203636363636374</v>
      </c>
      <c r="G3" s="59">
        <f>F3-E3</f>
        <v>-4.1175608919382514</v>
      </c>
      <c r="H3" s="59">
        <f>A!I100</f>
        <v>22.947727272727271</v>
      </c>
      <c r="I3" s="59">
        <f>A!J100</f>
        <v>22.411111111111108</v>
      </c>
      <c r="J3" s="86">
        <v>0.56999999999999995</v>
      </c>
      <c r="K3" s="86">
        <v>0.04</v>
      </c>
      <c r="N3" s="89" t="s">
        <v>33</v>
      </c>
      <c r="O3" s="59">
        <f>A!L100</f>
        <v>0.57413793103448285</v>
      </c>
      <c r="P3" s="71">
        <f>A!L101</f>
        <v>58</v>
      </c>
      <c r="Q3" s="72">
        <f>A!L102</f>
        <v>0.40763345455548322</v>
      </c>
      <c r="R3" s="59">
        <f>'A (3)'!L100</f>
        <v>1.2895000000000001</v>
      </c>
      <c r="S3" s="71">
        <f>'A (3)'!L101</f>
        <v>20</v>
      </c>
      <c r="T3" s="72">
        <f>'A (3)'!L102</f>
        <v>0.83656235807461965</v>
      </c>
      <c r="U3" s="59">
        <f>A!K100</f>
        <v>4.1016949152542392E-2</v>
      </c>
      <c r="V3" s="71">
        <f>A!K101</f>
        <v>59</v>
      </c>
      <c r="W3" s="59">
        <f>A!K102</f>
        <v>3.4073698788839181E-2</v>
      </c>
      <c r="X3" s="59">
        <f>'A (3)'!K100</f>
        <v>0.16600000000000001</v>
      </c>
      <c r="Y3" s="71">
        <f>'A (3)'!K101</f>
        <v>20</v>
      </c>
      <c r="Z3" s="59">
        <f>'A (3)'!K102</f>
        <v>0.33244548425268167</v>
      </c>
    </row>
    <row r="4" spans="1:26" s="60" customFormat="1">
      <c r="A4" s="87" t="s">
        <v>64</v>
      </c>
      <c r="B4" s="62">
        <f>'A (3)'!E100</f>
        <v>7.9178947368421051</v>
      </c>
      <c r="C4" s="62">
        <f>'A (3)'!F100</f>
        <v>8.7999999999999989</v>
      </c>
      <c r="D4" s="62">
        <f t="shared" ref="D4:D22" si="0">C4-B4</f>
        <v>0.88210526315789384</v>
      </c>
      <c r="E4" s="62">
        <f>'A (3)'!G100</f>
        <v>7.1566666666666663</v>
      </c>
      <c r="F4" s="62">
        <f>'A (3)'!H100</f>
        <v>1.6294117647058823</v>
      </c>
      <c r="G4" s="62">
        <f t="shared" ref="G4:G22" si="1">F4-E4</f>
        <v>-5.5272549019607844</v>
      </c>
      <c r="H4" s="62">
        <f>'A (3)'!I100</f>
        <v>22.306666666666665</v>
      </c>
      <c r="I4" s="62">
        <f>'A (3)'!J100</f>
        <v>23.123076923076926</v>
      </c>
      <c r="J4" s="88">
        <v>1.29</v>
      </c>
      <c r="K4" s="88">
        <v>0.17</v>
      </c>
      <c r="N4" s="89" t="s">
        <v>34</v>
      </c>
      <c r="O4" s="59">
        <f>B!L100</f>
        <v>0.90333333333333332</v>
      </c>
      <c r="P4" s="71">
        <f>B!L101</f>
        <v>6</v>
      </c>
      <c r="Q4" s="72">
        <f>B!L102</f>
        <v>0.2597434631837085</v>
      </c>
      <c r="R4" s="59">
        <f>'B (3)'!L100</f>
        <v>1.145</v>
      </c>
      <c r="S4" s="71">
        <f>'B (3)'!L101</f>
        <v>2</v>
      </c>
      <c r="T4" s="72">
        <f>'B (3)'!L102</f>
        <v>9.1923881554251102E-2</v>
      </c>
      <c r="U4" s="59">
        <f>B!K100</f>
        <v>6.3333333333333339E-2</v>
      </c>
      <c r="V4" s="71">
        <f>B!K101</f>
        <v>6</v>
      </c>
      <c r="W4" s="59">
        <f>B!K102</f>
        <v>3.0767948691238202E-2</v>
      </c>
      <c r="X4" s="59">
        <f>'B (3)'!K100</f>
        <v>8.4999999999999992E-2</v>
      </c>
      <c r="Y4" s="71">
        <f>'B (3)'!K101</f>
        <v>2</v>
      </c>
      <c r="Z4" s="59">
        <f>'B (3)'!K102</f>
        <v>3.535533905932739E-2</v>
      </c>
    </row>
    <row r="5" spans="1:26" s="60" customFormat="1">
      <c r="A5" s="85" t="s">
        <v>65</v>
      </c>
      <c r="B5" s="59">
        <f>B!E100</f>
        <v>6.5249999999999995</v>
      </c>
      <c r="C5" s="59">
        <f>B!F100</f>
        <v>8.2866666666666671</v>
      </c>
      <c r="D5" s="59">
        <f t="shared" si="0"/>
        <v>1.7616666666666676</v>
      </c>
      <c r="E5" s="59">
        <f>B!G100</f>
        <v>4.7733333333333325</v>
      </c>
      <c r="F5" s="59">
        <f>B!H100</f>
        <v>1.3933333333333335</v>
      </c>
      <c r="G5" s="59">
        <f t="shared" si="1"/>
        <v>-3.379999999999999</v>
      </c>
      <c r="H5" s="59" t="s">
        <v>85</v>
      </c>
      <c r="I5" s="59" t="s">
        <v>85</v>
      </c>
      <c r="J5" s="86">
        <v>0.9</v>
      </c>
      <c r="K5" s="86">
        <v>0.06</v>
      </c>
      <c r="N5" s="89" t="s">
        <v>35</v>
      </c>
      <c r="O5" s="59">
        <f>'C'!L100</f>
        <v>1.5506756756756759</v>
      </c>
      <c r="P5" s="71">
        <f>'C'!L101</f>
        <v>74</v>
      </c>
      <c r="Q5" s="72">
        <f>'C'!L102</f>
        <v>0.75301463734628338</v>
      </c>
      <c r="R5" s="59">
        <f>'C (3)'!L100</f>
        <v>1.6586363636363637</v>
      </c>
      <c r="S5" s="71">
        <f>'C (3)'!L101</f>
        <v>22</v>
      </c>
      <c r="T5" s="72">
        <f>'C (3)'!L102</f>
        <v>0.57101659932961379</v>
      </c>
      <c r="U5" s="59">
        <f>'C'!K100</f>
        <v>0.11554054054054055</v>
      </c>
      <c r="V5" s="71">
        <f>'C'!K101</f>
        <v>74</v>
      </c>
      <c r="W5" s="59">
        <f>'C'!K102</f>
        <v>6.4831539168345262E-2</v>
      </c>
      <c r="X5" s="59">
        <f>'C (3)'!K100</f>
        <v>0.15090909090909088</v>
      </c>
      <c r="Y5" s="71">
        <f>'C (3)'!K101</f>
        <v>22</v>
      </c>
      <c r="Z5" s="59">
        <f>'C (3)'!K102</f>
        <v>0.10787599101389267</v>
      </c>
    </row>
    <row r="6" spans="1:26" s="60" customFormat="1">
      <c r="A6" s="87" t="s">
        <v>66</v>
      </c>
      <c r="B6" s="62">
        <f>'B (3)'!E100</f>
        <v>6.5366666666666662</v>
      </c>
      <c r="C6" s="62">
        <f>'B (3)'!F100</f>
        <v>8.3550000000000004</v>
      </c>
      <c r="D6" s="62">
        <f t="shared" si="0"/>
        <v>1.8183333333333342</v>
      </c>
      <c r="E6" s="62">
        <f>'B (3)'!G100</f>
        <v>4.7666666666666666</v>
      </c>
      <c r="F6" s="62">
        <f>'B (3)'!H100</f>
        <v>1.2</v>
      </c>
      <c r="G6" s="62">
        <f t="shared" si="1"/>
        <v>-3.5666666666666664</v>
      </c>
      <c r="H6" s="62" t="s">
        <v>85</v>
      </c>
      <c r="I6" s="62" t="s">
        <v>85</v>
      </c>
      <c r="J6" s="88">
        <v>1.1499999999999999</v>
      </c>
      <c r="K6" s="88">
        <v>0.09</v>
      </c>
      <c r="N6" s="89" t="s">
        <v>36</v>
      </c>
      <c r="O6" s="59">
        <f>D!L100</f>
        <v>1.6447619047619046</v>
      </c>
      <c r="P6" s="71">
        <f>D!L101</f>
        <v>21</v>
      </c>
      <c r="Q6" s="72">
        <f>D!L102</f>
        <v>0.48648349455679429</v>
      </c>
      <c r="R6" s="59">
        <f>'D (3)'!L100</f>
        <v>1.9740000000000002</v>
      </c>
      <c r="S6" s="71">
        <f>'D (3)'!L101</f>
        <v>5</v>
      </c>
      <c r="T6" s="72">
        <f>'D (3)'!L102</f>
        <v>0.14892951352905176</v>
      </c>
      <c r="U6" s="74">
        <f>D!K100</f>
        <v>0.12285714285714286</v>
      </c>
      <c r="V6" s="73">
        <f>D!K101</f>
        <v>21</v>
      </c>
      <c r="W6" s="74">
        <f>D!K102</f>
        <v>4.2678197846541935E-2</v>
      </c>
      <c r="X6" s="74">
        <f>'D (3)'!K100</f>
        <v>0.22000000000000003</v>
      </c>
      <c r="Y6" s="73">
        <f>'D (3)'!K101</f>
        <v>5</v>
      </c>
      <c r="Z6" s="74">
        <f>'D (3)'!K102</f>
        <v>9.7467943448089608E-2</v>
      </c>
    </row>
    <row r="7" spans="1:26" s="60" customFormat="1">
      <c r="A7" s="85" t="s">
        <v>67</v>
      </c>
      <c r="B7" s="59">
        <f>'C'!E100</f>
        <v>8.1792602739726057</v>
      </c>
      <c r="C7" s="59">
        <f>'C'!F100</f>
        <v>9.0257746478873262</v>
      </c>
      <c r="D7" s="59">
        <f t="shared" si="0"/>
        <v>0.84651437391472051</v>
      </c>
      <c r="E7" s="59">
        <f>'C'!G100</f>
        <v>7.0736764705882367</v>
      </c>
      <c r="F7" s="59">
        <f>'C'!H100</f>
        <v>2.36313432835821</v>
      </c>
      <c r="G7" s="59">
        <f t="shared" si="1"/>
        <v>-4.7105421422300271</v>
      </c>
      <c r="H7" s="59">
        <f>'C'!I100</f>
        <v>22.850684931506841</v>
      </c>
      <c r="I7" s="59">
        <f>'C'!J100</f>
        <v>22.763380281690143</v>
      </c>
      <c r="J7" s="86">
        <v>1.55</v>
      </c>
      <c r="K7" s="86">
        <v>0.12</v>
      </c>
      <c r="N7" s="89" t="s">
        <v>37</v>
      </c>
      <c r="O7" s="59">
        <f>E!L100</f>
        <v>1.6847058823529413</v>
      </c>
      <c r="P7" s="71">
        <f>E!L101</f>
        <v>34</v>
      </c>
      <c r="Q7" s="72">
        <f>E!L102</f>
        <v>0.47909153483674444</v>
      </c>
      <c r="R7" s="59">
        <f>'E (3)'!L100</f>
        <v>1.8569</v>
      </c>
      <c r="S7" s="71">
        <f>'E (3)'!L101</f>
        <v>10</v>
      </c>
      <c r="T7" s="72">
        <f>'E (3)'!L102</f>
        <v>0.61503973674696655</v>
      </c>
      <c r="U7" s="74">
        <f>E!K100</f>
        <v>0.12676470588235289</v>
      </c>
      <c r="V7" s="73">
        <f>E!K101</f>
        <v>34</v>
      </c>
      <c r="W7" s="74">
        <f>E!K102</f>
        <v>6.9357247692556509E-2</v>
      </c>
      <c r="X7" s="74">
        <f>'E (3)'!K100</f>
        <v>0.18569999999999998</v>
      </c>
      <c r="Y7" s="73">
        <f>'E (3)'!K101</f>
        <v>10</v>
      </c>
      <c r="Z7" s="74">
        <f>'E (3)'!K102</f>
        <v>9.1033632368604539E-2</v>
      </c>
    </row>
    <row r="8" spans="1:26" s="60" customFormat="1">
      <c r="A8" s="87" t="s">
        <v>68</v>
      </c>
      <c r="B8" s="62">
        <f>'C (3)'!E100</f>
        <v>8.2022727272727263</v>
      </c>
      <c r="C8" s="62">
        <f>'C (3)'!F100</f>
        <v>8.9809090909090905</v>
      </c>
      <c r="D8" s="62">
        <f t="shared" si="0"/>
        <v>0.77863636363636424</v>
      </c>
      <c r="E8" s="62">
        <f>'C (3)'!G100</f>
        <v>7.4576190476190485</v>
      </c>
      <c r="F8" s="62">
        <f>'C (3)'!H100</f>
        <v>1.3118181818181816</v>
      </c>
      <c r="G8" s="62">
        <f t="shared" si="1"/>
        <v>-6.1458008658008669</v>
      </c>
      <c r="H8" s="62">
        <f>'C (3)'!I100</f>
        <v>23.154545454545456</v>
      </c>
      <c r="I8" s="62">
        <f>'C (3)'!J100</f>
        <v>23.054545454545458</v>
      </c>
      <c r="J8" s="88">
        <v>1.66</v>
      </c>
      <c r="K8" s="88">
        <v>0.15</v>
      </c>
      <c r="N8" s="89" t="s">
        <v>38</v>
      </c>
      <c r="O8" s="59">
        <f>F!L100</f>
        <v>0.66307692307692301</v>
      </c>
      <c r="P8" s="71">
        <f>F!L101</f>
        <v>13</v>
      </c>
      <c r="Q8" s="72">
        <f>F!L102</f>
        <v>0.39154362497225059</v>
      </c>
      <c r="R8" s="59">
        <f>'F (3)'!L100</f>
        <v>1.4419999999999999</v>
      </c>
      <c r="S8" s="71">
        <f>'F (3)'!L101</f>
        <v>5</v>
      </c>
      <c r="T8" s="72">
        <f>'F (3)'!L102</f>
        <v>0.33685308370267358</v>
      </c>
      <c r="U8" s="74">
        <f>F!K100</f>
        <v>5.2307692307692305E-2</v>
      </c>
      <c r="V8" s="73">
        <f>F!K101</f>
        <v>13</v>
      </c>
      <c r="W8" s="74">
        <f>F!K102</f>
        <v>4.7461185220810734E-2</v>
      </c>
      <c r="X8" s="74">
        <f>'F (3)'!K100</f>
        <v>0.124</v>
      </c>
      <c r="Y8" s="73">
        <f>'F (3)'!K101</f>
        <v>5</v>
      </c>
      <c r="Z8" s="74">
        <f>'F (3)'!K102</f>
        <v>3.2863353450309982E-2</v>
      </c>
    </row>
    <row r="9" spans="1:26" s="60" customFormat="1">
      <c r="A9" s="85" t="s">
        <v>69</v>
      </c>
      <c r="B9" s="59">
        <f>D!E100</f>
        <v>8.0638095238095229</v>
      </c>
      <c r="C9" s="59">
        <f>D!F100</f>
        <v>9.0147619047619045</v>
      </c>
      <c r="D9" s="59">
        <f t="shared" si="0"/>
        <v>0.95095238095238166</v>
      </c>
      <c r="E9" s="59">
        <f>D!G100</f>
        <v>8.244761904761905</v>
      </c>
      <c r="F9" s="59">
        <f>D!H100</f>
        <v>2.9369999999999998</v>
      </c>
      <c r="G9" s="59">
        <f t="shared" si="1"/>
        <v>-5.3077619047619056</v>
      </c>
      <c r="H9" s="59">
        <f>D!I100</f>
        <v>23.48</v>
      </c>
      <c r="I9" s="59">
        <f>D!J100</f>
        <v>22.333333333333339</v>
      </c>
      <c r="J9" s="86">
        <v>1.64</v>
      </c>
      <c r="K9" s="86">
        <v>0.12</v>
      </c>
      <c r="N9" s="89" t="s">
        <v>39</v>
      </c>
      <c r="O9" s="59">
        <f>G!L100</f>
        <v>0.25266666666666665</v>
      </c>
      <c r="P9" s="71">
        <f>G!L101</f>
        <v>15</v>
      </c>
      <c r="Q9" s="72">
        <f>G!L102</f>
        <v>0.15943949442014793</v>
      </c>
      <c r="R9" s="59">
        <f>'G (3)'!L100</f>
        <v>0.89599999999999991</v>
      </c>
      <c r="S9" s="71">
        <f>'G (3)'!L101</f>
        <v>5</v>
      </c>
      <c r="T9" s="72">
        <f>'G (3)'!L102</f>
        <v>0.15339491516996343</v>
      </c>
      <c r="U9" s="74">
        <f>G!K100</f>
        <v>1.6666666666666666E-2</v>
      </c>
      <c r="V9" s="73">
        <f>G!K101</f>
        <v>15</v>
      </c>
      <c r="W9" s="74">
        <f>G!K102</f>
        <v>1.9148542155126763E-2</v>
      </c>
      <c r="X9" s="74">
        <f>'G (3)'!K100</f>
        <v>7.1999999999999995E-2</v>
      </c>
      <c r="Y9" s="73">
        <f>'G (3)'!K101</f>
        <v>5</v>
      </c>
      <c r="Z9" s="74">
        <f>'G (3)'!K102</f>
        <v>3.1937438845342628E-2</v>
      </c>
    </row>
    <row r="10" spans="1:26" s="60" customFormat="1">
      <c r="A10" s="87" t="s">
        <v>70</v>
      </c>
      <c r="B10" s="62">
        <f>'D (3)'!E100</f>
        <v>8.0666666666666682</v>
      </c>
      <c r="C10" s="62">
        <f>'D (3)'!F100</f>
        <v>8.8040000000000003</v>
      </c>
      <c r="D10" s="62">
        <f t="shared" si="0"/>
        <v>0.73733333333333206</v>
      </c>
      <c r="E10" s="62">
        <f>'D (3)'!G100</f>
        <v>8.2283333333333335</v>
      </c>
      <c r="F10" s="62">
        <f>'D (3)'!H100</f>
        <v>1.954</v>
      </c>
      <c r="G10" s="62">
        <f t="shared" si="1"/>
        <v>-6.2743333333333338</v>
      </c>
      <c r="H10" s="62">
        <f>'D (3)'!I100</f>
        <v>23.566666666666666</v>
      </c>
      <c r="I10" s="62">
        <f>'D (3)'!J100</f>
        <v>21.860000000000003</v>
      </c>
      <c r="J10" s="88">
        <v>1.97</v>
      </c>
      <c r="K10" s="88">
        <v>0.22</v>
      </c>
      <c r="N10" s="89" t="s">
        <v>40</v>
      </c>
      <c r="O10" s="59">
        <f>H!L100</f>
        <v>0.37315789473684213</v>
      </c>
      <c r="P10" s="71">
        <f>H!L101</f>
        <v>19</v>
      </c>
      <c r="Q10" s="72">
        <f>H!L102</f>
        <v>0.19773867804585321</v>
      </c>
      <c r="R10" s="59">
        <f>'H (3)'!L100</f>
        <v>1.2019999999999997</v>
      </c>
      <c r="S10" s="71">
        <f>'H (3)'!L101</f>
        <v>5</v>
      </c>
      <c r="T10" s="72">
        <f>'H (3)'!L102</f>
        <v>0.24631280924872925</v>
      </c>
      <c r="U10" s="74">
        <f>H!K100</f>
        <v>7.8947368421052634E-3</v>
      </c>
      <c r="V10" s="73">
        <f>H!K101</f>
        <v>19</v>
      </c>
      <c r="W10" s="74">
        <f>H!K102</f>
        <v>2.1493913187076177E-2</v>
      </c>
      <c r="X10" s="74">
        <f>'H (3)'!K100</f>
        <v>3.7999999999999999E-2</v>
      </c>
      <c r="Y10" s="73">
        <f>'H (3)'!K101</f>
        <v>5</v>
      </c>
      <c r="Z10" s="74">
        <f>'H (3)'!K102</f>
        <v>5.3103672189407009E-2</v>
      </c>
    </row>
    <row r="11" spans="1:26" s="60" customFormat="1">
      <c r="A11" s="85" t="s">
        <v>71</v>
      </c>
      <c r="B11" s="59">
        <f>E!E100</f>
        <v>8.0518181818181827</v>
      </c>
      <c r="C11" s="59">
        <f>E!F100</f>
        <v>8.9963636363636343</v>
      </c>
      <c r="D11" s="59">
        <f t="shared" si="0"/>
        <v>0.94454545454545169</v>
      </c>
      <c r="E11" s="59">
        <f>E!G100</f>
        <v>8.0274999999999999</v>
      </c>
      <c r="F11" s="59">
        <f>E!H100</f>
        <v>2.2241176470588226</v>
      </c>
      <c r="G11" s="59">
        <f t="shared" si="1"/>
        <v>-5.8033823529411777</v>
      </c>
      <c r="H11" s="59">
        <f>E!I100</f>
        <v>22.933333333333334</v>
      </c>
      <c r="I11" s="59">
        <f>E!J100</f>
        <v>22.173529411764701</v>
      </c>
      <c r="J11" s="86">
        <v>1.68</v>
      </c>
      <c r="K11" s="86">
        <v>0.13</v>
      </c>
      <c r="N11" s="89" t="s">
        <v>41</v>
      </c>
      <c r="O11" s="59">
        <f>I!L100</f>
        <v>0.62650000000000006</v>
      </c>
      <c r="P11" s="71">
        <f>I!L101</f>
        <v>80</v>
      </c>
      <c r="Q11" s="72">
        <f>I!L102</f>
        <v>0.29005499260343282</v>
      </c>
      <c r="R11" s="59">
        <f>'I (3)'!L100</f>
        <v>1.2011538461538462</v>
      </c>
      <c r="S11" s="71">
        <f>'I (3)'!L101</f>
        <v>26</v>
      </c>
      <c r="T11" s="72">
        <f>'I (3)'!L102</f>
        <v>0.62289213784138864</v>
      </c>
      <c r="U11" s="74">
        <f>I!K100</f>
        <v>4.2999999999999969E-2</v>
      </c>
      <c r="V11" s="73">
        <f>I!K101</f>
        <v>80</v>
      </c>
      <c r="W11" s="74">
        <f>I!K102</f>
        <v>2.425601843625106E-2</v>
      </c>
      <c r="X11" s="74">
        <f>'I (3)'!K100</f>
        <v>8.7692307692307722E-2</v>
      </c>
      <c r="Y11" s="73">
        <f>'I (3)'!K101</f>
        <v>26</v>
      </c>
      <c r="Z11" s="74">
        <f>'I (3)'!K102</f>
        <v>4.6502274551483307E-2</v>
      </c>
    </row>
    <row r="12" spans="1:26" s="60" customFormat="1">
      <c r="A12" s="87" t="s">
        <v>72</v>
      </c>
      <c r="B12" s="62">
        <f>'E (3)'!E100</f>
        <v>8.0040000000000013</v>
      </c>
      <c r="C12" s="62">
        <f>'E (3)'!F100</f>
        <v>8.8629999999999995</v>
      </c>
      <c r="D12" s="62">
        <f t="shared" si="0"/>
        <v>0.85899999999999821</v>
      </c>
      <c r="E12" s="62">
        <f>'E (3)'!G100</f>
        <v>8.2061538461538461</v>
      </c>
      <c r="F12" s="62">
        <f>'E (3)'!H100</f>
        <v>1.1788888888888887</v>
      </c>
      <c r="G12" s="62">
        <f t="shared" si="1"/>
        <v>-7.0272649572649577</v>
      </c>
      <c r="H12" s="62">
        <f>'E (3)'!I100</f>
        <v>22.86</v>
      </c>
      <c r="I12" s="62">
        <f>'E (3)'!J100</f>
        <v>22.288888888888888</v>
      </c>
      <c r="J12" s="88">
        <v>1.86</v>
      </c>
      <c r="K12" s="88">
        <v>0.19</v>
      </c>
      <c r="N12" s="89" t="s">
        <v>59</v>
      </c>
      <c r="O12" s="59">
        <f>J!L100</f>
        <v>0.51769230769230767</v>
      </c>
      <c r="P12" s="71">
        <f>J!L101</f>
        <v>26</v>
      </c>
      <c r="Q12" s="72">
        <f>J!L102</f>
        <v>0.56018788057085067</v>
      </c>
      <c r="R12" s="59">
        <f>'J (3)'!L100</f>
        <v>0.75888888888888895</v>
      </c>
      <c r="S12" s="71">
        <f>'J (3)'!L101</f>
        <v>9</v>
      </c>
      <c r="T12" s="72">
        <f>'J (3)'!L102</f>
        <v>0.28153349909222347</v>
      </c>
      <c r="U12" s="74">
        <f>J!K100</f>
        <v>1.8846153846153849E-2</v>
      </c>
      <c r="V12" s="73">
        <f>J!K101</f>
        <v>26</v>
      </c>
      <c r="W12" s="74">
        <f>J!K102</f>
        <v>1.9864928507683691E-2</v>
      </c>
      <c r="X12" s="74">
        <f>'J (3)'!K100</f>
        <v>4.5555555555555557E-2</v>
      </c>
      <c r="Y12" s="73">
        <f>'J (3)'!K101</f>
        <v>9</v>
      </c>
      <c r="Z12" s="74">
        <f>'J (3)'!K102</f>
        <v>1.5092308563562386E-2</v>
      </c>
    </row>
    <row r="13" spans="1:26" s="60" customFormat="1">
      <c r="A13" s="85" t="s">
        <v>73</v>
      </c>
      <c r="B13" s="59">
        <f>F!E100</f>
        <v>8.0941666666666681</v>
      </c>
      <c r="C13" s="59">
        <f>F!F100</f>
        <v>9.2491666666666674</v>
      </c>
      <c r="D13" s="59">
        <f t="shared" si="0"/>
        <v>1.1549999999999994</v>
      </c>
      <c r="E13" s="59">
        <f>F!G100</f>
        <v>8.6024999999999974</v>
      </c>
      <c r="F13" s="59">
        <f>F!H100</f>
        <v>2.8253846153846149</v>
      </c>
      <c r="G13" s="59">
        <f t="shared" si="1"/>
        <v>-5.7771153846153824</v>
      </c>
      <c r="H13" s="59">
        <f>F!I100</f>
        <v>23.133333333333336</v>
      </c>
      <c r="I13" s="59">
        <f>F!J100</f>
        <v>22.125384615384615</v>
      </c>
      <c r="J13" s="86">
        <v>0.66</v>
      </c>
      <c r="K13" s="86">
        <v>0.05</v>
      </c>
      <c r="M13" s="63"/>
    </row>
    <row r="14" spans="1:26" s="60" customFormat="1">
      <c r="A14" s="87" t="s">
        <v>74</v>
      </c>
      <c r="B14" s="62">
        <f>'F (3)'!E100</f>
        <v>8.1820000000000004</v>
      </c>
      <c r="C14" s="62">
        <f>'F (3)'!F100</f>
        <v>9.317499999999999</v>
      </c>
      <c r="D14" s="62">
        <f t="shared" si="0"/>
        <v>1.1354999999999986</v>
      </c>
      <c r="E14" s="62">
        <f>'F (3)'!G100</f>
        <v>8.17</v>
      </c>
      <c r="F14" s="62">
        <f>'F (3)'!H100</f>
        <v>1.8980000000000001</v>
      </c>
      <c r="G14" s="62">
        <f t="shared" si="1"/>
        <v>-6.2720000000000002</v>
      </c>
      <c r="H14" s="62">
        <f>'F (3)'!I100</f>
        <v>22.98</v>
      </c>
      <c r="I14" s="62">
        <f>'F (3)'!J100</f>
        <v>18.100000000000001</v>
      </c>
      <c r="J14" s="88">
        <v>1.44</v>
      </c>
      <c r="K14" s="88">
        <v>0.12</v>
      </c>
      <c r="M14" s="63"/>
    </row>
    <row r="15" spans="1:26" s="60" customFormat="1">
      <c r="A15" s="85" t="s">
        <v>75</v>
      </c>
      <c r="B15" s="59">
        <f>G!E100</f>
        <v>8.115333333333334</v>
      </c>
      <c r="C15" s="59">
        <f>G!F100</f>
        <v>8.8140000000000001</v>
      </c>
      <c r="D15" s="59">
        <f t="shared" si="0"/>
        <v>0.6986666666666661</v>
      </c>
      <c r="E15" s="59">
        <f>G!G100</f>
        <v>8.4233333333333338</v>
      </c>
      <c r="F15" s="59">
        <f>G!H100</f>
        <v>2.6713333333333327</v>
      </c>
      <c r="G15" s="59">
        <f t="shared" si="1"/>
        <v>-5.7520000000000007</v>
      </c>
      <c r="H15" s="59">
        <f>G!I100</f>
        <v>22.753333333333334</v>
      </c>
      <c r="I15" s="59">
        <f>G!J100</f>
        <v>21.82</v>
      </c>
      <c r="J15" s="86">
        <v>0.25</v>
      </c>
      <c r="K15" s="86">
        <v>0.02</v>
      </c>
      <c r="M15" s="63"/>
    </row>
    <row r="16" spans="1:26" s="60" customFormat="1">
      <c r="A16" s="87" t="s">
        <v>76</v>
      </c>
      <c r="B16" s="62">
        <f>'G (3)'!E100</f>
        <v>8.1214285714285719</v>
      </c>
      <c r="C16" s="62">
        <f>'G (3)'!F100</f>
        <v>8.8679999999999986</v>
      </c>
      <c r="D16" s="62">
        <f t="shared" si="0"/>
        <v>0.74657142857142667</v>
      </c>
      <c r="E16" s="62">
        <f>'G (3)'!G100</f>
        <v>8.588571428571429</v>
      </c>
      <c r="F16" s="62">
        <f>'G (3)'!H100</f>
        <v>1.5820000000000003</v>
      </c>
      <c r="G16" s="62">
        <f t="shared" si="1"/>
        <v>-7.0065714285714282</v>
      </c>
      <c r="H16" s="62">
        <f>'G (3)'!I100</f>
        <v>21.821428571428573</v>
      </c>
      <c r="I16" s="62">
        <f>'G (3)'!J100</f>
        <v>21.98</v>
      </c>
      <c r="J16" s="88">
        <v>0.9</v>
      </c>
      <c r="K16" s="88">
        <v>7.0000000000000007E-2</v>
      </c>
    </row>
    <row r="17" spans="1:26" s="60" customFormat="1">
      <c r="A17" s="85" t="s">
        <v>77</v>
      </c>
      <c r="B17" s="59">
        <f>H!E100</f>
        <v>8.1126315789473704</v>
      </c>
      <c r="C17" s="59">
        <f>H!F100</f>
        <v>8.760526315789475</v>
      </c>
      <c r="D17" s="59">
        <f t="shared" si="0"/>
        <v>0.64789473684210463</v>
      </c>
      <c r="E17" s="59">
        <f>H!G100</f>
        <v>8.3468421052631587</v>
      </c>
      <c r="F17" s="59">
        <f>H!H100</f>
        <v>1.905263157894737</v>
      </c>
      <c r="G17" s="59">
        <f t="shared" si="1"/>
        <v>-6.4415789473684217</v>
      </c>
      <c r="H17" s="59">
        <f>H!I100</f>
        <v>22.7</v>
      </c>
      <c r="I17" s="59">
        <f>H!J100</f>
        <v>22.705263157894741</v>
      </c>
      <c r="J17" s="86">
        <v>0.37</v>
      </c>
      <c r="K17" s="86">
        <v>0.01</v>
      </c>
    </row>
    <row r="18" spans="1:26" s="60" customFormat="1">
      <c r="A18" s="87" t="s">
        <v>78</v>
      </c>
      <c r="B18" s="62">
        <f>'H (3)'!E100</f>
        <v>8.129999999999999</v>
      </c>
      <c r="C18" s="62">
        <f>'H (3)'!F100</f>
        <v>8.7419999999999991</v>
      </c>
      <c r="D18" s="62">
        <f t="shared" si="0"/>
        <v>0.6120000000000001</v>
      </c>
      <c r="E18" s="62">
        <f>'H (3)'!G100</f>
        <v>8.0499999999999989</v>
      </c>
      <c r="F18" s="62">
        <f>'H (3)'!H100</f>
        <v>0.7</v>
      </c>
      <c r="G18" s="62">
        <f t="shared" si="1"/>
        <v>-7.3499999999999988</v>
      </c>
      <c r="H18" s="62">
        <f>'H (3)'!I100</f>
        <v>23</v>
      </c>
      <c r="I18" s="62">
        <f>'H (3)'!J100</f>
        <v>22.74</v>
      </c>
      <c r="J18" s="88">
        <v>1.2</v>
      </c>
      <c r="K18" s="88">
        <v>0.04</v>
      </c>
    </row>
    <row r="19" spans="1:26" s="60" customFormat="1">
      <c r="A19" s="85" t="s">
        <v>79</v>
      </c>
      <c r="B19" s="59">
        <f>I!E100</f>
        <v>7.7859259259259268</v>
      </c>
      <c r="C19" s="59">
        <f>I!F100</f>
        <v>8.8293670886075954</v>
      </c>
      <c r="D19" s="59">
        <f t="shared" si="0"/>
        <v>1.0434411626816686</v>
      </c>
      <c r="E19" s="59">
        <f>I!G100</f>
        <v>8.4301282051282005</v>
      </c>
      <c r="F19" s="59">
        <f>I!H100</f>
        <v>2.9349350649350652</v>
      </c>
      <c r="G19" s="59">
        <f t="shared" si="1"/>
        <v>-5.4951931401931358</v>
      </c>
      <c r="H19" s="59">
        <f>I!I100</f>
        <v>23.283544303797473</v>
      </c>
      <c r="I19" s="59">
        <f>I!J100</f>
        <v>23.540506329113917</v>
      </c>
      <c r="J19" s="86">
        <v>0.63</v>
      </c>
      <c r="K19" s="86">
        <v>0.04</v>
      </c>
      <c r="W19" s="63"/>
      <c r="X19" s="63"/>
      <c r="Y19" s="63"/>
    </row>
    <row r="20" spans="1:26" s="60" customFormat="1">
      <c r="A20" s="87" t="s">
        <v>80</v>
      </c>
      <c r="B20" s="62">
        <f>'I (3)'!E100</f>
        <v>7.9083870967741934</v>
      </c>
      <c r="C20" s="62">
        <f>'I (3)'!F100</f>
        <v>8.7720689655172404</v>
      </c>
      <c r="D20" s="62">
        <f t="shared" si="0"/>
        <v>0.86368186874304698</v>
      </c>
      <c r="E20" s="62">
        <f>'I (3)'!G100</f>
        <v>8.9983333333333331</v>
      </c>
      <c r="F20" s="62">
        <f>'I (3)'!H100</f>
        <v>1.7244444444444442</v>
      </c>
      <c r="G20" s="62">
        <f t="shared" si="1"/>
        <v>-7.2738888888888891</v>
      </c>
      <c r="H20" s="62">
        <f>'I (3)'!I100</f>
        <v>23.322580645161292</v>
      </c>
      <c r="I20" s="62">
        <f>'I (3)'!J100</f>
        <v>23.767857142857142</v>
      </c>
      <c r="J20" s="88">
        <v>1.2</v>
      </c>
      <c r="K20" s="88">
        <v>0.09</v>
      </c>
      <c r="W20" s="63"/>
      <c r="X20" s="63"/>
      <c r="Y20" s="63"/>
    </row>
    <row r="21" spans="1:26" s="60" customFormat="1">
      <c r="A21" s="85" t="s">
        <v>81</v>
      </c>
      <c r="B21" s="59">
        <f>J!E100</f>
        <v>7.9838461538461525</v>
      </c>
      <c r="C21" s="59">
        <f>J!F100</f>
        <v>8.6388461538461527</v>
      </c>
      <c r="D21" s="59">
        <f t="shared" si="0"/>
        <v>0.65500000000000025</v>
      </c>
      <c r="E21" s="59">
        <f>J!G100</f>
        <v>7.1980000000000022</v>
      </c>
      <c r="F21" s="59">
        <f>J!H100</f>
        <v>2.2364000000000002</v>
      </c>
      <c r="G21" s="59">
        <f t="shared" si="1"/>
        <v>-4.9616000000000025</v>
      </c>
      <c r="H21" s="59">
        <f>J!I100</f>
        <v>24.451999999999998</v>
      </c>
      <c r="I21" s="59">
        <f>J!J100</f>
        <v>22.712000000000007</v>
      </c>
      <c r="J21" s="86">
        <v>0.52</v>
      </c>
      <c r="K21" s="86">
        <v>0.02</v>
      </c>
      <c r="W21" s="63"/>
      <c r="X21" s="63"/>
      <c r="Y21" s="63"/>
    </row>
    <row r="22" spans="1:26" s="60" customFormat="1">
      <c r="A22" s="87" t="s">
        <v>82</v>
      </c>
      <c r="B22" s="62">
        <f>'J (3)'!E100</f>
        <v>7.9477777777777776</v>
      </c>
      <c r="C22" s="62">
        <f>'J (3)'!F100</f>
        <v>8.7111111111111104</v>
      </c>
      <c r="D22" s="62">
        <f t="shared" si="0"/>
        <v>0.76333333333333275</v>
      </c>
      <c r="E22" s="62">
        <f>'J (3)'!G100</f>
        <v>7.5855555555555547</v>
      </c>
      <c r="F22" s="62">
        <f>'J (3)'!H100</f>
        <v>1.518888888888889</v>
      </c>
      <c r="G22" s="62">
        <f t="shared" si="1"/>
        <v>-6.0666666666666655</v>
      </c>
      <c r="H22" s="62">
        <f>'J (3)'!I100</f>
        <v>24.822222222222223</v>
      </c>
      <c r="I22" s="62">
        <f>'J (3)'!J100</f>
        <v>22.7</v>
      </c>
      <c r="J22" s="88">
        <v>0.76</v>
      </c>
      <c r="K22" s="88">
        <v>0.05</v>
      </c>
      <c r="W22" s="63"/>
      <c r="X22" s="63"/>
      <c r="Y22" s="63"/>
    </row>
    <row r="23" spans="1:26" s="60" customFormat="1">
      <c r="A23" s="64"/>
      <c r="W23" s="63"/>
      <c r="X23" s="63"/>
      <c r="Y23" s="65"/>
    </row>
    <row r="24" spans="1:26" s="60" customFormat="1">
      <c r="A24" s="64"/>
      <c r="X24" s="63"/>
      <c r="Y24" s="63"/>
      <c r="Z24" s="65"/>
    </row>
    <row r="25" spans="1:26" s="60" customFormat="1">
      <c r="A25" s="66"/>
      <c r="B25" s="67"/>
      <c r="C25" s="67"/>
      <c r="D25" s="67"/>
      <c r="E25" s="67"/>
      <c r="F25" s="67"/>
      <c r="G25" s="67"/>
      <c r="H25" s="67"/>
      <c r="I25" s="67"/>
      <c r="X25" s="63"/>
      <c r="Y25" s="63"/>
      <c r="Z25" s="65"/>
    </row>
    <row r="26" spans="1:26">
      <c r="W26" s="67"/>
      <c r="X26" s="65"/>
      <c r="Y26" s="65"/>
      <c r="Z26" s="65"/>
    </row>
    <row r="27" spans="1:26">
      <c r="J27" s="68"/>
      <c r="W27" s="67"/>
      <c r="X27" s="65"/>
      <c r="Y27" s="65"/>
      <c r="Z27" s="65"/>
    </row>
    <row r="28" spans="1:26">
      <c r="W28" s="67"/>
      <c r="X28" s="65"/>
      <c r="Y28" s="65"/>
      <c r="Z28" s="65"/>
    </row>
    <row r="29" spans="1:26">
      <c r="W29" s="67"/>
      <c r="X29" s="65"/>
      <c r="Y29" s="65"/>
      <c r="Z29" s="65"/>
    </row>
    <row r="30" spans="1:26">
      <c r="W30" s="67"/>
      <c r="X30" s="65"/>
      <c r="Y30" s="65"/>
      <c r="Z30" s="65"/>
    </row>
    <row r="31" spans="1:26">
      <c r="W31" s="67"/>
      <c r="X31" s="65"/>
      <c r="Y31" s="65"/>
      <c r="Z31" s="65"/>
    </row>
    <row r="32" spans="1:26">
      <c r="Q32" s="65"/>
      <c r="T32" s="67"/>
      <c r="W32" s="65"/>
      <c r="X32" s="65"/>
      <c r="Y32" s="65"/>
    </row>
    <row r="33" spans="10:25">
      <c r="Q33" s="65"/>
      <c r="T33" s="65"/>
      <c r="W33" s="65"/>
      <c r="X33" s="65"/>
      <c r="Y33" s="65"/>
    </row>
    <row r="34" spans="10:25">
      <c r="Q34" s="65"/>
      <c r="T34" s="65"/>
      <c r="W34" s="65"/>
      <c r="X34" s="65"/>
      <c r="Y34" s="65"/>
    </row>
    <row r="35" spans="10:25">
      <c r="Q35" s="65"/>
      <c r="T35" s="65"/>
      <c r="W35" s="65"/>
      <c r="X35" s="65"/>
      <c r="Y35" s="65"/>
    </row>
    <row r="36" spans="10:25">
      <c r="Q36" s="65"/>
      <c r="T36" s="65"/>
      <c r="W36" s="65"/>
      <c r="X36" s="65"/>
      <c r="Y36" s="65"/>
    </row>
    <row r="37" spans="10:25">
      <c r="Q37" s="65"/>
      <c r="T37" s="65"/>
      <c r="W37" s="65"/>
      <c r="X37" s="65"/>
      <c r="Y37" s="65"/>
    </row>
    <row r="38" spans="10:25">
      <c r="Q38" s="65"/>
      <c r="T38" s="65"/>
      <c r="W38" s="65"/>
      <c r="X38" s="65"/>
      <c r="Y38" s="65"/>
    </row>
    <row r="39" spans="10:25">
      <c r="Q39" s="65"/>
      <c r="T39" s="65"/>
      <c r="W39" s="65"/>
      <c r="X39" s="65"/>
      <c r="Y39" s="65"/>
    </row>
    <row r="40" spans="10:25">
      <c r="J40" s="68"/>
      <c r="Q40" s="65"/>
      <c r="T40" s="65"/>
      <c r="W40" s="65"/>
      <c r="X40" s="65"/>
      <c r="Y40" s="65"/>
    </row>
    <row r="41" spans="10:25">
      <c r="J41" s="68"/>
      <c r="Q41" s="65"/>
      <c r="T41" s="65"/>
      <c r="W41" s="65"/>
      <c r="X41" s="65"/>
      <c r="Y41" s="65"/>
    </row>
    <row r="42" spans="10:25">
      <c r="J42" s="68"/>
      <c r="Q42" s="65"/>
      <c r="T42" s="65"/>
      <c r="W42" s="65"/>
      <c r="X42" s="65"/>
      <c r="Y42" s="65"/>
    </row>
    <row r="43" spans="10:25">
      <c r="J43" s="68"/>
      <c r="Q43" s="65"/>
      <c r="T43" s="65"/>
      <c r="W43" s="65"/>
      <c r="X43" s="65"/>
      <c r="Y43" s="65"/>
    </row>
    <row r="44" spans="10:25">
      <c r="K44" s="67"/>
      <c r="L44" s="75"/>
      <c r="Q44" s="65"/>
      <c r="T44" s="65"/>
      <c r="W44" s="65"/>
      <c r="X44" s="65"/>
      <c r="Y44" s="65"/>
    </row>
    <row r="45" spans="10:25">
      <c r="K45" s="67"/>
      <c r="L45" s="75"/>
      <c r="Q45" s="65"/>
      <c r="T45" s="65"/>
      <c r="W45" s="65"/>
      <c r="X45" s="65"/>
    </row>
    <row r="46" spans="10:25">
      <c r="K46" s="67"/>
      <c r="L46" s="75"/>
      <c r="Q46" s="65"/>
      <c r="T46" s="65"/>
      <c r="W46" s="65"/>
      <c r="X46" s="65"/>
    </row>
    <row r="47" spans="10:25">
      <c r="K47" s="67"/>
      <c r="L47" s="75"/>
      <c r="Q47" s="65"/>
      <c r="T47" s="65"/>
      <c r="W47" s="65"/>
      <c r="X47" s="65"/>
    </row>
    <row r="48" spans="10:25">
      <c r="K48" s="67"/>
      <c r="L48" s="75"/>
      <c r="Q48" s="65"/>
      <c r="T48" s="65"/>
      <c r="W48" s="65"/>
      <c r="X48" s="65"/>
    </row>
    <row r="49" spans="11:12">
      <c r="K49" s="67"/>
      <c r="L49" s="75"/>
    </row>
    <row r="50" spans="11:12">
      <c r="K50" s="67"/>
      <c r="L50" s="75"/>
    </row>
    <row r="51" spans="11:12">
      <c r="K51" s="67"/>
      <c r="L51" s="75"/>
    </row>
    <row r="52" spans="11:12">
      <c r="K52" s="67"/>
      <c r="L52" s="75"/>
    </row>
    <row r="53" spans="11:12">
      <c r="K53" s="67"/>
      <c r="L53" s="75"/>
    </row>
    <row r="54" spans="11:12">
      <c r="K54" s="67"/>
      <c r="L54" s="75"/>
    </row>
    <row r="55" spans="11:12">
      <c r="K55" s="67"/>
      <c r="L55" s="75"/>
    </row>
    <row r="56" spans="11:12">
      <c r="K56" s="67"/>
      <c r="L56" s="75"/>
    </row>
    <row r="57" spans="11:12">
      <c r="K57" s="67"/>
      <c r="L57" s="75"/>
    </row>
    <row r="58" spans="11:12">
      <c r="K58" s="67"/>
      <c r="L58" s="75"/>
    </row>
    <row r="59" spans="11:12">
      <c r="K59" s="67"/>
      <c r="L59" s="75"/>
    </row>
    <row r="60" spans="11:12">
      <c r="K60" s="67"/>
      <c r="L60" s="75"/>
    </row>
  </sheetData>
  <mergeCells count="8">
    <mergeCell ref="A1:A2"/>
    <mergeCell ref="O1:T1"/>
    <mergeCell ref="U1:Z1"/>
    <mergeCell ref="B1:C1"/>
    <mergeCell ref="E1:F1"/>
    <mergeCell ref="H1:I1"/>
    <mergeCell ref="D1:D2"/>
    <mergeCell ref="G1:G2"/>
  </mergeCells>
  <printOptions horizontalCentered="1" verticalCentered="1"/>
  <pageMargins left="0" right="0" top="0" bottom="0" header="0.5" footer="0.5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O102"/>
  <sheetViews>
    <sheetView workbookViewId="0">
      <selection activeCell="L27" sqref="B3:L27"/>
    </sheetView>
  </sheetViews>
  <sheetFormatPr defaultRowHeight="12.75"/>
  <sheetData>
    <row r="1" spans="1:15" s="6" customFormat="1" ht="15" customHeight="1">
      <c r="A1" s="114" t="s">
        <v>101</v>
      </c>
      <c r="B1" s="115" t="s">
        <v>27</v>
      </c>
      <c r="C1" s="115" t="s">
        <v>48</v>
      </c>
      <c r="D1" s="115" t="s">
        <v>28</v>
      </c>
      <c r="E1" s="115" t="s">
        <v>32</v>
      </c>
      <c r="F1" s="115"/>
      <c r="G1" s="115" t="s">
        <v>45</v>
      </c>
      <c r="H1" s="115"/>
      <c r="I1" s="116" t="s">
        <v>46</v>
      </c>
      <c r="J1" s="116"/>
      <c r="K1" s="115" t="s">
        <v>49</v>
      </c>
      <c r="L1" s="115" t="s">
        <v>47</v>
      </c>
      <c r="M1" s="115" t="s">
        <v>29</v>
      </c>
      <c r="N1" s="115" t="s">
        <v>31</v>
      </c>
      <c r="O1" s="115" t="s">
        <v>30</v>
      </c>
    </row>
    <row r="2" spans="1:15" s="6" customFormat="1" ht="15">
      <c r="A2" s="114"/>
      <c r="B2" s="115"/>
      <c r="C2" s="115"/>
      <c r="D2" s="115"/>
      <c r="E2" s="9" t="s">
        <v>43</v>
      </c>
      <c r="F2" s="9" t="s">
        <v>44</v>
      </c>
      <c r="G2" s="9" t="s">
        <v>43</v>
      </c>
      <c r="H2" s="9" t="s">
        <v>44</v>
      </c>
      <c r="I2" s="10" t="s">
        <v>43</v>
      </c>
      <c r="J2" s="10" t="s">
        <v>44</v>
      </c>
      <c r="K2" s="115"/>
      <c r="L2" s="115"/>
      <c r="M2" s="115"/>
      <c r="N2" s="115"/>
      <c r="O2" s="115"/>
    </row>
    <row r="3" spans="1:15" s="1" customFormat="1">
      <c r="A3" s="1">
        <v>1</v>
      </c>
      <c r="B3" s="3">
        <v>249</v>
      </c>
      <c r="C3" s="3">
        <v>3</v>
      </c>
      <c r="D3" s="4">
        <v>38870</v>
      </c>
      <c r="E3" s="2">
        <v>8.15</v>
      </c>
      <c r="F3" s="2">
        <v>8.6199999999999992</v>
      </c>
      <c r="G3" s="2">
        <v>7.4</v>
      </c>
      <c r="H3" s="2">
        <v>1.35</v>
      </c>
      <c r="I3" s="7">
        <v>24.2</v>
      </c>
      <c r="J3" s="7">
        <v>22.3</v>
      </c>
      <c r="K3" s="2">
        <v>0.15</v>
      </c>
      <c r="L3" s="2">
        <v>2.15</v>
      </c>
      <c r="M3" s="22"/>
      <c r="N3" s="22"/>
      <c r="O3" s="22">
        <v>166.02199999999999</v>
      </c>
    </row>
    <row r="4" spans="1:15" s="1" customFormat="1">
      <c r="A4" s="1">
        <v>2</v>
      </c>
      <c r="B4" s="3">
        <v>256</v>
      </c>
      <c r="C4" s="3">
        <v>3</v>
      </c>
      <c r="D4" s="23">
        <v>38877</v>
      </c>
      <c r="E4" s="2">
        <v>7.96</v>
      </c>
      <c r="F4" s="2">
        <v>8.58</v>
      </c>
      <c r="G4" s="2">
        <v>8.01</v>
      </c>
      <c r="H4" s="2">
        <v>1.07</v>
      </c>
      <c r="I4" s="7">
        <v>23.8</v>
      </c>
      <c r="J4" s="7">
        <v>21.8</v>
      </c>
      <c r="K4" s="2">
        <v>0.31</v>
      </c>
      <c r="L4" s="2">
        <v>2.91</v>
      </c>
      <c r="M4" s="22"/>
      <c r="N4" s="22"/>
      <c r="O4" s="22"/>
    </row>
    <row r="5" spans="1:15" s="1" customFormat="1">
      <c r="A5" s="1">
        <v>3</v>
      </c>
      <c r="B5" s="3">
        <v>326</v>
      </c>
      <c r="C5" s="3">
        <v>3</v>
      </c>
      <c r="D5" s="4">
        <v>38947</v>
      </c>
      <c r="E5" s="2">
        <v>7.74</v>
      </c>
      <c r="F5" s="2">
        <v>8.59</v>
      </c>
      <c r="G5" s="2">
        <v>6.16</v>
      </c>
      <c r="H5" s="2">
        <v>0.51</v>
      </c>
      <c r="I5" s="7">
        <v>26.6</v>
      </c>
      <c r="J5" s="7">
        <v>24.4</v>
      </c>
      <c r="K5" s="2">
        <v>0.33</v>
      </c>
      <c r="L5" s="2">
        <v>1.97</v>
      </c>
      <c r="M5" s="22"/>
      <c r="N5" s="22">
        <v>101.23</v>
      </c>
      <c r="O5" s="22">
        <v>171.571</v>
      </c>
    </row>
    <row r="6" spans="1:15" s="1" customFormat="1">
      <c r="A6" s="1">
        <v>4</v>
      </c>
      <c r="B6" s="3">
        <v>333</v>
      </c>
      <c r="C6" s="3">
        <v>3</v>
      </c>
      <c r="D6" s="4">
        <v>38954</v>
      </c>
      <c r="E6" s="2">
        <v>7.98</v>
      </c>
      <c r="F6" s="2"/>
      <c r="G6" s="2">
        <v>7.44</v>
      </c>
      <c r="H6" s="2"/>
      <c r="I6" s="7">
        <v>24.9</v>
      </c>
      <c r="J6" s="7"/>
      <c r="K6" s="2"/>
      <c r="L6" s="2"/>
      <c r="M6" s="22"/>
      <c r="N6" s="22">
        <v>101.15</v>
      </c>
      <c r="O6" s="22">
        <v>163.571</v>
      </c>
    </row>
    <row r="7" spans="1:15" s="1" customFormat="1">
      <c r="A7" s="1">
        <v>5</v>
      </c>
      <c r="B7" s="3">
        <v>403</v>
      </c>
      <c r="C7" s="3">
        <v>3</v>
      </c>
      <c r="D7" s="4">
        <v>39024</v>
      </c>
      <c r="E7" s="2">
        <v>8.1</v>
      </c>
      <c r="F7" s="2">
        <v>8.92</v>
      </c>
      <c r="G7" s="2"/>
      <c r="H7" s="2"/>
      <c r="I7" s="7">
        <v>21.3</v>
      </c>
      <c r="J7" s="7"/>
      <c r="K7" s="2">
        <v>1.4999999999999999E-2</v>
      </c>
      <c r="L7" s="2">
        <v>1.1399999999999999</v>
      </c>
      <c r="M7" s="22"/>
      <c r="N7" s="22"/>
      <c r="O7" s="22"/>
    </row>
    <row r="8" spans="1:15" s="1" customFormat="1">
      <c r="A8" s="1">
        <v>6</v>
      </c>
      <c r="B8" s="3">
        <v>417</v>
      </c>
      <c r="C8" s="3">
        <v>3</v>
      </c>
      <c r="D8" s="4">
        <v>39038</v>
      </c>
      <c r="E8" s="2">
        <v>8.0399999999999991</v>
      </c>
      <c r="F8" s="2">
        <v>8.9700000000000006</v>
      </c>
      <c r="G8" s="2">
        <v>8.34</v>
      </c>
      <c r="H8" s="2">
        <v>1.76</v>
      </c>
      <c r="I8" s="7">
        <v>22.4</v>
      </c>
      <c r="J8" s="7">
        <v>21.9</v>
      </c>
      <c r="K8" s="2">
        <v>0.22</v>
      </c>
      <c r="L8" s="2">
        <v>1.74</v>
      </c>
      <c r="M8" s="22"/>
      <c r="N8" s="22">
        <v>100.16</v>
      </c>
      <c r="O8" s="22"/>
    </row>
    <row r="9" spans="1:15" s="1" customFormat="1">
      <c r="A9" s="1">
        <v>7</v>
      </c>
      <c r="B9" s="3">
        <v>427</v>
      </c>
      <c r="C9" s="3">
        <v>3</v>
      </c>
      <c r="D9" s="4">
        <v>39048</v>
      </c>
      <c r="E9" s="2"/>
      <c r="F9" s="2"/>
      <c r="G9" s="2"/>
      <c r="H9" s="2"/>
      <c r="I9" s="7"/>
      <c r="J9" s="7"/>
      <c r="K9" s="2"/>
      <c r="L9" s="2"/>
      <c r="M9" s="22"/>
      <c r="N9" s="22">
        <v>99.26</v>
      </c>
      <c r="O9" s="22">
        <v>155.52000000000001</v>
      </c>
    </row>
    <row r="10" spans="1:15" s="1" customFormat="1">
      <c r="A10" s="1">
        <v>8</v>
      </c>
      <c r="B10" s="3">
        <v>438</v>
      </c>
      <c r="C10" s="3">
        <v>3</v>
      </c>
      <c r="D10" s="4">
        <v>39059</v>
      </c>
      <c r="E10" s="2">
        <v>8.09</v>
      </c>
      <c r="F10" s="2">
        <v>9.09</v>
      </c>
      <c r="G10" s="2">
        <v>9.1999999999999993</v>
      </c>
      <c r="H10" s="2">
        <v>1.47</v>
      </c>
      <c r="I10" s="7">
        <v>21.9</v>
      </c>
      <c r="J10" s="7">
        <v>20.399999999999999</v>
      </c>
      <c r="K10" s="2">
        <v>0.12</v>
      </c>
      <c r="L10" s="2">
        <v>1.02</v>
      </c>
      <c r="M10" s="22"/>
      <c r="N10" s="22"/>
      <c r="O10" s="22"/>
    </row>
    <row r="11" spans="1:15" s="1" customFormat="1">
      <c r="A11" s="1">
        <v>9</v>
      </c>
      <c r="B11" s="3">
        <v>466</v>
      </c>
      <c r="C11" s="3">
        <v>3</v>
      </c>
      <c r="D11" s="4">
        <v>39087</v>
      </c>
      <c r="E11" s="2">
        <v>7.18</v>
      </c>
      <c r="F11" s="2">
        <v>9.18</v>
      </c>
      <c r="G11" s="2">
        <v>9.1199999999999992</v>
      </c>
      <c r="H11" s="2">
        <v>1.55</v>
      </c>
      <c r="I11" s="7">
        <v>22.7</v>
      </c>
      <c r="J11" s="7">
        <v>21.7</v>
      </c>
      <c r="K11" s="2">
        <v>0.19</v>
      </c>
      <c r="L11" s="2">
        <v>1.92</v>
      </c>
      <c r="M11" s="22"/>
      <c r="N11" s="22"/>
      <c r="O11" s="22">
        <v>170.351</v>
      </c>
    </row>
    <row r="12" spans="1:15" s="1" customFormat="1">
      <c r="A12" s="1">
        <v>10</v>
      </c>
      <c r="B12" s="3">
        <v>242</v>
      </c>
      <c r="C12" s="3">
        <v>4</v>
      </c>
      <c r="D12" s="4">
        <v>38863</v>
      </c>
      <c r="E12" s="2">
        <v>8.18</v>
      </c>
      <c r="F12" s="2">
        <v>8.5299999999999994</v>
      </c>
      <c r="G12" s="2">
        <v>7.43</v>
      </c>
      <c r="H12" s="2">
        <v>1.2</v>
      </c>
      <c r="I12" s="7">
        <v>23.8</v>
      </c>
      <c r="J12" s="7">
        <v>23.5</v>
      </c>
      <c r="K12" s="2">
        <v>0.21</v>
      </c>
      <c r="L12" s="2">
        <v>1.84</v>
      </c>
      <c r="M12" s="22"/>
      <c r="N12" s="22"/>
      <c r="O12" s="22">
        <v>166.58199999999999</v>
      </c>
    </row>
    <row r="13" spans="1:15" s="1" customFormat="1">
      <c r="A13" s="1">
        <v>11</v>
      </c>
      <c r="B13" s="3">
        <v>409</v>
      </c>
      <c r="C13" s="3">
        <v>4</v>
      </c>
      <c r="D13" s="4">
        <v>39030</v>
      </c>
      <c r="E13" s="2">
        <v>8.23</v>
      </c>
      <c r="F13" s="2">
        <v>8.33</v>
      </c>
      <c r="G13" s="2">
        <v>8.17</v>
      </c>
      <c r="H13" s="2">
        <v>0.6</v>
      </c>
      <c r="I13" s="7">
        <v>23.2</v>
      </c>
      <c r="J13" s="7">
        <v>22.5</v>
      </c>
      <c r="K13" s="2">
        <v>0.152</v>
      </c>
      <c r="L13" s="2">
        <v>2.629</v>
      </c>
      <c r="M13" s="22"/>
      <c r="N13" s="22"/>
      <c r="O13" s="22"/>
    </row>
    <row r="14" spans="1:15" s="1" customFormat="1">
      <c r="A14" s="1">
        <v>12</v>
      </c>
      <c r="B14" s="3">
        <v>413</v>
      </c>
      <c r="C14" s="3">
        <v>4</v>
      </c>
      <c r="D14" s="4">
        <v>39034</v>
      </c>
      <c r="E14" s="2"/>
      <c r="F14" s="2"/>
      <c r="G14" s="2"/>
      <c r="H14" s="2"/>
      <c r="I14" s="7"/>
      <c r="J14" s="7"/>
      <c r="K14" s="2"/>
      <c r="L14" s="2"/>
      <c r="M14" s="22"/>
      <c r="N14" s="22">
        <v>99.39</v>
      </c>
      <c r="O14" s="22"/>
    </row>
    <row r="15" spans="1:15" s="1" customFormat="1">
      <c r="A15" s="1">
        <v>13</v>
      </c>
      <c r="B15" s="3">
        <v>430</v>
      </c>
      <c r="C15" s="3">
        <v>4</v>
      </c>
      <c r="D15" s="4">
        <v>39051</v>
      </c>
      <c r="E15" s="2">
        <v>8.17</v>
      </c>
      <c r="F15" s="2">
        <v>9.82</v>
      </c>
      <c r="G15" s="2"/>
      <c r="H15" s="2">
        <v>1.1000000000000001</v>
      </c>
      <c r="I15" s="7">
        <v>21.6</v>
      </c>
      <c r="J15" s="7">
        <v>22.1</v>
      </c>
      <c r="K15" s="2">
        <v>0.16</v>
      </c>
      <c r="L15" s="2">
        <v>1.25</v>
      </c>
      <c r="M15" s="22"/>
      <c r="N15" s="22"/>
      <c r="O15" s="22"/>
    </row>
    <row r="16" spans="1:15" s="1" customFormat="1">
      <c r="A16" s="1">
        <v>14</v>
      </c>
      <c r="B16" s="3">
        <v>460</v>
      </c>
      <c r="C16" s="3">
        <v>4</v>
      </c>
      <c r="D16" s="4">
        <v>39081</v>
      </c>
      <c r="E16" s="2"/>
      <c r="F16" s="2"/>
      <c r="G16" s="2"/>
      <c r="H16" s="2"/>
      <c r="I16" s="7"/>
      <c r="J16" s="7"/>
      <c r="K16" s="2"/>
      <c r="L16" s="2"/>
      <c r="M16" s="22"/>
      <c r="N16" s="22"/>
      <c r="O16" s="22"/>
    </row>
    <row r="17" spans="1:15" s="1" customFormat="1">
      <c r="A17" s="1">
        <v>15</v>
      </c>
      <c r="B17" s="3">
        <v>473</v>
      </c>
      <c r="C17" s="3">
        <v>4</v>
      </c>
      <c r="D17" s="4">
        <v>39094</v>
      </c>
      <c r="E17" s="2">
        <v>8.1999999999999993</v>
      </c>
      <c r="F17" s="2"/>
      <c r="G17" s="2">
        <v>8.4</v>
      </c>
      <c r="H17" s="2"/>
      <c r="I17" s="7">
        <v>22.1</v>
      </c>
      <c r="J17" s="7"/>
      <c r="K17" s="2"/>
      <c r="L17" s="2"/>
      <c r="M17" s="22"/>
      <c r="N17" s="22"/>
      <c r="O17" s="22"/>
    </row>
    <row r="18" spans="1:15" s="1" customFormat="1">
      <c r="A18" s="1">
        <v>16</v>
      </c>
      <c r="B18" s="3">
        <v>421</v>
      </c>
      <c r="C18" s="3">
        <v>6</v>
      </c>
      <c r="D18" s="4">
        <v>39042</v>
      </c>
      <c r="E18" s="2">
        <v>7.92</v>
      </c>
      <c r="F18" s="2"/>
      <c r="G18" s="2">
        <v>8.4499999999999993</v>
      </c>
      <c r="H18" s="2"/>
      <c r="I18" s="7">
        <v>21.4</v>
      </c>
      <c r="J18" s="7"/>
      <c r="K18" s="2"/>
      <c r="L18" s="2"/>
      <c r="M18" s="22"/>
      <c r="N18" s="22"/>
      <c r="O18" s="22"/>
    </row>
    <row r="19" spans="1:15" s="1" customFormat="1">
      <c r="A19" s="1">
        <v>17</v>
      </c>
      <c r="B19" s="3">
        <v>452</v>
      </c>
      <c r="C19" s="3">
        <v>6</v>
      </c>
      <c r="D19" s="4">
        <v>39073</v>
      </c>
      <c r="E19" s="2">
        <v>8.0399999999999991</v>
      </c>
      <c r="F19" s="2"/>
      <c r="G19" s="2">
        <v>9.6199999999999992</v>
      </c>
      <c r="H19" s="2"/>
      <c r="I19" s="7">
        <v>21.3</v>
      </c>
      <c r="J19" s="7"/>
      <c r="K19" s="2"/>
      <c r="L19" s="2"/>
      <c r="M19" s="22"/>
      <c r="N19" s="22"/>
      <c r="O19" s="22">
        <v>171.684</v>
      </c>
    </row>
    <row r="20" spans="1:15" s="1" customFormat="1">
      <c r="A20" s="1">
        <v>18</v>
      </c>
      <c r="B20" s="3">
        <v>441</v>
      </c>
      <c r="C20" s="3">
        <v>7</v>
      </c>
      <c r="D20" s="4">
        <v>39062</v>
      </c>
      <c r="E20" s="2"/>
      <c r="F20" s="2"/>
      <c r="G20" s="2"/>
      <c r="H20" s="2"/>
      <c r="I20" s="7"/>
      <c r="J20" s="7"/>
      <c r="K20" s="2"/>
      <c r="L20" s="2"/>
      <c r="M20" s="22"/>
      <c r="N20" s="22">
        <v>99.31</v>
      </c>
      <c r="O20" s="22">
        <v>157.99299999999999</v>
      </c>
    </row>
    <row r="21" spans="1:15" s="1" customFormat="1">
      <c r="A21" s="1">
        <v>19</v>
      </c>
      <c r="B21" s="3">
        <v>477</v>
      </c>
      <c r="C21" s="3">
        <v>7</v>
      </c>
      <c r="D21" s="4">
        <v>39098</v>
      </c>
      <c r="E21" s="2">
        <v>8.08</v>
      </c>
      <c r="F21" s="2"/>
      <c r="G21" s="2">
        <v>8.94</v>
      </c>
      <c r="H21" s="2"/>
      <c r="I21" s="7">
        <v>21.7</v>
      </c>
      <c r="J21" s="7"/>
      <c r="K21" s="2"/>
      <c r="L21" s="2"/>
      <c r="M21" s="22"/>
      <c r="N21" s="22"/>
      <c r="O21" s="22"/>
    </row>
    <row r="22" spans="1:15">
      <c r="A22" s="1">
        <v>20</v>
      </c>
    </row>
    <row r="23" spans="1:15">
      <c r="A23" s="1">
        <v>21</v>
      </c>
    </row>
    <row r="24" spans="1:15">
      <c r="A24" s="1">
        <v>22</v>
      </c>
    </row>
    <row r="25" spans="1:15">
      <c r="A25" s="1">
        <v>23</v>
      </c>
    </row>
    <row r="26" spans="1:15">
      <c r="A26" s="1">
        <v>24</v>
      </c>
    </row>
    <row r="27" spans="1:15">
      <c r="A27" s="1">
        <v>25</v>
      </c>
    </row>
    <row r="28" spans="1:15">
      <c r="A28" s="1">
        <v>26</v>
      </c>
    </row>
    <row r="29" spans="1:15">
      <c r="A29" s="1">
        <v>27</v>
      </c>
    </row>
    <row r="30" spans="1:15">
      <c r="A30" s="1">
        <v>28</v>
      </c>
    </row>
    <row r="31" spans="1:15">
      <c r="A31" s="1">
        <v>29</v>
      </c>
    </row>
    <row r="32" spans="1:15">
      <c r="A32" s="1">
        <v>30</v>
      </c>
    </row>
    <row r="33" spans="1:1">
      <c r="A33" s="1">
        <v>31</v>
      </c>
    </row>
    <row r="34" spans="1:1">
      <c r="A34" s="1">
        <v>32</v>
      </c>
    </row>
    <row r="35" spans="1:1">
      <c r="A35" s="1">
        <v>33</v>
      </c>
    </row>
    <row r="36" spans="1:1">
      <c r="A36" s="1">
        <v>34</v>
      </c>
    </row>
    <row r="37" spans="1:1">
      <c r="A37" s="1">
        <v>35</v>
      </c>
    </row>
    <row r="38" spans="1:1">
      <c r="A38" s="1">
        <v>36</v>
      </c>
    </row>
    <row r="39" spans="1:1">
      <c r="A39" s="1">
        <v>37</v>
      </c>
    </row>
    <row r="40" spans="1:1">
      <c r="A40" s="1">
        <v>38</v>
      </c>
    </row>
    <row r="41" spans="1:1">
      <c r="A41" s="1">
        <v>39</v>
      </c>
    </row>
    <row r="42" spans="1:1">
      <c r="A42" s="1">
        <v>40</v>
      </c>
    </row>
    <row r="43" spans="1:1">
      <c r="A43" s="1">
        <v>41</v>
      </c>
    </row>
    <row r="44" spans="1:1">
      <c r="A44" s="1">
        <v>42</v>
      </c>
    </row>
    <row r="45" spans="1:1">
      <c r="A45" s="1">
        <v>43</v>
      </c>
    </row>
    <row r="46" spans="1:1">
      <c r="A46" s="1">
        <v>44</v>
      </c>
    </row>
    <row r="47" spans="1:1">
      <c r="A47" s="1">
        <v>45</v>
      </c>
    </row>
    <row r="48" spans="1:1">
      <c r="A48" s="1">
        <v>46</v>
      </c>
    </row>
    <row r="49" spans="1:1">
      <c r="A49" s="1">
        <v>47</v>
      </c>
    </row>
    <row r="50" spans="1:1">
      <c r="A50" s="1">
        <v>48</v>
      </c>
    </row>
    <row r="51" spans="1:1">
      <c r="A51" s="1">
        <v>49</v>
      </c>
    </row>
    <row r="52" spans="1:1">
      <c r="A52" s="1">
        <v>50</v>
      </c>
    </row>
    <row r="53" spans="1:1">
      <c r="A53" s="1">
        <v>51</v>
      </c>
    </row>
    <row r="54" spans="1:1">
      <c r="A54" s="1">
        <v>52</v>
      </c>
    </row>
    <row r="55" spans="1:1">
      <c r="A55" s="1">
        <v>53</v>
      </c>
    </row>
    <row r="56" spans="1:1">
      <c r="A56" s="1">
        <v>54</v>
      </c>
    </row>
    <row r="57" spans="1:1">
      <c r="A57" s="1">
        <v>55</v>
      </c>
    </row>
    <row r="58" spans="1:1">
      <c r="A58" s="1">
        <v>56</v>
      </c>
    </row>
    <row r="59" spans="1:1">
      <c r="A59" s="1">
        <v>57</v>
      </c>
    </row>
    <row r="60" spans="1:1">
      <c r="A60" s="1">
        <v>58</v>
      </c>
    </row>
    <row r="61" spans="1:1">
      <c r="A61" s="1">
        <v>59</v>
      </c>
    </row>
    <row r="62" spans="1:1">
      <c r="A62" s="1">
        <v>60</v>
      </c>
    </row>
    <row r="63" spans="1:1">
      <c r="A63" s="1">
        <v>61</v>
      </c>
    </row>
    <row r="64" spans="1:1">
      <c r="A64" s="1">
        <v>62</v>
      </c>
    </row>
    <row r="65" spans="1:1">
      <c r="A65" s="1">
        <v>63</v>
      </c>
    </row>
    <row r="66" spans="1:1">
      <c r="A66" s="1">
        <v>64</v>
      </c>
    </row>
    <row r="67" spans="1:1">
      <c r="A67" s="1">
        <v>65</v>
      </c>
    </row>
    <row r="68" spans="1:1">
      <c r="A68" s="1">
        <v>66</v>
      </c>
    </row>
    <row r="69" spans="1:1">
      <c r="A69" s="1">
        <v>67</v>
      </c>
    </row>
    <row r="70" spans="1:1">
      <c r="A70" s="1">
        <v>68</v>
      </c>
    </row>
    <row r="71" spans="1:1">
      <c r="A71" s="1">
        <v>69</v>
      </c>
    </row>
    <row r="72" spans="1:1">
      <c r="A72" s="1">
        <v>70</v>
      </c>
    </row>
    <row r="73" spans="1:1">
      <c r="A73" s="1">
        <v>71</v>
      </c>
    </row>
    <row r="74" spans="1:1">
      <c r="A74" s="1">
        <v>72</v>
      </c>
    </row>
    <row r="75" spans="1:1">
      <c r="A75" s="1">
        <v>73</v>
      </c>
    </row>
    <row r="76" spans="1:1">
      <c r="A76" s="1">
        <v>74</v>
      </c>
    </row>
    <row r="77" spans="1:1">
      <c r="A77" s="1">
        <v>75</v>
      </c>
    </row>
    <row r="78" spans="1:1">
      <c r="A78" s="1">
        <v>76</v>
      </c>
    </row>
    <row r="79" spans="1:1">
      <c r="A79" s="1">
        <v>77</v>
      </c>
    </row>
    <row r="80" spans="1:1">
      <c r="A80" s="1">
        <v>78</v>
      </c>
    </row>
    <row r="100" spans="2:15" s="1" customFormat="1">
      <c r="B100" s="3" t="s">
        <v>60</v>
      </c>
      <c r="C100" s="3">
        <f>AVERAGE(C3:C90)</f>
        <v>4.0526315789473681</v>
      </c>
      <c r="D100" s="3"/>
      <c r="E100" s="2">
        <f t="shared" ref="E100:O100" si="0">AVERAGE(E3:E90)</f>
        <v>8.0040000000000013</v>
      </c>
      <c r="F100" s="2">
        <f t="shared" si="0"/>
        <v>8.8629999999999995</v>
      </c>
      <c r="G100" s="2">
        <f t="shared" si="0"/>
        <v>8.2061538461538461</v>
      </c>
      <c r="H100" s="2">
        <f t="shared" si="0"/>
        <v>1.1788888888888887</v>
      </c>
      <c r="I100" s="2">
        <f t="shared" si="0"/>
        <v>22.86</v>
      </c>
      <c r="J100" s="2">
        <f t="shared" si="0"/>
        <v>22.288888888888888</v>
      </c>
      <c r="K100" s="2">
        <f t="shared" si="0"/>
        <v>0.18569999999999998</v>
      </c>
      <c r="L100" s="2">
        <f t="shared" si="0"/>
        <v>1.8569</v>
      </c>
      <c r="M100" s="3" t="e">
        <f t="shared" si="0"/>
        <v>#DIV/0!</v>
      </c>
      <c r="N100" s="3">
        <f t="shared" si="0"/>
        <v>100.08333333333333</v>
      </c>
      <c r="O100" s="3">
        <f t="shared" si="0"/>
        <v>165.41174999999998</v>
      </c>
    </row>
    <row r="101" spans="2:15" s="1" customFormat="1">
      <c r="B101" s="3" t="s">
        <v>61</v>
      </c>
      <c r="C101" s="3">
        <f>COUNT(C3:C90)</f>
        <v>19</v>
      </c>
      <c r="D101" s="3"/>
      <c r="E101" s="2">
        <f t="shared" ref="E101:O101" si="1">COUNT(E3:E90)</f>
        <v>15</v>
      </c>
      <c r="F101" s="2">
        <f t="shared" si="1"/>
        <v>10</v>
      </c>
      <c r="G101" s="2">
        <f t="shared" si="1"/>
        <v>13</v>
      </c>
      <c r="H101" s="2">
        <f t="shared" si="1"/>
        <v>9</v>
      </c>
      <c r="I101" s="2">
        <f t="shared" si="1"/>
        <v>15</v>
      </c>
      <c r="J101" s="2">
        <f t="shared" si="1"/>
        <v>9</v>
      </c>
      <c r="K101" s="2">
        <f t="shared" si="1"/>
        <v>10</v>
      </c>
      <c r="L101" s="2">
        <f t="shared" si="1"/>
        <v>10</v>
      </c>
      <c r="M101" s="3">
        <f t="shared" si="1"/>
        <v>0</v>
      </c>
      <c r="N101" s="3">
        <f t="shared" si="1"/>
        <v>6</v>
      </c>
      <c r="O101" s="3">
        <f t="shared" si="1"/>
        <v>8</v>
      </c>
    </row>
    <row r="102" spans="2:15" s="1" customFormat="1">
      <c r="B102" s="3" t="s">
        <v>62</v>
      </c>
      <c r="C102" s="3">
        <f>STDEV(C3:C83)</f>
        <v>1.3933845369589326</v>
      </c>
      <c r="D102" s="3"/>
      <c r="E102" s="2">
        <f t="shared" ref="E102:O102" si="2">STDEV(E3:E83)</f>
        <v>0.26084478143140993</v>
      </c>
      <c r="F102" s="2">
        <f t="shared" si="2"/>
        <v>0.43348843378136676</v>
      </c>
      <c r="G102" s="2">
        <f t="shared" si="2"/>
        <v>0.93724364016280948</v>
      </c>
      <c r="H102" s="2">
        <f t="shared" si="2"/>
        <v>0.41690659758645199</v>
      </c>
      <c r="I102" s="2">
        <f t="shared" si="2"/>
        <v>1.5467939192314628</v>
      </c>
      <c r="J102" s="2">
        <f t="shared" si="2"/>
        <v>1.1351700802571882</v>
      </c>
      <c r="K102" s="2">
        <f t="shared" si="2"/>
        <v>9.1033632368604539E-2</v>
      </c>
      <c r="L102" s="2">
        <f t="shared" si="2"/>
        <v>0.61503973674696655</v>
      </c>
      <c r="M102" s="3" t="e">
        <f t="shared" si="2"/>
        <v>#DIV/0!</v>
      </c>
      <c r="N102" s="3">
        <f t="shared" si="2"/>
        <v>0.91816483632660884</v>
      </c>
      <c r="O102" s="3">
        <f t="shared" si="2"/>
        <v>6.0908419720570155</v>
      </c>
    </row>
  </sheetData>
  <mergeCells count="12">
    <mergeCell ref="K1:K2"/>
    <mergeCell ref="L1:L2"/>
    <mergeCell ref="M1:M2"/>
    <mergeCell ref="N1:N2"/>
    <mergeCell ref="O1:O2"/>
    <mergeCell ref="A1:A2"/>
    <mergeCell ref="I1:J1"/>
    <mergeCell ref="B1:B2"/>
    <mergeCell ref="C1:C2"/>
    <mergeCell ref="D1:D2"/>
    <mergeCell ref="E1:F1"/>
    <mergeCell ref="G1:H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O102"/>
  <sheetViews>
    <sheetView workbookViewId="0">
      <selection activeCell="L10" sqref="B3:L10"/>
    </sheetView>
  </sheetViews>
  <sheetFormatPr defaultRowHeight="12.75"/>
  <sheetData>
    <row r="1" spans="1:15" s="6" customFormat="1" ht="15" customHeight="1">
      <c r="A1" s="114" t="s">
        <v>101</v>
      </c>
      <c r="B1" s="115" t="s">
        <v>27</v>
      </c>
      <c r="C1" s="115" t="s">
        <v>48</v>
      </c>
      <c r="D1" s="115" t="s">
        <v>28</v>
      </c>
      <c r="E1" s="115" t="s">
        <v>32</v>
      </c>
      <c r="F1" s="115"/>
      <c r="G1" s="115" t="s">
        <v>45</v>
      </c>
      <c r="H1" s="115"/>
      <c r="I1" s="116" t="s">
        <v>46</v>
      </c>
      <c r="J1" s="116"/>
      <c r="K1" s="115" t="s">
        <v>49</v>
      </c>
      <c r="L1" s="115" t="s">
        <v>47</v>
      </c>
      <c r="M1" s="115" t="s">
        <v>29</v>
      </c>
      <c r="N1" s="115" t="s">
        <v>31</v>
      </c>
      <c r="O1" s="115" t="s">
        <v>30</v>
      </c>
    </row>
    <row r="2" spans="1:15" s="6" customFormat="1" ht="15">
      <c r="A2" s="114"/>
      <c r="B2" s="115"/>
      <c r="C2" s="115"/>
      <c r="D2" s="115"/>
      <c r="E2" s="9" t="s">
        <v>43</v>
      </c>
      <c r="F2" s="9" t="s">
        <v>44</v>
      </c>
      <c r="G2" s="9" t="s">
        <v>43</v>
      </c>
      <c r="H2" s="9" t="s">
        <v>44</v>
      </c>
      <c r="I2" s="10" t="s">
        <v>43</v>
      </c>
      <c r="J2" s="10" t="s">
        <v>44</v>
      </c>
      <c r="K2" s="115"/>
      <c r="L2" s="115"/>
      <c r="M2" s="115"/>
      <c r="N2" s="115"/>
      <c r="O2" s="115"/>
    </row>
    <row r="3" spans="1:15" s="1" customFormat="1">
      <c r="A3" s="1">
        <v>1</v>
      </c>
      <c r="B3" s="3">
        <v>347</v>
      </c>
      <c r="C3" s="3">
        <v>3</v>
      </c>
      <c r="D3" s="4">
        <v>38968</v>
      </c>
      <c r="E3" s="2">
        <v>8.5299999999999994</v>
      </c>
      <c r="F3" s="2">
        <v>9.42</v>
      </c>
      <c r="G3" s="2">
        <v>7.96</v>
      </c>
      <c r="H3" s="2">
        <v>1.41</v>
      </c>
      <c r="I3" s="7">
        <v>23.3</v>
      </c>
      <c r="J3" s="7">
        <v>22.3</v>
      </c>
      <c r="K3" s="2">
        <v>0.14000000000000001</v>
      </c>
      <c r="L3" s="2">
        <v>1.32</v>
      </c>
      <c r="M3" s="22"/>
      <c r="N3" s="22"/>
      <c r="O3" s="22">
        <v>-0.09</v>
      </c>
    </row>
    <row r="4" spans="1:15" s="1" customFormat="1">
      <c r="A4" s="1">
        <v>2</v>
      </c>
      <c r="B4" s="3">
        <v>361</v>
      </c>
      <c r="C4" s="3">
        <v>3</v>
      </c>
      <c r="D4" s="4">
        <v>38982</v>
      </c>
      <c r="E4" s="2">
        <v>8.24</v>
      </c>
      <c r="F4" s="2">
        <v>9.19</v>
      </c>
      <c r="G4" s="2">
        <v>8.77</v>
      </c>
      <c r="H4" s="2">
        <v>1.1000000000000001</v>
      </c>
      <c r="I4" s="7">
        <v>21.7</v>
      </c>
      <c r="J4" s="7">
        <v>21.5</v>
      </c>
      <c r="K4" s="2">
        <v>0.14000000000000001</v>
      </c>
      <c r="L4" s="2">
        <v>1.61</v>
      </c>
      <c r="M4" s="22"/>
      <c r="N4" s="22"/>
      <c r="O4" s="22"/>
    </row>
    <row r="5" spans="1:15" s="1" customFormat="1">
      <c r="A5" s="1">
        <v>3</v>
      </c>
      <c r="B5" s="3">
        <v>368</v>
      </c>
      <c r="C5" s="3">
        <v>3</v>
      </c>
      <c r="D5" s="4">
        <v>38989</v>
      </c>
      <c r="E5" s="2">
        <v>7.46</v>
      </c>
      <c r="F5" s="2">
        <v>9.16</v>
      </c>
      <c r="G5" s="2">
        <v>9.3699999999999992</v>
      </c>
      <c r="H5" s="2">
        <v>3.16</v>
      </c>
      <c r="I5" s="7">
        <v>22.8</v>
      </c>
      <c r="J5" s="7">
        <v>21.7</v>
      </c>
      <c r="K5" s="2">
        <v>0.16</v>
      </c>
      <c r="L5" s="2">
        <v>1.92</v>
      </c>
      <c r="M5" s="22"/>
      <c r="N5" s="22"/>
      <c r="O5" s="22"/>
    </row>
    <row r="6" spans="1:15" s="1" customFormat="1">
      <c r="A6" s="1">
        <v>4</v>
      </c>
      <c r="B6" s="3">
        <v>353</v>
      </c>
      <c r="C6" s="3">
        <v>4</v>
      </c>
      <c r="D6" s="4">
        <v>38974</v>
      </c>
      <c r="E6" s="2">
        <v>8.4700000000000006</v>
      </c>
      <c r="F6" s="2"/>
      <c r="G6" s="2">
        <v>7.22</v>
      </c>
      <c r="H6" s="2">
        <v>1.82</v>
      </c>
      <c r="I6" s="7">
        <v>24.1</v>
      </c>
      <c r="J6" s="7">
        <v>2</v>
      </c>
      <c r="K6" s="2">
        <v>0.1</v>
      </c>
      <c r="L6" s="2">
        <v>1.03</v>
      </c>
      <c r="M6" s="22"/>
      <c r="N6" s="22"/>
      <c r="O6" s="22">
        <v>-0.09</v>
      </c>
    </row>
    <row r="7" spans="1:15" s="1" customFormat="1">
      <c r="A7" s="1">
        <v>5</v>
      </c>
      <c r="B7" s="3">
        <v>375</v>
      </c>
      <c r="C7" s="3">
        <v>4</v>
      </c>
      <c r="D7" s="4">
        <v>38996</v>
      </c>
      <c r="E7" s="2">
        <v>8.2100000000000009</v>
      </c>
      <c r="F7" s="2">
        <v>9.5</v>
      </c>
      <c r="G7" s="2">
        <v>7.53</v>
      </c>
      <c r="H7" s="2">
        <v>2</v>
      </c>
      <c r="I7" s="7">
        <v>23</v>
      </c>
      <c r="J7" s="7">
        <v>23</v>
      </c>
      <c r="K7" s="2">
        <v>0.08</v>
      </c>
      <c r="L7" s="2">
        <v>1.33</v>
      </c>
      <c r="M7" s="22"/>
      <c r="N7" s="22"/>
      <c r="O7" s="22"/>
    </row>
    <row r="8" spans="1:15">
      <c r="A8">
        <v>6</v>
      </c>
    </row>
    <row r="9" spans="1:15">
      <c r="A9" s="1">
        <v>7</v>
      </c>
    </row>
    <row r="10" spans="1:15">
      <c r="A10" s="1">
        <v>8</v>
      </c>
    </row>
    <row r="11" spans="1:15">
      <c r="A11" s="1">
        <v>9</v>
      </c>
    </row>
    <row r="12" spans="1:15">
      <c r="A12" s="1">
        <v>10</v>
      </c>
    </row>
    <row r="13" spans="1:15">
      <c r="A13" s="1">
        <v>11</v>
      </c>
    </row>
    <row r="14" spans="1:15">
      <c r="A14">
        <v>12</v>
      </c>
    </row>
    <row r="15" spans="1:15">
      <c r="A15" s="1">
        <v>13</v>
      </c>
    </row>
    <row r="16" spans="1:15">
      <c r="A16" s="1">
        <v>14</v>
      </c>
    </row>
    <row r="17" spans="1:1">
      <c r="A17" s="1">
        <v>15</v>
      </c>
    </row>
    <row r="18" spans="1:1">
      <c r="A18" s="1">
        <v>16</v>
      </c>
    </row>
    <row r="19" spans="1:1">
      <c r="A19" s="1">
        <v>17</v>
      </c>
    </row>
    <row r="20" spans="1:1">
      <c r="A20">
        <v>18</v>
      </c>
    </row>
    <row r="21" spans="1:1">
      <c r="A21" s="1">
        <v>19</v>
      </c>
    </row>
    <row r="22" spans="1:1">
      <c r="A22" s="1">
        <v>20</v>
      </c>
    </row>
    <row r="23" spans="1:1">
      <c r="A23" s="1">
        <v>21</v>
      </c>
    </row>
    <row r="24" spans="1:1">
      <c r="A24" s="1">
        <v>22</v>
      </c>
    </row>
    <row r="25" spans="1:1">
      <c r="A25" s="1">
        <v>23</v>
      </c>
    </row>
    <row r="26" spans="1:1">
      <c r="A26">
        <v>24</v>
      </c>
    </row>
    <row r="27" spans="1:1">
      <c r="A27" s="1">
        <v>25</v>
      </c>
    </row>
    <row r="28" spans="1:1">
      <c r="A28" s="1">
        <v>26</v>
      </c>
    </row>
    <row r="29" spans="1:1">
      <c r="A29" s="1">
        <v>27</v>
      </c>
    </row>
    <row r="30" spans="1:1">
      <c r="A30" s="1">
        <v>28</v>
      </c>
    </row>
    <row r="31" spans="1:1">
      <c r="A31" s="1">
        <v>29</v>
      </c>
    </row>
    <row r="32" spans="1:1">
      <c r="A32">
        <v>30</v>
      </c>
    </row>
    <row r="33" spans="1:1">
      <c r="A33" s="1">
        <v>31</v>
      </c>
    </row>
    <row r="34" spans="1:1">
      <c r="A34" s="1">
        <v>32</v>
      </c>
    </row>
    <row r="35" spans="1:1">
      <c r="A35" s="1">
        <v>33</v>
      </c>
    </row>
    <row r="36" spans="1:1">
      <c r="A36" s="1">
        <v>34</v>
      </c>
    </row>
    <row r="37" spans="1:1">
      <c r="A37" s="1">
        <v>35</v>
      </c>
    </row>
    <row r="38" spans="1:1">
      <c r="A38">
        <v>36</v>
      </c>
    </row>
    <row r="39" spans="1:1">
      <c r="A39" s="1">
        <v>37</v>
      </c>
    </row>
    <row r="40" spans="1:1">
      <c r="A40" s="1">
        <v>38</v>
      </c>
    </row>
    <row r="41" spans="1:1">
      <c r="A41" s="1">
        <v>39</v>
      </c>
    </row>
    <row r="42" spans="1:1">
      <c r="A42" s="1">
        <v>40</v>
      </c>
    </row>
    <row r="43" spans="1:1">
      <c r="A43" s="1">
        <v>41</v>
      </c>
    </row>
    <row r="44" spans="1:1">
      <c r="A44">
        <v>42</v>
      </c>
    </row>
    <row r="45" spans="1:1">
      <c r="A45" s="1">
        <v>43</v>
      </c>
    </row>
    <row r="46" spans="1:1">
      <c r="A46" s="1">
        <v>44</v>
      </c>
    </row>
    <row r="47" spans="1:1">
      <c r="A47" s="1">
        <v>45</v>
      </c>
    </row>
    <row r="48" spans="1:1">
      <c r="A48" s="1">
        <v>46</v>
      </c>
    </row>
    <row r="49" spans="1:1">
      <c r="A49" s="1">
        <v>47</v>
      </c>
    </row>
    <row r="50" spans="1:1">
      <c r="A50">
        <v>48</v>
      </c>
    </row>
    <row r="51" spans="1:1">
      <c r="A51" s="1">
        <v>49</v>
      </c>
    </row>
    <row r="52" spans="1:1">
      <c r="A52" s="1">
        <v>50</v>
      </c>
    </row>
    <row r="53" spans="1:1">
      <c r="A53" s="1">
        <v>51</v>
      </c>
    </row>
    <row r="54" spans="1:1">
      <c r="A54" s="1">
        <v>52</v>
      </c>
    </row>
    <row r="55" spans="1:1">
      <c r="A55" s="1">
        <v>53</v>
      </c>
    </row>
    <row r="56" spans="1:1">
      <c r="A56">
        <v>54</v>
      </c>
    </row>
    <row r="57" spans="1:1">
      <c r="A57" s="1">
        <v>55</v>
      </c>
    </row>
    <row r="58" spans="1:1">
      <c r="A58" s="1">
        <v>56</v>
      </c>
    </row>
    <row r="59" spans="1:1">
      <c r="A59" s="1">
        <v>57</v>
      </c>
    </row>
    <row r="60" spans="1:1">
      <c r="A60" s="1">
        <v>58</v>
      </c>
    </row>
    <row r="61" spans="1:1">
      <c r="A61" s="1">
        <v>59</v>
      </c>
    </row>
    <row r="62" spans="1:1">
      <c r="A62">
        <v>60</v>
      </c>
    </row>
    <row r="63" spans="1:1">
      <c r="A63" s="1">
        <v>61</v>
      </c>
    </row>
    <row r="64" spans="1:1">
      <c r="A64" s="1">
        <v>62</v>
      </c>
    </row>
    <row r="65" spans="1:1">
      <c r="A65" s="1">
        <v>63</v>
      </c>
    </row>
    <row r="66" spans="1:1">
      <c r="A66" s="1">
        <v>64</v>
      </c>
    </row>
    <row r="67" spans="1:1">
      <c r="A67" s="1">
        <v>65</v>
      </c>
    </row>
    <row r="68" spans="1:1">
      <c r="A68">
        <v>66</v>
      </c>
    </row>
    <row r="69" spans="1:1">
      <c r="A69" s="1">
        <v>67</v>
      </c>
    </row>
    <row r="70" spans="1:1">
      <c r="A70" s="1">
        <v>68</v>
      </c>
    </row>
    <row r="71" spans="1:1">
      <c r="A71" s="1">
        <v>69</v>
      </c>
    </row>
    <row r="72" spans="1:1">
      <c r="A72" s="1">
        <v>70</v>
      </c>
    </row>
    <row r="73" spans="1:1">
      <c r="A73" s="1">
        <v>71</v>
      </c>
    </row>
    <row r="74" spans="1:1">
      <c r="A74">
        <v>72</v>
      </c>
    </row>
    <row r="75" spans="1:1">
      <c r="A75" s="1">
        <v>73</v>
      </c>
    </row>
    <row r="76" spans="1:1">
      <c r="A76" s="1">
        <v>74</v>
      </c>
    </row>
    <row r="77" spans="1:1">
      <c r="A77" s="1">
        <v>75</v>
      </c>
    </row>
    <row r="78" spans="1:1">
      <c r="A78" s="1">
        <v>76</v>
      </c>
    </row>
    <row r="79" spans="1:1">
      <c r="A79" s="1">
        <v>77</v>
      </c>
    </row>
    <row r="80" spans="1:1">
      <c r="A80">
        <v>78</v>
      </c>
    </row>
    <row r="100" spans="2:15" s="1" customFormat="1">
      <c r="B100" s="3" t="s">
        <v>60</v>
      </c>
      <c r="C100" s="3">
        <f>AVERAGE(C3:C90)</f>
        <v>3.4</v>
      </c>
      <c r="D100" s="3"/>
      <c r="E100" s="2">
        <f t="shared" ref="E100:O100" si="0">AVERAGE(E3:E90)</f>
        <v>8.1820000000000004</v>
      </c>
      <c r="F100" s="2">
        <f t="shared" si="0"/>
        <v>9.317499999999999</v>
      </c>
      <c r="G100" s="2">
        <f t="shared" si="0"/>
        <v>8.17</v>
      </c>
      <c r="H100" s="2">
        <f t="shared" si="0"/>
        <v>1.8980000000000001</v>
      </c>
      <c r="I100" s="2">
        <f t="shared" si="0"/>
        <v>22.98</v>
      </c>
      <c r="J100" s="2">
        <f t="shared" si="0"/>
        <v>18.100000000000001</v>
      </c>
      <c r="K100" s="2">
        <f t="shared" si="0"/>
        <v>0.124</v>
      </c>
      <c r="L100" s="2">
        <f t="shared" si="0"/>
        <v>1.4419999999999999</v>
      </c>
      <c r="M100" s="3" t="e">
        <f t="shared" si="0"/>
        <v>#DIV/0!</v>
      </c>
      <c r="N100" s="3" t="e">
        <f t="shared" si="0"/>
        <v>#DIV/0!</v>
      </c>
      <c r="O100" s="3">
        <f t="shared" si="0"/>
        <v>-0.09</v>
      </c>
    </row>
    <row r="101" spans="2:15" s="1" customFormat="1">
      <c r="B101" s="3" t="s">
        <v>61</v>
      </c>
      <c r="C101" s="3">
        <f>COUNT(C3:C90)</f>
        <v>5</v>
      </c>
      <c r="D101" s="3"/>
      <c r="E101" s="2">
        <f t="shared" ref="E101:O101" si="1">COUNT(E3:E90)</f>
        <v>5</v>
      </c>
      <c r="F101" s="2">
        <f t="shared" si="1"/>
        <v>4</v>
      </c>
      <c r="G101" s="2">
        <f t="shared" si="1"/>
        <v>5</v>
      </c>
      <c r="H101" s="2">
        <f t="shared" si="1"/>
        <v>5</v>
      </c>
      <c r="I101" s="2">
        <f t="shared" si="1"/>
        <v>5</v>
      </c>
      <c r="J101" s="2">
        <f t="shared" si="1"/>
        <v>5</v>
      </c>
      <c r="K101" s="2">
        <f t="shared" si="1"/>
        <v>5</v>
      </c>
      <c r="L101" s="2">
        <f t="shared" si="1"/>
        <v>5</v>
      </c>
      <c r="M101" s="3">
        <f t="shared" si="1"/>
        <v>0</v>
      </c>
      <c r="N101" s="3">
        <f t="shared" si="1"/>
        <v>0</v>
      </c>
      <c r="O101" s="3">
        <f t="shared" si="1"/>
        <v>2</v>
      </c>
    </row>
    <row r="102" spans="2:15" s="1" customFormat="1">
      <c r="B102" s="3" t="s">
        <v>62</v>
      </c>
      <c r="C102" s="3">
        <f>STDEV(C3:C83)</f>
        <v>0.54772255750516674</v>
      </c>
      <c r="D102" s="3"/>
      <c r="E102" s="2">
        <f t="shared" ref="E102:O102" si="2">STDEV(E3:E83)</f>
        <v>0.42704800666903953</v>
      </c>
      <c r="F102" s="2">
        <f t="shared" si="2"/>
        <v>0.16820126832656968</v>
      </c>
      <c r="G102" s="2">
        <f t="shared" si="2"/>
        <v>0.88828486421868036</v>
      </c>
      <c r="H102" s="2">
        <f t="shared" si="2"/>
        <v>0.78804822187477874</v>
      </c>
      <c r="I102" s="2">
        <f t="shared" si="2"/>
        <v>0.87005746936624906</v>
      </c>
      <c r="J102" s="2">
        <f t="shared" si="2"/>
        <v>9.0191463010641968</v>
      </c>
      <c r="K102" s="2">
        <f t="shared" si="2"/>
        <v>3.2863353450309982E-2</v>
      </c>
      <c r="L102" s="2">
        <f t="shared" si="2"/>
        <v>0.33685308370267358</v>
      </c>
      <c r="M102" s="3" t="e">
        <f t="shared" si="2"/>
        <v>#DIV/0!</v>
      </c>
      <c r="N102" s="3" t="e">
        <f t="shared" si="2"/>
        <v>#DIV/0!</v>
      </c>
      <c r="O102" s="3">
        <f t="shared" si="2"/>
        <v>0</v>
      </c>
    </row>
  </sheetData>
  <mergeCells count="12">
    <mergeCell ref="K1:K2"/>
    <mergeCell ref="L1:L2"/>
    <mergeCell ref="M1:M2"/>
    <mergeCell ref="N1:N2"/>
    <mergeCell ref="O1:O2"/>
    <mergeCell ref="A1:A2"/>
    <mergeCell ref="I1:J1"/>
    <mergeCell ref="B1:B2"/>
    <mergeCell ref="C1:C2"/>
    <mergeCell ref="D1:D2"/>
    <mergeCell ref="E1:F1"/>
    <mergeCell ref="G1:H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A1:O102"/>
  <sheetViews>
    <sheetView workbookViewId="0">
      <selection activeCell="L12" sqref="B3:L12"/>
    </sheetView>
  </sheetViews>
  <sheetFormatPr defaultRowHeight="12.75"/>
  <sheetData>
    <row r="1" spans="1:15" s="6" customFormat="1" ht="15" customHeight="1">
      <c r="A1" s="114" t="s">
        <v>101</v>
      </c>
      <c r="B1" s="115" t="s">
        <v>27</v>
      </c>
      <c r="C1" s="115" t="s">
        <v>48</v>
      </c>
      <c r="D1" s="115" t="s">
        <v>28</v>
      </c>
      <c r="E1" s="115" t="s">
        <v>32</v>
      </c>
      <c r="F1" s="115"/>
      <c r="G1" s="115" t="s">
        <v>45</v>
      </c>
      <c r="H1" s="115"/>
      <c r="I1" s="116" t="s">
        <v>46</v>
      </c>
      <c r="J1" s="116"/>
      <c r="K1" s="115" t="s">
        <v>49</v>
      </c>
      <c r="L1" s="115" t="s">
        <v>47</v>
      </c>
      <c r="M1" s="115" t="s">
        <v>29</v>
      </c>
      <c r="N1" s="115" t="s">
        <v>31</v>
      </c>
      <c r="O1" s="115" t="s">
        <v>30</v>
      </c>
    </row>
    <row r="2" spans="1:15" s="6" customFormat="1" ht="15">
      <c r="A2" s="114"/>
      <c r="B2" s="115"/>
      <c r="C2" s="115"/>
      <c r="D2" s="115"/>
      <c r="E2" s="9" t="s">
        <v>43</v>
      </c>
      <c r="F2" s="9" t="s">
        <v>44</v>
      </c>
      <c r="G2" s="9" t="s">
        <v>43</v>
      </c>
      <c r="H2" s="9" t="s">
        <v>44</v>
      </c>
      <c r="I2" s="10" t="s">
        <v>43</v>
      </c>
      <c r="J2" s="10" t="s">
        <v>44</v>
      </c>
      <c r="K2" s="115"/>
      <c r="L2" s="115"/>
      <c r="M2" s="115"/>
      <c r="N2" s="115"/>
      <c r="O2" s="115"/>
    </row>
    <row r="3" spans="1:15" s="1" customFormat="1">
      <c r="A3" s="1">
        <v>1</v>
      </c>
      <c r="B3" s="3">
        <v>540</v>
      </c>
      <c r="C3" s="3">
        <v>3</v>
      </c>
      <c r="D3" s="4">
        <v>39161</v>
      </c>
      <c r="E3" s="2">
        <v>8.11</v>
      </c>
      <c r="F3" s="2">
        <v>8.91</v>
      </c>
      <c r="G3" s="2">
        <v>7.9</v>
      </c>
      <c r="H3" s="2">
        <v>1.1100000000000001</v>
      </c>
      <c r="I3" s="7">
        <v>21.5</v>
      </c>
      <c r="J3" s="7">
        <v>22.1</v>
      </c>
      <c r="K3" s="2">
        <v>0.08</v>
      </c>
      <c r="L3" s="2">
        <v>1.04</v>
      </c>
      <c r="M3" s="22"/>
      <c r="N3" s="22"/>
      <c r="O3" s="22">
        <v>-0.09</v>
      </c>
    </row>
    <row r="4" spans="1:15" s="1" customFormat="1">
      <c r="A4" s="1">
        <v>2</v>
      </c>
      <c r="B4" s="3">
        <v>543</v>
      </c>
      <c r="C4" s="3">
        <v>3</v>
      </c>
      <c r="D4" s="4">
        <v>39164</v>
      </c>
      <c r="E4" s="2">
        <v>8</v>
      </c>
      <c r="F4" s="2">
        <v>8.86</v>
      </c>
      <c r="G4" s="2">
        <v>9.2100000000000009</v>
      </c>
      <c r="H4" s="2">
        <v>2.96</v>
      </c>
      <c r="I4" s="7">
        <v>20.6</v>
      </c>
      <c r="J4" s="7">
        <v>21.3</v>
      </c>
      <c r="K4" s="2">
        <v>0.09</v>
      </c>
      <c r="L4" s="2">
        <v>0.76</v>
      </c>
      <c r="M4" s="22"/>
      <c r="N4" s="22"/>
      <c r="O4" s="22">
        <v>-0.09</v>
      </c>
    </row>
    <row r="5" spans="1:15" s="1" customFormat="1">
      <c r="A5" s="1">
        <v>3</v>
      </c>
      <c r="B5" s="3">
        <v>564</v>
      </c>
      <c r="C5" s="3">
        <v>3</v>
      </c>
      <c r="D5" s="4">
        <v>39185</v>
      </c>
      <c r="E5" s="2">
        <v>8.02</v>
      </c>
      <c r="F5" s="2">
        <v>8.76</v>
      </c>
      <c r="G5" s="2">
        <v>8.6</v>
      </c>
      <c r="H5" s="2">
        <v>1.33</v>
      </c>
      <c r="I5" s="7">
        <v>22.4</v>
      </c>
      <c r="J5" s="7">
        <v>22.1</v>
      </c>
      <c r="K5" s="2">
        <v>0.03</v>
      </c>
      <c r="L5" s="2">
        <v>0.91</v>
      </c>
      <c r="M5" s="22"/>
      <c r="N5" s="22"/>
      <c r="O5" s="22"/>
    </row>
    <row r="6" spans="1:15" s="1" customFormat="1">
      <c r="A6" s="1">
        <v>4</v>
      </c>
      <c r="B6" s="3">
        <v>571</v>
      </c>
      <c r="C6" s="3">
        <v>3</v>
      </c>
      <c r="D6" s="4">
        <v>39192</v>
      </c>
      <c r="E6" s="2">
        <v>8.1199999999999992</v>
      </c>
      <c r="F6" s="2">
        <v>8.8000000000000007</v>
      </c>
      <c r="G6" s="2">
        <v>8.5299999999999994</v>
      </c>
      <c r="H6" s="2">
        <v>1.4</v>
      </c>
      <c r="I6" s="7">
        <v>21.55</v>
      </c>
      <c r="J6" s="7">
        <v>22.3</v>
      </c>
      <c r="K6" s="2">
        <v>0.05</v>
      </c>
      <c r="L6" s="2">
        <v>0.72</v>
      </c>
      <c r="M6" s="22"/>
      <c r="N6" s="22"/>
      <c r="O6" s="22"/>
    </row>
    <row r="7" spans="1:15" s="1" customFormat="1">
      <c r="A7" s="1">
        <v>5</v>
      </c>
      <c r="B7" s="3">
        <v>556</v>
      </c>
      <c r="C7" s="3">
        <v>4</v>
      </c>
      <c r="D7" s="4">
        <v>39177</v>
      </c>
      <c r="E7" s="2">
        <v>8.1999999999999993</v>
      </c>
      <c r="F7" s="2"/>
      <c r="G7" s="2">
        <v>8.36</v>
      </c>
      <c r="H7" s="2"/>
      <c r="I7" s="7">
        <v>22.2</v>
      </c>
      <c r="J7" s="7"/>
      <c r="K7" s="2"/>
      <c r="L7" s="2"/>
      <c r="M7" s="22"/>
      <c r="N7" s="22"/>
      <c r="O7" s="22">
        <v>-0.09</v>
      </c>
    </row>
    <row r="8" spans="1:15" s="1" customFormat="1">
      <c r="A8" s="1">
        <v>6</v>
      </c>
      <c r="B8" s="3">
        <v>534</v>
      </c>
      <c r="C8" s="3">
        <v>5</v>
      </c>
      <c r="D8" s="4">
        <v>39155</v>
      </c>
      <c r="E8" s="2">
        <v>8.24</v>
      </c>
      <c r="F8" s="2">
        <v>9.01</v>
      </c>
      <c r="G8" s="2">
        <v>9.16</v>
      </c>
      <c r="H8" s="2">
        <v>1.1100000000000001</v>
      </c>
      <c r="I8" s="7">
        <v>22.3</v>
      </c>
      <c r="J8" s="7">
        <v>22.1</v>
      </c>
      <c r="K8" s="2">
        <v>0.11</v>
      </c>
      <c r="L8" s="2">
        <v>1.05</v>
      </c>
      <c r="M8" s="22"/>
      <c r="N8" s="22"/>
      <c r="O8" s="22">
        <v>-0.09</v>
      </c>
    </row>
    <row r="9" spans="1:15" s="1" customFormat="1">
      <c r="A9" s="1">
        <v>7</v>
      </c>
      <c r="B9" s="3">
        <v>550</v>
      </c>
      <c r="C9" s="3">
        <v>6</v>
      </c>
      <c r="D9" s="4">
        <v>39171</v>
      </c>
      <c r="E9" s="2">
        <v>8.16</v>
      </c>
      <c r="F9" s="2"/>
      <c r="G9" s="2">
        <v>8.36</v>
      </c>
      <c r="H9" s="2"/>
      <c r="I9" s="7">
        <v>22.2</v>
      </c>
      <c r="J9" s="7"/>
      <c r="K9" s="2"/>
      <c r="L9" s="2"/>
      <c r="M9" s="22"/>
      <c r="N9" s="22"/>
      <c r="O9" s="22">
        <v>-0.09</v>
      </c>
    </row>
    <row r="10" spans="1:15">
      <c r="A10" s="1">
        <v>8</v>
      </c>
    </row>
    <row r="11" spans="1:15">
      <c r="A11" s="1">
        <v>9</v>
      </c>
    </row>
    <row r="12" spans="1:15">
      <c r="A12" s="1">
        <v>10</v>
      </c>
    </row>
    <row r="13" spans="1:15">
      <c r="A13" s="1">
        <v>11</v>
      </c>
    </row>
    <row r="14" spans="1:15">
      <c r="A14" s="1">
        <v>12</v>
      </c>
    </row>
    <row r="15" spans="1:15">
      <c r="A15" s="1">
        <v>13</v>
      </c>
    </row>
    <row r="16" spans="1:15">
      <c r="A16" s="1">
        <v>14</v>
      </c>
    </row>
    <row r="17" spans="1:1">
      <c r="A17" s="1">
        <v>15</v>
      </c>
    </row>
    <row r="18" spans="1:1">
      <c r="A18" s="1">
        <v>16</v>
      </c>
    </row>
    <row r="19" spans="1:1">
      <c r="A19" s="1">
        <v>17</v>
      </c>
    </row>
    <row r="20" spans="1:1">
      <c r="A20" s="1">
        <v>18</v>
      </c>
    </row>
    <row r="21" spans="1:1">
      <c r="A21" s="1">
        <v>19</v>
      </c>
    </row>
    <row r="22" spans="1:1">
      <c r="A22" s="1">
        <v>20</v>
      </c>
    </row>
    <row r="23" spans="1:1">
      <c r="A23" s="1">
        <v>21</v>
      </c>
    </row>
    <row r="24" spans="1:1">
      <c r="A24" s="1">
        <v>22</v>
      </c>
    </row>
    <row r="25" spans="1:1">
      <c r="A25" s="1">
        <v>23</v>
      </c>
    </row>
    <row r="26" spans="1:1">
      <c r="A26" s="1">
        <v>24</v>
      </c>
    </row>
    <row r="27" spans="1:1">
      <c r="A27" s="1">
        <v>25</v>
      </c>
    </row>
    <row r="28" spans="1:1">
      <c r="A28" s="1">
        <v>26</v>
      </c>
    </row>
    <row r="29" spans="1:1">
      <c r="A29" s="1">
        <v>27</v>
      </c>
    </row>
    <row r="30" spans="1:1">
      <c r="A30" s="1">
        <v>28</v>
      </c>
    </row>
    <row r="31" spans="1:1">
      <c r="A31" s="1">
        <v>29</v>
      </c>
    </row>
    <row r="32" spans="1:1">
      <c r="A32" s="1">
        <v>30</v>
      </c>
    </row>
    <row r="33" spans="1:1">
      <c r="A33" s="1">
        <v>31</v>
      </c>
    </row>
    <row r="34" spans="1:1">
      <c r="A34" s="1">
        <v>32</v>
      </c>
    </row>
    <row r="35" spans="1:1">
      <c r="A35" s="1">
        <v>33</v>
      </c>
    </row>
    <row r="36" spans="1:1">
      <c r="A36" s="1">
        <v>34</v>
      </c>
    </row>
    <row r="37" spans="1:1">
      <c r="A37" s="1">
        <v>35</v>
      </c>
    </row>
    <row r="38" spans="1:1">
      <c r="A38" s="1">
        <v>36</v>
      </c>
    </row>
    <row r="39" spans="1:1">
      <c r="A39" s="1">
        <v>37</v>
      </c>
    </row>
    <row r="40" spans="1:1">
      <c r="A40" s="1">
        <v>38</v>
      </c>
    </row>
    <row r="41" spans="1:1">
      <c r="A41" s="1">
        <v>39</v>
      </c>
    </row>
    <row r="42" spans="1:1">
      <c r="A42" s="1">
        <v>40</v>
      </c>
    </row>
    <row r="43" spans="1:1">
      <c r="A43" s="1">
        <v>41</v>
      </c>
    </row>
    <row r="44" spans="1:1">
      <c r="A44" s="1">
        <v>42</v>
      </c>
    </row>
    <row r="45" spans="1:1">
      <c r="A45" s="1">
        <v>43</v>
      </c>
    </row>
    <row r="46" spans="1:1">
      <c r="A46" s="1">
        <v>44</v>
      </c>
    </row>
    <row r="47" spans="1:1">
      <c r="A47" s="1">
        <v>45</v>
      </c>
    </row>
    <row r="48" spans="1:1">
      <c r="A48" s="1">
        <v>46</v>
      </c>
    </row>
    <row r="49" spans="1:1">
      <c r="A49" s="1">
        <v>47</v>
      </c>
    </row>
    <row r="50" spans="1:1">
      <c r="A50" s="1">
        <v>48</v>
      </c>
    </row>
    <row r="51" spans="1:1">
      <c r="A51" s="1">
        <v>49</v>
      </c>
    </row>
    <row r="52" spans="1:1">
      <c r="A52" s="1">
        <v>50</v>
      </c>
    </row>
    <row r="53" spans="1:1">
      <c r="A53" s="1">
        <v>51</v>
      </c>
    </row>
    <row r="54" spans="1:1">
      <c r="A54" s="1">
        <v>52</v>
      </c>
    </row>
    <row r="55" spans="1:1">
      <c r="A55" s="1">
        <v>53</v>
      </c>
    </row>
    <row r="56" spans="1:1">
      <c r="A56" s="1">
        <v>54</v>
      </c>
    </row>
    <row r="57" spans="1:1">
      <c r="A57" s="1">
        <v>55</v>
      </c>
    </row>
    <row r="58" spans="1:1">
      <c r="A58" s="1">
        <v>56</v>
      </c>
    </row>
    <row r="59" spans="1:1">
      <c r="A59" s="1">
        <v>57</v>
      </c>
    </row>
    <row r="60" spans="1:1">
      <c r="A60" s="1">
        <v>58</v>
      </c>
    </row>
    <row r="61" spans="1:1">
      <c r="A61" s="1">
        <v>59</v>
      </c>
    </row>
    <row r="62" spans="1:1">
      <c r="A62" s="1">
        <v>60</v>
      </c>
    </row>
    <row r="63" spans="1:1">
      <c r="A63" s="1">
        <v>61</v>
      </c>
    </row>
    <row r="64" spans="1:1">
      <c r="A64" s="1">
        <v>62</v>
      </c>
    </row>
    <row r="65" spans="1:1">
      <c r="A65" s="1">
        <v>63</v>
      </c>
    </row>
    <row r="66" spans="1:1">
      <c r="A66" s="1">
        <v>64</v>
      </c>
    </row>
    <row r="67" spans="1:1">
      <c r="A67" s="1">
        <v>65</v>
      </c>
    </row>
    <row r="68" spans="1:1">
      <c r="A68" s="1">
        <v>66</v>
      </c>
    </row>
    <row r="69" spans="1:1">
      <c r="A69" s="1">
        <v>67</v>
      </c>
    </row>
    <row r="70" spans="1:1">
      <c r="A70" s="1">
        <v>68</v>
      </c>
    </row>
    <row r="71" spans="1:1">
      <c r="A71" s="1">
        <v>69</v>
      </c>
    </row>
    <row r="72" spans="1:1">
      <c r="A72" s="1">
        <v>70</v>
      </c>
    </row>
    <row r="73" spans="1:1">
      <c r="A73" s="1">
        <v>71</v>
      </c>
    </row>
    <row r="74" spans="1:1">
      <c r="A74" s="1">
        <v>72</v>
      </c>
    </row>
    <row r="75" spans="1:1">
      <c r="A75" s="1">
        <v>73</v>
      </c>
    </row>
    <row r="76" spans="1:1">
      <c r="A76" s="1">
        <v>74</v>
      </c>
    </row>
    <row r="77" spans="1:1">
      <c r="A77" s="1">
        <v>75</v>
      </c>
    </row>
    <row r="78" spans="1:1">
      <c r="A78" s="1">
        <v>76</v>
      </c>
    </row>
    <row r="79" spans="1:1">
      <c r="A79" s="1">
        <v>77</v>
      </c>
    </row>
    <row r="80" spans="1:1">
      <c r="A80" s="1">
        <v>78</v>
      </c>
    </row>
    <row r="100" spans="2:15" s="1" customFormat="1">
      <c r="B100" s="3" t="s">
        <v>60</v>
      </c>
      <c r="C100" s="3">
        <f>AVERAGE(C3:C90)</f>
        <v>3.8571428571428572</v>
      </c>
      <c r="D100" s="3"/>
      <c r="E100" s="2">
        <f t="shared" ref="E100:O100" si="0">AVERAGE(E3:E90)</f>
        <v>8.1214285714285719</v>
      </c>
      <c r="F100" s="2">
        <f t="shared" si="0"/>
        <v>8.8679999999999986</v>
      </c>
      <c r="G100" s="2">
        <f t="shared" si="0"/>
        <v>8.588571428571429</v>
      </c>
      <c r="H100" s="2">
        <f t="shared" si="0"/>
        <v>1.5820000000000003</v>
      </c>
      <c r="I100" s="2">
        <f t="shared" si="0"/>
        <v>21.821428571428573</v>
      </c>
      <c r="J100" s="2">
        <f t="shared" si="0"/>
        <v>21.98</v>
      </c>
      <c r="K100" s="2">
        <f t="shared" si="0"/>
        <v>7.1999999999999995E-2</v>
      </c>
      <c r="L100" s="2">
        <f t="shared" si="0"/>
        <v>0.89599999999999991</v>
      </c>
      <c r="M100" s="3" t="e">
        <f t="shared" si="0"/>
        <v>#DIV/0!</v>
      </c>
      <c r="N100" s="3" t="e">
        <f t="shared" si="0"/>
        <v>#DIV/0!</v>
      </c>
      <c r="O100" s="3">
        <f t="shared" si="0"/>
        <v>-0.09</v>
      </c>
    </row>
    <row r="101" spans="2:15" s="1" customFormat="1">
      <c r="B101" s="3" t="s">
        <v>61</v>
      </c>
      <c r="C101" s="3">
        <f>COUNT(C3:C90)</f>
        <v>7</v>
      </c>
      <c r="D101" s="3"/>
      <c r="E101" s="2">
        <f t="shared" ref="E101:O101" si="1">COUNT(E3:E90)</f>
        <v>7</v>
      </c>
      <c r="F101" s="2">
        <f t="shared" si="1"/>
        <v>5</v>
      </c>
      <c r="G101" s="2">
        <f t="shared" si="1"/>
        <v>7</v>
      </c>
      <c r="H101" s="2">
        <f t="shared" si="1"/>
        <v>5</v>
      </c>
      <c r="I101" s="2">
        <f t="shared" si="1"/>
        <v>7</v>
      </c>
      <c r="J101" s="2">
        <f t="shared" si="1"/>
        <v>5</v>
      </c>
      <c r="K101" s="2">
        <f t="shared" si="1"/>
        <v>5</v>
      </c>
      <c r="L101" s="2">
        <f t="shared" si="1"/>
        <v>5</v>
      </c>
      <c r="M101" s="3">
        <f t="shared" si="1"/>
        <v>0</v>
      </c>
      <c r="N101" s="3">
        <f t="shared" si="1"/>
        <v>0</v>
      </c>
      <c r="O101" s="3">
        <f t="shared" si="1"/>
        <v>5</v>
      </c>
    </row>
    <row r="102" spans="2:15" s="1" customFormat="1">
      <c r="B102" s="3" t="s">
        <v>62</v>
      </c>
      <c r="C102" s="3">
        <f>STDEV(C3:C83)</f>
        <v>1.2149857925879122</v>
      </c>
      <c r="D102" s="3"/>
      <c r="E102" s="2">
        <f t="shared" ref="E102:O102" si="2">STDEV(E3:E83)</f>
        <v>8.8398448596599954E-2</v>
      </c>
      <c r="F102" s="2">
        <f t="shared" si="2"/>
        <v>9.782637681116467E-2</v>
      </c>
      <c r="G102" s="2">
        <f t="shared" si="2"/>
        <v>0.46455816182076271</v>
      </c>
      <c r="H102" s="2">
        <f t="shared" si="2"/>
        <v>0.78119779825598545</v>
      </c>
      <c r="I102" s="2">
        <f t="shared" si="2"/>
        <v>0.64798221609929341</v>
      </c>
      <c r="J102" s="2">
        <f t="shared" si="2"/>
        <v>0.38987177379235871</v>
      </c>
      <c r="K102" s="2">
        <f t="shared" si="2"/>
        <v>3.1937438845342628E-2</v>
      </c>
      <c r="L102" s="2">
        <f t="shared" si="2"/>
        <v>0.15339491516996343</v>
      </c>
      <c r="M102" s="3" t="e">
        <f t="shared" si="2"/>
        <v>#DIV/0!</v>
      </c>
      <c r="N102" s="3" t="e">
        <f t="shared" si="2"/>
        <v>#DIV/0!</v>
      </c>
      <c r="O102" s="3">
        <f t="shared" si="2"/>
        <v>0</v>
      </c>
    </row>
  </sheetData>
  <mergeCells count="12">
    <mergeCell ref="K1:K2"/>
    <mergeCell ref="L1:L2"/>
    <mergeCell ref="M1:M2"/>
    <mergeCell ref="N1:N2"/>
    <mergeCell ref="O1:O2"/>
    <mergeCell ref="A1:A2"/>
    <mergeCell ref="I1:J1"/>
    <mergeCell ref="B1:B2"/>
    <mergeCell ref="C1:C2"/>
    <mergeCell ref="D1:D2"/>
    <mergeCell ref="E1:F1"/>
    <mergeCell ref="G1:H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70C0"/>
  </sheetPr>
  <dimension ref="A1:O102"/>
  <sheetViews>
    <sheetView workbookViewId="0">
      <selection activeCell="L11" sqref="B3:L11"/>
    </sheetView>
  </sheetViews>
  <sheetFormatPr defaultRowHeight="12.75"/>
  <sheetData>
    <row r="1" spans="1:15" s="6" customFormat="1" ht="15" customHeight="1">
      <c r="A1" s="114" t="s">
        <v>101</v>
      </c>
      <c r="B1" s="115" t="s">
        <v>27</v>
      </c>
      <c r="C1" s="115" t="s">
        <v>48</v>
      </c>
      <c r="D1" s="115" t="s">
        <v>28</v>
      </c>
      <c r="E1" s="115" t="s">
        <v>32</v>
      </c>
      <c r="F1" s="115"/>
      <c r="G1" s="115" t="s">
        <v>45</v>
      </c>
      <c r="H1" s="115"/>
      <c r="I1" s="116" t="s">
        <v>46</v>
      </c>
      <c r="J1" s="116"/>
      <c r="K1" s="115" t="s">
        <v>49</v>
      </c>
      <c r="L1" s="115" t="s">
        <v>47</v>
      </c>
      <c r="M1" s="115" t="s">
        <v>29</v>
      </c>
      <c r="N1" s="115" t="s">
        <v>31</v>
      </c>
      <c r="O1" s="115" t="s">
        <v>30</v>
      </c>
    </row>
    <row r="2" spans="1:15" s="6" customFormat="1" ht="15">
      <c r="A2" s="114"/>
      <c r="B2" s="115"/>
      <c r="C2" s="115"/>
      <c r="D2" s="115"/>
      <c r="E2" s="9" t="s">
        <v>43</v>
      </c>
      <c r="F2" s="9" t="s">
        <v>44</v>
      </c>
      <c r="G2" s="9" t="s">
        <v>43</v>
      </c>
      <c r="H2" s="9" t="s">
        <v>44</v>
      </c>
      <c r="I2" s="10" t="s">
        <v>43</v>
      </c>
      <c r="J2" s="10" t="s">
        <v>44</v>
      </c>
      <c r="K2" s="115"/>
      <c r="L2" s="115"/>
      <c r="M2" s="115"/>
      <c r="N2" s="115"/>
      <c r="O2" s="115"/>
    </row>
    <row r="3" spans="1:15" s="1" customFormat="1">
      <c r="A3" s="1">
        <v>1</v>
      </c>
      <c r="B3" s="3">
        <v>578</v>
      </c>
      <c r="C3" s="3">
        <v>3</v>
      </c>
      <c r="D3" s="4">
        <v>39199</v>
      </c>
      <c r="E3" s="2">
        <v>8.1199999999999992</v>
      </c>
      <c r="F3" s="2">
        <v>8.66</v>
      </c>
      <c r="G3" s="2">
        <v>8</v>
      </c>
      <c r="H3" s="2">
        <v>0.63</v>
      </c>
      <c r="I3" s="7">
        <v>22.7</v>
      </c>
      <c r="J3" s="7">
        <v>22.2</v>
      </c>
      <c r="K3" s="2">
        <v>0.11</v>
      </c>
      <c r="L3" s="2">
        <v>1.51</v>
      </c>
      <c r="M3" s="22"/>
      <c r="N3" s="22"/>
      <c r="O3" s="22">
        <v>155.09399999999999</v>
      </c>
    </row>
    <row r="4" spans="1:15" s="1" customFormat="1">
      <c r="A4" s="1">
        <v>2</v>
      </c>
      <c r="B4" s="3">
        <v>585</v>
      </c>
      <c r="C4" s="3">
        <v>3</v>
      </c>
      <c r="D4" s="4">
        <v>39206</v>
      </c>
      <c r="E4" s="2">
        <v>8.18</v>
      </c>
      <c r="F4" s="2">
        <v>8.7799999999999994</v>
      </c>
      <c r="G4" s="2">
        <v>8.4</v>
      </c>
      <c r="H4" s="2">
        <v>0.62</v>
      </c>
      <c r="I4" s="7">
        <v>23</v>
      </c>
      <c r="J4" s="7">
        <v>22.2</v>
      </c>
      <c r="K4" s="2">
        <v>0.08</v>
      </c>
      <c r="L4" s="2">
        <v>1.29</v>
      </c>
      <c r="M4" s="22"/>
      <c r="N4" s="22"/>
      <c r="O4" s="22">
        <v>152.07499999999999</v>
      </c>
    </row>
    <row r="5" spans="1:15" s="1" customFormat="1">
      <c r="A5" s="1">
        <v>3</v>
      </c>
      <c r="B5" s="3">
        <v>592</v>
      </c>
      <c r="C5" s="3">
        <v>3</v>
      </c>
      <c r="D5" s="4">
        <v>39213</v>
      </c>
      <c r="E5" s="2">
        <v>8.1199999999999992</v>
      </c>
      <c r="F5" s="2">
        <v>8.7799999999999994</v>
      </c>
      <c r="G5" s="2">
        <v>8.4499999999999993</v>
      </c>
      <c r="H5" s="2">
        <v>0.38</v>
      </c>
      <c r="I5" s="7">
        <v>23.5</v>
      </c>
      <c r="J5" s="7">
        <v>23.2</v>
      </c>
      <c r="K5" s="2">
        <v>0</v>
      </c>
      <c r="L5" s="2">
        <v>1.3</v>
      </c>
      <c r="M5" s="22"/>
      <c r="N5" s="22"/>
      <c r="O5" s="22">
        <v>154.61099999999999</v>
      </c>
    </row>
    <row r="6" spans="1:15" s="1" customFormat="1">
      <c r="A6" s="1">
        <v>4</v>
      </c>
      <c r="B6" s="3">
        <v>599</v>
      </c>
      <c r="C6" s="3">
        <v>3</v>
      </c>
      <c r="D6" s="4">
        <v>39220</v>
      </c>
      <c r="E6" s="8" t="s">
        <v>55</v>
      </c>
      <c r="F6" s="2">
        <v>8.7899999999999991</v>
      </c>
      <c r="G6" s="2">
        <v>7.99</v>
      </c>
      <c r="H6" s="2">
        <v>0.77</v>
      </c>
      <c r="I6" s="7">
        <v>22.1</v>
      </c>
      <c r="J6" s="7">
        <v>22.5</v>
      </c>
      <c r="K6" s="2">
        <v>0</v>
      </c>
      <c r="L6" s="2">
        <v>1.02</v>
      </c>
      <c r="M6" s="22"/>
      <c r="N6" s="22"/>
      <c r="O6" s="22">
        <v>156.43899999999999</v>
      </c>
    </row>
    <row r="7" spans="1:15" s="1" customFormat="1">
      <c r="A7" s="1">
        <v>5</v>
      </c>
      <c r="B7" s="3">
        <v>613</v>
      </c>
      <c r="C7" s="3">
        <v>3</v>
      </c>
      <c r="D7" s="4">
        <v>39234</v>
      </c>
      <c r="E7" s="2">
        <v>8.1300000000000008</v>
      </c>
      <c r="F7" s="2">
        <v>8.6999999999999993</v>
      </c>
      <c r="G7" s="2">
        <v>7.65</v>
      </c>
      <c r="H7" s="2">
        <v>1.1000000000000001</v>
      </c>
      <c r="I7" s="7">
        <v>23.5</v>
      </c>
      <c r="J7" s="7">
        <v>23.6</v>
      </c>
      <c r="K7" s="2">
        <v>0</v>
      </c>
      <c r="L7" s="2">
        <v>0.89</v>
      </c>
      <c r="M7" s="22"/>
      <c r="N7" s="22"/>
      <c r="O7" s="22"/>
    </row>
    <row r="8" spans="1:15" s="1" customFormat="1">
      <c r="A8" s="1">
        <v>6</v>
      </c>
      <c r="B8" s="3">
        <v>605</v>
      </c>
      <c r="C8" s="3">
        <v>5</v>
      </c>
      <c r="D8" s="4">
        <v>39226</v>
      </c>
      <c r="E8" s="2">
        <v>8.1</v>
      </c>
      <c r="F8" s="2"/>
      <c r="G8" s="2">
        <v>7.81</v>
      </c>
      <c r="H8" s="2"/>
      <c r="I8" s="7">
        <v>23.2</v>
      </c>
      <c r="J8" s="7"/>
      <c r="K8" s="2"/>
      <c r="L8" s="2"/>
      <c r="M8" s="22"/>
      <c r="N8" s="22"/>
      <c r="O8" s="22"/>
    </row>
    <row r="9" spans="1:15">
      <c r="A9" s="1">
        <v>7</v>
      </c>
    </row>
    <row r="10" spans="1:15">
      <c r="A10" s="1">
        <v>8</v>
      </c>
    </row>
    <row r="11" spans="1:15">
      <c r="A11" s="1">
        <v>9</v>
      </c>
    </row>
    <row r="12" spans="1:15">
      <c r="A12" s="1">
        <v>10</v>
      </c>
    </row>
    <row r="13" spans="1:15">
      <c r="A13" s="1">
        <v>11</v>
      </c>
    </row>
    <row r="14" spans="1:15">
      <c r="A14" s="1">
        <v>12</v>
      </c>
    </row>
    <row r="15" spans="1:15">
      <c r="A15" s="1">
        <v>13</v>
      </c>
    </row>
    <row r="16" spans="1:15">
      <c r="A16" s="1">
        <v>14</v>
      </c>
    </row>
    <row r="17" spans="1:1">
      <c r="A17" s="1">
        <v>15</v>
      </c>
    </row>
    <row r="18" spans="1:1">
      <c r="A18" s="1">
        <v>16</v>
      </c>
    </row>
    <row r="19" spans="1:1">
      <c r="A19" s="1">
        <v>17</v>
      </c>
    </row>
    <row r="20" spans="1:1">
      <c r="A20" s="1">
        <v>18</v>
      </c>
    </row>
    <row r="21" spans="1:1">
      <c r="A21" s="1">
        <v>19</v>
      </c>
    </row>
    <row r="22" spans="1:1">
      <c r="A22" s="1">
        <v>20</v>
      </c>
    </row>
    <row r="23" spans="1:1">
      <c r="A23" s="1">
        <v>21</v>
      </c>
    </row>
    <row r="24" spans="1:1">
      <c r="A24" s="1">
        <v>22</v>
      </c>
    </row>
    <row r="25" spans="1:1">
      <c r="A25" s="1">
        <v>23</v>
      </c>
    </row>
    <row r="26" spans="1:1">
      <c r="A26" s="1">
        <v>24</v>
      </c>
    </row>
    <row r="27" spans="1:1">
      <c r="A27" s="1">
        <v>25</v>
      </c>
    </row>
    <row r="28" spans="1:1">
      <c r="A28" s="1">
        <v>26</v>
      </c>
    </row>
    <row r="29" spans="1:1">
      <c r="A29" s="1">
        <v>27</v>
      </c>
    </row>
    <row r="30" spans="1:1">
      <c r="A30" s="1">
        <v>28</v>
      </c>
    </row>
    <row r="31" spans="1:1">
      <c r="A31" s="1">
        <v>29</v>
      </c>
    </row>
    <row r="32" spans="1:1">
      <c r="A32" s="1">
        <v>30</v>
      </c>
    </row>
    <row r="33" spans="1:1">
      <c r="A33" s="1">
        <v>31</v>
      </c>
    </row>
    <row r="34" spans="1:1">
      <c r="A34" s="1">
        <v>32</v>
      </c>
    </row>
    <row r="35" spans="1:1">
      <c r="A35" s="1">
        <v>33</v>
      </c>
    </row>
    <row r="36" spans="1:1">
      <c r="A36" s="1">
        <v>34</v>
      </c>
    </row>
    <row r="37" spans="1:1">
      <c r="A37" s="1">
        <v>35</v>
      </c>
    </row>
    <row r="38" spans="1:1">
      <c r="A38" s="1">
        <v>36</v>
      </c>
    </row>
    <row r="39" spans="1:1">
      <c r="A39" s="1">
        <v>37</v>
      </c>
    </row>
    <row r="40" spans="1:1">
      <c r="A40" s="1">
        <v>38</v>
      </c>
    </row>
    <row r="41" spans="1:1">
      <c r="A41" s="1">
        <v>39</v>
      </c>
    </row>
    <row r="42" spans="1:1">
      <c r="A42" s="1">
        <v>40</v>
      </c>
    </row>
    <row r="43" spans="1:1">
      <c r="A43" s="1">
        <v>41</v>
      </c>
    </row>
    <row r="44" spans="1:1">
      <c r="A44" s="1">
        <v>42</v>
      </c>
    </row>
    <row r="45" spans="1:1">
      <c r="A45" s="1">
        <v>43</v>
      </c>
    </row>
    <row r="46" spans="1:1">
      <c r="A46" s="1">
        <v>44</v>
      </c>
    </row>
    <row r="47" spans="1:1">
      <c r="A47" s="1">
        <v>45</v>
      </c>
    </row>
    <row r="48" spans="1:1">
      <c r="A48" s="1">
        <v>46</v>
      </c>
    </row>
    <row r="49" spans="1:1">
      <c r="A49" s="1">
        <v>47</v>
      </c>
    </row>
    <row r="50" spans="1:1">
      <c r="A50" s="1">
        <v>48</v>
      </c>
    </row>
    <row r="51" spans="1:1">
      <c r="A51" s="1">
        <v>49</v>
      </c>
    </row>
    <row r="52" spans="1:1">
      <c r="A52" s="1">
        <v>50</v>
      </c>
    </row>
    <row r="53" spans="1:1">
      <c r="A53" s="1">
        <v>51</v>
      </c>
    </row>
    <row r="54" spans="1:1">
      <c r="A54" s="1">
        <v>52</v>
      </c>
    </row>
    <row r="55" spans="1:1">
      <c r="A55" s="1">
        <v>53</v>
      </c>
    </row>
    <row r="56" spans="1:1">
      <c r="A56" s="1">
        <v>54</v>
      </c>
    </row>
    <row r="57" spans="1:1">
      <c r="A57" s="1">
        <v>55</v>
      </c>
    </row>
    <row r="58" spans="1:1">
      <c r="A58" s="1">
        <v>56</v>
      </c>
    </row>
    <row r="59" spans="1:1">
      <c r="A59" s="1">
        <v>57</v>
      </c>
    </row>
    <row r="60" spans="1:1">
      <c r="A60" s="1">
        <v>58</v>
      </c>
    </row>
    <row r="61" spans="1:1">
      <c r="A61" s="1">
        <v>59</v>
      </c>
    </row>
    <row r="62" spans="1:1">
      <c r="A62" s="1">
        <v>60</v>
      </c>
    </row>
    <row r="63" spans="1:1">
      <c r="A63" s="1">
        <v>61</v>
      </c>
    </row>
    <row r="64" spans="1:1">
      <c r="A64" s="1">
        <v>62</v>
      </c>
    </row>
    <row r="65" spans="1:1">
      <c r="A65" s="1">
        <v>63</v>
      </c>
    </row>
    <row r="66" spans="1:1">
      <c r="A66" s="1">
        <v>64</v>
      </c>
    </row>
    <row r="67" spans="1:1">
      <c r="A67" s="1">
        <v>65</v>
      </c>
    </row>
    <row r="68" spans="1:1">
      <c r="A68" s="1">
        <v>66</v>
      </c>
    </row>
    <row r="69" spans="1:1">
      <c r="A69" s="1">
        <v>67</v>
      </c>
    </row>
    <row r="70" spans="1:1">
      <c r="A70" s="1">
        <v>68</v>
      </c>
    </row>
    <row r="71" spans="1:1">
      <c r="A71" s="1">
        <v>69</v>
      </c>
    </row>
    <row r="72" spans="1:1">
      <c r="A72" s="1">
        <v>70</v>
      </c>
    </row>
    <row r="73" spans="1:1">
      <c r="A73" s="1">
        <v>71</v>
      </c>
    </row>
    <row r="74" spans="1:1">
      <c r="A74" s="1">
        <v>72</v>
      </c>
    </row>
    <row r="75" spans="1:1">
      <c r="A75" s="1">
        <v>73</v>
      </c>
    </row>
    <row r="76" spans="1:1">
      <c r="A76" s="1">
        <v>74</v>
      </c>
    </row>
    <row r="77" spans="1:1">
      <c r="A77" s="1">
        <v>75</v>
      </c>
    </row>
    <row r="78" spans="1:1">
      <c r="A78" s="1">
        <v>76</v>
      </c>
    </row>
    <row r="79" spans="1:1">
      <c r="A79" s="1">
        <v>77</v>
      </c>
    </row>
    <row r="80" spans="1:1">
      <c r="A80" s="1">
        <v>78</v>
      </c>
    </row>
    <row r="100" spans="2:15" s="1" customFormat="1">
      <c r="B100" s="3" t="s">
        <v>60</v>
      </c>
      <c r="C100" s="3">
        <f>AVERAGE(C3:C90)</f>
        <v>3.3333333333333335</v>
      </c>
      <c r="D100" s="3"/>
      <c r="E100" s="2">
        <f t="shared" ref="E100:O100" si="0">AVERAGE(E3:E90)</f>
        <v>8.129999999999999</v>
      </c>
      <c r="F100" s="2">
        <f t="shared" si="0"/>
        <v>8.7419999999999991</v>
      </c>
      <c r="G100" s="2">
        <f t="shared" si="0"/>
        <v>8.0499999999999989</v>
      </c>
      <c r="H100" s="2">
        <f t="shared" si="0"/>
        <v>0.7</v>
      </c>
      <c r="I100" s="2">
        <f t="shared" si="0"/>
        <v>23</v>
      </c>
      <c r="J100" s="2">
        <f t="shared" si="0"/>
        <v>22.74</v>
      </c>
      <c r="K100" s="2">
        <f t="shared" si="0"/>
        <v>3.7999999999999999E-2</v>
      </c>
      <c r="L100" s="2">
        <f t="shared" si="0"/>
        <v>1.2019999999999997</v>
      </c>
      <c r="M100" s="3" t="e">
        <f t="shared" si="0"/>
        <v>#DIV/0!</v>
      </c>
      <c r="N100" s="3" t="e">
        <f t="shared" si="0"/>
        <v>#DIV/0!</v>
      </c>
      <c r="O100" s="3">
        <f t="shared" si="0"/>
        <v>154.55474999999998</v>
      </c>
    </row>
    <row r="101" spans="2:15" s="1" customFormat="1">
      <c r="B101" s="3" t="s">
        <v>61</v>
      </c>
      <c r="C101" s="3">
        <f>COUNT(C3:C90)</f>
        <v>6</v>
      </c>
      <c r="D101" s="3"/>
      <c r="E101" s="2">
        <f t="shared" ref="E101:O101" si="1">COUNT(E3:E90)</f>
        <v>5</v>
      </c>
      <c r="F101" s="2">
        <f t="shared" si="1"/>
        <v>5</v>
      </c>
      <c r="G101" s="2">
        <f t="shared" si="1"/>
        <v>6</v>
      </c>
      <c r="H101" s="2">
        <f t="shared" si="1"/>
        <v>5</v>
      </c>
      <c r="I101" s="2">
        <f t="shared" si="1"/>
        <v>6</v>
      </c>
      <c r="J101" s="2">
        <f t="shared" si="1"/>
        <v>5</v>
      </c>
      <c r="K101" s="2">
        <f t="shared" si="1"/>
        <v>5</v>
      </c>
      <c r="L101" s="2">
        <f t="shared" si="1"/>
        <v>5</v>
      </c>
      <c r="M101" s="3">
        <f t="shared" si="1"/>
        <v>0</v>
      </c>
      <c r="N101" s="3">
        <f t="shared" si="1"/>
        <v>0</v>
      </c>
      <c r="O101" s="3">
        <f t="shared" si="1"/>
        <v>4</v>
      </c>
    </row>
    <row r="102" spans="2:15" s="1" customFormat="1">
      <c r="B102" s="3" t="s">
        <v>62</v>
      </c>
      <c r="C102" s="3">
        <f>STDEV(C3:C83)</f>
        <v>0.81649658092772548</v>
      </c>
      <c r="D102" s="3"/>
      <c r="E102" s="2">
        <f t="shared" ref="E102:O102" si="2">STDEV(E3:E83)</f>
        <v>3.0000000000000103E-2</v>
      </c>
      <c r="F102" s="2">
        <f t="shared" si="2"/>
        <v>5.8480766068853475E-2</v>
      </c>
      <c r="G102" s="2">
        <f t="shared" si="2"/>
        <v>0.31818233766191345</v>
      </c>
      <c r="H102" s="2">
        <f t="shared" si="2"/>
        <v>0.26391286440793293</v>
      </c>
      <c r="I102" s="2">
        <f t="shared" si="2"/>
        <v>0.536656314599949</v>
      </c>
      <c r="J102" s="2">
        <f t="shared" si="2"/>
        <v>0.63087241182350084</v>
      </c>
      <c r="K102" s="2">
        <f t="shared" si="2"/>
        <v>5.3103672189407009E-2</v>
      </c>
      <c r="L102" s="2">
        <f t="shared" si="2"/>
        <v>0.24631280924872925</v>
      </c>
      <c r="M102" s="3" t="e">
        <f t="shared" si="2"/>
        <v>#DIV/0!</v>
      </c>
      <c r="N102" s="3" t="e">
        <f t="shared" si="2"/>
        <v>#DIV/0!</v>
      </c>
      <c r="O102" s="3">
        <f t="shared" si="2"/>
        <v>1.8251495600817687</v>
      </c>
    </row>
  </sheetData>
  <mergeCells count="12">
    <mergeCell ref="K1:K2"/>
    <mergeCell ref="L1:L2"/>
    <mergeCell ref="M1:M2"/>
    <mergeCell ref="N1:N2"/>
    <mergeCell ref="O1:O2"/>
    <mergeCell ref="A1:A2"/>
    <mergeCell ref="I1:J1"/>
    <mergeCell ref="B1:B2"/>
    <mergeCell ref="C1:C2"/>
    <mergeCell ref="D1:D2"/>
    <mergeCell ref="E1:F1"/>
    <mergeCell ref="G1:H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2060"/>
  </sheetPr>
  <dimension ref="A1:P102"/>
  <sheetViews>
    <sheetView workbookViewId="0">
      <selection activeCell="L36" sqref="B3:L36"/>
    </sheetView>
  </sheetViews>
  <sheetFormatPr defaultRowHeight="12.75"/>
  <sheetData>
    <row r="1" spans="1:16" s="6" customFormat="1" ht="15" customHeight="1">
      <c r="A1" s="114" t="s">
        <v>101</v>
      </c>
      <c r="B1" s="115" t="s">
        <v>27</v>
      </c>
      <c r="C1" s="115" t="s">
        <v>48</v>
      </c>
      <c r="D1" s="115" t="s">
        <v>28</v>
      </c>
      <c r="E1" s="115" t="s">
        <v>32</v>
      </c>
      <c r="F1" s="115"/>
      <c r="G1" s="115" t="s">
        <v>45</v>
      </c>
      <c r="H1" s="115"/>
      <c r="I1" s="116" t="s">
        <v>46</v>
      </c>
      <c r="J1" s="116"/>
      <c r="K1" s="115" t="s">
        <v>49</v>
      </c>
      <c r="L1" s="115" t="s">
        <v>47</v>
      </c>
      <c r="M1" s="115" t="s">
        <v>29</v>
      </c>
      <c r="N1" s="115" t="s">
        <v>31</v>
      </c>
      <c r="O1" s="115" t="s">
        <v>30</v>
      </c>
    </row>
    <row r="2" spans="1:16" s="6" customFormat="1" ht="15">
      <c r="A2" s="114"/>
      <c r="B2" s="115"/>
      <c r="C2" s="115"/>
      <c r="D2" s="115"/>
      <c r="E2" s="9" t="s">
        <v>43</v>
      </c>
      <c r="F2" s="9" t="s">
        <v>44</v>
      </c>
      <c r="G2" s="9" t="s">
        <v>43</v>
      </c>
      <c r="H2" s="9" t="s">
        <v>44</v>
      </c>
      <c r="I2" s="10" t="s">
        <v>43</v>
      </c>
      <c r="J2" s="10" t="s">
        <v>44</v>
      </c>
      <c r="K2" s="115"/>
      <c r="L2" s="115"/>
      <c r="M2" s="115"/>
      <c r="N2" s="115"/>
      <c r="O2" s="115"/>
    </row>
    <row r="3" spans="1:16" s="1" customFormat="1">
      <c r="A3" s="1">
        <v>1</v>
      </c>
      <c r="B3" s="3">
        <v>620</v>
      </c>
      <c r="C3" s="3">
        <v>3</v>
      </c>
      <c r="D3" s="4">
        <v>39241</v>
      </c>
      <c r="E3" s="2">
        <v>8.17</v>
      </c>
      <c r="F3" s="2">
        <v>8.82</v>
      </c>
      <c r="G3" s="2">
        <v>8.36</v>
      </c>
      <c r="H3" s="2">
        <v>1.96</v>
      </c>
      <c r="I3" s="7">
        <v>23.3</v>
      </c>
      <c r="J3" s="7">
        <v>22.7</v>
      </c>
      <c r="K3" s="2">
        <v>0.09</v>
      </c>
      <c r="L3" s="2">
        <v>2.06</v>
      </c>
      <c r="M3" s="22"/>
      <c r="N3" s="22"/>
      <c r="O3" s="22"/>
    </row>
    <row r="4" spans="1:16" s="1" customFormat="1">
      <c r="A4" s="1">
        <v>2</v>
      </c>
      <c r="B4" s="3">
        <v>623</v>
      </c>
      <c r="C4" s="3">
        <v>3</v>
      </c>
      <c r="D4" s="4">
        <v>39244</v>
      </c>
      <c r="E4" s="2">
        <v>9.43</v>
      </c>
      <c r="F4" s="2">
        <v>9.41</v>
      </c>
      <c r="G4" s="2">
        <v>11.07</v>
      </c>
      <c r="H4" s="2">
        <v>1.67</v>
      </c>
      <c r="I4" s="7">
        <v>23.9</v>
      </c>
      <c r="J4" s="7">
        <v>22.5</v>
      </c>
      <c r="K4" s="2">
        <v>0.28000000000000003</v>
      </c>
      <c r="L4" s="2">
        <v>3.12</v>
      </c>
      <c r="M4" s="22"/>
      <c r="N4" s="22"/>
      <c r="O4" s="22"/>
    </row>
    <row r="5" spans="1:16" s="1" customFormat="1">
      <c r="A5" s="1">
        <v>3</v>
      </c>
      <c r="B5" s="3">
        <v>690</v>
      </c>
      <c r="C5" s="3">
        <v>3</v>
      </c>
      <c r="D5" s="4">
        <v>39311</v>
      </c>
      <c r="E5" s="2">
        <v>7.33</v>
      </c>
      <c r="F5" s="2">
        <v>8.23</v>
      </c>
      <c r="G5" s="2">
        <v>6.68</v>
      </c>
      <c r="H5" s="2">
        <v>1.32</v>
      </c>
      <c r="I5" s="7">
        <v>24.6</v>
      </c>
      <c r="J5" s="7">
        <v>23.6</v>
      </c>
      <c r="K5" s="2">
        <v>0.1</v>
      </c>
      <c r="L5" s="2">
        <v>1.3</v>
      </c>
      <c r="M5" s="22"/>
      <c r="N5" s="22"/>
      <c r="O5" s="22">
        <v>158.73400000000001</v>
      </c>
    </row>
    <row r="6" spans="1:16" s="1" customFormat="1">
      <c r="A6" s="1">
        <v>4</v>
      </c>
      <c r="B6" s="3">
        <v>697</v>
      </c>
      <c r="C6" s="3">
        <v>3</v>
      </c>
      <c r="D6" s="4">
        <v>39318</v>
      </c>
      <c r="E6" s="2">
        <v>7.59</v>
      </c>
      <c r="F6" s="2">
        <v>8.76</v>
      </c>
      <c r="G6" s="2">
        <v>7.11</v>
      </c>
      <c r="H6" s="2">
        <v>1.32</v>
      </c>
      <c r="I6" s="7">
        <v>24.3</v>
      </c>
      <c r="J6" s="7">
        <v>22.9</v>
      </c>
      <c r="K6" s="2">
        <v>0.05</v>
      </c>
      <c r="L6" s="2">
        <v>1.02</v>
      </c>
      <c r="M6" s="22"/>
      <c r="N6" s="22"/>
      <c r="O6" s="22">
        <v>150.96899999999999</v>
      </c>
    </row>
    <row r="7" spans="1:16" s="1" customFormat="1">
      <c r="A7" s="1">
        <v>5</v>
      </c>
      <c r="B7" s="3">
        <v>718</v>
      </c>
      <c r="C7" s="3">
        <v>3</v>
      </c>
      <c r="D7" s="4">
        <v>39339</v>
      </c>
      <c r="E7" s="2">
        <v>7.67</v>
      </c>
      <c r="F7" s="2">
        <v>7.89</v>
      </c>
      <c r="G7" s="2">
        <v>7.26</v>
      </c>
      <c r="H7" s="2">
        <v>1.97</v>
      </c>
      <c r="I7" s="7">
        <v>25.1</v>
      </c>
      <c r="J7" s="7">
        <v>23.3</v>
      </c>
      <c r="K7" s="2">
        <v>0.09</v>
      </c>
      <c r="L7" s="2">
        <v>2.95</v>
      </c>
      <c r="M7" s="22"/>
      <c r="N7" s="22"/>
      <c r="O7" s="22">
        <v>160.839</v>
      </c>
    </row>
    <row r="8" spans="1:16" s="1" customFormat="1">
      <c r="A8" s="1">
        <v>6</v>
      </c>
      <c r="B8" s="3">
        <v>725</v>
      </c>
      <c r="C8" s="3">
        <v>3</v>
      </c>
      <c r="D8" s="4">
        <v>39346</v>
      </c>
      <c r="E8" s="2">
        <v>7.87</v>
      </c>
      <c r="F8" s="2">
        <v>9.18</v>
      </c>
      <c r="G8" s="2">
        <v>8.8000000000000007</v>
      </c>
      <c r="H8" s="2"/>
      <c r="I8" s="7">
        <v>24</v>
      </c>
      <c r="J8" s="7"/>
      <c r="K8" s="2">
        <v>0.09</v>
      </c>
      <c r="L8" s="2">
        <v>0.89</v>
      </c>
      <c r="M8" s="22"/>
      <c r="N8" s="22"/>
      <c r="O8" s="22">
        <v>157.18199999999999</v>
      </c>
    </row>
    <row r="9" spans="1:16" s="1" customFormat="1">
      <c r="A9" s="1">
        <v>7</v>
      </c>
      <c r="B9" s="3">
        <v>732</v>
      </c>
      <c r="C9" s="3">
        <v>3</v>
      </c>
      <c r="D9" s="4">
        <v>39353</v>
      </c>
      <c r="E9" s="2">
        <v>7.87</v>
      </c>
      <c r="F9" s="2">
        <v>9.1</v>
      </c>
      <c r="G9" s="2">
        <v>11.26</v>
      </c>
      <c r="H9" s="2">
        <v>1.32</v>
      </c>
      <c r="I9" s="7">
        <v>24</v>
      </c>
      <c r="J9" s="7">
        <v>22.5</v>
      </c>
      <c r="K9" s="2">
        <v>7.0000000000000007E-2</v>
      </c>
      <c r="L9" s="2">
        <v>1.03</v>
      </c>
      <c r="M9" s="22"/>
      <c r="N9" s="22"/>
      <c r="O9" s="22">
        <v>154.67500000000001</v>
      </c>
      <c r="P9" s="2"/>
    </row>
    <row r="10" spans="1:16" s="1" customFormat="1">
      <c r="A10" s="1">
        <v>8</v>
      </c>
      <c r="B10" s="3">
        <v>746</v>
      </c>
      <c r="C10" s="3">
        <v>3</v>
      </c>
      <c r="D10" s="4">
        <v>39367</v>
      </c>
      <c r="E10" s="2">
        <v>7.69</v>
      </c>
      <c r="F10" s="2">
        <v>9.17</v>
      </c>
      <c r="G10" s="2">
        <v>9.3699999999999992</v>
      </c>
      <c r="H10" s="2">
        <v>1.9</v>
      </c>
      <c r="I10" s="7">
        <v>24</v>
      </c>
      <c r="J10" s="7">
        <v>22.9</v>
      </c>
      <c r="K10" s="2">
        <v>0.11</v>
      </c>
      <c r="L10" s="2">
        <v>0.35</v>
      </c>
      <c r="M10" s="22"/>
      <c r="N10" s="22"/>
      <c r="O10" s="22">
        <v>151.99299999999999</v>
      </c>
    </row>
    <row r="11" spans="1:16" s="1" customFormat="1">
      <c r="A11" s="1">
        <v>9</v>
      </c>
      <c r="B11" s="3">
        <v>753</v>
      </c>
      <c r="C11" s="3">
        <v>3</v>
      </c>
      <c r="D11" s="4">
        <v>39374</v>
      </c>
      <c r="E11" s="2">
        <v>7.7</v>
      </c>
      <c r="F11" s="2">
        <v>8.81</v>
      </c>
      <c r="G11" s="2">
        <v>12.06</v>
      </c>
      <c r="H11" s="2">
        <v>1.08</v>
      </c>
      <c r="I11" s="7">
        <v>23.9</v>
      </c>
      <c r="J11" s="7">
        <v>23</v>
      </c>
      <c r="K11" s="2">
        <v>0.1</v>
      </c>
      <c r="L11" s="2">
        <v>0.97</v>
      </c>
      <c r="M11" s="22"/>
      <c r="N11" s="22"/>
      <c r="O11" s="22">
        <v>152.107</v>
      </c>
    </row>
    <row r="12" spans="1:16" s="1" customFormat="1">
      <c r="A12" s="1">
        <v>10</v>
      </c>
      <c r="B12" s="3">
        <v>760</v>
      </c>
      <c r="C12" s="3">
        <v>3</v>
      </c>
      <c r="D12" s="4">
        <v>39381</v>
      </c>
      <c r="E12" s="2">
        <v>7.77</v>
      </c>
      <c r="F12" s="2">
        <v>8.93</v>
      </c>
      <c r="G12" s="2">
        <v>7.57</v>
      </c>
      <c r="H12" s="2">
        <v>1.03</v>
      </c>
      <c r="I12" s="7">
        <v>23.7</v>
      </c>
      <c r="J12" s="7">
        <v>23.9</v>
      </c>
      <c r="K12" s="2">
        <v>0.13</v>
      </c>
      <c r="L12" s="2">
        <v>1.56</v>
      </c>
      <c r="M12" s="22"/>
      <c r="N12" s="22"/>
      <c r="O12" s="22">
        <v>156.80199999999999</v>
      </c>
    </row>
    <row r="13" spans="1:16" s="1" customFormat="1">
      <c r="A13" s="1">
        <v>11</v>
      </c>
      <c r="B13" s="3">
        <v>767</v>
      </c>
      <c r="C13" s="3">
        <v>3</v>
      </c>
      <c r="D13" s="4">
        <v>39388</v>
      </c>
      <c r="E13" s="2">
        <v>7.8</v>
      </c>
      <c r="F13" s="2">
        <v>9.11</v>
      </c>
      <c r="G13" s="2">
        <v>8.5</v>
      </c>
      <c r="H13" s="2">
        <v>0.7</v>
      </c>
      <c r="I13" s="7">
        <v>23.8</v>
      </c>
      <c r="J13" s="7">
        <v>24</v>
      </c>
      <c r="K13" s="2">
        <v>0.09</v>
      </c>
      <c r="L13" s="2">
        <v>1.01</v>
      </c>
      <c r="M13" s="22"/>
      <c r="N13" s="22"/>
      <c r="O13" s="22">
        <v>147.554</v>
      </c>
    </row>
    <row r="14" spans="1:16" s="1" customFormat="1">
      <c r="A14" s="1">
        <v>12</v>
      </c>
      <c r="B14" s="3">
        <v>781</v>
      </c>
      <c r="C14" s="3">
        <v>3</v>
      </c>
      <c r="D14" s="4">
        <v>39402</v>
      </c>
      <c r="E14" s="2">
        <v>7.94</v>
      </c>
      <c r="F14" s="2">
        <v>9.09</v>
      </c>
      <c r="G14" s="2">
        <v>7.81</v>
      </c>
      <c r="H14" s="2">
        <v>1.1000000000000001</v>
      </c>
      <c r="I14" s="7">
        <v>24</v>
      </c>
      <c r="J14" s="7">
        <v>23.5</v>
      </c>
      <c r="K14" s="2">
        <v>0.11</v>
      </c>
      <c r="L14" s="2">
        <v>1.28</v>
      </c>
      <c r="M14" s="22"/>
      <c r="N14" s="22"/>
      <c r="O14" s="22">
        <v>150.631</v>
      </c>
    </row>
    <row r="15" spans="1:16" s="1" customFormat="1">
      <c r="A15" s="1">
        <v>13</v>
      </c>
      <c r="B15" s="3">
        <v>795</v>
      </c>
      <c r="C15" s="3">
        <v>3</v>
      </c>
      <c r="D15" s="4">
        <v>39416</v>
      </c>
      <c r="E15" s="2">
        <v>7.93</v>
      </c>
      <c r="F15" s="2">
        <v>9.01</v>
      </c>
      <c r="G15" s="2">
        <v>8.7799999999999994</v>
      </c>
      <c r="H15" s="2">
        <v>1.06</v>
      </c>
      <c r="I15" s="7">
        <v>22.6</v>
      </c>
      <c r="J15" s="7">
        <v>24.5</v>
      </c>
      <c r="K15" s="2">
        <v>0.1</v>
      </c>
      <c r="L15" s="2">
        <v>1.02</v>
      </c>
      <c r="M15" s="22"/>
      <c r="N15" s="22"/>
      <c r="O15" s="22">
        <v>153.69800000000001</v>
      </c>
    </row>
    <row r="16" spans="1:16" s="1" customFormat="1">
      <c r="A16" s="1">
        <v>14</v>
      </c>
      <c r="B16" s="3">
        <v>802</v>
      </c>
      <c r="C16" s="3">
        <v>3</v>
      </c>
      <c r="D16" s="4">
        <v>39423</v>
      </c>
      <c r="E16" s="2">
        <v>8.02</v>
      </c>
      <c r="F16" s="2">
        <v>8.1</v>
      </c>
      <c r="G16" s="2">
        <v>8.02</v>
      </c>
      <c r="H16" s="2">
        <v>1.22</v>
      </c>
      <c r="I16" s="7">
        <v>23.8</v>
      </c>
      <c r="J16" s="7">
        <v>23.5</v>
      </c>
      <c r="K16" s="2"/>
      <c r="L16" s="2"/>
      <c r="M16" s="22"/>
      <c r="N16" s="22"/>
      <c r="O16" s="22"/>
    </row>
    <row r="17" spans="1:15" s="1" customFormat="1">
      <c r="A17" s="1">
        <v>15</v>
      </c>
      <c r="B17" s="3">
        <v>837</v>
      </c>
      <c r="C17" s="3">
        <v>3</v>
      </c>
      <c r="D17" s="4">
        <v>39458</v>
      </c>
      <c r="E17" s="2">
        <v>7.77</v>
      </c>
      <c r="F17" s="2">
        <v>8.68</v>
      </c>
      <c r="G17" s="2">
        <v>13.16</v>
      </c>
      <c r="H17" s="2">
        <v>1.7</v>
      </c>
      <c r="I17" s="7">
        <v>22.4</v>
      </c>
      <c r="J17" s="7">
        <v>25</v>
      </c>
      <c r="K17" s="2">
        <v>7.0000000000000007E-2</v>
      </c>
      <c r="L17" s="2">
        <v>1.1299999999999999</v>
      </c>
      <c r="M17" s="22"/>
      <c r="N17" s="22"/>
      <c r="O17" s="22">
        <v>160.39599999999999</v>
      </c>
    </row>
    <row r="18" spans="1:15" s="1" customFormat="1">
      <c r="A18" s="1">
        <v>16</v>
      </c>
      <c r="B18" s="3">
        <v>851</v>
      </c>
      <c r="C18" s="3">
        <v>3</v>
      </c>
      <c r="D18" s="4">
        <v>39472</v>
      </c>
      <c r="E18" s="2">
        <v>7.98</v>
      </c>
      <c r="F18" s="2">
        <v>9.31</v>
      </c>
      <c r="G18" s="2">
        <v>10.42</v>
      </c>
      <c r="H18" s="2">
        <v>3.16</v>
      </c>
      <c r="I18" s="7">
        <v>22</v>
      </c>
      <c r="J18" s="7">
        <v>25.3</v>
      </c>
      <c r="K18" s="2">
        <v>0.05</v>
      </c>
      <c r="L18" s="2">
        <v>0.78</v>
      </c>
      <c r="M18" s="22"/>
      <c r="N18" s="22"/>
      <c r="O18" s="22">
        <v>152.33500000000001</v>
      </c>
    </row>
    <row r="19" spans="1:15" s="1" customFormat="1">
      <c r="A19" s="1">
        <v>17</v>
      </c>
      <c r="B19" s="3">
        <v>858</v>
      </c>
      <c r="C19" s="3">
        <v>3</v>
      </c>
      <c r="D19" s="4">
        <v>39479</v>
      </c>
      <c r="E19" s="2">
        <v>7.96</v>
      </c>
      <c r="F19" s="2">
        <v>9.09</v>
      </c>
      <c r="G19" s="2">
        <v>8.6300000000000008</v>
      </c>
      <c r="H19" s="2">
        <v>1.79</v>
      </c>
      <c r="I19" s="7">
        <v>22.5</v>
      </c>
      <c r="J19" s="7">
        <v>24.7</v>
      </c>
      <c r="K19" s="2">
        <v>0.08</v>
      </c>
      <c r="L19" s="2">
        <v>1.03</v>
      </c>
      <c r="M19" s="22"/>
      <c r="N19" s="22"/>
      <c r="O19" s="22">
        <v>150.03100000000001</v>
      </c>
    </row>
    <row r="20" spans="1:15" s="1" customFormat="1">
      <c r="A20" s="1">
        <v>18</v>
      </c>
      <c r="B20" s="3">
        <v>865</v>
      </c>
      <c r="C20" s="3">
        <v>3</v>
      </c>
      <c r="D20" s="4">
        <v>39486</v>
      </c>
      <c r="E20" s="2">
        <v>7.86</v>
      </c>
      <c r="F20" s="2">
        <v>9.01</v>
      </c>
      <c r="G20" s="2">
        <v>8.67</v>
      </c>
      <c r="H20" s="2">
        <v>2.35</v>
      </c>
      <c r="I20" s="7">
        <v>22.5</v>
      </c>
      <c r="J20" s="7">
        <v>24.6</v>
      </c>
      <c r="K20" s="2">
        <v>0.05</v>
      </c>
      <c r="L20" s="2">
        <v>0.93</v>
      </c>
      <c r="M20" s="22"/>
      <c r="N20" s="22"/>
      <c r="O20" s="22">
        <v>159.595</v>
      </c>
    </row>
    <row r="21" spans="1:15" s="1" customFormat="1">
      <c r="A21" s="1">
        <v>19</v>
      </c>
      <c r="B21" s="3">
        <v>868</v>
      </c>
      <c r="C21" s="3">
        <v>3</v>
      </c>
      <c r="D21" s="4">
        <v>39489</v>
      </c>
      <c r="E21" s="2">
        <v>7.84</v>
      </c>
      <c r="F21" s="2">
        <v>8.85</v>
      </c>
      <c r="G21" s="2">
        <v>10.47</v>
      </c>
      <c r="H21" s="2">
        <v>1.96</v>
      </c>
      <c r="I21" s="7">
        <v>21.5</v>
      </c>
      <c r="J21" s="7">
        <v>25.3</v>
      </c>
      <c r="K21" s="2">
        <v>0.05</v>
      </c>
      <c r="L21" s="2">
        <v>0.94</v>
      </c>
      <c r="M21" s="22"/>
      <c r="N21" s="22"/>
      <c r="O21" s="22">
        <v>146.97800000000001</v>
      </c>
    </row>
    <row r="22" spans="1:15" s="1" customFormat="1">
      <c r="A22" s="1">
        <v>20</v>
      </c>
      <c r="B22" s="3">
        <v>879</v>
      </c>
      <c r="C22" s="3">
        <v>3</v>
      </c>
      <c r="D22" s="4">
        <v>39500</v>
      </c>
      <c r="E22" s="2">
        <v>8</v>
      </c>
      <c r="F22" s="2">
        <v>8.99</v>
      </c>
      <c r="G22" s="2">
        <v>8.51</v>
      </c>
      <c r="H22" s="2">
        <v>2.63</v>
      </c>
      <c r="I22" s="7">
        <v>22.9</v>
      </c>
      <c r="J22" s="7">
        <v>23.9</v>
      </c>
      <c r="K22" s="2">
        <v>0.04</v>
      </c>
      <c r="L22" s="2">
        <v>0.81</v>
      </c>
      <c r="M22" s="22"/>
      <c r="N22" s="22"/>
      <c r="O22" s="22">
        <v>154.41900000000001</v>
      </c>
    </row>
    <row r="23" spans="1:15" s="1" customFormat="1">
      <c r="A23" s="1">
        <v>21</v>
      </c>
      <c r="B23" s="3">
        <v>704</v>
      </c>
      <c r="C23" s="3">
        <v>4</v>
      </c>
      <c r="D23" s="4">
        <v>39325</v>
      </c>
      <c r="E23" s="2">
        <v>7.64</v>
      </c>
      <c r="F23" s="2">
        <v>8.41</v>
      </c>
      <c r="G23" s="2">
        <v>9.15</v>
      </c>
      <c r="H23" s="2">
        <v>2.74</v>
      </c>
      <c r="I23" s="7">
        <v>24.4</v>
      </c>
      <c r="J23" s="7">
        <v>24.4</v>
      </c>
      <c r="K23" s="2">
        <v>7.0000000000000007E-2</v>
      </c>
      <c r="L23" s="2">
        <v>1.06</v>
      </c>
      <c r="M23" s="22"/>
      <c r="N23" s="22"/>
      <c r="O23" s="22">
        <v>157.042</v>
      </c>
    </row>
    <row r="24" spans="1:15" s="1" customFormat="1">
      <c r="A24" s="1">
        <v>22</v>
      </c>
      <c r="B24" s="3">
        <v>710</v>
      </c>
      <c r="C24" s="3">
        <v>4</v>
      </c>
      <c r="D24" s="4">
        <v>39331</v>
      </c>
      <c r="E24" s="2">
        <v>7.33</v>
      </c>
      <c r="F24" s="2">
        <v>7.9</v>
      </c>
      <c r="G24" s="2">
        <v>7.32</v>
      </c>
      <c r="H24" s="2">
        <v>1.3</v>
      </c>
      <c r="I24" s="7">
        <v>24.3</v>
      </c>
      <c r="J24" s="7">
        <v>23.1</v>
      </c>
      <c r="K24" s="2">
        <v>0.06</v>
      </c>
      <c r="L24" s="2">
        <v>0.78</v>
      </c>
      <c r="M24" s="22"/>
      <c r="N24" s="22"/>
      <c r="O24" s="22">
        <v>160.20699999999999</v>
      </c>
    </row>
    <row r="25" spans="1:15" s="1" customFormat="1">
      <c r="A25" s="1">
        <v>23</v>
      </c>
      <c r="B25" s="3">
        <v>774</v>
      </c>
      <c r="C25" s="3">
        <v>4</v>
      </c>
      <c r="D25" s="4">
        <v>39395</v>
      </c>
      <c r="E25" s="2">
        <v>8.84</v>
      </c>
      <c r="F25" s="2">
        <v>8.89</v>
      </c>
      <c r="G25" s="2" t="s">
        <v>56</v>
      </c>
      <c r="H25" s="2">
        <v>1.17</v>
      </c>
      <c r="I25" s="7">
        <v>24</v>
      </c>
      <c r="J25" s="7">
        <v>22.8</v>
      </c>
      <c r="K25" s="2">
        <v>0.09</v>
      </c>
      <c r="L25" s="2">
        <v>1.27</v>
      </c>
      <c r="M25" s="22"/>
      <c r="N25" s="22"/>
      <c r="O25" s="22">
        <v>156.809</v>
      </c>
    </row>
    <row r="26" spans="1:15" s="1" customFormat="1">
      <c r="A26" s="1">
        <v>24</v>
      </c>
      <c r="B26" s="3">
        <v>809</v>
      </c>
      <c r="C26" s="3">
        <v>4</v>
      </c>
      <c r="D26" s="4">
        <v>39430</v>
      </c>
      <c r="E26" s="2">
        <v>7.96</v>
      </c>
      <c r="F26" s="2">
        <v>8</v>
      </c>
      <c r="G26" s="2">
        <v>9.36</v>
      </c>
      <c r="H26" s="2">
        <v>1.72</v>
      </c>
      <c r="I26" s="7">
        <v>21.4</v>
      </c>
      <c r="J26" s="7">
        <v>21.9</v>
      </c>
      <c r="K26" s="2"/>
      <c r="L26" s="2"/>
      <c r="M26" s="22"/>
      <c r="N26" s="22"/>
      <c r="O26" s="22"/>
    </row>
    <row r="27" spans="1:15" s="1" customFormat="1">
      <c r="A27" s="1">
        <v>25</v>
      </c>
      <c r="B27" s="3">
        <v>830</v>
      </c>
      <c r="C27" s="3">
        <v>4</v>
      </c>
      <c r="D27" s="4">
        <v>39451</v>
      </c>
      <c r="E27" s="2">
        <v>8</v>
      </c>
      <c r="F27" s="2">
        <v>8.68</v>
      </c>
      <c r="G27" s="2">
        <v>8.2100000000000009</v>
      </c>
      <c r="H27" s="2"/>
      <c r="I27" s="7">
        <v>21.4</v>
      </c>
      <c r="J27" s="7">
        <v>25.4</v>
      </c>
      <c r="K27" s="2">
        <v>0.12</v>
      </c>
      <c r="L27" s="2">
        <v>1.1200000000000001</v>
      </c>
      <c r="M27" s="22"/>
      <c r="N27" s="22"/>
      <c r="O27" s="22">
        <v>156.59200000000001</v>
      </c>
    </row>
    <row r="28" spans="1:15" s="1" customFormat="1">
      <c r="A28" s="1">
        <v>26</v>
      </c>
      <c r="B28" s="3">
        <v>844</v>
      </c>
      <c r="C28" s="3">
        <v>4</v>
      </c>
      <c r="D28" s="4">
        <v>39465</v>
      </c>
      <c r="E28" s="2">
        <v>7.95</v>
      </c>
      <c r="F28" s="2">
        <v>8.39</v>
      </c>
      <c r="G28" s="2">
        <v>11.82</v>
      </c>
      <c r="H28" s="2">
        <v>3.22</v>
      </c>
      <c r="I28" s="7">
        <v>22.9</v>
      </c>
      <c r="J28" s="7">
        <v>24.4</v>
      </c>
      <c r="K28" s="2">
        <v>0.04</v>
      </c>
      <c r="L28" s="2">
        <v>0.7</v>
      </c>
      <c r="M28" s="22"/>
      <c r="N28" s="22"/>
      <c r="O28" s="22">
        <v>154.44200000000001</v>
      </c>
    </row>
    <row r="29" spans="1:15" s="1" customFormat="1">
      <c r="A29" s="1">
        <v>27</v>
      </c>
      <c r="B29" s="3">
        <v>872</v>
      </c>
      <c r="C29" s="3">
        <v>4</v>
      </c>
      <c r="D29" s="4">
        <v>39493</v>
      </c>
      <c r="E29" s="2">
        <v>7.89</v>
      </c>
      <c r="F29" s="2">
        <v>9.01</v>
      </c>
      <c r="G29" s="2">
        <v>8.18</v>
      </c>
      <c r="H29" s="2">
        <v>2.1800000000000002</v>
      </c>
      <c r="I29" s="7">
        <v>22.6</v>
      </c>
      <c r="J29" s="7">
        <v>25.1</v>
      </c>
      <c r="K29" s="2">
        <v>0.06</v>
      </c>
      <c r="L29" s="2">
        <v>0.88</v>
      </c>
      <c r="M29" s="22"/>
      <c r="N29" s="22"/>
      <c r="O29" s="22">
        <v>152.49</v>
      </c>
    </row>
    <row r="30" spans="1:15" s="1" customFormat="1">
      <c r="A30" s="1">
        <v>28</v>
      </c>
      <c r="B30" s="3">
        <v>786</v>
      </c>
      <c r="C30" s="3">
        <v>5</v>
      </c>
      <c r="D30" s="4">
        <v>39407</v>
      </c>
      <c r="E30" s="2">
        <v>8</v>
      </c>
      <c r="F30" s="2">
        <v>9.31</v>
      </c>
      <c r="G30" s="2">
        <v>8.16</v>
      </c>
      <c r="H30" s="2">
        <v>1.52</v>
      </c>
      <c r="I30" s="7">
        <v>23</v>
      </c>
      <c r="J30" s="7">
        <v>23.6</v>
      </c>
      <c r="K30" s="2">
        <v>0.09</v>
      </c>
      <c r="L30" s="2">
        <v>1.24</v>
      </c>
      <c r="M30" s="22"/>
      <c r="N30" s="22"/>
      <c r="O30" s="22">
        <v>157.233</v>
      </c>
    </row>
    <row r="31" spans="1:15" s="1" customFormat="1">
      <c r="A31" s="1">
        <v>29</v>
      </c>
      <c r="B31" s="3">
        <v>816</v>
      </c>
      <c r="C31" s="3">
        <v>6</v>
      </c>
      <c r="D31" s="4">
        <v>39437</v>
      </c>
      <c r="E31" s="2">
        <v>8.14</v>
      </c>
      <c r="F31" s="2">
        <v>8.26</v>
      </c>
      <c r="G31" s="2">
        <v>8.6300000000000008</v>
      </c>
      <c r="H31" s="2">
        <v>1.47</v>
      </c>
      <c r="I31" s="7">
        <v>23.7</v>
      </c>
      <c r="J31" s="7">
        <v>23.2</v>
      </c>
      <c r="K31" s="2"/>
      <c r="L31" s="2"/>
      <c r="M31" s="22"/>
      <c r="N31" s="22"/>
      <c r="O31" s="22"/>
    </row>
    <row r="32" spans="1:15" s="1" customFormat="1">
      <c r="A32" s="1">
        <v>30</v>
      </c>
      <c r="B32" s="3">
        <v>822</v>
      </c>
      <c r="C32" s="3">
        <v>6</v>
      </c>
      <c r="D32" s="4">
        <v>39443</v>
      </c>
      <c r="E32" s="2">
        <v>7.94</v>
      </c>
      <c r="F32" s="2"/>
      <c r="G32" s="2">
        <v>9.11</v>
      </c>
      <c r="H32" s="2"/>
      <c r="I32" s="7">
        <v>22.2</v>
      </c>
      <c r="J32" s="7"/>
      <c r="K32" s="2"/>
      <c r="L32" s="2"/>
      <c r="M32" s="22"/>
      <c r="N32" s="22"/>
      <c r="O32" s="22"/>
    </row>
    <row r="33" spans="1:15" s="1" customFormat="1">
      <c r="A33" s="1">
        <v>31</v>
      </c>
      <c r="B33" s="3">
        <v>736</v>
      </c>
      <c r="C33" s="3">
        <v>7</v>
      </c>
      <c r="D33" s="4">
        <v>39357</v>
      </c>
      <c r="E33" s="2">
        <v>7.28</v>
      </c>
      <c r="F33" s="2"/>
      <c r="G33" s="2">
        <v>7.5</v>
      </c>
      <c r="H33" s="2"/>
      <c r="I33" s="7">
        <v>24.3</v>
      </c>
      <c r="J33" s="7"/>
      <c r="K33" s="2"/>
      <c r="L33" s="2"/>
      <c r="M33" s="22"/>
      <c r="N33" s="22"/>
      <c r="O33" s="22">
        <v>157.095</v>
      </c>
    </row>
    <row r="34" spans="1:15" s="1" customFormat="1">
      <c r="A34" s="1">
        <v>32</v>
      </c>
      <c r="B34" s="3"/>
      <c r="C34" s="3"/>
      <c r="D34" s="4"/>
      <c r="E34" s="2"/>
      <c r="F34" s="2"/>
      <c r="G34" s="2"/>
      <c r="H34" s="2"/>
      <c r="I34" s="7"/>
      <c r="J34" s="7"/>
      <c r="K34" s="2"/>
      <c r="L34" s="2"/>
      <c r="M34" s="22"/>
      <c r="N34" s="22"/>
      <c r="O34" s="22"/>
    </row>
    <row r="35" spans="1:15" s="1" customFormat="1">
      <c r="A35" s="1">
        <v>33</v>
      </c>
      <c r="B35" s="3"/>
      <c r="C35" s="3"/>
      <c r="D35" s="4"/>
      <c r="E35" s="2"/>
      <c r="F35" s="2"/>
      <c r="G35" s="2"/>
      <c r="H35" s="2"/>
      <c r="I35" s="7"/>
      <c r="J35" s="7"/>
      <c r="K35" s="2"/>
      <c r="L35" s="2"/>
      <c r="M35" s="22"/>
      <c r="N35" s="22"/>
      <c r="O35" s="22"/>
    </row>
    <row r="36" spans="1:15" s="1" customFormat="1">
      <c r="A36" s="1">
        <v>34</v>
      </c>
      <c r="B36" s="3"/>
      <c r="C36" s="3"/>
      <c r="D36" s="4"/>
      <c r="E36" s="2"/>
      <c r="F36" s="2"/>
      <c r="G36" s="2"/>
      <c r="H36" s="2"/>
      <c r="I36" s="7"/>
      <c r="J36" s="7"/>
      <c r="K36" s="2"/>
      <c r="L36" s="2"/>
      <c r="M36" s="22"/>
      <c r="N36" s="22"/>
      <c r="O36" s="22"/>
    </row>
    <row r="37" spans="1:15" s="1" customFormat="1">
      <c r="A37" s="1">
        <v>35</v>
      </c>
      <c r="B37" s="3"/>
      <c r="C37" s="3"/>
      <c r="D37" s="4"/>
      <c r="E37" s="2"/>
      <c r="F37" s="2"/>
      <c r="G37" s="2"/>
      <c r="H37" s="2"/>
      <c r="I37" s="7"/>
      <c r="J37" s="7"/>
      <c r="K37" s="2"/>
      <c r="L37" s="2"/>
      <c r="M37" s="22"/>
      <c r="N37" s="22"/>
      <c r="O37" s="22"/>
    </row>
    <row r="38" spans="1:15" s="1" customFormat="1">
      <c r="A38" s="1">
        <v>36</v>
      </c>
      <c r="B38" s="3"/>
      <c r="C38" s="3"/>
      <c r="D38" s="4"/>
      <c r="E38" s="2"/>
      <c r="F38" s="2"/>
      <c r="G38" s="2"/>
      <c r="H38" s="2"/>
      <c r="I38" s="7"/>
      <c r="J38" s="7"/>
      <c r="K38" s="2"/>
      <c r="L38" s="2"/>
      <c r="M38" s="22"/>
      <c r="N38" s="22"/>
      <c r="O38" s="22"/>
    </row>
    <row r="39" spans="1:15" s="1" customFormat="1">
      <c r="A39" s="1">
        <v>37</v>
      </c>
      <c r="B39" s="3"/>
      <c r="C39" s="3"/>
      <c r="D39" s="4"/>
      <c r="E39" s="2"/>
      <c r="F39" s="2"/>
      <c r="G39" s="2"/>
      <c r="H39" s="2"/>
      <c r="I39" s="7"/>
      <c r="J39" s="7"/>
      <c r="K39" s="2"/>
      <c r="L39" s="2"/>
      <c r="M39" s="22"/>
      <c r="N39" s="22"/>
      <c r="O39" s="22"/>
    </row>
    <row r="40" spans="1:15" s="1" customFormat="1">
      <c r="A40" s="1">
        <v>38</v>
      </c>
      <c r="B40" s="3"/>
      <c r="C40" s="3"/>
      <c r="D40" s="4"/>
      <c r="E40" s="2"/>
      <c r="F40" s="2"/>
      <c r="G40" s="2"/>
      <c r="H40" s="2"/>
      <c r="I40" s="7"/>
      <c r="J40" s="7"/>
      <c r="K40" s="2"/>
      <c r="L40" s="2"/>
      <c r="M40" s="22"/>
      <c r="N40" s="22"/>
      <c r="O40" s="22"/>
    </row>
    <row r="41" spans="1:15" s="1" customFormat="1">
      <c r="A41" s="1">
        <v>39</v>
      </c>
      <c r="B41" s="3"/>
      <c r="C41" s="3"/>
      <c r="D41" s="4"/>
      <c r="E41" s="2"/>
      <c r="F41" s="2"/>
      <c r="G41" s="2"/>
      <c r="H41" s="2"/>
      <c r="I41" s="7"/>
      <c r="J41" s="7"/>
      <c r="K41" s="2"/>
      <c r="L41" s="2"/>
      <c r="M41" s="22"/>
      <c r="N41" s="22"/>
      <c r="O41" s="22"/>
    </row>
    <row r="42" spans="1:15" s="1" customFormat="1">
      <c r="A42" s="1">
        <v>40</v>
      </c>
      <c r="B42" s="3"/>
      <c r="C42" s="3"/>
      <c r="D42" s="4"/>
      <c r="E42" s="2"/>
      <c r="F42" s="2"/>
      <c r="G42" s="2"/>
      <c r="H42" s="2"/>
      <c r="I42" s="7"/>
      <c r="J42" s="7"/>
      <c r="K42" s="2"/>
      <c r="L42" s="2"/>
      <c r="M42" s="22"/>
      <c r="N42" s="22"/>
      <c r="O42" s="22"/>
    </row>
    <row r="43" spans="1:15" s="1" customFormat="1">
      <c r="A43" s="1">
        <v>41</v>
      </c>
      <c r="B43" s="3"/>
      <c r="C43" s="3"/>
      <c r="D43" s="4"/>
      <c r="E43" s="2"/>
      <c r="F43" s="2"/>
      <c r="G43" s="2"/>
      <c r="H43" s="2"/>
      <c r="I43" s="7"/>
      <c r="J43" s="7"/>
      <c r="K43" s="2"/>
      <c r="L43" s="2"/>
      <c r="M43" s="22"/>
      <c r="N43" s="22"/>
      <c r="O43" s="22"/>
    </row>
    <row r="44" spans="1:15" s="1" customFormat="1">
      <c r="A44" s="1">
        <v>42</v>
      </c>
      <c r="B44" s="3"/>
      <c r="C44" s="3"/>
      <c r="D44" s="4"/>
      <c r="E44" s="2"/>
      <c r="F44" s="2"/>
      <c r="G44" s="2"/>
      <c r="H44" s="2"/>
      <c r="I44" s="7"/>
      <c r="J44" s="7"/>
      <c r="K44" s="2"/>
      <c r="L44" s="2"/>
      <c r="M44" s="22"/>
      <c r="N44" s="22"/>
      <c r="O44" s="22"/>
    </row>
    <row r="45" spans="1:15" s="1" customFormat="1">
      <c r="A45" s="1">
        <v>43</v>
      </c>
      <c r="B45" s="3"/>
      <c r="C45" s="3"/>
      <c r="D45" s="4"/>
      <c r="E45" s="2"/>
      <c r="F45" s="2"/>
      <c r="G45" s="2"/>
      <c r="H45" s="2"/>
      <c r="I45" s="7"/>
      <c r="J45" s="7"/>
      <c r="K45" s="2"/>
      <c r="L45" s="2"/>
      <c r="M45" s="22"/>
      <c r="N45" s="22"/>
      <c r="O45" s="22"/>
    </row>
    <row r="46" spans="1:15" s="1" customFormat="1">
      <c r="A46" s="1">
        <v>44</v>
      </c>
      <c r="B46" s="3"/>
      <c r="C46" s="3"/>
      <c r="D46" s="4"/>
      <c r="E46" s="2"/>
      <c r="F46" s="2"/>
      <c r="G46" s="2"/>
      <c r="H46" s="2"/>
      <c r="I46" s="7"/>
      <c r="J46" s="7"/>
      <c r="K46" s="2"/>
      <c r="L46" s="2"/>
      <c r="M46" s="22"/>
      <c r="N46" s="22"/>
      <c r="O46" s="22"/>
    </row>
    <row r="47" spans="1:15" s="1" customFormat="1">
      <c r="A47" s="1">
        <v>45</v>
      </c>
      <c r="B47" s="3"/>
      <c r="C47" s="3"/>
      <c r="D47" s="4"/>
      <c r="E47" s="2"/>
      <c r="F47" s="2"/>
      <c r="G47" s="2"/>
      <c r="H47" s="2"/>
      <c r="I47" s="7"/>
      <c r="J47" s="7"/>
      <c r="K47" s="2"/>
      <c r="L47" s="2"/>
      <c r="M47" s="22"/>
      <c r="N47" s="22"/>
      <c r="O47" s="22"/>
    </row>
    <row r="48" spans="1:15" s="1" customFormat="1">
      <c r="A48" s="1">
        <v>46</v>
      </c>
      <c r="B48" s="3"/>
      <c r="C48" s="3"/>
      <c r="D48" s="4"/>
      <c r="E48" s="2"/>
      <c r="F48" s="2"/>
      <c r="G48" s="2"/>
      <c r="H48" s="2"/>
      <c r="I48" s="7"/>
      <c r="J48" s="7"/>
      <c r="K48" s="2"/>
      <c r="L48" s="2"/>
      <c r="M48" s="22"/>
      <c r="N48" s="22"/>
      <c r="O48" s="22"/>
    </row>
    <row r="49" spans="1:15" s="1" customFormat="1">
      <c r="A49" s="1">
        <v>47</v>
      </c>
      <c r="B49" s="3"/>
      <c r="C49" s="3"/>
      <c r="D49" s="4"/>
      <c r="E49" s="2"/>
      <c r="F49" s="2"/>
      <c r="G49" s="2"/>
      <c r="H49" s="2"/>
      <c r="I49" s="7"/>
      <c r="J49" s="7"/>
      <c r="K49" s="2"/>
      <c r="L49" s="2"/>
      <c r="M49" s="22"/>
      <c r="N49" s="22"/>
      <c r="O49" s="22"/>
    </row>
    <row r="50" spans="1:15" s="1" customFormat="1">
      <c r="A50" s="1">
        <v>48</v>
      </c>
      <c r="B50" s="3"/>
      <c r="C50" s="3"/>
      <c r="D50" s="4"/>
      <c r="E50" s="2"/>
      <c r="F50" s="2"/>
      <c r="G50" s="2"/>
      <c r="H50" s="2"/>
      <c r="I50" s="7"/>
      <c r="J50" s="7"/>
      <c r="K50" s="2"/>
      <c r="L50" s="2"/>
      <c r="M50" s="22"/>
      <c r="N50" s="22"/>
      <c r="O50" s="22"/>
    </row>
    <row r="51" spans="1:15" s="1" customFormat="1">
      <c r="A51" s="1">
        <v>49</v>
      </c>
      <c r="B51" s="3"/>
      <c r="C51" s="3"/>
      <c r="D51" s="4"/>
      <c r="E51" s="2"/>
      <c r="F51" s="2"/>
      <c r="G51" s="2"/>
      <c r="H51" s="2"/>
      <c r="I51" s="7"/>
      <c r="J51" s="7"/>
      <c r="K51" s="2"/>
      <c r="L51" s="2"/>
      <c r="M51" s="22"/>
      <c r="N51" s="22"/>
      <c r="O51" s="22"/>
    </row>
    <row r="52" spans="1:15" s="1" customFormat="1">
      <c r="A52" s="1">
        <v>50</v>
      </c>
      <c r="B52" s="3"/>
      <c r="C52" s="3"/>
      <c r="D52" s="4"/>
      <c r="E52" s="2"/>
      <c r="F52" s="2"/>
      <c r="G52" s="2"/>
      <c r="H52" s="2"/>
      <c r="I52" s="7"/>
      <c r="J52" s="7"/>
      <c r="K52" s="2"/>
      <c r="L52" s="2"/>
      <c r="M52" s="22"/>
      <c r="N52" s="22"/>
      <c r="O52" s="22"/>
    </row>
    <row r="53" spans="1:15" s="1" customFormat="1">
      <c r="A53" s="1">
        <v>51</v>
      </c>
      <c r="B53" s="3"/>
      <c r="C53" s="3"/>
      <c r="D53" s="4"/>
      <c r="E53" s="2"/>
      <c r="F53" s="2"/>
      <c r="G53" s="2"/>
      <c r="H53" s="2"/>
      <c r="I53" s="7"/>
      <c r="J53" s="7"/>
      <c r="K53" s="2"/>
      <c r="L53" s="2"/>
      <c r="M53" s="22"/>
      <c r="N53" s="22"/>
      <c r="O53" s="22"/>
    </row>
    <row r="54" spans="1:15" s="1" customFormat="1">
      <c r="A54" s="1">
        <v>52</v>
      </c>
      <c r="B54" s="3"/>
      <c r="C54" s="3"/>
      <c r="D54" s="4"/>
      <c r="E54" s="2"/>
      <c r="F54" s="2"/>
      <c r="G54" s="2"/>
      <c r="H54" s="2"/>
      <c r="I54" s="7"/>
      <c r="J54" s="7"/>
      <c r="K54" s="2"/>
      <c r="L54" s="2"/>
      <c r="M54" s="22"/>
      <c r="N54" s="22"/>
      <c r="O54" s="22"/>
    </row>
    <row r="55" spans="1:15" s="1" customFormat="1">
      <c r="A55" s="1">
        <v>53</v>
      </c>
      <c r="B55" s="3"/>
      <c r="C55" s="3"/>
      <c r="D55" s="4"/>
      <c r="E55" s="2"/>
      <c r="F55" s="2"/>
      <c r="G55" s="2"/>
      <c r="H55" s="2"/>
      <c r="I55" s="7"/>
      <c r="J55" s="7"/>
      <c r="K55" s="2"/>
      <c r="L55" s="2"/>
      <c r="M55" s="22"/>
      <c r="N55" s="22"/>
      <c r="O55" s="22"/>
    </row>
    <row r="56" spans="1:15" s="1" customFormat="1">
      <c r="A56" s="1">
        <v>54</v>
      </c>
      <c r="B56" s="3"/>
      <c r="C56" s="3"/>
      <c r="D56" s="4"/>
      <c r="E56" s="2"/>
      <c r="F56" s="2"/>
      <c r="G56" s="2"/>
      <c r="H56" s="2"/>
      <c r="I56" s="7"/>
      <c r="J56" s="7"/>
      <c r="K56" s="2"/>
      <c r="L56" s="2"/>
      <c r="M56" s="22"/>
      <c r="N56" s="22"/>
      <c r="O56" s="22"/>
    </row>
    <row r="57" spans="1:15" s="1" customFormat="1">
      <c r="A57" s="1">
        <v>55</v>
      </c>
      <c r="B57" s="3"/>
      <c r="C57" s="3"/>
      <c r="D57" s="4"/>
      <c r="E57" s="2"/>
      <c r="F57" s="2"/>
      <c r="G57" s="2"/>
      <c r="H57" s="2"/>
      <c r="I57" s="7"/>
      <c r="J57" s="7"/>
      <c r="K57" s="2"/>
      <c r="L57" s="2"/>
      <c r="M57" s="22"/>
      <c r="N57" s="22"/>
      <c r="O57" s="22"/>
    </row>
    <row r="58" spans="1:15" s="1" customFormat="1">
      <c r="A58" s="1">
        <v>56</v>
      </c>
      <c r="B58" s="3"/>
      <c r="C58" s="3"/>
      <c r="D58" s="4"/>
      <c r="E58" s="2"/>
      <c r="F58" s="2"/>
      <c r="G58" s="2"/>
      <c r="H58" s="2"/>
      <c r="I58" s="7"/>
      <c r="J58" s="7"/>
      <c r="K58" s="2"/>
      <c r="L58" s="2"/>
      <c r="M58" s="22"/>
      <c r="N58" s="22"/>
      <c r="O58" s="22"/>
    </row>
    <row r="59" spans="1:15" s="1" customFormat="1">
      <c r="A59" s="1">
        <v>57</v>
      </c>
      <c r="B59" s="3"/>
      <c r="C59" s="3"/>
      <c r="D59" s="4"/>
      <c r="E59" s="2"/>
      <c r="F59" s="2"/>
      <c r="G59" s="2"/>
      <c r="H59" s="2"/>
      <c r="I59" s="7"/>
      <c r="J59" s="7"/>
      <c r="K59" s="2"/>
      <c r="L59" s="2"/>
      <c r="M59" s="22"/>
      <c r="N59" s="22"/>
      <c r="O59" s="22"/>
    </row>
    <row r="60" spans="1:15" s="1" customFormat="1">
      <c r="A60" s="1">
        <v>58</v>
      </c>
      <c r="B60" s="3"/>
      <c r="C60" s="3"/>
      <c r="D60" s="4"/>
      <c r="E60" s="2"/>
      <c r="F60" s="2"/>
      <c r="G60" s="2"/>
      <c r="H60" s="2"/>
      <c r="I60" s="7"/>
      <c r="J60" s="7"/>
      <c r="K60" s="2"/>
      <c r="L60" s="2"/>
      <c r="M60" s="22"/>
      <c r="N60" s="22"/>
      <c r="O60" s="22"/>
    </row>
    <row r="61" spans="1:15" s="1" customFormat="1">
      <c r="A61" s="1">
        <v>59</v>
      </c>
      <c r="B61" s="3"/>
      <c r="C61" s="3"/>
      <c r="D61" s="4"/>
      <c r="E61" s="2"/>
      <c r="F61" s="2"/>
      <c r="G61" s="2"/>
      <c r="H61" s="2"/>
      <c r="I61" s="7"/>
      <c r="J61" s="7"/>
      <c r="K61" s="2"/>
      <c r="L61" s="2"/>
      <c r="M61" s="22"/>
      <c r="N61" s="22"/>
      <c r="O61" s="22"/>
    </row>
    <row r="62" spans="1:15" s="1" customFormat="1">
      <c r="A62" s="1">
        <v>60</v>
      </c>
      <c r="B62" s="3"/>
      <c r="C62" s="3"/>
      <c r="D62" s="4"/>
      <c r="E62" s="2"/>
      <c r="F62" s="2"/>
      <c r="G62" s="2"/>
      <c r="H62" s="2"/>
      <c r="I62" s="7"/>
      <c r="J62" s="7"/>
      <c r="K62" s="2"/>
      <c r="L62" s="2"/>
      <c r="M62" s="22"/>
      <c r="N62" s="22"/>
      <c r="O62" s="22"/>
    </row>
    <row r="63" spans="1:15" s="1" customFormat="1">
      <c r="A63" s="1">
        <v>61</v>
      </c>
      <c r="B63" s="3"/>
      <c r="C63" s="3"/>
      <c r="D63" s="4"/>
      <c r="E63" s="2"/>
      <c r="F63" s="2"/>
      <c r="G63" s="2"/>
      <c r="H63" s="2"/>
      <c r="I63" s="7"/>
      <c r="J63" s="7"/>
      <c r="K63" s="2"/>
      <c r="L63" s="2"/>
      <c r="M63" s="22"/>
      <c r="N63" s="22"/>
      <c r="O63" s="22"/>
    </row>
    <row r="64" spans="1:15" s="1" customFormat="1">
      <c r="A64" s="1">
        <v>62</v>
      </c>
      <c r="B64" s="3"/>
      <c r="C64" s="3"/>
      <c r="D64" s="4"/>
      <c r="E64" s="2"/>
      <c r="F64" s="2"/>
      <c r="G64" s="2"/>
      <c r="H64" s="2"/>
      <c r="I64" s="7"/>
      <c r="J64" s="7"/>
      <c r="K64" s="2"/>
      <c r="L64" s="2"/>
      <c r="M64" s="22"/>
      <c r="N64" s="22"/>
      <c r="O64" s="22"/>
    </row>
    <row r="65" spans="1:15" s="1" customFormat="1">
      <c r="A65" s="1">
        <v>63</v>
      </c>
      <c r="B65" s="3"/>
      <c r="C65" s="3"/>
      <c r="D65" s="4"/>
      <c r="E65" s="2"/>
      <c r="F65" s="2"/>
      <c r="G65" s="2"/>
      <c r="H65" s="2"/>
      <c r="I65" s="7"/>
      <c r="J65" s="7"/>
      <c r="K65" s="2"/>
      <c r="L65" s="2"/>
      <c r="M65" s="22"/>
      <c r="N65" s="22"/>
      <c r="O65" s="22"/>
    </row>
    <row r="66" spans="1:15" s="1" customFormat="1">
      <c r="A66" s="1">
        <v>64</v>
      </c>
      <c r="B66" s="3"/>
      <c r="C66" s="3"/>
      <c r="D66" s="4"/>
      <c r="E66" s="2"/>
      <c r="F66" s="2"/>
      <c r="G66" s="2"/>
      <c r="H66" s="2"/>
      <c r="I66" s="7"/>
      <c r="J66" s="7"/>
      <c r="K66" s="2"/>
      <c r="L66" s="2"/>
      <c r="M66" s="22"/>
      <c r="N66" s="22"/>
      <c r="O66" s="22"/>
    </row>
    <row r="67" spans="1:15" s="1" customFormat="1">
      <c r="A67" s="1">
        <v>65</v>
      </c>
      <c r="B67" s="3"/>
      <c r="C67" s="3"/>
      <c r="D67" s="4"/>
      <c r="E67" s="2"/>
      <c r="F67" s="2"/>
      <c r="G67" s="2"/>
      <c r="H67" s="2"/>
      <c r="I67" s="7"/>
      <c r="J67" s="7"/>
      <c r="K67" s="2"/>
      <c r="L67" s="2"/>
      <c r="M67" s="22"/>
      <c r="N67" s="22"/>
      <c r="O67" s="22"/>
    </row>
    <row r="68" spans="1:15" s="1" customFormat="1">
      <c r="A68" s="1">
        <v>66</v>
      </c>
      <c r="B68" s="3"/>
      <c r="C68" s="3"/>
      <c r="D68" s="4"/>
      <c r="E68" s="2"/>
      <c r="F68" s="2"/>
      <c r="G68" s="2"/>
      <c r="H68" s="2"/>
      <c r="I68" s="7"/>
      <c r="J68" s="7"/>
      <c r="K68" s="2"/>
      <c r="L68" s="2"/>
      <c r="M68" s="22"/>
      <c r="N68" s="22"/>
      <c r="O68" s="22"/>
    </row>
    <row r="69" spans="1:15" s="1" customFormat="1">
      <c r="A69" s="1">
        <v>67</v>
      </c>
      <c r="B69" s="3"/>
      <c r="C69" s="3"/>
      <c r="D69" s="4"/>
      <c r="E69" s="2"/>
      <c r="F69" s="2"/>
      <c r="G69" s="2"/>
      <c r="H69" s="2"/>
      <c r="I69" s="7"/>
      <c r="J69" s="7"/>
      <c r="K69" s="2"/>
      <c r="L69" s="2"/>
      <c r="M69" s="22"/>
      <c r="N69" s="22"/>
      <c r="O69" s="22"/>
    </row>
    <row r="70" spans="1:15" s="1" customFormat="1">
      <c r="A70" s="1">
        <v>68</v>
      </c>
      <c r="B70" s="3"/>
      <c r="C70" s="3"/>
      <c r="D70" s="4"/>
      <c r="E70" s="2"/>
      <c r="F70" s="2"/>
      <c r="G70" s="2"/>
      <c r="H70" s="2"/>
      <c r="I70" s="7"/>
      <c r="J70" s="7"/>
      <c r="K70" s="2"/>
      <c r="L70" s="2"/>
      <c r="M70" s="22"/>
      <c r="N70" s="22"/>
      <c r="O70" s="22"/>
    </row>
    <row r="71" spans="1:15" s="1" customFormat="1">
      <c r="A71" s="1">
        <v>69</v>
      </c>
      <c r="B71" s="3"/>
      <c r="C71" s="3"/>
      <c r="D71" s="4"/>
      <c r="E71" s="2"/>
      <c r="F71" s="2"/>
      <c r="G71" s="2"/>
      <c r="H71" s="2"/>
      <c r="I71" s="7"/>
      <c r="J71" s="7"/>
      <c r="K71" s="2"/>
      <c r="L71" s="2"/>
      <c r="M71" s="22"/>
      <c r="N71" s="22"/>
      <c r="O71" s="22"/>
    </row>
    <row r="72" spans="1:15" s="1" customFormat="1">
      <c r="A72" s="1">
        <v>70</v>
      </c>
      <c r="B72" s="3"/>
      <c r="C72" s="3"/>
      <c r="D72" s="4"/>
      <c r="E72" s="2"/>
      <c r="F72" s="2"/>
      <c r="G72" s="2"/>
      <c r="H72" s="2"/>
      <c r="I72" s="7"/>
      <c r="J72" s="7"/>
      <c r="K72" s="2"/>
      <c r="L72" s="2"/>
      <c r="M72" s="22"/>
      <c r="N72" s="22"/>
      <c r="O72" s="22"/>
    </row>
    <row r="73" spans="1:15" s="1" customFormat="1">
      <c r="A73" s="1">
        <v>71</v>
      </c>
      <c r="B73" s="3"/>
      <c r="C73" s="3"/>
      <c r="D73" s="4"/>
      <c r="E73" s="2"/>
      <c r="F73" s="2"/>
      <c r="G73" s="2"/>
      <c r="H73" s="2"/>
      <c r="I73" s="7"/>
      <c r="J73" s="7"/>
      <c r="K73" s="2"/>
      <c r="L73" s="2"/>
      <c r="M73" s="22"/>
      <c r="N73" s="22"/>
      <c r="O73" s="22"/>
    </row>
    <row r="74" spans="1:15" s="1" customFormat="1">
      <c r="A74" s="1">
        <v>72</v>
      </c>
      <c r="B74" s="3"/>
      <c r="C74" s="3"/>
      <c r="D74" s="4"/>
      <c r="E74" s="2"/>
      <c r="F74" s="2"/>
      <c r="G74" s="2"/>
      <c r="H74" s="2"/>
      <c r="I74" s="7"/>
      <c r="J74" s="7"/>
      <c r="K74" s="2"/>
      <c r="L74" s="2"/>
      <c r="M74" s="22"/>
      <c r="N74" s="22"/>
      <c r="O74" s="22"/>
    </row>
    <row r="75" spans="1:15" s="1" customFormat="1">
      <c r="A75" s="1">
        <v>73</v>
      </c>
      <c r="B75" s="3"/>
      <c r="C75" s="3"/>
      <c r="D75" s="4"/>
      <c r="E75" s="2"/>
      <c r="F75" s="2"/>
      <c r="G75" s="2"/>
      <c r="H75" s="2"/>
      <c r="I75" s="7"/>
      <c r="J75" s="7"/>
      <c r="K75" s="2"/>
      <c r="L75" s="2"/>
      <c r="M75" s="22"/>
      <c r="N75" s="22"/>
      <c r="O75" s="22"/>
    </row>
    <row r="76" spans="1:15" s="1" customFormat="1">
      <c r="A76" s="1">
        <v>74</v>
      </c>
      <c r="B76" s="3"/>
      <c r="C76" s="3"/>
      <c r="D76" s="4"/>
      <c r="E76" s="2"/>
      <c r="F76" s="2"/>
      <c r="G76" s="2"/>
      <c r="H76" s="2"/>
      <c r="I76" s="7"/>
      <c r="J76" s="7"/>
      <c r="K76" s="2"/>
      <c r="L76" s="2"/>
      <c r="M76" s="22"/>
      <c r="N76" s="22"/>
      <c r="O76" s="22"/>
    </row>
    <row r="77" spans="1:15" s="1" customFormat="1">
      <c r="A77" s="1">
        <v>75</v>
      </c>
      <c r="B77" s="3"/>
      <c r="C77" s="3"/>
      <c r="D77" s="4"/>
      <c r="E77" s="2"/>
      <c r="F77" s="2"/>
      <c r="G77" s="2"/>
      <c r="H77" s="2"/>
      <c r="I77" s="7"/>
      <c r="J77" s="7"/>
      <c r="K77" s="2"/>
      <c r="L77" s="2"/>
      <c r="M77" s="22"/>
      <c r="N77" s="22"/>
      <c r="O77" s="22"/>
    </row>
    <row r="78" spans="1:15" s="1" customFormat="1">
      <c r="A78" s="1">
        <v>76</v>
      </c>
      <c r="B78" s="3"/>
      <c r="C78" s="3"/>
      <c r="D78" s="4"/>
      <c r="E78" s="2"/>
      <c r="F78" s="2"/>
      <c r="G78" s="2"/>
      <c r="H78" s="2"/>
      <c r="I78" s="7"/>
      <c r="J78" s="7"/>
      <c r="K78" s="2"/>
      <c r="L78" s="2"/>
      <c r="M78" s="22"/>
      <c r="N78" s="22"/>
      <c r="O78" s="22"/>
    </row>
    <row r="79" spans="1:15" s="1" customFormat="1">
      <c r="A79" s="1">
        <v>77</v>
      </c>
      <c r="B79" s="3"/>
      <c r="C79" s="3"/>
      <c r="D79" s="4"/>
      <c r="E79" s="2"/>
      <c r="F79" s="2"/>
      <c r="G79" s="2"/>
      <c r="H79" s="2"/>
      <c r="I79" s="7"/>
      <c r="J79" s="7"/>
      <c r="K79" s="2"/>
      <c r="L79" s="2"/>
      <c r="M79" s="22"/>
      <c r="N79" s="22"/>
      <c r="O79" s="22"/>
    </row>
    <row r="80" spans="1:15" s="1" customFormat="1">
      <c r="A80" s="1">
        <v>78</v>
      </c>
      <c r="B80" s="3"/>
      <c r="C80" s="3"/>
      <c r="D80" s="4"/>
      <c r="E80" s="2"/>
      <c r="F80" s="2"/>
      <c r="G80" s="2"/>
      <c r="H80" s="2"/>
      <c r="I80" s="7"/>
      <c r="J80" s="7"/>
      <c r="K80" s="2"/>
      <c r="L80" s="2"/>
      <c r="M80" s="22"/>
      <c r="N80" s="22"/>
      <c r="O80" s="22"/>
    </row>
    <row r="100" spans="2:15" s="1" customFormat="1">
      <c r="B100" s="3" t="s">
        <v>60</v>
      </c>
      <c r="C100" s="3">
        <f>AVERAGE(C3:C90)</f>
        <v>3.6129032258064515</v>
      </c>
      <c r="D100" s="3"/>
      <c r="E100" s="2">
        <f t="shared" ref="E100:O100" si="0">AVERAGE(E3:E90)</f>
        <v>7.9083870967741934</v>
      </c>
      <c r="F100" s="2">
        <f t="shared" si="0"/>
        <v>8.7720689655172404</v>
      </c>
      <c r="G100" s="2">
        <f t="shared" si="0"/>
        <v>8.9983333333333331</v>
      </c>
      <c r="H100" s="2">
        <f t="shared" si="0"/>
        <v>1.7244444444444442</v>
      </c>
      <c r="I100" s="2">
        <f t="shared" si="0"/>
        <v>23.322580645161292</v>
      </c>
      <c r="J100" s="2">
        <f t="shared" si="0"/>
        <v>23.767857142857142</v>
      </c>
      <c r="K100" s="2">
        <f t="shared" si="0"/>
        <v>8.7692307692307722E-2</v>
      </c>
      <c r="L100" s="2">
        <f t="shared" si="0"/>
        <v>1.2011538461538462</v>
      </c>
      <c r="M100" s="3" t="e">
        <f t="shared" si="0"/>
        <v>#DIV/0!</v>
      </c>
      <c r="N100" s="3" t="e">
        <f t="shared" si="0"/>
        <v>#DIV/0!</v>
      </c>
      <c r="O100" s="3">
        <f t="shared" si="0"/>
        <v>154.83391999999998</v>
      </c>
    </row>
    <row r="101" spans="2:15" s="1" customFormat="1">
      <c r="B101" s="3" t="s">
        <v>61</v>
      </c>
      <c r="C101" s="3">
        <f>COUNT(C3:C90)</f>
        <v>31</v>
      </c>
      <c r="D101" s="3"/>
      <c r="E101" s="2">
        <f t="shared" ref="E101:O101" si="1">COUNT(E3:E90)</f>
        <v>31</v>
      </c>
      <c r="F101" s="2">
        <f t="shared" si="1"/>
        <v>29</v>
      </c>
      <c r="G101" s="2">
        <f t="shared" si="1"/>
        <v>30</v>
      </c>
      <c r="H101" s="2">
        <f t="shared" si="1"/>
        <v>27</v>
      </c>
      <c r="I101" s="2">
        <f t="shared" si="1"/>
        <v>31</v>
      </c>
      <c r="J101" s="2">
        <f t="shared" si="1"/>
        <v>28</v>
      </c>
      <c r="K101" s="2">
        <f t="shared" si="1"/>
        <v>26</v>
      </c>
      <c r="L101" s="2">
        <f t="shared" si="1"/>
        <v>26</v>
      </c>
      <c r="M101" s="3">
        <f t="shared" si="1"/>
        <v>0</v>
      </c>
      <c r="N101" s="3">
        <f t="shared" si="1"/>
        <v>0</v>
      </c>
      <c r="O101" s="3">
        <f t="shared" si="1"/>
        <v>25</v>
      </c>
    </row>
    <row r="102" spans="2:15" s="1" customFormat="1">
      <c r="B102" s="3" t="s">
        <v>62</v>
      </c>
      <c r="C102" s="3">
        <f>STDEV(C3:C83)</f>
        <v>1.0544325284195513</v>
      </c>
      <c r="D102" s="3"/>
      <c r="E102" s="2">
        <f t="shared" ref="E102:O102" si="2">STDEV(E3:E83)</f>
        <v>0.40013411730063331</v>
      </c>
      <c r="F102" s="2">
        <f t="shared" si="2"/>
        <v>0.4406519464736704</v>
      </c>
      <c r="G102" s="2">
        <f t="shared" si="2"/>
        <v>1.5902853427182182</v>
      </c>
      <c r="H102" s="2">
        <f t="shared" si="2"/>
        <v>0.65267104055526115</v>
      </c>
      <c r="I102" s="2">
        <f t="shared" si="2"/>
        <v>0.99923626749611649</v>
      </c>
      <c r="J102" s="2">
        <f t="shared" si="2"/>
        <v>0.97564928862349654</v>
      </c>
      <c r="K102" s="2">
        <f t="shared" si="2"/>
        <v>4.6502274551483307E-2</v>
      </c>
      <c r="L102" s="2">
        <f t="shared" si="2"/>
        <v>0.62289213784138864</v>
      </c>
      <c r="M102" s="3" t="e">
        <f t="shared" si="2"/>
        <v>#DIV/0!</v>
      </c>
      <c r="N102" s="3" t="e">
        <f t="shared" si="2"/>
        <v>#DIV/0!</v>
      </c>
      <c r="O102" s="3">
        <f t="shared" si="2"/>
        <v>3.9005246112969623</v>
      </c>
    </row>
  </sheetData>
  <mergeCells count="12">
    <mergeCell ref="K1:K2"/>
    <mergeCell ref="L1:L2"/>
    <mergeCell ref="M1:M2"/>
    <mergeCell ref="N1:N2"/>
    <mergeCell ref="O1:O2"/>
    <mergeCell ref="A1:A2"/>
    <mergeCell ref="I1:J1"/>
    <mergeCell ref="B1:B2"/>
    <mergeCell ref="C1:C2"/>
    <mergeCell ref="D1:D2"/>
    <mergeCell ref="E1:F1"/>
    <mergeCell ref="G1:H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7030A0"/>
  </sheetPr>
  <dimension ref="A1:O102"/>
  <sheetViews>
    <sheetView workbookViewId="0">
      <selection activeCell="L15" sqref="B3:L15"/>
    </sheetView>
  </sheetViews>
  <sheetFormatPr defaultRowHeight="12.75"/>
  <sheetData>
    <row r="1" spans="1:15" s="6" customFormat="1" ht="15" customHeight="1">
      <c r="A1" s="114" t="s">
        <v>101</v>
      </c>
      <c r="B1" s="115" t="s">
        <v>27</v>
      </c>
      <c r="C1" s="115" t="s">
        <v>48</v>
      </c>
      <c r="D1" s="115" t="s">
        <v>28</v>
      </c>
      <c r="E1" s="115" t="s">
        <v>32</v>
      </c>
      <c r="F1" s="115"/>
      <c r="G1" s="115" t="s">
        <v>45</v>
      </c>
      <c r="H1" s="115"/>
      <c r="I1" s="116" t="s">
        <v>46</v>
      </c>
      <c r="J1" s="116"/>
      <c r="K1" s="115" t="s">
        <v>49</v>
      </c>
      <c r="L1" s="115" t="s">
        <v>47</v>
      </c>
      <c r="M1" s="115" t="s">
        <v>29</v>
      </c>
      <c r="N1" s="115" t="s">
        <v>31</v>
      </c>
      <c r="O1" s="115" t="s">
        <v>30</v>
      </c>
    </row>
    <row r="2" spans="1:15" s="6" customFormat="1" ht="15">
      <c r="A2" s="114"/>
      <c r="B2" s="115"/>
      <c r="C2" s="115"/>
      <c r="D2" s="115"/>
      <c r="E2" s="9" t="s">
        <v>43</v>
      </c>
      <c r="F2" s="9" t="s">
        <v>44</v>
      </c>
      <c r="G2" s="9" t="s">
        <v>43</v>
      </c>
      <c r="H2" s="9" t="s">
        <v>44</v>
      </c>
      <c r="I2" s="10" t="s">
        <v>43</v>
      </c>
      <c r="J2" s="10" t="s">
        <v>44</v>
      </c>
      <c r="K2" s="115"/>
      <c r="L2" s="115"/>
      <c r="M2" s="115"/>
      <c r="N2" s="115"/>
      <c r="O2" s="115"/>
    </row>
    <row r="3" spans="1:15" s="1" customFormat="1">
      <c r="A3" s="1">
        <v>1</v>
      </c>
      <c r="B3" s="3">
        <v>627</v>
      </c>
      <c r="C3" s="3">
        <v>3</v>
      </c>
      <c r="D3" s="4">
        <v>39248</v>
      </c>
      <c r="E3" s="2">
        <v>8.1199999999999992</v>
      </c>
      <c r="F3" s="2">
        <v>8.8800000000000008</v>
      </c>
      <c r="G3" s="2">
        <v>9.9600000000000009</v>
      </c>
      <c r="H3" s="2">
        <v>0.92</v>
      </c>
      <c r="I3" s="7">
        <v>24.3</v>
      </c>
      <c r="J3" s="7">
        <v>22.8</v>
      </c>
      <c r="K3" s="2">
        <v>0.05</v>
      </c>
      <c r="L3" s="2">
        <v>1.37</v>
      </c>
      <c r="M3" s="22"/>
      <c r="N3" s="22"/>
      <c r="O3" s="22"/>
    </row>
    <row r="4" spans="1:15" s="1" customFormat="1">
      <c r="A4" s="1">
        <v>2</v>
      </c>
      <c r="B4" s="3">
        <v>634</v>
      </c>
      <c r="C4" s="3">
        <v>3</v>
      </c>
      <c r="D4" s="4">
        <v>39255</v>
      </c>
      <c r="E4" s="2">
        <v>8.1300000000000008</v>
      </c>
      <c r="F4" s="2">
        <v>8.98</v>
      </c>
      <c r="G4" s="2">
        <v>8.17</v>
      </c>
      <c r="H4" s="2">
        <v>1.46</v>
      </c>
      <c r="I4" s="7">
        <v>24.9</v>
      </c>
      <c r="J4" s="7">
        <v>22.7</v>
      </c>
      <c r="K4" s="2">
        <v>0.06</v>
      </c>
      <c r="L4" s="2">
        <v>0.7</v>
      </c>
      <c r="M4" s="22"/>
      <c r="N4" s="22"/>
      <c r="O4" s="22">
        <v>164.892</v>
      </c>
    </row>
    <row r="5" spans="1:15" s="1" customFormat="1">
      <c r="A5" s="1">
        <v>3</v>
      </c>
      <c r="B5" s="3">
        <v>641</v>
      </c>
      <c r="C5" s="3">
        <v>3</v>
      </c>
      <c r="D5" s="4">
        <v>39262</v>
      </c>
      <c r="E5" s="2">
        <v>7.96</v>
      </c>
      <c r="F5" s="2">
        <v>8.77</v>
      </c>
      <c r="G5" s="2">
        <v>7.24</v>
      </c>
      <c r="H5" s="2">
        <v>1.48</v>
      </c>
      <c r="I5" s="7">
        <v>24.6</v>
      </c>
      <c r="J5" s="7">
        <v>21.6</v>
      </c>
      <c r="K5" s="2">
        <v>0.06</v>
      </c>
      <c r="L5" s="2">
        <v>0.99</v>
      </c>
      <c r="M5" s="22"/>
      <c r="N5" s="22"/>
      <c r="O5" s="22">
        <v>157.19300000000001</v>
      </c>
    </row>
    <row r="6" spans="1:15" s="1" customFormat="1">
      <c r="A6" s="1">
        <v>4</v>
      </c>
      <c r="B6" s="3">
        <v>648</v>
      </c>
      <c r="C6" s="3">
        <v>3</v>
      </c>
      <c r="D6" s="4">
        <v>39269</v>
      </c>
      <c r="E6" s="2">
        <v>7.98</v>
      </c>
      <c r="F6" s="2">
        <v>8.73</v>
      </c>
      <c r="G6" s="2">
        <v>7.89</v>
      </c>
      <c r="H6" s="2">
        <v>1.61</v>
      </c>
      <c r="I6" s="7">
        <v>25</v>
      </c>
      <c r="J6" s="7">
        <v>23.5</v>
      </c>
      <c r="K6" s="2">
        <v>0.05</v>
      </c>
      <c r="L6" s="2">
        <v>0.62</v>
      </c>
      <c r="M6" s="22"/>
      <c r="N6" s="22"/>
      <c r="O6" s="22">
        <v>155.78800000000001</v>
      </c>
    </row>
    <row r="7" spans="1:15" s="1" customFormat="1">
      <c r="A7" s="1">
        <v>5</v>
      </c>
      <c r="B7" s="3">
        <v>655</v>
      </c>
      <c r="C7" s="3">
        <v>3</v>
      </c>
      <c r="D7" s="4">
        <v>39276</v>
      </c>
      <c r="E7" s="8">
        <v>7.87</v>
      </c>
      <c r="F7" s="2">
        <v>8.74</v>
      </c>
      <c r="G7" s="2">
        <v>7.12</v>
      </c>
      <c r="H7" s="2">
        <v>1.96</v>
      </c>
      <c r="I7" s="7">
        <v>25</v>
      </c>
      <c r="J7" s="7">
        <v>22.1</v>
      </c>
      <c r="K7" s="2">
        <v>0.06</v>
      </c>
      <c r="L7" s="2">
        <v>0.71</v>
      </c>
      <c r="M7" s="22"/>
      <c r="N7" s="22"/>
      <c r="O7" s="22">
        <v>160.249</v>
      </c>
    </row>
    <row r="8" spans="1:15" s="1" customFormat="1">
      <c r="A8" s="1">
        <v>6</v>
      </c>
      <c r="B8" s="3">
        <v>662</v>
      </c>
      <c r="C8" s="3">
        <v>3</v>
      </c>
      <c r="D8" s="4">
        <v>39283</v>
      </c>
      <c r="E8" s="2">
        <v>7.75</v>
      </c>
      <c r="F8" s="2">
        <v>8.73</v>
      </c>
      <c r="G8" s="2">
        <v>7.4</v>
      </c>
      <c r="H8" s="2">
        <v>1.71</v>
      </c>
      <c r="I8" s="7">
        <v>24.7</v>
      </c>
      <c r="J8" s="7">
        <v>22.1</v>
      </c>
      <c r="K8" s="2">
        <v>0.05</v>
      </c>
      <c r="L8" s="2">
        <v>0.81</v>
      </c>
      <c r="M8" s="22"/>
      <c r="N8" s="22"/>
      <c r="O8" s="22">
        <v>169.80099999999999</v>
      </c>
    </row>
    <row r="9" spans="1:15" s="1" customFormat="1">
      <c r="A9" s="1">
        <v>7</v>
      </c>
      <c r="B9" s="3">
        <v>669</v>
      </c>
      <c r="C9" s="3">
        <v>3</v>
      </c>
      <c r="D9" s="4">
        <v>39290</v>
      </c>
      <c r="E9" s="2">
        <v>8</v>
      </c>
      <c r="F9" s="2">
        <v>8.57</v>
      </c>
      <c r="G9" s="2">
        <v>6.75</v>
      </c>
      <c r="H9" s="2">
        <v>1.1599999999999999</v>
      </c>
      <c r="I9" s="7">
        <v>25.3</v>
      </c>
      <c r="J9" s="7">
        <v>23.1</v>
      </c>
      <c r="K9" s="2">
        <v>0.03</v>
      </c>
      <c r="L9" s="2">
        <v>0.62</v>
      </c>
      <c r="M9" s="22"/>
      <c r="N9" s="22"/>
      <c r="O9" s="22">
        <v>149.107</v>
      </c>
    </row>
    <row r="10" spans="1:15" s="1" customFormat="1">
      <c r="A10" s="1">
        <v>8</v>
      </c>
      <c r="B10" s="3">
        <v>676</v>
      </c>
      <c r="C10" s="3">
        <v>3</v>
      </c>
      <c r="D10" s="4">
        <v>39297</v>
      </c>
      <c r="E10" s="2">
        <v>7.85</v>
      </c>
      <c r="F10" s="2">
        <v>8.48</v>
      </c>
      <c r="G10" s="2">
        <v>6.93</v>
      </c>
      <c r="H10" s="2">
        <v>1.19</v>
      </c>
      <c r="I10" s="7">
        <v>24.6</v>
      </c>
      <c r="J10" s="7">
        <v>23.4</v>
      </c>
      <c r="K10" s="2">
        <v>0.03</v>
      </c>
      <c r="L10" s="2">
        <v>0.63</v>
      </c>
      <c r="M10" s="22"/>
      <c r="N10" s="22"/>
      <c r="O10" s="22">
        <v>152.36199999999999</v>
      </c>
    </row>
    <row r="11" spans="1:15" s="1" customFormat="1">
      <c r="A11" s="1">
        <v>9</v>
      </c>
      <c r="B11" s="3">
        <v>680</v>
      </c>
      <c r="C11" s="3">
        <v>6</v>
      </c>
      <c r="D11" s="4">
        <v>39301</v>
      </c>
      <c r="E11" s="2">
        <v>7.87</v>
      </c>
      <c r="F11" s="2">
        <v>8.52</v>
      </c>
      <c r="G11" s="2">
        <v>6.81</v>
      </c>
      <c r="H11" s="2">
        <v>2.1800000000000002</v>
      </c>
      <c r="I11" s="7">
        <v>25</v>
      </c>
      <c r="J11" s="7">
        <v>23</v>
      </c>
      <c r="K11" s="2">
        <v>0.02</v>
      </c>
      <c r="L11" s="2">
        <v>0.38</v>
      </c>
      <c r="M11" s="22"/>
      <c r="N11" s="22"/>
      <c r="O11" s="22">
        <v>154.49600000000001</v>
      </c>
    </row>
    <row r="12" spans="1:15">
      <c r="A12" s="1">
        <v>10</v>
      </c>
    </row>
    <row r="13" spans="1:15">
      <c r="A13" s="1">
        <v>11</v>
      </c>
    </row>
    <row r="14" spans="1:15">
      <c r="A14" s="1">
        <v>12</v>
      </c>
    </row>
    <row r="15" spans="1:15">
      <c r="A15" s="1">
        <v>13</v>
      </c>
    </row>
    <row r="16" spans="1:15">
      <c r="A16" s="1">
        <v>14</v>
      </c>
    </row>
    <row r="17" spans="1:1">
      <c r="A17" s="1">
        <v>15</v>
      </c>
    </row>
    <row r="18" spans="1:1">
      <c r="A18" s="1">
        <v>16</v>
      </c>
    </row>
    <row r="19" spans="1:1">
      <c r="A19" s="1">
        <v>17</v>
      </c>
    </row>
    <row r="20" spans="1:1">
      <c r="A20" s="1">
        <v>18</v>
      </c>
    </row>
    <row r="21" spans="1:1">
      <c r="A21" s="1">
        <v>19</v>
      </c>
    </row>
    <row r="22" spans="1:1">
      <c r="A22" s="1">
        <v>20</v>
      </c>
    </row>
    <row r="23" spans="1:1">
      <c r="A23" s="1">
        <v>21</v>
      </c>
    </row>
    <row r="24" spans="1:1">
      <c r="A24" s="1">
        <v>22</v>
      </c>
    </row>
    <row r="25" spans="1:1">
      <c r="A25" s="1">
        <v>23</v>
      </c>
    </row>
    <row r="26" spans="1:1">
      <c r="A26" s="1">
        <v>24</v>
      </c>
    </row>
    <row r="27" spans="1:1">
      <c r="A27" s="1">
        <v>25</v>
      </c>
    </row>
    <row r="28" spans="1:1">
      <c r="A28" s="1">
        <v>26</v>
      </c>
    </row>
    <row r="29" spans="1:1">
      <c r="A29" s="1">
        <v>27</v>
      </c>
    </row>
    <row r="30" spans="1:1">
      <c r="A30" s="1">
        <v>28</v>
      </c>
    </row>
    <row r="31" spans="1:1">
      <c r="A31" s="1">
        <v>29</v>
      </c>
    </row>
    <row r="32" spans="1:1">
      <c r="A32" s="1">
        <v>30</v>
      </c>
    </row>
    <row r="33" spans="1:1">
      <c r="A33" s="1">
        <v>31</v>
      </c>
    </row>
    <row r="34" spans="1:1">
      <c r="A34" s="1">
        <v>32</v>
      </c>
    </row>
    <row r="35" spans="1:1">
      <c r="A35" s="1">
        <v>33</v>
      </c>
    </row>
    <row r="36" spans="1:1">
      <c r="A36" s="1">
        <v>34</v>
      </c>
    </row>
    <row r="37" spans="1:1">
      <c r="A37" s="1">
        <v>35</v>
      </c>
    </row>
    <row r="38" spans="1:1">
      <c r="A38" s="1">
        <v>36</v>
      </c>
    </row>
    <row r="39" spans="1:1">
      <c r="A39" s="1">
        <v>37</v>
      </c>
    </row>
    <row r="40" spans="1:1">
      <c r="A40" s="1">
        <v>38</v>
      </c>
    </row>
    <row r="41" spans="1:1">
      <c r="A41" s="1">
        <v>39</v>
      </c>
    </row>
    <row r="42" spans="1:1">
      <c r="A42" s="1">
        <v>40</v>
      </c>
    </row>
    <row r="43" spans="1:1">
      <c r="A43" s="1">
        <v>41</v>
      </c>
    </row>
    <row r="44" spans="1:1">
      <c r="A44" s="1">
        <v>42</v>
      </c>
    </row>
    <row r="45" spans="1:1">
      <c r="A45" s="1">
        <v>43</v>
      </c>
    </row>
    <row r="46" spans="1:1">
      <c r="A46" s="1">
        <v>44</v>
      </c>
    </row>
    <row r="47" spans="1:1">
      <c r="A47" s="1">
        <v>45</v>
      </c>
    </row>
    <row r="48" spans="1:1">
      <c r="A48" s="1">
        <v>46</v>
      </c>
    </row>
    <row r="49" spans="1:1">
      <c r="A49" s="1">
        <v>47</v>
      </c>
    </row>
    <row r="50" spans="1:1">
      <c r="A50" s="1">
        <v>48</v>
      </c>
    </row>
    <row r="51" spans="1:1">
      <c r="A51" s="1">
        <v>49</v>
      </c>
    </row>
    <row r="52" spans="1:1">
      <c r="A52" s="1">
        <v>50</v>
      </c>
    </row>
    <row r="53" spans="1:1">
      <c r="A53" s="1">
        <v>51</v>
      </c>
    </row>
    <row r="54" spans="1:1">
      <c r="A54" s="1">
        <v>52</v>
      </c>
    </row>
    <row r="55" spans="1:1">
      <c r="A55" s="1">
        <v>53</v>
      </c>
    </row>
    <row r="56" spans="1:1">
      <c r="A56" s="1">
        <v>54</v>
      </c>
    </row>
    <row r="57" spans="1:1">
      <c r="A57" s="1">
        <v>55</v>
      </c>
    </row>
    <row r="58" spans="1:1">
      <c r="A58" s="1">
        <v>56</v>
      </c>
    </row>
    <row r="59" spans="1:1">
      <c r="A59" s="1">
        <v>57</v>
      </c>
    </row>
    <row r="60" spans="1:1">
      <c r="A60" s="1">
        <v>58</v>
      </c>
    </row>
    <row r="61" spans="1:1">
      <c r="A61" s="1">
        <v>59</v>
      </c>
    </row>
    <row r="62" spans="1:1">
      <c r="A62" s="1">
        <v>60</v>
      </c>
    </row>
    <row r="63" spans="1:1">
      <c r="A63" s="1">
        <v>61</v>
      </c>
    </row>
    <row r="64" spans="1:1">
      <c r="A64" s="1">
        <v>62</v>
      </c>
    </row>
    <row r="65" spans="1:1">
      <c r="A65" s="1">
        <v>63</v>
      </c>
    </row>
    <row r="66" spans="1:1">
      <c r="A66" s="1">
        <v>64</v>
      </c>
    </row>
    <row r="67" spans="1:1">
      <c r="A67" s="1">
        <v>65</v>
      </c>
    </row>
    <row r="68" spans="1:1">
      <c r="A68" s="1">
        <v>66</v>
      </c>
    </row>
    <row r="69" spans="1:1">
      <c r="A69" s="1">
        <v>67</v>
      </c>
    </row>
    <row r="70" spans="1:1">
      <c r="A70" s="1">
        <v>68</v>
      </c>
    </row>
    <row r="71" spans="1:1">
      <c r="A71" s="1">
        <v>69</v>
      </c>
    </row>
    <row r="72" spans="1:1">
      <c r="A72" s="1">
        <v>70</v>
      </c>
    </row>
    <row r="73" spans="1:1">
      <c r="A73" s="1">
        <v>71</v>
      </c>
    </row>
    <row r="74" spans="1:1">
      <c r="A74" s="1">
        <v>72</v>
      </c>
    </row>
    <row r="75" spans="1:1">
      <c r="A75" s="1">
        <v>73</v>
      </c>
    </row>
    <row r="76" spans="1:1">
      <c r="A76" s="1">
        <v>74</v>
      </c>
    </row>
    <row r="77" spans="1:1">
      <c r="A77" s="1">
        <v>75</v>
      </c>
    </row>
    <row r="78" spans="1:1">
      <c r="A78" s="1">
        <v>76</v>
      </c>
    </row>
    <row r="79" spans="1:1">
      <c r="A79" s="1">
        <v>77</v>
      </c>
    </row>
    <row r="80" spans="1:1">
      <c r="A80" s="1">
        <v>78</v>
      </c>
    </row>
    <row r="100" spans="2:15" s="1" customFormat="1">
      <c r="B100" s="3" t="s">
        <v>60</v>
      </c>
      <c r="C100" s="3">
        <f>AVERAGE(C3:C90)</f>
        <v>3.3333333333333335</v>
      </c>
      <c r="D100" s="3"/>
      <c r="E100" s="2">
        <f t="shared" ref="E100:O100" si="0">AVERAGE(E3:E90)</f>
        <v>7.9477777777777776</v>
      </c>
      <c r="F100" s="2">
        <f t="shared" si="0"/>
        <v>8.7111111111111104</v>
      </c>
      <c r="G100" s="2">
        <f t="shared" si="0"/>
        <v>7.5855555555555547</v>
      </c>
      <c r="H100" s="2">
        <f t="shared" si="0"/>
        <v>1.518888888888889</v>
      </c>
      <c r="I100" s="2">
        <f t="shared" si="0"/>
        <v>24.822222222222223</v>
      </c>
      <c r="J100" s="2">
        <f t="shared" si="0"/>
        <v>22.7</v>
      </c>
      <c r="K100" s="2">
        <f t="shared" si="0"/>
        <v>4.5555555555555557E-2</v>
      </c>
      <c r="L100" s="2">
        <f t="shared" si="0"/>
        <v>0.75888888888888895</v>
      </c>
      <c r="M100" s="3" t="e">
        <f t="shared" si="0"/>
        <v>#DIV/0!</v>
      </c>
      <c r="N100" s="3" t="e">
        <f t="shared" si="0"/>
        <v>#DIV/0!</v>
      </c>
      <c r="O100" s="3">
        <f t="shared" si="0"/>
        <v>157.98600000000002</v>
      </c>
    </row>
    <row r="101" spans="2:15" s="1" customFormat="1">
      <c r="B101" s="3" t="s">
        <v>61</v>
      </c>
      <c r="C101" s="3">
        <f>COUNT(C3:C90)</f>
        <v>9</v>
      </c>
      <c r="D101" s="3"/>
      <c r="E101" s="2">
        <f t="shared" ref="E101:O101" si="1">COUNT(E3:E90)</f>
        <v>9</v>
      </c>
      <c r="F101" s="2">
        <f t="shared" si="1"/>
        <v>9</v>
      </c>
      <c r="G101" s="2">
        <f t="shared" si="1"/>
        <v>9</v>
      </c>
      <c r="H101" s="2">
        <f t="shared" si="1"/>
        <v>9</v>
      </c>
      <c r="I101" s="2">
        <f t="shared" si="1"/>
        <v>9</v>
      </c>
      <c r="J101" s="2">
        <f t="shared" si="1"/>
        <v>9</v>
      </c>
      <c r="K101" s="2">
        <f t="shared" si="1"/>
        <v>9</v>
      </c>
      <c r="L101" s="2">
        <f t="shared" si="1"/>
        <v>9</v>
      </c>
      <c r="M101" s="3">
        <f t="shared" si="1"/>
        <v>0</v>
      </c>
      <c r="N101" s="3">
        <f t="shared" si="1"/>
        <v>0</v>
      </c>
      <c r="O101" s="3">
        <f t="shared" si="1"/>
        <v>8</v>
      </c>
    </row>
    <row r="102" spans="2:15" s="1" customFormat="1">
      <c r="B102" s="3" t="s">
        <v>62</v>
      </c>
      <c r="C102" s="3">
        <f>STDEV(C3:C83)</f>
        <v>1</v>
      </c>
      <c r="D102" s="3"/>
      <c r="E102" s="2">
        <f t="shared" ref="E102:O102" si="2">STDEV(E3:E83)</f>
        <v>0.12627131283250545</v>
      </c>
      <c r="F102" s="2">
        <f t="shared" si="2"/>
        <v>0.16419838949000432</v>
      </c>
      <c r="G102" s="2">
        <f t="shared" si="2"/>
        <v>1.0107065735305065</v>
      </c>
      <c r="H102" s="2">
        <f t="shared" si="2"/>
        <v>0.39954487997108767</v>
      </c>
      <c r="I102" s="2">
        <f t="shared" si="2"/>
        <v>0.29907264074877238</v>
      </c>
      <c r="J102" s="2">
        <f t="shared" si="2"/>
        <v>0.64420493633625564</v>
      </c>
      <c r="K102" s="2">
        <f t="shared" si="2"/>
        <v>1.5092308563562386E-2</v>
      </c>
      <c r="L102" s="2">
        <f t="shared" si="2"/>
        <v>0.28153349909222347</v>
      </c>
      <c r="M102" s="3" t="e">
        <f t="shared" si="2"/>
        <v>#DIV/0!</v>
      </c>
      <c r="N102" s="3" t="e">
        <f t="shared" si="2"/>
        <v>#DIV/0!</v>
      </c>
      <c r="O102" s="3">
        <f t="shared" si="2"/>
        <v>6.7666661975134677</v>
      </c>
    </row>
  </sheetData>
  <mergeCells count="12">
    <mergeCell ref="K1:K2"/>
    <mergeCell ref="L1:L2"/>
    <mergeCell ref="M1:M2"/>
    <mergeCell ref="N1:N2"/>
    <mergeCell ref="O1:O2"/>
    <mergeCell ref="A1:A2"/>
    <mergeCell ref="I1:J1"/>
    <mergeCell ref="B1:B2"/>
    <mergeCell ref="C1:C2"/>
    <mergeCell ref="D1:D2"/>
    <mergeCell ref="E1:F1"/>
    <mergeCell ref="G1:H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102"/>
  <sheetViews>
    <sheetView topLeftCell="D70" workbookViewId="0">
      <selection activeCell="J16" sqref="J16"/>
    </sheetView>
  </sheetViews>
  <sheetFormatPr defaultRowHeight="12.75"/>
  <sheetData>
    <row r="1" spans="1:15" s="6" customFormat="1" ht="15" customHeight="1">
      <c r="A1" s="114" t="s">
        <v>101</v>
      </c>
      <c r="B1" s="115" t="s">
        <v>27</v>
      </c>
      <c r="C1" s="115" t="s">
        <v>48</v>
      </c>
      <c r="D1" s="115" t="s">
        <v>28</v>
      </c>
      <c r="E1" s="115" t="s">
        <v>32</v>
      </c>
      <c r="F1" s="115"/>
      <c r="G1" s="115" t="s">
        <v>45</v>
      </c>
      <c r="H1" s="115"/>
      <c r="I1" s="116" t="s">
        <v>46</v>
      </c>
      <c r="J1" s="116"/>
      <c r="K1" s="115" t="s">
        <v>49</v>
      </c>
      <c r="L1" s="115" t="s">
        <v>47</v>
      </c>
      <c r="M1" s="115" t="s">
        <v>29</v>
      </c>
      <c r="N1" s="115" t="s">
        <v>31</v>
      </c>
      <c r="O1" s="115" t="s">
        <v>30</v>
      </c>
    </row>
    <row r="2" spans="1:15" s="6" customFormat="1" ht="15">
      <c r="A2" s="114"/>
      <c r="B2" s="115"/>
      <c r="C2" s="115"/>
      <c r="D2" s="115"/>
      <c r="E2" s="9" t="s">
        <v>43</v>
      </c>
      <c r="F2" s="9" t="s">
        <v>44</v>
      </c>
      <c r="G2" s="9" t="s">
        <v>43</v>
      </c>
      <c r="H2" s="9" t="s">
        <v>44</v>
      </c>
      <c r="I2" s="10" t="s">
        <v>43</v>
      </c>
      <c r="J2" s="10" t="s">
        <v>44</v>
      </c>
      <c r="K2" s="115"/>
      <c r="L2" s="115"/>
      <c r="M2" s="115"/>
      <c r="N2" s="115"/>
      <c r="O2" s="115"/>
    </row>
    <row r="3" spans="1:15" s="1" customFormat="1">
      <c r="A3" s="1">
        <v>1</v>
      </c>
      <c r="B3" s="3">
        <v>8</v>
      </c>
      <c r="C3" s="3">
        <v>2</v>
      </c>
      <c r="D3" s="4">
        <v>38629</v>
      </c>
      <c r="E3" s="2"/>
      <c r="F3" s="2">
        <v>8.31</v>
      </c>
      <c r="G3" s="2"/>
      <c r="H3" s="2"/>
      <c r="I3" s="7"/>
      <c r="J3" s="7"/>
      <c r="K3" s="2">
        <v>0</v>
      </c>
      <c r="L3" s="2">
        <v>0.03</v>
      </c>
      <c r="M3" s="22"/>
      <c r="N3" s="22"/>
      <c r="O3" s="22"/>
    </row>
    <row r="4" spans="1:15" s="1" customFormat="1">
      <c r="A4" s="1">
        <v>2</v>
      </c>
      <c r="B4" s="3">
        <v>42</v>
      </c>
      <c r="C4" s="3">
        <v>2</v>
      </c>
      <c r="D4" s="4">
        <v>38663</v>
      </c>
      <c r="E4" s="2">
        <v>8.0399999999999991</v>
      </c>
      <c r="F4" s="2">
        <v>5.05</v>
      </c>
      <c r="G4" s="2">
        <v>5.81</v>
      </c>
      <c r="H4" s="2">
        <v>1.1000000000000001</v>
      </c>
      <c r="I4" s="7"/>
      <c r="J4" s="7"/>
      <c r="K4" s="2">
        <v>0.1</v>
      </c>
      <c r="L4" s="2">
        <v>1.48</v>
      </c>
      <c r="M4" s="22"/>
      <c r="N4" s="22"/>
      <c r="O4" s="22"/>
    </row>
    <row r="5" spans="1:15" s="1" customFormat="1">
      <c r="A5" s="1">
        <v>3</v>
      </c>
      <c r="B5" s="3">
        <v>93</v>
      </c>
      <c r="C5" s="3">
        <v>2</v>
      </c>
      <c r="D5" s="4">
        <v>38714</v>
      </c>
      <c r="E5" s="2">
        <v>8.42</v>
      </c>
      <c r="F5" s="2">
        <v>8.82</v>
      </c>
      <c r="G5" s="2">
        <v>7.68</v>
      </c>
      <c r="H5" s="2">
        <v>1.54</v>
      </c>
      <c r="I5" s="7">
        <v>21.7</v>
      </c>
      <c r="J5" s="7">
        <v>21.7</v>
      </c>
      <c r="K5" s="2">
        <v>0.08</v>
      </c>
      <c r="L5" s="2">
        <v>1.1399999999999999</v>
      </c>
      <c r="M5" s="22"/>
      <c r="N5" s="22"/>
      <c r="O5" s="22"/>
    </row>
    <row r="6" spans="1:15" s="1" customFormat="1">
      <c r="A6" s="1">
        <v>4</v>
      </c>
      <c r="B6" s="3">
        <v>189</v>
      </c>
      <c r="C6" s="3">
        <v>2</v>
      </c>
      <c r="D6" s="4">
        <v>38810</v>
      </c>
      <c r="E6" s="2">
        <v>8.35</v>
      </c>
      <c r="F6" s="2">
        <v>9.19</v>
      </c>
      <c r="G6" s="2">
        <v>8.98</v>
      </c>
      <c r="H6" s="2">
        <v>7.71</v>
      </c>
      <c r="I6" s="7">
        <v>22.5</v>
      </c>
      <c r="J6" s="7">
        <v>21.7</v>
      </c>
      <c r="K6" s="2"/>
      <c r="L6" s="2"/>
      <c r="M6" s="22"/>
      <c r="N6" s="22"/>
      <c r="O6" s="22">
        <v>-0.09</v>
      </c>
    </row>
    <row r="7" spans="1:15" s="1" customFormat="1">
      <c r="A7" s="1">
        <v>5</v>
      </c>
      <c r="B7" s="3"/>
      <c r="C7" s="3"/>
      <c r="D7" s="4"/>
      <c r="E7" s="2"/>
      <c r="F7" s="2"/>
      <c r="G7" s="2"/>
      <c r="H7" s="2"/>
      <c r="I7" s="7"/>
      <c r="J7" s="7"/>
      <c r="K7" s="2"/>
      <c r="L7" s="2"/>
      <c r="M7" s="22"/>
      <c r="N7" s="22"/>
      <c r="O7" s="22"/>
    </row>
    <row r="8" spans="1:15" s="1" customFormat="1">
      <c r="A8" s="1">
        <v>6</v>
      </c>
      <c r="B8" s="3"/>
      <c r="C8" s="3"/>
      <c r="D8" s="4"/>
      <c r="E8" s="2"/>
      <c r="F8" s="2"/>
      <c r="G8" s="2"/>
      <c r="H8" s="2"/>
      <c r="I8" s="7"/>
      <c r="J8" s="7"/>
      <c r="K8" s="2"/>
      <c r="L8" s="2"/>
      <c r="M8" s="22"/>
      <c r="N8" s="22"/>
      <c r="O8" s="22"/>
    </row>
    <row r="9" spans="1:15" s="1" customFormat="1">
      <c r="A9" s="1">
        <v>7</v>
      </c>
      <c r="B9" s="3"/>
      <c r="C9" s="3"/>
      <c r="D9" s="4"/>
      <c r="E9" s="2"/>
      <c r="F9" s="2"/>
      <c r="G9" s="2"/>
      <c r="H9" s="2"/>
      <c r="I9" s="7"/>
      <c r="J9" s="7"/>
      <c r="K9" s="2"/>
      <c r="L9" s="2"/>
      <c r="M9" s="22"/>
      <c r="N9" s="22"/>
      <c r="O9" s="22"/>
    </row>
    <row r="10" spans="1:15" s="1" customFormat="1">
      <c r="A10" s="1">
        <v>8</v>
      </c>
      <c r="B10" s="3"/>
      <c r="C10" s="3"/>
      <c r="D10" s="4"/>
      <c r="E10" s="2"/>
      <c r="F10" s="2"/>
      <c r="G10" s="2"/>
      <c r="H10" s="2"/>
      <c r="I10" s="7"/>
      <c r="J10" s="7"/>
      <c r="K10" s="2"/>
      <c r="L10" s="2"/>
      <c r="M10" s="22"/>
      <c r="N10" s="22"/>
      <c r="O10" s="22"/>
    </row>
    <row r="11" spans="1:15" s="1" customFormat="1">
      <c r="A11" s="1">
        <v>9</v>
      </c>
      <c r="B11" s="3"/>
      <c r="C11" s="3"/>
      <c r="D11" s="4"/>
      <c r="E11" s="2"/>
      <c r="F11" s="2"/>
      <c r="G11" s="2"/>
      <c r="H11" s="2"/>
      <c r="I11" s="7"/>
      <c r="J11" s="7"/>
      <c r="K11" s="2"/>
      <c r="L11" s="2"/>
      <c r="M11" s="22"/>
      <c r="N11" s="22"/>
      <c r="O11" s="22"/>
    </row>
    <row r="12" spans="1:15" s="1" customFormat="1">
      <c r="A12" s="1">
        <v>10</v>
      </c>
      <c r="B12" s="3"/>
      <c r="C12" s="3"/>
      <c r="D12" s="4"/>
      <c r="E12" s="2"/>
      <c r="F12" s="2"/>
      <c r="G12" s="2"/>
      <c r="H12" s="2"/>
      <c r="I12" s="7"/>
      <c r="J12" s="7"/>
      <c r="K12" s="2"/>
      <c r="L12" s="2"/>
      <c r="M12" s="22"/>
      <c r="N12" s="22"/>
      <c r="O12" s="22"/>
    </row>
    <row r="13" spans="1:15" s="1" customFormat="1">
      <c r="A13" s="1">
        <v>11</v>
      </c>
      <c r="B13" s="3"/>
      <c r="C13" s="3"/>
      <c r="D13" s="4"/>
      <c r="E13" s="2"/>
      <c r="F13" s="2"/>
      <c r="G13" s="2"/>
      <c r="H13" s="2"/>
      <c r="I13" s="7"/>
      <c r="J13" s="7"/>
      <c r="K13" s="2"/>
      <c r="L13" s="2"/>
      <c r="M13" s="22"/>
      <c r="N13" s="22"/>
      <c r="O13" s="22"/>
    </row>
    <row r="14" spans="1:15" s="1" customFormat="1">
      <c r="A14" s="1">
        <v>12</v>
      </c>
      <c r="B14" s="3"/>
      <c r="C14" s="3"/>
      <c r="D14" s="4"/>
      <c r="E14" s="2"/>
      <c r="F14" s="2"/>
      <c r="G14" s="2"/>
      <c r="H14" s="2"/>
      <c r="I14" s="7"/>
      <c r="J14" s="7"/>
      <c r="K14" s="2"/>
      <c r="L14" s="2"/>
      <c r="M14" s="22"/>
      <c r="N14" s="22"/>
      <c r="O14" s="22"/>
    </row>
    <row r="15" spans="1:15" s="1" customFormat="1">
      <c r="A15" s="1">
        <v>13</v>
      </c>
      <c r="B15" s="3"/>
      <c r="C15" s="3"/>
      <c r="D15" s="4"/>
      <c r="E15" s="2"/>
      <c r="F15" s="2"/>
      <c r="G15" s="2"/>
      <c r="H15" s="2"/>
      <c r="I15" s="7"/>
      <c r="J15" s="7"/>
      <c r="K15" s="2"/>
      <c r="L15" s="2"/>
      <c r="M15" s="22"/>
      <c r="N15" s="22"/>
      <c r="O15" s="22"/>
    </row>
    <row r="16" spans="1:15" s="1" customFormat="1">
      <c r="A16" s="1">
        <v>14</v>
      </c>
      <c r="B16" s="3"/>
      <c r="C16" s="3"/>
      <c r="D16" s="4"/>
      <c r="E16" s="2"/>
      <c r="F16" s="2"/>
      <c r="G16" s="2"/>
      <c r="H16" s="2"/>
      <c r="I16" s="7"/>
      <c r="J16" s="7"/>
      <c r="K16" s="2"/>
      <c r="L16" s="2"/>
      <c r="M16" s="22"/>
      <c r="N16" s="22"/>
      <c r="O16" s="22"/>
    </row>
    <row r="17" spans="1:15" s="1" customFormat="1">
      <c r="A17" s="1">
        <v>15</v>
      </c>
      <c r="B17" s="3"/>
      <c r="C17" s="3"/>
      <c r="D17" s="4"/>
      <c r="E17" s="2"/>
      <c r="F17" s="2"/>
      <c r="G17" s="2"/>
      <c r="H17" s="2"/>
      <c r="I17" s="7"/>
      <c r="J17" s="7"/>
      <c r="K17" s="2"/>
      <c r="L17" s="2"/>
      <c r="M17" s="22"/>
      <c r="N17" s="22"/>
      <c r="O17" s="22"/>
    </row>
    <row r="18" spans="1:15" s="1" customFormat="1">
      <c r="A18" s="1">
        <v>16</v>
      </c>
      <c r="B18" s="3"/>
      <c r="C18" s="3"/>
      <c r="D18" s="4"/>
      <c r="E18" s="2"/>
      <c r="F18" s="2"/>
      <c r="G18" s="2"/>
      <c r="H18" s="2"/>
      <c r="I18" s="7"/>
      <c r="J18" s="7"/>
      <c r="K18" s="2"/>
      <c r="L18" s="2"/>
      <c r="M18" s="22"/>
      <c r="N18" s="22"/>
      <c r="O18" s="22"/>
    </row>
    <row r="19" spans="1:15" s="1" customFormat="1">
      <c r="A19" s="1">
        <v>17</v>
      </c>
      <c r="B19" s="3"/>
      <c r="C19" s="3"/>
      <c r="D19" s="4"/>
      <c r="E19" s="2"/>
      <c r="F19" s="2"/>
      <c r="G19" s="2"/>
      <c r="H19" s="2"/>
      <c r="I19" s="7"/>
      <c r="J19" s="7"/>
      <c r="K19" s="2"/>
      <c r="L19" s="2"/>
      <c r="M19" s="22"/>
      <c r="N19" s="22"/>
      <c r="O19" s="22"/>
    </row>
    <row r="20" spans="1:15" s="1" customFormat="1">
      <c r="A20" s="1">
        <v>18</v>
      </c>
      <c r="B20" s="3"/>
      <c r="C20" s="3"/>
      <c r="D20" s="4"/>
      <c r="E20" s="2"/>
      <c r="F20" s="2"/>
      <c r="G20" s="2"/>
      <c r="H20" s="2"/>
      <c r="I20" s="7"/>
      <c r="J20" s="7"/>
      <c r="K20" s="2"/>
      <c r="L20" s="2"/>
      <c r="M20" s="22"/>
      <c r="N20" s="22"/>
      <c r="O20" s="22"/>
    </row>
    <row r="21" spans="1:15" s="1" customFormat="1">
      <c r="A21" s="1">
        <v>19</v>
      </c>
      <c r="B21" s="3"/>
      <c r="C21" s="3"/>
      <c r="D21" s="4"/>
      <c r="E21" s="2"/>
      <c r="F21" s="2"/>
      <c r="G21" s="2"/>
      <c r="H21" s="2"/>
      <c r="I21" s="7"/>
      <c r="J21" s="7"/>
      <c r="K21" s="2"/>
      <c r="L21" s="2"/>
      <c r="M21" s="22"/>
      <c r="N21" s="22"/>
      <c r="O21" s="22"/>
    </row>
    <row r="22" spans="1:15" s="1" customFormat="1">
      <c r="A22" s="1">
        <v>20</v>
      </c>
      <c r="B22" s="3"/>
      <c r="C22" s="3"/>
      <c r="D22" s="4"/>
      <c r="E22" s="2"/>
      <c r="F22" s="2"/>
      <c r="G22" s="2"/>
      <c r="H22" s="2"/>
      <c r="I22" s="7"/>
      <c r="J22" s="7"/>
      <c r="K22" s="2"/>
      <c r="L22" s="2"/>
      <c r="M22" s="22"/>
      <c r="N22" s="22"/>
      <c r="O22" s="22"/>
    </row>
    <row r="23" spans="1:15" s="1" customFormat="1">
      <c r="A23" s="1">
        <v>21</v>
      </c>
      <c r="B23" s="3"/>
      <c r="C23" s="3"/>
      <c r="D23" s="4"/>
      <c r="E23" s="2"/>
      <c r="F23" s="2"/>
      <c r="G23" s="2"/>
      <c r="H23" s="2"/>
      <c r="I23" s="7"/>
      <c r="J23" s="7"/>
      <c r="K23" s="2"/>
      <c r="L23" s="2"/>
      <c r="M23" s="22"/>
      <c r="N23" s="22"/>
      <c r="O23" s="22"/>
    </row>
    <row r="24" spans="1:15" s="1" customFormat="1">
      <c r="A24" s="1">
        <v>22</v>
      </c>
      <c r="B24" s="3"/>
      <c r="C24" s="3"/>
      <c r="D24" s="4"/>
      <c r="E24" s="2"/>
      <c r="F24" s="2"/>
      <c r="G24" s="2"/>
      <c r="H24" s="2"/>
      <c r="I24" s="7"/>
      <c r="J24" s="7"/>
      <c r="K24" s="2"/>
      <c r="L24" s="2"/>
      <c r="M24" s="22"/>
      <c r="N24" s="22"/>
      <c r="O24" s="22"/>
    </row>
    <row r="25" spans="1:15" s="1" customFormat="1">
      <c r="A25" s="1">
        <v>23</v>
      </c>
      <c r="B25" s="3"/>
      <c r="C25" s="3"/>
      <c r="D25" s="4"/>
      <c r="E25" s="2"/>
      <c r="F25" s="2"/>
      <c r="G25" s="2"/>
      <c r="H25" s="2"/>
      <c r="I25" s="7"/>
      <c r="J25" s="7"/>
      <c r="K25" s="2"/>
      <c r="L25" s="2"/>
      <c r="M25" s="22"/>
      <c r="N25" s="22"/>
      <c r="O25" s="22"/>
    </row>
    <row r="26" spans="1:15" s="1" customFormat="1">
      <c r="A26" s="1">
        <v>24</v>
      </c>
      <c r="B26" s="3"/>
      <c r="C26" s="3"/>
      <c r="D26" s="4"/>
      <c r="E26" s="2"/>
      <c r="F26" s="2"/>
      <c r="G26" s="2"/>
      <c r="H26" s="2"/>
      <c r="I26" s="7"/>
      <c r="J26" s="7"/>
      <c r="K26" s="2"/>
      <c r="L26" s="2"/>
      <c r="M26" s="22"/>
      <c r="N26" s="22"/>
      <c r="O26" s="22"/>
    </row>
    <row r="27" spans="1:15" s="1" customFormat="1">
      <c r="A27" s="1">
        <v>25</v>
      </c>
      <c r="B27" s="3"/>
      <c r="C27" s="3"/>
      <c r="D27" s="4"/>
      <c r="E27" s="2"/>
      <c r="F27" s="2"/>
      <c r="G27" s="2"/>
      <c r="H27" s="2"/>
      <c r="I27" s="7"/>
      <c r="J27" s="7"/>
      <c r="K27" s="2"/>
      <c r="L27" s="2"/>
      <c r="M27" s="22"/>
      <c r="N27" s="22"/>
      <c r="O27" s="22"/>
    </row>
    <row r="28" spans="1:15" s="1" customFormat="1">
      <c r="A28" s="1">
        <v>26</v>
      </c>
      <c r="B28" s="3"/>
      <c r="C28" s="3"/>
      <c r="D28" s="4"/>
      <c r="E28" s="2"/>
      <c r="F28" s="2"/>
      <c r="G28" s="2"/>
      <c r="H28" s="2"/>
      <c r="I28" s="7"/>
      <c r="J28" s="7"/>
      <c r="K28" s="2"/>
      <c r="L28" s="2"/>
      <c r="M28" s="22"/>
      <c r="N28" s="22"/>
      <c r="O28" s="22"/>
    </row>
    <row r="29" spans="1:15" s="1" customFormat="1">
      <c r="A29" s="1">
        <v>27</v>
      </c>
      <c r="B29" s="3"/>
      <c r="C29" s="3"/>
      <c r="D29" s="4"/>
      <c r="E29" s="2"/>
      <c r="F29" s="2"/>
      <c r="G29" s="2"/>
      <c r="H29" s="2"/>
      <c r="I29" s="7"/>
      <c r="J29" s="7"/>
      <c r="K29" s="2"/>
      <c r="L29" s="2"/>
      <c r="M29" s="22"/>
      <c r="N29" s="22"/>
      <c r="O29" s="22"/>
    </row>
    <row r="30" spans="1:15" s="1" customFormat="1">
      <c r="A30" s="1">
        <v>28</v>
      </c>
      <c r="B30" s="3"/>
      <c r="C30" s="3"/>
      <c r="D30" s="4"/>
      <c r="E30" s="2"/>
      <c r="F30" s="2"/>
      <c r="G30" s="2"/>
      <c r="H30" s="2"/>
      <c r="I30" s="7"/>
      <c r="J30" s="7"/>
      <c r="K30" s="2"/>
      <c r="L30" s="2"/>
      <c r="M30" s="22"/>
      <c r="N30" s="22"/>
      <c r="O30" s="22"/>
    </row>
    <row r="31" spans="1:15" s="1" customFormat="1">
      <c r="A31" s="1">
        <v>29</v>
      </c>
      <c r="B31" s="3"/>
      <c r="C31" s="3"/>
      <c r="D31" s="4"/>
      <c r="E31" s="2"/>
      <c r="F31" s="2"/>
      <c r="G31" s="2"/>
      <c r="H31" s="2"/>
      <c r="I31" s="7"/>
      <c r="J31" s="7"/>
      <c r="K31" s="2"/>
      <c r="L31" s="2"/>
      <c r="M31" s="22"/>
      <c r="N31" s="22"/>
      <c r="O31" s="22"/>
    </row>
    <row r="32" spans="1:15" s="1" customFormat="1">
      <c r="A32" s="1">
        <v>30</v>
      </c>
      <c r="B32" s="3"/>
      <c r="C32" s="3"/>
      <c r="D32" s="4"/>
      <c r="E32" s="2"/>
      <c r="F32" s="2"/>
      <c r="G32" s="2"/>
      <c r="H32" s="2"/>
      <c r="I32" s="7"/>
      <c r="J32" s="7"/>
      <c r="K32" s="2"/>
      <c r="L32" s="2"/>
      <c r="M32" s="22"/>
      <c r="N32" s="22"/>
      <c r="O32" s="22"/>
    </row>
    <row r="33" spans="1:15" s="1" customFormat="1">
      <c r="A33" s="1">
        <v>31</v>
      </c>
      <c r="B33" s="3"/>
      <c r="C33" s="3"/>
      <c r="D33" s="4"/>
      <c r="E33" s="2"/>
      <c r="F33" s="2"/>
      <c r="G33" s="2"/>
      <c r="H33" s="2"/>
      <c r="I33" s="7"/>
      <c r="J33" s="7"/>
      <c r="K33" s="2"/>
      <c r="L33" s="2"/>
      <c r="M33" s="22"/>
      <c r="N33" s="22"/>
      <c r="O33" s="22"/>
    </row>
    <row r="34" spans="1:15" s="1" customFormat="1">
      <c r="A34" s="1">
        <v>32</v>
      </c>
      <c r="B34" s="3"/>
      <c r="C34" s="3"/>
      <c r="D34" s="4"/>
      <c r="E34" s="2"/>
      <c r="F34" s="2"/>
      <c r="G34" s="2"/>
      <c r="H34" s="2"/>
      <c r="I34" s="7"/>
      <c r="J34" s="7"/>
      <c r="K34" s="2"/>
      <c r="L34" s="2"/>
      <c r="M34" s="22"/>
      <c r="N34" s="22"/>
      <c r="O34" s="22"/>
    </row>
    <row r="35" spans="1:15">
      <c r="A35" s="1">
        <v>33</v>
      </c>
    </row>
    <row r="36" spans="1:15">
      <c r="A36" s="1">
        <v>34</v>
      </c>
    </row>
    <row r="37" spans="1:15">
      <c r="A37" s="1">
        <v>35</v>
      </c>
    </row>
    <row r="38" spans="1:15">
      <c r="A38" s="1">
        <v>36</v>
      </c>
    </row>
    <row r="39" spans="1:15">
      <c r="A39" s="1">
        <v>37</v>
      </c>
    </row>
    <row r="40" spans="1:15">
      <c r="A40" s="1">
        <v>38</v>
      </c>
    </row>
    <row r="41" spans="1:15">
      <c r="A41" s="1">
        <v>39</v>
      </c>
    </row>
    <row r="42" spans="1:15">
      <c r="A42" s="1">
        <v>40</v>
      </c>
    </row>
    <row r="43" spans="1:15">
      <c r="A43" s="1">
        <v>41</v>
      </c>
    </row>
    <row r="44" spans="1:15">
      <c r="A44" s="1">
        <v>42</v>
      </c>
    </row>
    <row r="45" spans="1:15">
      <c r="A45" s="1">
        <v>43</v>
      </c>
    </row>
    <row r="46" spans="1:15">
      <c r="A46" s="1">
        <v>44</v>
      </c>
    </row>
    <row r="47" spans="1:15">
      <c r="A47" s="1">
        <v>45</v>
      </c>
    </row>
    <row r="48" spans="1:15">
      <c r="A48" s="1">
        <v>46</v>
      </c>
    </row>
    <row r="49" spans="1:1">
      <c r="A49" s="1">
        <v>47</v>
      </c>
    </row>
    <row r="50" spans="1:1">
      <c r="A50" s="1">
        <v>48</v>
      </c>
    </row>
    <row r="51" spans="1:1">
      <c r="A51" s="1">
        <v>49</v>
      </c>
    </row>
    <row r="52" spans="1:1">
      <c r="A52" s="1">
        <v>50</v>
      </c>
    </row>
    <row r="53" spans="1:1">
      <c r="A53" s="1">
        <v>51</v>
      </c>
    </row>
    <row r="54" spans="1:1">
      <c r="A54" s="1">
        <v>52</v>
      </c>
    </row>
    <row r="55" spans="1:1">
      <c r="A55" s="1">
        <v>53</v>
      </c>
    </row>
    <row r="56" spans="1:1">
      <c r="A56" s="1">
        <v>54</v>
      </c>
    </row>
    <row r="57" spans="1:1">
      <c r="A57" s="1">
        <v>55</v>
      </c>
    </row>
    <row r="58" spans="1:1">
      <c r="A58" s="1">
        <v>56</v>
      </c>
    </row>
    <row r="59" spans="1:1">
      <c r="A59" s="1">
        <v>57</v>
      </c>
    </row>
    <row r="60" spans="1:1">
      <c r="A60" s="1">
        <v>58</v>
      </c>
    </row>
    <row r="61" spans="1:1">
      <c r="A61" s="1">
        <v>59</v>
      </c>
    </row>
    <row r="62" spans="1:1">
      <c r="A62" s="1">
        <v>60</v>
      </c>
    </row>
    <row r="63" spans="1:1">
      <c r="A63" s="1">
        <v>61</v>
      </c>
    </row>
    <row r="64" spans="1:1">
      <c r="A64" s="1">
        <v>62</v>
      </c>
    </row>
    <row r="65" spans="1:1">
      <c r="A65" s="1">
        <v>63</v>
      </c>
    </row>
    <row r="66" spans="1:1">
      <c r="A66" s="1">
        <v>64</v>
      </c>
    </row>
    <row r="67" spans="1:1">
      <c r="A67" s="1">
        <v>65</v>
      </c>
    </row>
    <row r="68" spans="1:1">
      <c r="A68" s="1">
        <v>66</v>
      </c>
    </row>
    <row r="69" spans="1:1">
      <c r="A69" s="1">
        <v>67</v>
      </c>
    </row>
    <row r="70" spans="1:1">
      <c r="A70" s="1">
        <v>68</v>
      </c>
    </row>
    <row r="71" spans="1:1">
      <c r="A71" s="1">
        <v>69</v>
      </c>
    </row>
    <row r="72" spans="1:1">
      <c r="A72" s="1">
        <v>70</v>
      </c>
    </row>
    <row r="73" spans="1:1">
      <c r="A73" s="1">
        <v>71</v>
      </c>
    </row>
    <row r="74" spans="1:1">
      <c r="A74" s="1">
        <v>72</v>
      </c>
    </row>
    <row r="75" spans="1:1">
      <c r="A75" s="1">
        <v>73</v>
      </c>
    </row>
    <row r="76" spans="1:1">
      <c r="A76" s="1">
        <v>74</v>
      </c>
    </row>
    <row r="77" spans="1:1">
      <c r="A77" s="1">
        <v>75</v>
      </c>
    </row>
    <row r="78" spans="1:1">
      <c r="A78" s="1">
        <v>76</v>
      </c>
    </row>
    <row r="79" spans="1:1">
      <c r="A79" s="1">
        <v>77</v>
      </c>
    </row>
    <row r="80" spans="1:1">
      <c r="A80" s="1">
        <v>78</v>
      </c>
    </row>
    <row r="100" spans="2:15" s="1" customFormat="1">
      <c r="B100" s="3" t="s">
        <v>60</v>
      </c>
      <c r="C100" s="3">
        <f>AVERAGE(C3:C90)</f>
        <v>2</v>
      </c>
      <c r="D100" s="3"/>
      <c r="E100" s="2">
        <f t="shared" ref="E100:O100" si="0">AVERAGE(E3:E90)</f>
        <v>8.2700000000000014</v>
      </c>
      <c r="F100" s="2">
        <f t="shared" si="0"/>
        <v>7.8424999999999994</v>
      </c>
      <c r="G100" s="2">
        <f t="shared" si="0"/>
        <v>7.4899999999999993</v>
      </c>
      <c r="H100" s="2">
        <f t="shared" si="0"/>
        <v>3.4499999999999997</v>
      </c>
      <c r="I100" s="2">
        <f t="shared" si="0"/>
        <v>22.1</v>
      </c>
      <c r="J100" s="2">
        <f t="shared" si="0"/>
        <v>21.7</v>
      </c>
      <c r="K100" s="2">
        <f t="shared" si="0"/>
        <v>0.06</v>
      </c>
      <c r="L100" s="2">
        <f t="shared" si="0"/>
        <v>0.8833333333333333</v>
      </c>
      <c r="M100" s="3" t="e">
        <f t="shared" si="0"/>
        <v>#DIV/0!</v>
      </c>
      <c r="N100" s="3" t="e">
        <f t="shared" si="0"/>
        <v>#DIV/0!</v>
      </c>
      <c r="O100" s="3">
        <f t="shared" si="0"/>
        <v>-0.09</v>
      </c>
    </row>
    <row r="101" spans="2:15" s="1" customFormat="1">
      <c r="B101" s="3" t="s">
        <v>61</v>
      </c>
      <c r="C101" s="3">
        <f>COUNT(C3:C90)</f>
        <v>4</v>
      </c>
      <c r="D101" s="3"/>
      <c r="E101" s="2">
        <f t="shared" ref="E101:O101" si="1">COUNT(E3:E90)</f>
        <v>3</v>
      </c>
      <c r="F101" s="2">
        <f t="shared" si="1"/>
        <v>4</v>
      </c>
      <c r="G101" s="2">
        <f t="shared" si="1"/>
        <v>3</v>
      </c>
      <c r="H101" s="2">
        <f t="shared" si="1"/>
        <v>3</v>
      </c>
      <c r="I101" s="2">
        <f t="shared" si="1"/>
        <v>2</v>
      </c>
      <c r="J101" s="2">
        <f t="shared" si="1"/>
        <v>2</v>
      </c>
      <c r="K101" s="2">
        <f t="shared" si="1"/>
        <v>3</v>
      </c>
      <c r="L101" s="2">
        <f t="shared" si="1"/>
        <v>3</v>
      </c>
      <c r="M101" s="3">
        <f t="shared" si="1"/>
        <v>0</v>
      </c>
      <c r="N101" s="3">
        <f t="shared" si="1"/>
        <v>0</v>
      </c>
      <c r="O101" s="3">
        <f t="shared" si="1"/>
        <v>1</v>
      </c>
    </row>
    <row r="102" spans="2:15" s="1" customFormat="1">
      <c r="B102" s="3" t="s">
        <v>62</v>
      </c>
      <c r="C102" s="3">
        <f>STDEV(C3:C83)</f>
        <v>0</v>
      </c>
      <c r="D102" s="3"/>
      <c r="E102" s="2">
        <f t="shared" ref="E102:O102" si="2">STDEV(E3:E83)</f>
        <v>0.20223748416156723</v>
      </c>
      <c r="F102" s="2">
        <f t="shared" si="2"/>
        <v>1.8963012243136235</v>
      </c>
      <c r="G102" s="2">
        <f t="shared" si="2"/>
        <v>1.5935181203864648</v>
      </c>
      <c r="H102" s="2">
        <f t="shared" si="2"/>
        <v>3.6958219654090487</v>
      </c>
      <c r="I102" s="2">
        <f t="shared" si="2"/>
        <v>0.56568542494923857</v>
      </c>
      <c r="J102" s="2">
        <f t="shared" si="2"/>
        <v>0</v>
      </c>
      <c r="K102" s="2">
        <f t="shared" si="2"/>
        <v>5.2915026221291822E-2</v>
      </c>
      <c r="L102" s="2">
        <f t="shared" si="2"/>
        <v>0.75830952343573621</v>
      </c>
      <c r="M102" s="3" t="e">
        <f t="shared" si="2"/>
        <v>#DIV/0!</v>
      </c>
      <c r="N102" s="3" t="e">
        <f t="shared" si="2"/>
        <v>#DIV/0!</v>
      </c>
      <c r="O102" s="3" t="e">
        <f t="shared" si="2"/>
        <v>#DIV/0!</v>
      </c>
    </row>
  </sheetData>
  <mergeCells count="12">
    <mergeCell ref="K1:K2"/>
    <mergeCell ref="L1:L2"/>
    <mergeCell ref="M1:M2"/>
    <mergeCell ref="N1:N2"/>
    <mergeCell ref="O1:O2"/>
    <mergeCell ref="A1:A2"/>
    <mergeCell ref="I1:J1"/>
    <mergeCell ref="B1:B2"/>
    <mergeCell ref="C1:C2"/>
    <mergeCell ref="D1:D2"/>
    <mergeCell ref="E1:F1"/>
    <mergeCell ref="G1:H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102"/>
  <sheetViews>
    <sheetView workbookViewId="0">
      <selection activeCell="J16" sqref="J16"/>
    </sheetView>
  </sheetViews>
  <sheetFormatPr defaultRowHeight="12.75"/>
  <sheetData>
    <row r="1" spans="1:15" s="6" customFormat="1" ht="15" customHeight="1">
      <c r="A1" s="114" t="s">
        <v>101</v>
      </c>
      <c r="B1" s="115" t="s">
        <v>27</v>
      </c>
      <c r="C1" s="115" t="s">
        <v>48</v>
      </c>
      <c r="D1" s="115" t="s">
        <v>28</v>
      </c>
      <c r="E1" s="115" t="s">
        <v>32</v>
      </c>
      <c r="F1" s="115"/>
      <c r="G1" s="115" t="s">
        <v>45</v>
      </c>
      <c r="H1" s="115"/>
      <c r="I1" s="116" t="s">
        <v>46</v>
      </c>
      <c r="J1" s="116"/>
      <c r="K1" s="115" t="s">
        <v>49</v>
      </c>
      <c r="L1" s="115" t="s">
        <v>47</v>
      </c>
      <c r="M1" s="115" t="s">
        <v>29</v>
      </c>
      <c r="N1" s="115" t="s">
        <v>31</v>
      </c>
      <c r="O1" s="115" t="s">
        <v>30</v>
      </c>
    </row>
    <row r="2" spans="1:15" s="6" customFormat="1" ht="15">
      <c r="A2" s="114"/>
      <c r="B2" s="115"/>
      <c r="C2" s="115"/>
      <c r="D2" s="115"/>
      <c r="E2" s="9" t="s">
        <v>43</v>
      </c>
      <c r="F2" s="9" t="s">
        <v>44</v>
      </c>
      <c r="G2" s="9" t="s">
        <v>43</v>
      </c>
      <c r="H2" s="9" t="s">
        <v>44</v>
      </c>
      <c r="I2" s="10" t="s">
        <v>43</v>
      </c>
      <c r="J2" s="10" t="s">
        <v>44</v>
      </c>
      <c r="K2" s="115"/>
      <c r="L2" s="115"/>
      <c r="M2" s="115"/>
      <c r="N2" s="115"/>
      <c r="O2" s="115"/>
    </row>
    <row r="3" spans="1:15" s="1" customFormat="1">
      <c r="A3" s="1">
        <v>1</v>
      </c>
      <c r="B3" s="3"/>
      <c r="C3" s="3"/>
      <c r="D3" s="4"/>
      <c r="E3" s="2"/>
      <c r="F3" s="2"/>
      <c r="G3" s="2"/>
      <c r="H3" s="2"/>
      <c r="I3" s="7"/>
      <c r="J3" s="7"/>
      <c r="K3" s="2"/>
      <c r="L3" s="2"/>
      <c r="M3" s="22"/>
      <c r="N3" s="22"/>
      <c r="O3" s="22"/>
    </row>
    <row r="4" spans="1:15" s="1" customFormat="1">
      <c r="A4" s="1">
        <v>2</v>
      </c>
      <c r="B4" s="3"/>
      <c r="C4" s="3"/>
      <c r="D4" s="4"/>
      <c r="E4" s="2"/>
      <c r="F4" s="2"/>
      <c r="G4" s="2"/>
      <c r="H4" s="2"/>
      <c r="I4" s="7"/>
      <c r="J4" s="7"/>
      <c r="K4" s="2"/>
      <c r="L4" s="2"/>
      <c r="M4" s="22"/>
      <c r="N4" s="22"/>
      <c r="O4" s="22"/>
    </row>
    <row r="5" spans="1:15" s="1" customFormat="1">
      <c r="A5" s="1">
        <v>3</v>
      </c>
      <c r="B5" s="3"/>
      <c r="C5" s="3"/>
      <c r="D5" s="4"/>
      <c r="E5" s="2"/>
      <c r="F5" s="2"/>
      <c r="G5" s="2"/>
      <c r="H5" s="2"/>
      <c r="I5" s="7"/>
      <c r="J5" s="7"/>
      <c r="K5" s="2"/>
      <c r="L5" s="2"/>
      <c r="M5" s="22"/>
      <c r="N5" s="22"/>
      <c r="O5" s="22"/>
    </row>
    <row r="6" spans="1:15" s="1" customFormat="1">
      <c r="A6" s="1">
        <v>4</v>
      </c>
      <c r="B6" s="3"/>
      <c r="C6" s="3"/>
      <c r="D6" s="5"/>
      <c r="E6" s="2"/>
      <c r="F6" s="2"/>
      <c r="G6" s="2"/>
      <c r="H6" s="2"/>
      <c r="I6" s="7"/>
      <c r="J6" s="7"/>
      <c r="K6" s="2"/>
      <c r="L6" s="2"/>
      <c r="M6" s="22"/>
      <c r="N6" s="22"/>
      <c r="O6" s="22"/>
    </row>
    <row r="7" spans="1:15" s="1" customFormat="1">
      <c r="A7" s="1">
        <v>5</v>
      </c>
      <c r="B7" s="3"/>
      <c r="C7" s="3"/>
      <c r="D7" s="5"/>
      <c r="E7" s="2"/>
      <c r="F7" s="2"/>
      <c r="G7" s="2"/>
      <c r="H7" s="2"/>
      <c r="I7" s="7"/>
      <c r="J7" s="7"/>
      <c r="K7" s="2"/>
      <c r="L7" s="2"/>
      <c r="M7" s="22"/>
      <c r="N7" s="22"/>
      <c r="O7" s="22"/>
    </row>
    <row r="8" spans="1:15" s="1" customFormat="1">
      <c r="A8" s="1">
        <v>6</v>
      </c>
      <c r="B8" s="3"/>
      <c r="C8" s="3"/>
      <c r="D8" s="5"/>
      <c r="E8" s="2"/>
      <c r="F8" s="2"/>
      <c r="G8" s="2"/>
      <c r="H8" s="2"/>
      <c r="I8" s="7"/>
      <c r="J8" s="7"/>
      <c r="K8" s="2"/>
      <c r="L8" s="2"/>
      <c r="M8" s="22"/>
      <c r="N8" s="22"/>
      <c r="O8" s="22"/>
    </row>
    <row r="9" spans="1:15" s="1" customFormat="1">
      <c r="A9" s="1">
        <v>7</v>
      </c>
      <c r="B9" s="3"/>
      <c r="C9" s="3"/>
      <c r="D9" s="5"/>
      <c r="E9" s="2"/>
      <c r="F9" s="2"/>
      <c r="G9" s="2"/>
      <c r="H9" s="2"/>
      <c r="I9" s="7"/>
      <c r="J9" s="7"/>
      <c r="K9" s="2"/>
      <c r="L9" s="2"/>
      <c r="M9" s="22"/>
      <c r="N9" s="22"/>
      <c r="O9" s="22"/>
    </row>
    <row r="10" spans="1:15" s="1" customFormat="1">
      <c r="A10" s="1">
        <v>8</v>
      </c>
      <c r="B10" s="3"/>
      <c r="C10" s="3"/>
      <c r="D10" s="5"/>
      <c r="E10" s="2"/>
      <c r="F10" s="2"/>
      <c r="G10" s="2"/>
      <c r="H10" s="2"/>
      <c r="I10" s="7"/>
      <c r="J10" s="7"/>
      <c r="K10" s="2"/>
      <c r="L10" s="2"/>
      <c r="M10" s="22"/>
      <c r="N10" s="22"/>
      <c r="O10" s="22"/>
    </row>
    <row r="11" spans="1:15" s="1" customFormat="1">
      <c r="A11" s="1">
        <v>9</v>
      </c>
      <c r="B11" s="3"/>
      <c r="C11" s="3"/>
      <c r="D11" s="5"/>
      <c r="E11" s="2"/>
      <c r="F11" s="2"/>
      <c r="G11" s="2"/>
      <c r="H11" s="2"/>
      <c r="I11" s="7"/>
      <c r="J11" s="7"/>
      <c r="K11" s="2"/>
      <c r="L11" s="2"/>
      <c r="M11" s="22"/>
      <c r="N11" s="22"/>
      <c r="O11" s="22"/>
    </row>
    <row r="12" spans="1:15" s="1" customFormat="1">
      <c r="A12" s="1">
        <v>10</v>
      </c>
      <c r="B12" s="3"/>
      <c r="C12" s="3"/>
      <c r="D12" s="5"/>
      <c r="E12" s="2"/>
      <c r="F12" s="2"/>
      <c r="G12" s="2"/>
      <c r="H12" s="2"/>
      <c r="I12" s="7"/>
      <c r="J12" s="7"/>
      <c r="K12" s="2"/>
      <c r="L12" s="2"/>
      <c r="M12" s="22"/>
      <c r="N12" s="22"/>
      <c r="O12" s="22"/>
    </row>
    <row r="13" spans="1:15" s="1" customFormat="1">
      <c r="A13" s="1">
        <v>11</v>
      </c>
      <c r="B13" s="3"/>
      <c r="C13" s="3"/>
      <c r="D13" s="5"/>
      <c r="E13" s="2"/>
      <c r="F13" s="2"/>
      <c r="G13" s="2"/>
      <c r="H13" s="2"/>
      <c r="I13" s="7"/>
      <c r="J13" s="7"/>
      <c r="K13" s="2"/>
      <c r="L13" s="2"/>
      <c r="M13" s="22"/>
      <c r="N13" s="22"/>
      <c r="O13" s="22"/>
    </row>
    <row r="14" spans="1:15" s="1" customFormat="1">
      <c r="A14" s="1">
        <v>12</v>
      </c>
      <c r="B14" s="3"/>
      <c r="C14" s="3"/>
      <c r="D14" s="5"/>
      <c r="E14" s="2"/>
      <c r="F14" s="2"/>
      <c r="G14" s="2"/>
      <c r="H14" s="2"/>
      <c r="I14" s="7"/>
      <c r="J14" s="7"/>
      <c r="K14" s="2"/>
      <c r="L14" s="2"/>
      <c r="M14" s="22"/>
      <c r="N14" s="22"/>
      <c r="O14" s="22"/>
    </row>
    <row r="15" spans="1:15" s="1" customFormat="1">
      <c r="A15" s="1">
        <v>13</v>
      </c>
      <c r="B15" s="3"/>
      <c r="C15" s="3"/>
      <c r="D15" s="5"/>
      <c r="E15" s="2"/>
      <c r="F15" s="2"/>
      <c r="G15" s="2"/>
      <c r="H15" s="2"/>
      <c r="I15" s="7"/>
      <c r="J15" s="7"/>
      <c r="K15" s="2"/>
      <c r="L15" s="2"/>
      <c r="M15" s="22"/>
      <c r="N15" s="22"/>
      <c r="O15" s="22"/>
    </row>
    <row r="16" spans="1:15" s="1" customFormat="1">
      <c r="A16" s="1">
        <v>14</v>
      </c>
      <c r="B16" s="3"/>
      <c r="C16" s="3"/>
      <c r="D16" s="5"/>
      <c r="E16" s="2"/>
      <c r="F16" s="2"/>
      <c r="G16" s="2"/>
      <c r="H16" s="2"/>
      <c r="I16" s="7"/>
      <c r="J16" s="7"/>
      <c r="K16" s="2"/>
      <c r="L16" s="2"/>
      <c r="M16" s="22"/>
      <c r="N16" s="22"/>
      <c r="O16" s="22"/>
    </row>
    <row r="17" spans="1:15" s="1" customFormat="1">
      <c r="A17" s="1">
        <v>15</v>
      </c>
      <c r="B17" s="3"/>
      <c r="C17" s="3"/>
      <c r="D17" s="4"/>
      <c r="E17" s="2"/>
      <c r="F17" s="2"/>
      <c r="G17" s="2"/>
      <c r="H17" s="2"/>
      <c r="I17" s="7"/>
      <c r="J17" s="7"/>
      <c r="K17" s="2"/>
      <c r="L17" s="2"/>
      <c r="M17" s="22"/>
      <c r="N17" s="22"/>
      <c r="O17" s="22"/>
    </row>
    <row r="18" spans="1:15" s="1" customFormat="1">
      <c r="A18" s="1">
        <v>16</v>
      </c>
      <c r="B18" s="3"/>
      <c r="C18" s="3"/>
      <c r="D18" s="4"/>
      <c r="E18" s="2"/>
      <c r="F18" s="2"/>
      <c r="G18" s="2"/>
      <c r="H18" s="2"/>
      <c r="I18" s="7"/>
      <c r="J18" s="7"/>
      <c r="K18" s="2"/>
      <c r="L18" s="2"/>
      <c r="M18" s="22"/>
      <c r="N18" s="22"/>
      <c r="O18" s="22"/>
    </row>
    <row r="19" spans="1:15">
      <c r="A19" s="1">
        <v>17</v>
      </c>
    </row>
    <row r="20" spans="1:15">
      <c r="A20" s="1">
        <v>18</v>
      </c>
    </row>
    <row r="21" spans="1:15">
      <c r="A21" s="1">
        <v>19</v>
      </c>
    </row>
    <row r="22" spans="1:15">
      <c r="A22" s="1">
        <v>20</v>
      </c>
    </row>
    <row r="23" spans="1:15">
      <c r="A23" s="1">
        <v>21</v>
      </c>
    </row>
    <row r="24" spans="1:15">
      <c r="A24" s="1">
        <v>22</v>
      </c>
    </row>
    <row r="25" spans="1:15">
      <c r="A25" s="1">
        <v>23</v>
      </c>
    </row>
    <row r="26" spans="1:15">
      <c r="A26" s="1">
        <v>24</v>
      </c>
    </row>
    <row r="27" spans="1:15">
      <c r="A27" s="1">
        <v>25</v>
      </c>
    </row>
    <row r="28" spans="1:15">
      <c r="A28" s="1">
        <v>26</v>
      </c>
    </row>
    <row r="29" spans="1:15">
      <c r="A29" s="1">
        <v>27</v>
      </c>
    </row>
    <row r="30" spans="1:15">
      <c r="A30" s="1">
        <v>28</v>
      </c>
    </row>
    <row r="31" spans="1:15">
      <c r="A31" s="1">
        <v>29</v>
      </c>
    </row>
    <row r="32" spans="1:15">
      <c r="A32" s="1">
        <v>30</v>
      </c>
    </row>
    <row r="33" spans="1:1">
      <c r="A33" s="1">
        <v>31</v>
      </c>
    </row>
    <row r="34" spans="1:1">
      <c r="A34" s="1">
        <v>32</v>
      </c>
    </row>
    <row r="35" spans="1:1">
      <c r="A35" s="1">
        <v>33</v>
      </c>
    </row>
    <row r="36" spans="1:1">
      <c r="A36" s="1">
        <v>34</v>
      </c>
    </row>
    <row r="37" spans="1:1">
      <c r="A37" s="1">
        <v>35</v>
      </c>
    </row>
    <row r="38" spans="1:1">
      <c r="A38" s="1">
        <v>36</v>
      </c>
    </row>
    <row r="39" spans="1:1">
      <c r="A39" s="1">
        <v>37</v>
      </c>
    </row>
    <row r="40" spans="1:1">
      <c r="A40" s="1">
        <v>38</v>
      </c>
    </row>
    <row r="41" spans="1:1">
      <c r="A41" s="1">
        <v>39</v>
      </c>
    </row>
    <row r="42" spans="1:1">
      <c r="A42" s="1">
        <v>40</v>
      </c>
    </row>
    <row r="43" spans="1:1">
      <c r="A43" s="1">
        <v>41</v>
      </c>
    </row>
    <row r="44" spans="1:1">
      <c r="A44" s="1">
        <v>42</v>
      </c>
    </row>
    <row r="45" spans="1:1">
      <c r="A45" s="1">
        <v>43</v>
      </c>
    </row>
    <row r="46" spans="1:1">
      <c r="A46" s="1">
        <v>44</v>
      </c>
    </row>
    <row r="47" spans="1:1">
      <c r="A47" s="1">
        <v>45</v>
      </c>
    </row>
    <row r="48" spans="1:1">
      <c r="A48" s="1">
        <v>46</v>
      </c>
    </row>
    <row r="49" spans="1:1">
      <c r="A49" s="1">
        <v>47</v>
      </c>
    </row>
    <row r="50" spans="1:1">
      <c r="A50" s="1">
        <v>48</v>
      </c>
    </row>
    <row r="51" spans="1:1">
      <c r="A51" s="1">
        <v>49</v>
      </c>
    </row>
    <row r="52" spans="1:1">
      <c r="A52" s="1">
        <v>50</v>
      </c>
    </row>
    <row r="53" spans="1:1">
      <c r="A53" s="1">
        <v>51</v>
      </c>
    </row>
    <row r="54" spans="1:1">
      <c r="A54" s="1">
        <v>52</v>
      </c>
    </row>
    <row r="55" spans="1:1">
      <c r="A55" s="1">
        <v>53</v>
      </c>
    </row>
    <row r="56" spans="1:1">
      <c r="A56" s="1">
        <v>54</v>
      </c>
    </row>
    <row r="57" spans="1:1">
      <c r="A57" s="1">
        <v>55</v>
      </c>
    </row>
    <row r="58" spans="1:1">
      <c r="A58" s="1">
        <v>56</v>
      </c>
    </row>
    <row r="59" spans="1:1">
      <c r="A59" s="1">
        <v>57</v>
      </c>
    </row>
    <row r="60" spans="1:1">
      <c r="A60" s="1">
        <v>58</v>
      </c>
    </row>
    <row r="61" spans="1:1">
      <c r="A61" s="1">
        <v>59</v>
      </c>
    </row>
    <row r="62" spans="1:1">
      <c r="A62" s="1">
        <v>60</v>
      </c>
    </row>
    <row r="63" spans="1:1">
      <c r="A63" s="1">
        <v>61</v>
      </c>
    </row>
    <row r="64" spans="1:1">
      <c r="A64" s="1">
        <v>62</v>
      </c>
    </row>
    <row r="65" spans="1:1">
      <c r="A65" s="1">
        <v>63</v>
      </c>
    </row>
    <row r="66" spans="1:1">
      <c r="A66" s="1">
        <v>64</v>
      </c>
    </row>
    <row r="67" spans="1:1">
      <c r="A67" s="1">
        <v>65</v>
      </c>
    </row>
    <row r="68" spans="1:1">
      <c r="A68" s="1">
        <v>66</v>
      </c>
    </row>
    <row r="69" spans="1:1">
      <c r="A69" s="1">
        <v>67</v>
      </c>
    </row>
    <row r="70" spans="1:1">
      <c r="A70" s="1">
        <v>68</v>
      </c>
    </row>
    <row r="71" spans="1:1">
      <c r="A71" s="1">
        <v>69</v>
      </c>
    </row>
    <row r="72" spans="1:1">
      <c r="A72" s="1">
        <v>70</v>
      </c>
    </row>
    <row r="73" spans="1:1">
      <c r="A73" s="1">
        <v>71</v>
      </c>
    </row>
    <row r="74" spans="1:1">
      <c r="A74" s="1">
        <v>72</v>
      </c>
    </row>
    <row r="75" spans="1:1">
      <c r="A75" s="1">
        <v>73</v>
      </c>
    </row>
    <row r="76" spans="1:1">
      <c r="A76" s="1">
        <v>74</v>
      </c>
    </row>
    <row r="77" spans="1:1">
      <c r="A77" s="1">
        <v>75</v>
      </c>
    </row>
    <row r="78" spans="1:1">
      <c r="A78" s="1">
        <v>76</v>
      </c>
    </row>
    <row r="79" spans="1:1">
      <c r="A79" s="1">
        <v>77</v>
      </c>
    </row>
    <row r="80" spans="1:1">
      <c r="A80" s="1">
        <v>78</v>
      </c>
    </row>
    <row r="100" spans="2:15" s="1" customFormat="1">
      <c r="B100" s="3" t="s">
        <v>60</v>
      </c>
      <c r="C100" s="3" t="e">
        <f>AVERAGE(C3:C90)</f>
        <v>#DIV/0!</v>
      </c>
      <c r="D100" s="3"/>
      <c r="E100" s="2" t="e">
        <f t="shared" ref="E100:O100" si="0">AVERAGE(E3:E90)</f>
        <v>#DIV/0!</v>
      </c>
      <c r="F100" s="2" t="e">
        <f t="shared" si="0"/>
        <v>#DIV/0!</v>
      </c>
      <c r="G100" s="2" t="e">
        <f t="shared" si="0"/>
        <v>#DIV/0!</v>
      </c>
      <c r="H100" s="2" t="e">
        <f t="shared" si="0"/>
        <v>#DIV/0!</v>
      </c>
      <c r="I100" s="2" t="e">
        <f t="shared" si="0"/>
        <v>#DIV/0!</v>
      </c>
      <c r="J100" s="2" t="e">
        <f t="shared" si="0"/>
        <v>#DIV/0!</v>
      </c>
      <c r="K100" s="2" t="e">
        <f t="shared" si="0"/>
        <v>#DIV/0!</v>
      </c>
      <c r="L100" s="2" t="e">
        <f t="shared" si="0"/>
        <v>#DIV/0!</v>
      </c>
      <c r="M100" s="3" t="e">
        <f t="shared" si="0"/>
        <v>#DIV/0!</v>
      </c>
      <c r="N100" s="3" t="e">
        <f t="shared" si="0"/>
        <v>#DIV/0!</v>
      </c>
      <c r="O100" s="3" t="e">
        <f t="shared" si="0"/>
        <v>#DIV/0!</v>
      </c>
    </row>
    <row r="101" spans="2:15" s="1" customFormat="1">
      <c r="B101" s="3" t="s">
        <v>61</v>
      </c>
      <c r="C101" s="3">
        <f>COUNT(C3:C90)</f>
        <v>0</v>
      </c>
      <c r="D101" s="3"/>
      <c r="E101" s="2">
        <f t="shared" ref="E101:O101" si="1">COUNT(E3:E90)</f>
        <v>0</v>
      </c>
      <c r="F101" s="2">
        <f t="shared" si="1"/>
        <v>0</v>
      </c>
      <c r="G101" s="2">
        <f t="shared" si="1"/>
        <v>0</v>
      </c>
      <c r="H101" s="2">
        <f t="shared" si="1"/>
        <v>0</v>
      </c>
      <c r="I101" s="2">
        <f t="shared" si="1"/>
        <v>0</v>
      </c>
      <c r="J101" s="2">
        <f t="shared" si="1"/>
        <v>0</v>
      </c>
      <c r="K101" s="2">
        <f t="shared" si="1"/>
        <v>0</v>
      </c>
      <c r="L101" s="2">
        <f t="shared" si="1"/>
        <v>0</v>
      </c>
      <c r="M101" s="3">
        <f t="shared" si="1"/>
        <v>0</v>
      </c>
      <c r="N101" s="3">
        <f t="shared" si="1"/>
        <v>0</v>
      </c>
      <c r="O101" s="3">
        <f t="shared" si="1"/>
        <v>0</v>
      </c>
    </row>
    <row r="102" spans="2:15" s="1" customFormat="1">
      <c r="B102" s="3" t="s">
        <v>62</v>
      </c>
      <c r="C102" s="3" t="e">
        <f>STDEV(C3:C83)</f>
        <v>#DIV/0!</v>
      </c>
      <c r="D102" s="3"/>
      <c r="E102" s="2" t="e">
        <f t="shared" ref="E102:O102" si="2">STDEV(E3:E83)</f>
        <v>#DIV/0!</v>
      </c>
      <c r="F102" s="2" t="e">
        <f t="shared" si="2"/>
        <v>#DIV/0!</v>
      </c>
      <c r="G102" s="2" t="e">
        <f t="shared" si="2"/>
        <v>#DIV/0!</v>
      </c>
      <c r="H102" s="2" t="e">
        <f t="shared" si="2"/>
        <v>#DIV/0!</v>
      </c>
      <c r="I102" s="2" t="e">
        <f t="shared" si="2"/>
        <v>#DIV/0!</v>
      </c>
      <c r="J102" s="2" t="e">
        <f t="shared" si="2"/>
        <v>#DIV/0!</v>
      </c>
      <c r="K102" s="2" t="e">
        <f t="shared" si="2"/>
        <v>#DIV/0!</v>
      </c>
      <c r="L102" s="2" t="e">
        <f t="shared" si="2"/>
        <v>#DIV/0!</v>
      </c>
      <c r="M102" s="3" t="e">
        <f t="shared" si="2"/>
        <v>#DIV/0!</v>
      </c>
      <c r="N102" s="3" t="e">
        <f t="shared" si="2"/>
        <v>#DIV/0!</v>
      </c>
      <c r="O102" s="3" t="e">
        <f t="shared" si="2"/>
        <v>#DIV/0!</v>
      </c>
    </row>
  </sheetData>
  <mergeCells count="12">
    <mergeCell ref="K1:K2"/>
    <mergeCell ref="L1:L2"/>
    <mergeCell ref="M1:M2"/>
    <mergeCell ref="N1:N2"/>
    <mergeCell ref="O1:O2"/>
    <mergeCell ref="A1:A2"/>
    <mergeCell ref="I1:J1"/>
    <mergeCell ref="B1:B2"/>
    <mergeCell ref="C1:C2"/>
    <mergeCell ref="D1:D2"/>
    <mergeCell ref="E1:F1"/>
    <mergeCell ref="G1:H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102"/>
  <sheetViews>
    <sheetView workbookViewId="0">
      <selection activeCell="J16" sqref="J16"/>
    </sheetView>
  </sheetViews>
  <sheetFormatPr defaultRowHeight="12.75"/>
  <sheetData>
    <row r="1" spans="1:15" s="6" customFormat="1" ht="15" customHeight="1">
      <c r="A1" s="114" t="s">
        <v>101</v>
      </c>
      <c r="B1" s="115" t="s">
        <v>27</v>
      </c>
      <c r="C1" s="115" t="s">
        <v>48</v>
      </c>
      <c r="D1" s="115" t="s">
        <v>28</v>
      </c>
      <c r="E1" s="115" t="s">
        <v>32</v>
      </c>
      <c r="F1" s="115"/>
      <c r="G1" s="115" t="s">
        <v>45</v>
      </c>
      <c r="H1" s="115"/>
      <c r="I1" s="116" t="s">
        <v>46</v>
      </c>
      <c r="J1" s="116"/>
      <c r="K1" s="115" t="s">
        <v>49</v>
      </c>
      <c r="L1" s="115" t="s">
        <v>47</v>
      </c>
      <c r="M1" s="115" t="s">
        <v>29</v>
      </c>
      <c r="N1" s="115" t="s">
        <v>31</v>
      </c>
      <c r="O1" s="115" t="s">
        <v>30</v>
      </c>
    </row>
    <row r="2" spans="1:15" s="6" customFormat="1" ht="15">
      <c r="A2" s="114"/>
      <c r="B2" s="115"/>
      <c r="C2" s="115"/>
      <c r="D2" s="115"/>
      <c r="E2" s="9" t="s">
        <v>43</v>
      </c>
      <c r="F2" s="9" t="s">
        <v>44</v>
      </c>
      <c r="G2" s="9" t="s">
        <v>43</v>
      </c>
      <c r="H2" s="9" t="s">
        <v>44</v>
      </c>
      <c r="I2" s="10" t="s">
        <v>43</v>
      </c>
      <c r="J2" s="10" t="s">
        <v>44</v>
      </c>
      <c r="K2" s="115"/>
      <c r="L2" s="115"/>
      <c r="M2" s="115"/>
      <c r="N2" s="115"/>
      <c r="O2" s="115"/>
    </row>
    <row r="3" spans="1:15" s="1" customFormat="1">
      <c r="A3" s="1">
        <v>1</v>
      </c>
      <c r="B3" s="3">
        <v>280</v>
      </c>
      <c r="C3" s="3">
        <v>2</v>
      </c>
      <c r="D3" s="4">
        <v>38901</v>
      </c>
      <c r="E3" s="2">
        <v>8.19</v>
      </c>
      <c r="F3" s="2">
        <v>7.83</v>
      </c>
      <c r="G3" s="2">
        <v>6.63</v>
      </c>
      <c r="H3" s="2">
        <v>0.91</v>
      </c>
      <c r="I3" s="7">
        <v>25.6</v>
      </c>
      <c r="J3" s="7">
        <v>23.4</v>
      </c>
      <c r="K3" s="2">
        <v>0.32</v>
      </c>
      <c r="L3" s="2">
        <v>4</v>
      </c>
      <c r="M3" s="22"/>
      <c r="N3" s="22"/>
      <c r="O3" s="22">
        <v>248.04</v>
      </c>
    </row>
    <row r="4" spans="1:15" s="1" customFormat="1">
      <c r="A4" s="1">
        <v>2</v>
      </c>
      <c r="B4" s="3">
        <v>491</v>
      </c>
      <c r="C4" s="3">
        <v>2</v>
      </c>
      <c r="D4" s="4">
        <v>39112</v>
      </c>
      <c r="E4" s="2">
        <v>8.19</v>
      </c>
      <c r="F4" s="2"/>
      <c r="G4" s="2">
        <v>8.89</v>
      </c>
      <c r="H4" s="2"/>
      <c r="I4" s="7">
        <v>22.3</v>
      </c>
      <c r="J4" s="7"/>
      <c r="K4" s="2"/>
      <c r="L4" s="2"/>
      <c r="M4" s="22"/>
      <c r="N4" s="22"/>
      <c r="O4" s="22"/>
    </row>
    <row r="5" spans="1:15" s="1" customFormat="1">
      <c r="A5" s="1">
        <v>3</v>
      </c>
      <c r="B5" s="3">
        <v>513</v>
      </c>
      <c r="C5" s="3">
        <v>2</v>
      </c>
      <c r="D5" s="4">
        <v>39134</v>
      </c>
      <c r="E5" s="2">
        <v>8.15</v>
      </c>
      <c r="F5" s="2">
        <v>9.59</v>
      </c>
      <c r="G5" s="2">
        <v>9.6199999999999992</v>
      </c>
      <c r="H5" s="2">
        <v>1.36</v>
      </c>
      <c r="I5" s="7">
        <v>21.2</v>
      </c>
      <c r="J5" s="7">
        <v>21.2</v>
      </c>
      <c r="K5" s="2">
        <v>0.09</v>
      </c>
      <c r="L5" s="2">
        <v>1.41</v>
      </c>
      <c r="M5" s="22"/>
      <c r="N5" s="22"/>
      <c r="O5" s="22"/>
    </row>
    <row r="6" spans="1:15" s="1" customFormat="1">
      <c r="A6" s="1">
        <v>4</v>
      </c>
      <c r="B6" s="3"/>
      <c r="C6" s="3"/>
      <c r="D6" s="4"/>
      <c r="E6" s="2"/>
      <c r="F6" s="2"/>
      <c r="G6" s="2"/>
      <c r="H6" s="2"/>
      <c r="I6" s="7"/>
      <c r="J6" s="7"/>
      <c r="K6" s="2"/>
      <c r="L6" s="2"/>
      <c r="M6" s="22"/>
      <c r="N6" s="22"/>
      <c r="O6" s="22"/>
    </row>
    <row r="7" spans="1:15" s="1" customFormat="1">
      <c r="A7" s="1">
        <v>5</v>
      </c>
      <c r="B7" s="3"/>
      <c r="C7" s="3"/>
      <c r="D7" s="4"/>
      <c r="E7" s="2"/>
      <c r="F7" s="2"/>
      <c r="G7" s="2"/>
      <c r="H7" s="2"/>
      <c r="I7" s="7"/>
      <c r="J7" s="7"/>
      <c r="K7" s="2"/>
      <c r="L7" s="2"/>
      <c r="M7" s="22"/>
      <c r="N7" s="22"/>
      <c r="O7" s="22"/>
    </row>
    <row r="8" spans="1:15" s="1" customFormat="1">
      <c r="A8" s="1">
        <v>6</v>
      </c>
      <c r="B8" s="3"/>
      <c r="C8" s="3"/>
      <c r="D8" s="4"/>
      <c r="E8" s="2"/>
      <c r="F8" s="2"/>
      <c r="G8" s="2"/>
      <c r="H8" s="2"/>
      <c r="I8" s="7"/>
      <c r="J8" s="7"/>
      <c r="K8" s="2"/>
      <c r="L8" s="2"/>
      <c r="M8" s="22"/>
      <c r="N8" s="22"/>
      <c r="O8" s="22"/>
    </row>
    <row r="9" spans="1:15" s="1" customFormat="1">
      <c r="A9" s="1">
        <v>7</v>
      </c>
      <c r="B9" s="3"/>
      <c r="C9" s="3"/>
      <c r="D9" s="4"/>
      <c r="E9" s="2"/>
      <c r="F9" s="2"/>
      <c r="G9" s="2"/>
      <c r="H9" s="2"/>
      <c r="I9" s="7"/>
      <c r="J9" s="7"/>
      <c r="K9" s="2"/>
      <c r="L9" s="2"/>
      <c r="M9" s="22"/>
      <c r="N9" s="22"/>
      <c r="O9" s="22"/>
    </row>
    <row r="10" spans="1:15" s="1" customFormat="1">
      <c r="A10" s="1">
        <v>8</v>
      </c>
      <c r="B10" s="3"/>
      <c r="C10" s="3"/>
      <c r="D10" s="4"/>
      <c r="E10" s="2"/>
      <c r="F10" s="2"/>
      <c r="G10" s="2"/>
      <c r="H10" s="2"/>
      <c r="I10" s="7"/>
      <c r="J10" s="7"/>
      <c r="K10" s="2"/>
      <c r="L10" s="2"/>
      <c r="M10" s="22"/>
      <c r="N10" s="22"/>
      <c r="O10" s="22"/>
    </row>
    <row r="11" spans="1:15" s="1" customFormat="1">
      <c r="A11" s="1">
        <v>9</v>
      </c>
      <c r="B11" s="3"/>
      <c r="C11" s="3"/>
      <c r="D11" s="4"/>
      <c r="E11" s="2"/>
      <c r="F11" s="2"/>
      <c r="G11" s="2"/>
      <c r="H11" s="2"/>
      <c r="I11" s="7"/>
      <c r="J11" s="7"/>
      <c r="K11" s="2"/>
      <c r="L11" s="2"/>
      <c r="M11" s="22"/>
      <c r="N11" s="22"/>
      <c r="O11" s="22"/>
    </row>
    <row r="12" spans="1:15" s="1" customFormat="1">
      <c r="A12" s="1">
        <v>10</v>
      </c>
      <c r="B12" s="3"/>
      <c r="C12" s="3"/>
      <c r="D12" s="4"/>
      <c r="E12" s="2"/>
      <c r="F12" s="2"/>
      <c r="G12" s="2"/>
      <c r="H12" s="2"/>
      <c r="I12" s="7"/>
      <c r="J12" s="7"/>
      <c r="K12" s="2"/>
      <c r="L12" s="2"/>
      <c r="M12" s="22"/>
      <c r="N12" s="22"/>
      <c r="O12" s="22"/>
    </row>
    <row r="13" spans="1:15" s="1" customFormat="1">
      <c r="A13" s="1">
        <v>11</v>
      </c>
      <c r="B13" s="3"/>
      <c r="C13" s="3"/>
      <c r="D13" s="4"/>
      <c r="E13" s="2"/>
      <c r="F13" s="2"/>
      <c r="G13" s="2"/>
      <c r="H13" s="2"/>
      <c r="I13" s="7"/>
      <c r="J13" s="7"/>
      <c r="K13" s="2"/>
      <c r="L13" s="2"/>
      <c r="M13" s="22"/>
      <c r="N13" s="22"/>
      <c r="O13" s="22"/>
    </row>
    <row r="14" spans="1:15" s="1" customFormat="1">
      <c r="A14" s="1">
        <v>12</v>
      </c>
      <c r="B14" s="3"/>
      <c r="C14" s="3"/>
      <c r="D14" s="4"/>
      <c r="E14" s="2"/>
      <c r="F14" s="2"/>
      <c r="G14" s="2"/>
      <c r="H14" s="2"/>
      <c r="I14" s="7"/>
      <c r="J14" s="7"/>
      <c r="K14" s="2"/>
      <c r="L14" s="2"/>
      <c r="M14" s="22"/>
      <c r="N14" s="22"/>
      <c r="O14" s="22"/>
    </row>
    <row r="15" spans="1:15" s="1" customFormat="1">
      <c r="A15" s="1">
        <v>13</v>
      </c>
      <c r="B15" s="3"/>
      <c r="C15" s="3"/>
      <c r="D15" s="4"/>
      <c r="E15" s="2"/>
      <c r="F15" s="2"/>
      <c r="G15" s="2"/>
      <c r="H15" s="2"/>
      <c r="I15" s="7"/>
      <c r="J15" s="7"/>
      <c r="K15" s="2"/>
      <c r="L15" s="2"/>
      <c r="M15" s="22"/>
      <c r="N15" s="22"/>
      <c r="O15" s="22"/>
    </row>
    <row r="16" spans="1:15" s="1" customFormat="1">
      <c r="A16" s="1">
        <v>14</v>
      </c>
      <c r="B16" s="3"/>
      <c r="C16" s="3"/>
      <c r="D16" s="4"/>
      <c r="E16" s="2"/>
      <c r="F16" s="2"/>
      <c r="G16" s="2"/>
      <c r="H16" s="2"/>
      <c r="I16" s="7"/>
      <c r="J16" s="7"/>
      <c r="K16" s="2"/>
      <c r="L16" s="2"/>
      <c r="M16" s="22"/>
      <c r="N16" s="22"/>
      <c r="O16" s="22"/>
    </row>
    <row r="17" spans="1:15" s="1" customFormat="1">
      <c r="A17" s="1">
        <v>15</v>
      </c>
      <c r="B17" s="3"/>
      <c r="C17" s="3"/>
      <c r="D17" s="4"/>
      <c r="E17" s="2"/>
      <c r="F17" s="2"/>
      <c r="G17" s="2"/>
      <c r="H17" s="2"/>
      <c r="I17" s="7"/>
      <c r="J17" s="7"/>
      <c r="K17" s="2"/>
      <c r="L17" s="2"/>
      <c r="M17" s="22"/>
      <c r="N17" s="22"/>
      <c r="O17" s="22"/>
    </row>
    <row r="18" spans="1:15" s="1" customFormat="1">
      <c r="A18" s="1">
        <v>16</v>
      </c>
      <c r="B18" s="3"/>
      <c r="C18" s="3"/>
      <c r="D18" s="4"/>
      <c r="E18" s="2"/>
      <c r="F18" s="2"/>
      <c r="G18" s="2"/>
      <c r="H18" s="2"/>
      <c r="I18" s="7"/>
      <c r="J18" s="7"/>
      <c r="K18" s="2"/>
      <c r="L18" s="2"/>
      <c r="M18" s="22"/>
      <c r="N18" s="22"/>
      <c r="O18" s="22"/>
    </row>
    <row r="19" spans="1:15" s="1" customFormat="1">
      <c r="A19" s="1">
        <v>17</v>
      </c>
      <c r="B19" s="3"/>
      <c r="C19" s="3"/>
      <c r="D19" s="4"/>
      <c r="E19" s="2"/>
      <c r="F19" s="2"/>
      <c r="G19" s="2"/>
      <c r="H19" s="2"/>
      <c r="I19" s="7"/>
      <c r="J19" s="7"/>
      <c r="K19" s="2"/>
      <c r="L19" s="2"/>
      <c r="M19" s="22"/>
      <c r="N19" s="22"/>
      <c r="O19" s="22"/>
    </row>
    <row r="20" spans="1:15" s="1" customFormat="1">
      <c r="A20" s="1">
        <v>18</v>
      </c>
      <c r="B20" s="3"/>
      <c r="C20" s="3"/>
      <c r="D20" s="4"/>
      <c r="E20" s="2"/>
      <c r="F20" s="2"/>
      <c r="G20" s="2"/>
      <c r="H20" s="2"/>
      <c r="I20" s="7"/>
      <c r="J20" s="7"/>
      <c r="K20" s="2"/>
      <c r="L20" s="2"/>
      <c r="M20" s="22"/>
      <c r="N20" s="22"/>
      <c r="O20" s="22"/>
    </row>
    <row r="21" spans="1:15" s="1" customFormat="1">
      <c r="A21" s="1">
        <v>19</v>
      </c>
      <c r="B21" s="3"/>
      <c r="C21" s="3"/>
      <c r="D21" s="4"/>
      <c r="E21" s="2"/>
      <c r="F21" s="2"/>
      <c r="G21" s="2"/>
      <c r="H21" s="2"/>
      <c r="I21" s="7"/>
      <c r="J21" s="7"/>
      <c r="K21" s="2"/>
      <c r="L21" s="2"/>
      <c r="M21" s="22"/>
      <c r="N21" s="22"/>
      <c r="O21" s="22"/>
    </row>
    <row r="22" spans="1:15" s="1" customFormat="1">
      <c r="A22" s="1">
        <v>20</v>
      </c>
      <c r="B22" s="3"/>
      <c r="C22" s="3"/>
      <c r="D22" s="4"/>
      <c r="E22" s="2"/>
      <c r="F22" s="2"/>
      <c r="G22" s="2"/>
      <c r="H22" s="2"/>
      <c r="I22" s="7"/>
      <c r="J22" s="7"/>
      <c r="K22" s="2"/>
      <c r="L22" s="2"/>
      <c r="M22" s="22"/>
      <c r="N22" s="22"/>
      <c r="O22" s="22"/>
    </row>
    <row r="23" spans="1:15" s="1" customFormat="1">
      <c r="A23" s="1">
        <v>21</v>
      </c>
      <c r="B23" s="3"/>
      <c r="C23" s="3"/>
      <c r="D23" s="4"/>
      <c r="E23" s="2"/>
      <c r="F23" s="2"/>
      <c r="G23" s="2"/>
      <c r="H23" s="2"/>
      <c r="I23" s="7"/>
      <c r="J23" s="7"/>
      <c r="K23" s="2"/>
      <c r="L23" s="2"/>
      <c r="M23" s="22"/>
      <c r="N23" s="22"/>
      <c r="O23" s="22"/>
    </row>
    <row r="24" spans="1:15" s="1" customFormat="1">
      <c r="A24" s="1">
        <v>22</v>
      </c>
      <c r="B24" s="3"/>
      <c r="C24" s="3"/>
      <c r="D24" s="4"/>
      <c r="E24" s="2"/>
      <c r="F24" s="2"/>
      <c r="G24" s="2"/>
      <c r="H24" s="2"/>
      <c r="I24" s="7"/>
      <c r="J24" s="7"/>
      <c r="K24" s="2"/>
      <c r="L24" s="2"/>
      <c r="M24" s="22"/>
      <c r="N24" s="22"/>
      <c r="O24" s="22"/>
    </row>
    <row r="25" spans="1:15" s="1" customFormat="1">
      <c r="A25" s="1">
        <v>23</v>
      </c>
      <c r="B25" s="3"/>
      <c r="C25" s="3"/>
      <c r="D25" s="4"/>
      <c r="E25" s="2"/>
      <c r="F25" s="2"/>
      <c r="G25" s="2"/>
      <c r="H25" s="2"/>
      <c r="I25" s="7"/>
      <c r="J25" s="7"/>
      <c r="K25" s="2"/>
      <c r="L25" s="2"/>
      <c r="M25" s="22"/>
      <c r="N25" s="22"/>
      <c r="O25" s="22"/>
    </row>
    <row r="26" spans="1:15" s="1" customFormat="1">
      <c r="A26" s="1">
        <v>24</v>
      </c>
      <c r="B26" s="3"/>
      <c r="C26" s="3"/>
      <c r="D26" s="4"/>
      <c r="E26" s="2"/>
      <c r="F26" s="2"/>
      <c r="G26" s="2"/>
      <c r="H26" s="2"/>
      <c r="I26" s="7"/>
      <c r="J26" s="7"/>
      <c r="K26" s="2"/>
      <c r="L26" s="2"/>
      <c r="M26" s="22"/>
      <c r="N26" s="22"/>
      <c r="O26" s="22"/>
    </row>
    <row r="27" spans="1:15" s="1" customFormat="1">
      <c r="A27" s="1">
        <v>25</v>
      </c>
      <c r="B27" s="3"/>
      <c r="C27" s="3"/>
      <c r="D27" s="4"/>
      <c r="E27" s="2"/>
      <c r="F27" s="2"/>
      <c r="G27" s="2"/>
      <c r="H27" s="2"/>
      <c r="I27" s="7"/>
      <c r="J27" s="7"/>
      <c r="K27" s="2"/>
      <c r="L27" s="2"/>
      <c r="M27" s="22"/>
      <c r="N27" s="22"/>
      <c r="O27" s="22"/>
    </row>
    <row r="28" spans="1:15" s="1" customFormat="1">
      <c r="A28" s="1">
        <v>26</v>
      </c>
      <c r="B28" s="3"/>
      <c r="C28" s="3"/>
      <c r="D28" s="4"/>
      <c r="E28" s="2"/>
      <c r="F28" s="2"/>
      <c r="G28" s="2"/>
      <c r="H28" s="2"/>
      <c r="I28" s="7"/>
      <c r="J28" s="7"/>
      <c r="K28" s="2"/>
      <c r="L28" s="2"/>
      <c r="M28" s="22"/>
      <c r="N28" s="22"/>
      <c r="O28" s="22"/>
    </row>
    <row r="29" spans="1:15" s="1" customFormat="1">
      <c r="A29" s="1">
        <v>27</v>
      </c>
      <c r="B29" s="3"/>
      <c r="C29" s="3"/>
      <c r="D29" s="4"/>
      <c r="E29" s="2"/>
      <c r="F29" s="2"/>
      <c r="G29" s="2"/>
      <c r="H29" s="2"/>
      <c r="I29" s="7"/>
      <c r="J29" s="7"/>
      <c r="K29" s="2"/>
      <c r="L29" s="2"/>
      <c r="M29" s="22"/>
      <c r="N29" s="22"/>
      <c r="O29" s="22"/>
    </row>
    <row r="30" spans="1:15" s="1" customFormat="1">
      <c r="A30" s="1">
        <v>28</v>
      </c>
      <c r="B30" s="3"/>
      <c r="C30" s="3"/>
      <c r="D30" s="4"/>
      <c r="E30" s="2"/>
      <c r="F30" s="2"/>
      <c r="G30" s="2"/>
      <c r="H30" s="2"/>
      <c r="I30" s="7"/>
      <c r="J30" s="7"/>
      <c r="K30" s="2"/>
      <c r="L30" s="2"/>
      <c r="M30" s="22"/>
      <c r="N30" s="22"/>
      <c r="O30" s="22"/>
    </row>
    <row r="31" spans="1:15" s="1" customFormat="1">
      <c r="A31" s="1">
        <v>29</v>
      </c>
      <c r="B31" s="3"/>
      <c r="C31" s="3"/>
      <c r="D31" s="4"/>
      <c r="E31" s="2"/>
      <c r="F31" s="2"/>
      <c r="G31" s="2"/>
      <c r="H31" s="2"/>
      <c r="I31" s="7"/>
      <c r="J31" s="7"/>
      <c r="K31" s="2"/>
      <c r="L31" s="2"/>
      <c r="M31" s="22"/>
      <c r="N31" s="22"/>
      <c r="O31" s="22"/>
    </row>
    <row r="32" spans="1:15" s="1" customFormat="1">
      <c r="A32" s="1">
        <v>30</v>
      </c>
      <c r="B32" s="3"/>
      <c r="C32" s="3"/>
      <c r="D32" s="4"/>
      <c r="E32" s="2"/>
      <c r="F32" s="2"/>
      <c r="G32" s="2"/>
      <c r="H32" s="2"/>
      <c r="I32" s="7"/>
      <c r="J32" s="7"/>
      <c r="K32" s="2"/>
      <c r="L32" s="2"/>
      <c r="M32" s="22"/>
      <c r="N32" s="22"/>
      <c r="O32" s="22"/>
    </row>
    <row r="33" spans="1:15" s="1" customFormat="1">
      <c r="A33" s="1">
        <v>31</v>
      </c>
      <c r="B33" s="3"/>
      <c r="C33" s="3"/>
      <c r="D33" s="4"/>
      <c r="E33" s="2"/>
      <c r="F33" s="2"/>
      <c r="G33" s="2"/>
      <c r="H33" s="2"/>
      <c r="I33" s="7"/>
      <c r="J33" s="7"/>
      <c r="K33" s="2"/>
      <c r="L33" s="2"/>
      <c r="M33" s="22"/>
      <c r="N33" s="22"/>
      <c r="O33" s="22"/>
    </row>
    <row r="34" spans="1:15" s="1" customFormat="1">
      <c r="A34" s="1">
        <v>32</v>
      </c>
      <c r="B34" s="3"/>
      <c r="C34" s="3"/>
      <c r="D34" s="4"/>
      <c r="E34" s="2"/>
      <c r="F34" s="2"/>
      <c r="G34" s="2"/>
      <c r="H34" s="2"/>
      <c r="I34" s="7"/>
      <c r="J34" s="7"/>
      <c r="K34" s="2"/>
      <c r="L34" s="2"/>
      <c r="M34" s="22"/>
      <c r="N34" s="22"/>
      <c r="O34" s="22"/>
    </row>
    <row r="35" spans="1:15" s="1" customFormat="1">
      <c r="A35" s="1">
        <v>33</v>
      </c>
      <c r="B35" s="3"/>
      <c r="C35" s="3"/>
      <c r="D35" s="4"/>
      <c r="E35" s="2"/>
      <c r="F35" s="2"/>
      <c r="G35" s="2"/>
      <c r="H35" s="2"/>
      <c r="I35" s="7"/>
      <c r="J35" s="7"/>
      <c r="K35" s="2"/>
      <c r="L35" s="2"/>
      <c r="M35" s="22"/>
      <c r="N35" s="22"/>
      <c r="O35" s="22"/>
    </row>
    <row r="36" spans="1:15" s="1" customFormat="1">
      <c r="A36" s="1">
        <v>34</v>
      </c>
      <c r="B36" s="3"/>
      <c r="C36" s="3"/>
      <c r="D36" s="4"/>
      <c r="E36" s="2"/>
      <c r="F36" s="2"/>
      <c r="G36" s="2"/>
      <c r="H36" s="2"/>
      <c r="I36" s="7"/>
      <c r="J36" s="7"/>
      <c r="K36" s="2"/>
      <c r="L36" s="2"/>
      <c r="M36" s="22"/>
      <c r="N36" s="22"/>
      <c r="O36" s="22"/>
    </row>
    <row r="37" spans="1:15">
      <c r="A37" s="1">
        <v>35</v>
      </c>
    </row>
    <row r="38" spans="1:15">
      <c r="A38" s="1">
        <v>36</v>
      </c>
    </row>
    <row r="39" spans="1:15">
      <c r="A39" s="1">
        <v>37</v>
      </c>
    </row>
    <row r="40" spans="1:15">
      <c r="A40" s="1">
        <v>38</v>
      </c>
    </row>
    <row r="41" spans="1:15">
      <c r="A41" s="1">
        <v>39</v>
      </c>
    </row>
    <row r="42" spans="1:15">
      <c r="A42" s="1">
        <v>40</v>
      </c>
    </row>
    <row r="43" spans="1:15">
      <c r="A43" s="1">
        <v>41</v>
      </c>
    </row>
    <row r="44" spans="1:15">
      <c r="A44" s="1">
        <v>42</v>
      </c>
    </row>
    <row r="45" spans="1:15">
      <c r="A45" s="1">
        <v>43</v>
      </c>
    </row>
    <row r="46" spans="1:15">
      <c r="A46" s="1">
        <v>44</v>
      </c>
    </row>
    <row r="47" spans="1:15">
      <c r="A47" s="1">
        <v>45</v>
      </c>
    </row>
    <row r="48" spans="1:15">
      <c r="A48" s="1">
        <v>46</v>
      </c>
    </row>
    <row r="49" spans="1:1">
      <c r="A49" s="1">
        <v>47</v>
      </c>
    </row>
    <row r="50" spans="1:1">
      <c r="A50" s="1">
        <v>48</v>
      </c>
    </row>
    <row r="51" spans="1:1">
      <c r="A51" s="1">
        <v>49</v>
      </c>
    </row>
    <row r="52" spans="1:1">
      <c r="A52" s="1">
        <v>50</v>
      </c>
    </row>
    <row r="53" spans="1:1">
      <c r="A53" s="1">
        <v>51</v>
      </c>
    </row>
    <row r="54" spans="1:1">
      <c r="A54" s="1">
        <v>52</v>
      </c>
    </row>
    <row r="55" spans="1:1">
      <c r="A55" s="1">
        <v>53</v>
      </c>
    </row>
    <row r="56" spans="1:1">
      <c r="A56" s="1">
        <v>54</v>
      </c>
    </row>
    <row r="57" spans="1:1">
      <c r="A57" s="1">
        <v>55</v>
      </c>
    </row>
    <row r="58" spans="1:1">
      <c r="A58" s="1">
        <v>56</v>
      </c>
    </row>
    <row r="59" spans="1:1">
      <c r="A59" s="1">
        <v>57</v>
      </c>
    </row>
    <row r="60" spans="1:1">
      <c r="A60" s="1">
        <v>58</v>
      </c>
    </row>
    <row r="61" spans="1:1">
      <c r="A61" s="1">
        <v>59</v>
      </c>
    </row>
    <row r="62" spans="1:1">
      <c r="A62" s="1">
        <v>60</v>
      </c>
    </row>
    <row r="63" spans="1:1">
      <c r="A63" s="1">
        <v>61</v>
      </c>
    </row>
    <row r="64" spans="1:1">
      <c r="A64" s="1">
        <v>62</v>
      </c>
    </row>
    <row r="65" spans="1:1">
      <c r="A65" s="1">
        <v>63</v>
      </c>
    </row>
    <row r="66" spans="1:1">
      <c r="A66" s="1">
        <v>64</v>
      </c>
    </row>
    <row r="67" spans="1:1">
      <c r="A67" s="1">
        <v>65</v>
      </c>
    </row>
    <row r="68" spans="1:1">
      <c r="A68" s="1">
        <v>66</v>
      </c>
    </row>
    <row r="69" spans="1:1">
      <c r="A69" s="1">
        <v>67</v>
      </c>
    </row>
    <row r="70" spans="1:1">
      <c r="A70" s="1">
        <v>68</v>
      </c>
    </row>
    <row r="71" spans="1:1">
      <c r="A71" s="1">
        <v>69</v>
      </c>
    </row>
    <row r="72" spans="1:1">
      <c r="A72" s="1">
        <v>70</v>
      </c>
    </row>
    <row r="73" spans="1:1">
      <c r="A73" s="1">
        <v>71</v>
      </c>
    </row>
    <row r="74" spans="1:1">
      <c r="A74" s="1">
        <v>72</v>
      </c>
    </row>
    <row r="75" spans="1:1">
      <c r="A75" s="1">
        <v>73</v>
      </c>
    </row>
    <row r="76" spans="1:1">
      <c r="A76" s="1">
        <v>74</v>
      </c>
    </row>
    <row r="77" spans="1:1">
      <c r="A77" s="1">
        <v>75</v>
      </c>
    </row>
    <row r="78" spans="1:1">
      <c r="A78" s="1">
        <v>76</v>
      </c>
    </row>
    <row r="79" spans="1:1">
      <c r="A79" s="1">
        <v>77</v>
      </c>
    </row>
    <row r="80" spans="1:1">
      <c r="A80" s="1">
        <v>78</v>
      </c>
    </row>
    <row r="100" spans="2:15" s="1" customFormat="1">
      <c r="B100" s="3" t="s">
        <v>60</v>
      </c>
      <c r="C100" s="3">
        <f>AVERAGE(C3:C90)</f>
        <v>2</v>
      </c>
      <c r="D100" s="3"/>
      <c r="E100" s="2">
        <f t="shared" ref="E100:O100" si="0">AVERAGE(E3:E90)</f>
        <v>8.1766666666666676</v>
      </c>
      <c r="F100" s="2">
        <f t="shared" si="0"/>
        <v>8.7100000000000009</v>
      </c>
      <c r="G100" s="2">
        <f t="shared" si="0"/>
        <v>8.3800000000000008</v>
      </c>
      <c r="H100" s="2">
        <f t="shared" si="0"/>
        <v>1.135</v>
      </c>
      <c r="I100" s="2">
        <f t="shared" si="0"/>
        <v>23.033333333333335</v>
      </c>
      <c r="J100" s="2">
        <f t="shared" si="0"/>
        <v>22.299999999999997</v>
      </c>
      <c r="K100" s="2">
        <f t="shared" si="0"/>
        <v>0.20500000000000002</v>
      </c>
      <c r="L100" s="2">
        <f t="shared" si="0"/>
        <v>2.7050000000000001</v>
      </c>
      <c r="M100" s="3" t="e">
        <f t="shared" si="0"/>
        <v>#DIV/0!</v>
      </c>
      <c r="N100" s="3" t="e">
        <f t="shared" si="0"/>
        <v>#DIV/0!</v>
      </c>
      <c r="O100" s="3">
        <f t="shared" si="0"/>
        <v>248.04</v>
      </c>
    </row>
    <row r="101" spans="2:15" s="1" customFormat="1">
      <c r="B101" s="3" t="s">
        <v>61</v>
      </c>
      <c r="C101" s="3">
        <f>COUNT(C3:C90)</f>
        <v>3</v>
      </c>
      <c r="D101" s="3"/>
      <c r="E101" s="2">
        <f t="shared" ref="E101:O101" si="1">COUNT(E3:E90)</f>
        <v>3</v>
      </c>
      <c r="F101" s="2">
        <f t="shared" si="1"/>
        <v>2</v>
      </c>
      <c r="G101" s="2">
        <f t="shared" si="1"/>
        <v>3</v>
      </c>
      <c r="H101" s="2">
        <f t="shared" si="1"/>
        <v>2</v>
      </c>
      <c r="I101" s="2">
        <f t="shared" si="1"/>
        <v>3</v>
      </c>
      <c r="J101" s="2">
        <f t="shared" si="1"/>
        <v>2</v>
      </c>
      <c r="K101" s="2">
        <f t="shared" si="1"/>
        <v>2</v>
      </c>
      <c r="L101" s="2">
        <f t="shared" si="1"/>
        <v>2</v>
      </c>
      <c r="M101" s="3">
        <f t="shared" si="1"/>
        <v>0</v>
      </c>
      <c r="N101" s="3">
        <f t="shared" si="1"/>
        <v>0</v>
      </c>
      <c r="O101" s="3">
        <f t="shared" si="1"/>
        <v>1</v>
      </c>
    </row>
    <row r="102" spans="2:15" s="1" customFormat="1">
      <c r="B102" s="3" t="s">
        <v>62</v>
      </c>
      <c r="C102" s="3">
        <f>STDEV(C3:C83)</f>
        <v>0</v>
      </c>
      <c r="D102" s="3"/>
      <c r="E102" s="2">
        <f t="shared" ref="E102:O102" si="2">STDEV(E3:E83)</f>
        <v>2.3094010767584539E-2</v>
      </c>
      <c r="F102" s="2">
        <f t="shared" si="2"/>
        <v>1.2445079348883008</v>
      </c>
      <c r="G102" s="2">
        <f t="shared" si="2"/>
        <v>1.5588778014969511</v>
      </c>
      <c r="H102" s="2">
        <f t="shared" si="2"/>
        <v>0.31819805153394753</v>
      </c>
      <c r="I102" s="2">
        <f t="shared" si="2"/>
        <v>2.2898325994127471</v>
      </c>
      <c r="J102" s="2">
        <f t="shared" si="2"/>
        <v>1.5556349186104039</v>
      </c>
      <c r="K102" s="2">
        <f t="shared" si="2"/>
        <v>0.16263455967290588</v>
      </c>
      <c r="L102" s="2">
        <f t="shared" si="2"/>
        <v>1.8314065632731578</v>
      </c>
      <c r="M102" s="3" t="e">
        <f t="shared" si="2"/>
        <v>#DIV/0!</v>
      </c>
      <c r="N102" s="3" t="e">
        <f t="shared" si="2"/>
        <v>#DIV/0!</v>
      </c>
      <c r="O102" s="3" t="e">
        <f t="shared" si="2"/>
        <v>#DIV/0!</v>
      </c>
    </row>
  </sheetData>
  <mergeCells count="12">
    <mergeCell ref="K1:K2"/>
    <mergeCell ref="L1:L2"/>
    <mergeCell ref="M1:M2"/>
    <mergeCell ref="N1:N2"/>
    <mergeCell ref="O1:O2"/>
    <mergeCell ref="A1:A2"/>
    <mergeCell ref="I1:J1"/>
    <mergeCell ref="B1:B2"/>
    <mergeCell ref="C1:C2"/>
    <mergeCell ref="D1:D2"/>
    <mergeCell ref="E1:F1"/>
    <mergeCell ref="G1:H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102"/>
  <sheetViews>
    <sheetView workbookViewId="0">
      <selection activeCell="J16" sqref="J16"/>
    </sheetView>
  </sheetViews>
  <sheetFormatPr defaultRowHeight="12.75"/>
  <sheetData>
    <row r="1" spans="1:15" s="6" customFormat="1" ht="15" customHeight="1">
      <c r="A1" s="114" t="s">
        <v>101</v>
      </c>
      <c r="B1" s="115" t="s">
        <v>27</v>
      </c>
      <c r="C1" s="115" t="s">
        <v>48</v>
      </c>
      <c r="D1" s="115" t="s">
        <v>28</v>
      </c>
      <c r="E1" s="115" t="s">
        <v>32</v>
      </c>
      <c r="F1" s="115"/>
      <c r="G1" s="115" t="s">
        <v>45</v>
      </c>
      <c r="H1" s="115"/>
      <c r="I1" s="116" t="s">
        <v>46</v>
      </c>
      <c r="J1" s="116"/>
      <c r="K1" s="115" t="s">
        <v>49</v>
      </c>
      <c r="L1" s="115" t="s">
        <v>47</v>
      </c>
      <c r="M1" s="115" t="s">
        <v>29</v>
      </c>
      <c r="N1" s="115" t="s">
        <v>31</v>
      </c>
      <c r="O1" s="115" t="s">
        <v>30</v>
      </c>
    </row>
    <row r="2" spans="1:15" s="6" customFormat="1" ht="15">
      <c r="A2" s="114"/>
      <c r="B2" s="115"/>
      <c r="C2" s="115"/>
      <c r="D2" s="115"/>
      <c r="E2" s="9" t="s">
        <v>43</v>
      </c>
      <c r="F2" s="9" t="s">
        <v>44</v>
      </c>
      <c r="G2" s="9" t="s">
        <v>43</v>
      </c>
      <c r="H2" s="9" t="s">
        <v>44</v>
      </c>
      <c r="I2" s="10" t="s">
        <v>43</v>
      </c>
      <c r="J2" s="10" t="s">
        <v>44</v>
      </c>
      <c r="K2" s="115"/>
      <c r="L2" s="115"/>
      <c r="M2" s="115"/>
      <c r="N2" s="115"/>
      <c r="O2" s="115"/>
    </row>
    <row r="3" spans="1:15" s="1" customFormat="1">
      <c r="A3" s="1">
        <v>1</v>
      </c>
      <c r="B3" s="3"/>
      <c r="C3" s="3"/>
      <c r="D3" s="4"/>
      <c r="E3" s="2"/>
      <c r="F3" s="2"/>
      <c r="G3" s="2"/>
      <c r="H3" s="2"/>
      <c r="I3" s="7"/>
      <c r="J3" s="7"/>
      <c r="K3" s="2"/>
      <c r="L3" s="2"/>
      <c r="M3" s="22"/>
      <c r="N3" s="22"/>
      <c r="O3" s="22"/>
    </row>
    <row r="4" spans="1:15" s="1" customFormat="1">
      <c r="A4" s="1">
        <v>2</v>
      </c>
      <c r="B4" s="3"/>
      <c r="C4" s="3"/>
      <c r="D4" s="4"/>
      <c r="E4" s="2"/>
      <c r="F4" s="2"/>
      <c r="G4" s="2"/>
      <c r="H4" s="2"/>
      <c r="I4" s="7"/>
      <c r="J4" s="7"/>
      <c r="K4" s="2"/>
      <c r="L4" s="2"/>
      <c r="M4" s="22"/>
      <c r="N4" s="22"/>
      <c r="O4" s="22"/>
    </row>
    <row r="5" spans="1:15" s="1" customFormat="1">
      <c r="A5" s="1">
        <v>3</v>
      </c>
      <c r="B5" s="3"/>
      <c r="C5" s="3"/>
      <c r="D5" s="4"/>
      <c r="E5" s="2"/>
      <c r="F5" s="2"/>
      <c r="G5" s="2"/>
      <c r="H5" s="2"/>
      <c r="I5" s="7"/>
      <c r="J5" s="7"/>
      <c r="K5" s="2"/>
      <c r="L5" s="2"/>
      <c r="M5" s="22"/>
      <c r="N5" s="22"/>
      <c r="O5" s="22"/>
    </row>
    <row r="6" spans="1:15" s="1" customFormat="1">
      <c r="A6" s="1">
        <v>4</v>
      </c>
      <c r="B6" s="3"/>
      <c r="C6" s="3"/>
      <c r="D6" s="4"/>
      <c r="E6" s="2"/>
      <c r="F6" s="2"/>
      <c r="G6" s="2"/>
      <c r="H6" s="2"/>
      <c r="I6" s="7"/>
      <c r="J6" s="7"/>
      <c r="K6" s="2"/>
      <c r="L6" s="2"/>
      <c r="M6" s="22"/>
      <c r="N6" s="22"/>
      <c r="O6" s="22"/>
    </row>
    <row r="7" spans="1:15" s="1" customFormat="1">
      <c r="A7" s="1">
        <v>5</v>
      </c>
      <c r="B7" s="3"/>
      <c r="C7" s="3"/>
      <c r="D7" s="4"/>
      <c r="E7" s="2"/>
      <c r="F7" s="2"/>
      <c r="G7" s="2"/>
      <c r="H7" s="2"/>
      <c r="I7" s="7"/>
      <c r="J7" s="7"/>
      <c r="K7" s="2"/>
      <c r="L7" s="2"/>
      <c r="M7" s="22"/>
      <c r="N7" s="22"/>
      <c r="O7" s="22"/>
    </row>
    <row r="8" spans="1:15" s="1" customFormat="1">
      <c r="A8" s="1">
        <v>6</v>
      </c>
      <c r="B8" s="3"/>
      <c r="C8" s="3"/>
      <c r="D8" s="4"/>
      <c r="E8" s="2"/>
      <c r="F8" s="2"/>
      <c r="G8" s="2"/>
      <c r="H8" s="2"/>
      <c r="I8" s="7"/>
      <c r="J8" s="7"/>
      <c r="K8" s="2"/>
      <c r="L8" s="2"/>
      <c r="M8" s="22"/>
      <c r="N8" s="22"/>
      <c r="O8" s="22"/>
    </row>
    <row r="9" spans="1:15" s="1" customFormat="1">
      <c r="A9" s="1">
        <v>7</v>
      </c>
      <c r="B9" s="3"/>
      <c r="C9" s="3"/>
      <c r="D9" s="4"/>
      <c r="E9" s="2"/>
      <c r="F9" s="2"/>
      <c r="G9" s="2"/>
      <c r="H9" s="2"/>
      <c r="I9" s="7"/>
      <c r="J9" s="7"/>
      <c r="K9" s="2"/>
      <c r="L9" s="2"/>
      <c r="M9" s="22"/>
      <c r="N9" s="22"/>
      <c r="O9" s="22"/>
    </row>
    <row r="10" spans="1:15" s="1" customFormat="1">
      <c r="A10" s="1">
        <v>8</v>
      </c>
      <c r="B10" s="3"/>
      <c r="C10" s="3"/>
      <c r="D10" s="4"/>
      <c r="E10" s="2"/>
      <c r="F10" s="2"/>
      <c r="G10" s="2"/>
      <c r="H10" s="2"/>
      <c r="I10" s="7"/>
      <c r="J10" s="7"/>
      <c r="K10" s="2"/>
      <c r="L10" s="2"/>
      <c r="M10" s="22"/>
      <c r="N10" s="22"/>
      <c r="O10" s="22"/>
    </row>
    <row r="11" spans="1:15" s="1" customFormat="1">
      <c r="A11" s="1">
        <v>9</v>
      </c>
      <c r="B11" s="3"/>
      <c r="C11" s="3"/>
      <c r="D11" s="4"/>
      <c r="E11" s="2"/>
      <c r="F11" s="2"/>
      <c r="G11" s="2"/>
      <c r="H11" s="2"/>
      <c r="I11" s="7"/>
      <c r="J11" s="7"/>
      <c r="K11" s="2"/>
      <c r="L11" s="2"/>
      <c r="M11" s="22"/>
      <c r="N11" s="22"/>
      <c r="O11" s="22"/>
    </row>
    <row r="12" spans="1:15" s="1" customFormat="1">
      <c r="A12" s="1">
        <v>10</v>
      </c>
      <c r="B12" s="3"/>
      <c r="C12" s="3"/>
      <c r="D12" s="4"/>
      <c r="E12" s="2"/>
      <c r="F12" s="2"/>
      <c r="G12" s="2"/>
      <c r="H12" s="2"/>
      <c r="I12" s="7"/>
      <c r="J12" s="7"/>
      <c r="K12" s="2"/>
      <c r="L12" s="2"/>
      <c r="M12" s="22"/>
      <c r="N12" s="22"/>
      <c r="O12" s="22"/>
    </row>
    <row r="13" spans="1:15" s="1" customFormat="1">
      <c r="A13" s="1">
        <v>11</v>
      </c>
      <c r="B13" s="3"/>
      <c r="C13" s="3"/>
      <c r="D13" s="4"/>
      <c r="E13" s="2"/>
      <c r="F13" s="2"/>
      <c r="G13" s="2"/>
      <c r="H13" s="2"/>
      <c r="I13" s="7"/>
      <c r="J13" s="7"/>
      <c r="K13" s="2"/>
      <c r="L13" s="2"/>
      <c r="M13" s="22"/>
      <c r="N13" s="22"/>
      <c r="O13" s="22"/>
    </row>
    <row r="14" spans="1:15" s="1" customFormat="1">
      <c r="A14" s="1">
        <v>12</v>
      </c>
      <c r="B14" s="3"/>
      <c r="C14" s="3"/>
      <c r="D14" s="4"/>
      <c r="E14" s="2"/>
      <c r="F14" s="2"/>
      <c r="G14" s="2"/>
      <c r="H14" s="2"/>
      <c r="I14" s="7"/>
      <c r="J14" s="7"/>
      <c r="K14" s="2"/>
      <c r="L14" s="2"/>
      <c r="M14" s="22"/>
      <c r="N14" s="22"/>
      <c r="O14" s="22"/>
    </row>
    <row r="15" spans="1:15" s="1" customFormat="1">
      <c r="A15" s="1">
        <v>13</v>
      </c>
      <c r="B15" s="3"/>
      <c r="C15" s="3"/>
      <c r="D15" s="4"/>
      <c r="E15" s="2"/>
      <c r="F15" s="2"/>
      <c r="G15" s="2"/>
      <c r="H15" s="2"/>
      <c r="I15" s="7"/>
      <c r="J15" s="7"/>
      <c r="K15" s="2"/>
      <c r="L15" s="2"/>
      <c r="M15" s="22"/>
      <c r="N15" s="22"/>
      <c r="O15" s="22"/>
    </row>
    <row r="16" spans="1:15" s="1" customFormat="1">
      <c r="A16" s="1">
        <v>14</v>
      </c>
      <c r="B16" s="3"/>
      <c r="C16" s="3"/>
      <c r="D16" s="4"/>
      <c r="E16" s="2"/>
      <c r="F16" s="2"/>
      <c r="G16" s="2"/>
      <c r="H16" s="2"/>
      <c r="I16" s="7"/>
      <c r="J16" s="7"/>
      <c r="K16" s="2"/>
      <c r="L16" s="2"/>
      <c r="M16" s="22"/>
      <c r="N16" s="22"/>
      <c r="O16" s="22"/>
    </row>
    <row r="17" spans="1:15" s="1" customFormat="1">
      <c r="A17" s="1">
        <v>15</v>
      </c>
      <c r="B17" s="3"/>
      <c r="C17" s="3"/>
      <c r="D17" s="4"/>
      <c r="E17" s="2"/>
      <c r="F17" s="2"/>
      <c r="G17" s="2"/>
      <c r="H17" s="2"/>
      <c r="I17" s="7"/>
      <c r="J17" s="7"/>
      <c r="K17" s="2"/>
      <c r="L17" s="2"/>
      <c r="M17" s="22"/>
      <c r="N17" s="22"/>
      <c r="O17" s="22"/>
    </row>
    <row r="18" spans="1:15" s="1" customFormat="1">
      <c r="A18" s="1">
        <v>16</v>
      </c>
      <c r="B18" s="3"/>
      <c r="C18" s="3"/>
      <c r="D18" s="4"/>
      <c r="E18" s="2"/>
      <c r="F18" s="2"/>
      <c r="G18" s="2"/>
      <c r="H18" s="2"/>
      <c r="I18" s="7"/>
      <c r="J18" s="7"/>
      <c r="K18" s="2"/>
      <c r="L18" s="2"/>
      <c r="M18" s="22"/>
      <c r="N18" s="22"/>
      <c r="O18" s="22"/>
    </row>
    <row r="19" spans="1:15" s="1" customFormat="1">
      <c r="A19" s="1">
        <v>17</v>
      </c>
      <c r="B19" s="3"/>
      <c r="C19" s="3"/>
      <c r="D19" s="4"/>
      <c r="E19" s="2"/>
      <c r="F19" s="2"/>
      <c r="G19" s="2"/>
      <c r="H19" s="2"/>
      <c r="I19" s="7"/>
      <c r="J19" s="7"/>
      <c r="K19" s="2"/>
      <c r="L19" s="2"/>
      <c r="M19" s="22"/>
      <c r="N19" s="22"/>
      <c r="O19" s="22"/>
    </row>
    <row r="20" spans="1:15" s="1" customFormat="1">
      <c r="A20" s="1">
        <v>18</v>
      </c>
      <c r="B20" s="3"/>
      <c r="C20" s="3"/>
      <c r="D20" s="4"/>
      <c r="E20" s="2"/>
      <c r="F20" s="2"/>
      <c r="G20" s="2"/>
      <c r="H20" s="2"/>
      <c r="I20" s="7"/>
      <c r="J20" s="7"/>
      <c r="K20" s="2"/>
      <c r="L20" s="2"/>
      <c r="M20" s="22"/>
      <c r="N20" s="22"/>
      <c r="O20" s="22"/>
    </row>
    <row r="21" spans="1:15" s="1" customFormat="1">
      <c r="A21" s="1">
        <v>19</v>
      </c>
      <c r="B21" s="3"/>
      <c r="C21" s="3"/>
      <c r="D21" s="4"/>
      <c r="E21" s="2"/>
      <c r="F21" s="2"/>
      <c r="G21" s="2"/>
      <c r="H21" s="2"/>
      <c r="I21" s="7"/>
      <c r="J21" s="7"/>
      <c r="K21" s="2"/>
      <c r="L21" s="2"/>
      <c r="M21" s="22"/>
      <c r="N21" s="22"/>
      <c r="O21" s="22"/>
    </row>
    <row r="22" spans="1:15" s="1" customFormat="1">
      <c r="A22" s="1">
        <v>20</v>
      </c>
      <c r="B22" s="3"/>
      <c r="C22" s="3"/>
      <c r="D22" s="4"/>
      <c r="E22" s="2"/>
      <c r="F22" s="2"/>
      <c r="G22" s="2"/>
      <c r="H22" s="2"/>
      <c r="I22" s="7"/>
      <c r="J22" s="7"/>
      <c r="K22" s="2"/>
      <c r="L22" s="2"/>
      <c r="M22" s="22"/>
      <c r="N22" s="22"/>
      <c r="O22" s="22"/>
    </row>
    <row r="23" spans="1:15" s="1" customFormat="1">
      <c r="A23" s="1">
        <v>21</v>
      </c>
      <c r="B23" s="3"/>
      <c r="C23" s="3"/>
      <c r="D23" s="4"/>
      <c r="E23" s="2"/>
      <c r="F23" s="2"/>
      <c r="G23" s="2"/>
      <c r="H23" s="2"/>
      <c r="I23" s="7"/>
      <c r="J23" s="7"/>
      <c r="K23" s="2"/>
      <c r="L23" s="2"/>
      <c r="M23" s="22"/>
      <c r="N23" s="22"/>
      <c r="O23" s="22"/>
    </row>
    <row r="24" spans="1:15" s="1" customFormat="1">
      <c r="A24" s="1">
        <v>22</v>
      </c>
      <c r="B24" s="3"/>
      <c r="C24" s="3"/>
      <c r="D24" s="4"/>
      <c r="E24" s="2"/>
      <c r="F24" s="2"/>
      <c r="G24" s="2"/>
      <c r="H24" s="2"/>
      <c r="I24" s="7"/>
      <c r="J24" s="7"/>
      <c r="K24" s="2"/>
      <c r="L24" s="2"/>
      <c r="M24" s="22"/>
      <c r="N24" s="22"/>
      <c r="O24" s="22"/>
    </row>
    <row r="25" spans="1:15" s="1" customFormat="1">
      <c r="A25" s="1">
        <v>23</v>
      </c>
      <c r="B25" s="3"/>
      <c r="C25" s="3"/>
      <c r="D25" s="4"/>
      <c r="E25" s="2"/>
      <c r="F25" s="2"/>
      <c r="G25" s="2"/>
      <c r="H25" s="2"/>
      <c r="I25" s="7"/>
      <c r="J25" s="7"/>
      <c r="K25" s="2"/>
      <c r="L25" s="2"/>
      <c r="M25" s="22"/>
      <c r="N25" s="22"/>
      <c r="O25" s="22"/>
    </row>
    <row r="26" spans="1:15" s="1" customFormat="1">
      <c r="A26" s="1">
        <v>24</v>
      </c>
      <c r="B26" s="3"/>
      <c r="C26" s="3"/>
      <c r="D26" s="4"/>
      <c r="E26" s="2"/>
      <c r="F26" s="2"/>
      <c r="G26" s="2"/>
      <c r="H26" s="2"/>
      <c r="I26" s="7"/>
      <c r="J26" s="7"/>
      <c r="K26" s="2"/>
      <c r="L26" s="2"/>
      <c r="M26" s="22"/>
      <c r="N26" s="22"/>
      <c r="O26" s="22"/>
    </row>
    <row r="27" spans="1:15" s="1" customFormat="1">
      <c r="A27" s="1">
        <v>25</v>
      </c>
      <c r="B27" s="3"/>
      <c r="C27" s="3"/>
      <c r="D27" s="4"/>
      <c r="E27" s="2"/>
      <c r="F27" s="2"/>
      <c r="G27" s="2"/>
      <c r="H27" s="2"/>
      <c r="I27" s="7"/>
      <c r="J27" s="7"/>
      <c r="K27" s="2"/>
      <c r="L27" s="2"/>
      <c r="M27" s="22"/>
      <c r="N27" s="22"/>
      <c r="O27" s="22"/>
    </row>
    <row r="28" spans="1:15" s="1" customFormat="1">
      <c r="A28" s="1">
        <v>26</v>
      </c>
      <c r="B28" s="3"/>
      <c r="C28" s="3"/>
      <c r="D28" s="4"/>
      <c r="E28" s="2"/>
      <c r="F28" s="2"/>
      <c r="G28" s="2"/>
      <c r="H28" s="2"/>
      <c r="I28" s="7"/>
      <c r="J28" s="7"/>
      <c r="K28" s="2"/>
      <c r="L28" s="2"/>
      <c r="M28" s="22"/>
      <c r="N28" s="22"/>
      <c r="O28" s="22"/>
    </row>
    <row r="29" spans="1:15" s="1" customFormat="1">
      <c r="A29" s="1">
        <v>27</v>
      </c>
      <c r="B29" s="3"/>
      <c r="C29" s="3"/>
      <c r="D29" s="4"/>
      <c r="E29" s="2"/>
      <c r="F29" s="2"/>
      <c r="G29" s="2"/>
      <c r="H29" s="2"/>
      <c r="I29" s="7"/>
      <c r="J29" s="7"/>
      <c r="K29" s="2"/>
      <c r="L29" s="2"/>
      <c r="M29" s="22"/>
      <c r="N29" s="22"/>
      <c r="O29" s="22"/>
    </row>
    <row r="30" spans="1:15" s="1" customFormat="1">
      <c r="A30" s="1">
        <v>28</v>
      </c>
      <c r="B30" s="3"/>
      <c r="C30" s="3"/>
      <c r="D30" s="4"/>
      <c r="E30" s="2"/>
      <c r="F30" s="2"/>
      <c r="G30" s="2"/>
      <c r="H30" s="2"/>
      <c r="I30" s="7"/>
      <c r="J30" s="7"/>
      <c r="K30" s="2"/>
      <c r="L30" s="2"/>
      <c r="M30" s="22"/>
      <c r="N30" s="22"/>
      <c r="O30" s="22"/>
    </row>
    <row r="31" spans="1:15" s="1" customFormat="1">
      <c r="A31" s="1">
        <v>29</v>
      </c>
      <c r="B31" s="3"/>
      <c r="C31" s="3"/>
      <c r="D31" s="4"/>
      <c r="E31" s="2"/>
      <c r="F31" s="2"/>
      <c r="G31" s="2"/>
      <c r="H31" s="2"/>
      <c r="I31" s="7"/>
      <c r="J31" s="7"/>
      <c r="K31" s="2"/>
      <c r="L31" s="2"/>
      <c r="M31" s="22"/>
      <c r="N31" s="22"/>
      <c r="O31" s="22"/>
    </row>
    <row r="32" spans="1:15" s="1" customFormat="1">
      <c r="A32" s="1">
        <v>30</v>
      </c>
      <c r="B32" s="3"/>
      <c r="C32" s="3"/>
      <c r="D32" s="4"/>
      <c r="E32" s="2"/>
      <c r="F32" s="2"/>
      <c r="G32" s="2"/>
      <c r="H32" s="2"/>
      <c r="I32" s="7"/>
      <c r="J32" s="7"/>
      <c r="K32" s="2"/>
      <c r="L32" s="2"/>
      <c r="M32" s="22"/>
      <c r="N32" s="22"/>
      <c r="O32" s="22"/>
    </row>
    <row r="33" spans="1:15" s="1" customFormat="1">
      <c r="A33" s="1">
        <v>31</v>
      </c>
      <c r="B33" s="3"/>
      <c r="C33" s="3"/>
      <c r="D33" s="4"/>
      <c r="E33" s="2"/>
      <c r="F33" s="2"/>
      <c r="G33" s="2"/>
      <c r="H33" s="2"/>
      <c r="I33" s="7"/>
      <c r="J33" s="7"/>
      <c r="K33" s="2"/>
      <c r="L33" s="2"/>
      <c r="M33" s="22"/>
      <c r="N33" s="22"/>
      <c r="O33" s="22"/>
    </row>
    <row r="34" spans="1:15" s="1" customFormat="1">
      <c r="A34" s="1">
        <v>32</v>
      </c>
      <c r="B34" s="3"/>
      <c r="C34" s="3"/>
      <c r="D34" s="4"/>
      <c r="E34" s="2"/>
      <c r="F34" s="2"/>
      <c r="G34" s="2"/>
      <c r="H34" s="2"/>
      <c r="I34" s="7"/>
      <c r="J34" s="7"/>
      <c r="K34" s="2"/>
      <c r="L34" s="2"/>
      <c r="M34" s="22"/>
      <c r="N34" s="22"/>
      <c r="O34" s="22"/>
    </row>
    <row r="35" spans="1:15" s="1" customFormat="1">
      <c r="A35" s="1">
        <v>33</v>
      </c>
      <c r="B35" s="3"/>
      <c r="C35" s="3"/>
      <c r="D35" s="4"/>
      <c r="E35" s="2"/>
      <c r="F35" s="2"/>
      <c r="G35" s="2"/>
      <c r="H35" s="2"/>
      <c r="I35" s="7"/>
      <c r="J35" s="7"/>
      <c r="K35" s="2"/>
      <c r="L35" s="2"/>
      <c r="M35" s="22"/>
      <c r="N35" s="22"/>
      <c r="O35" s="22"/>
    </row>
    <row r="36" spans="1:15">
      <c r="A36" s="1">
        <v>34</v>
      </c>
    </row>
    <row r="37" spans="1:15">
      <c r="A37" s="1">
        <v>35</v>
      </c>
    </row>
    <row r="38" spans="1:15">
      <c r="A38" s="1">
        <v>36</v>
      </c>
    </row>
    <row r="39" spans="1:15">
      <c r="A39" s="1">
        <v>37</v>
      </c>
    </row>
    <row r="40" spans="1:15">
      <c r="A40" s="1">
        <v>38</v>
      </c>
    </row>
    <row r="41" spans="1:15">
      <c r="A41" s="1">
        <v>39</v>
      </c>
    </row>
    <row r="42" spans="1:15">
      <c r="A42" s="1">
        <v>40</v>
      </c>
    </row>
    <row r="43" spans="1:15">
      <c r="A43" s="1">
        <v>41</v>
      </c>
    </row>
    <row r="44" spans="1:15">
      <c r="A44" s="1">
        <v>42</v>
      </c>
    </row>
    <row r="45" spans="1:15">
      <c r="A45" s="1">
        <v>43</v>
      </c>
    </row>
    <row r="46" spans="1:15">
      <c r="A46" s="1">
        <v>44</v>
      </c>
    </row>
    <row r="47" spans="1:15">
      <c r="A47" s="1">
        <v>45</v>
      </c>
    </row>
    <row r="48" spans="1:15">
      <c r="A48" s="1">
        <v>46</v>
      </c>
    </row>
    <row r="49" spans="1:1">
      <c r="A49" s="1">
        <v>47</v>
      </c>
    </row>
    <row r="50" spans="1:1">
      <c r="A50" s="1">
        <v>48</v>
      </c>
    </row>
    <row r="51" spans="1:1">
      <c r="A51" s="1">
        <v>49</v>
      </c>
    </row>
    <row r="52" spans="1:1">
      <c r="A52" s="1">
        <v>50</v>
      </c>
    </row>
    <row r="53" spans="1:1">
      <c r="A53" s="1">
        <v>51</v>
      </c>
    </row>
    <row r="54" spans="1:1">
      <c r="A54" s="1">
        <v>52</v>
      </c>
    </row>
    <row r="55" spans="1:1">
      <c r="A55" s="1">
        <v>53</v>
      </c>
    </row>
    <row r="56" spans="1:1">
      <c r="A56" s="1">
        <v>54</v>
      </c>
    </row>
    <row r="57" spans="1:1">
      <c r="A57" s="1">
        <v>55</v>
      </c>
    </row>
    <row r="58" spans="1:1">
      <c r="A58" s="1">
        <v>56</v>
      </c>
    </row>
    <row r="59" spans="1:1">
      <c r="A59" s="1">
        <v>57</v>
      </c>
    </row>
    <row r="60" spans="1:1">
      <c r="A60" s="1">
        <v>58</v>
      </c>
    </row>
    <row r="61" spans="1:1">
      <c r="A61" s="1">
        <v>59</v>
      </c>
    </row>
    <row r="62" spans="1:1">
      <c r="A62" s="1">
        <v>60</v>
      </c>
    </row>
    <row r="63" spans="1:1">
      <c r="A63" s="1">
        <v>61</v>
      </c>
    </row>
    <row r="64" spans="1:1">
      <c r="A64" s="1">
        <v>62</v>
      </c>
    </row>
    <row r="65" spans="1:1">
      <c r="A65" s="1">
        <v>63</v>
      </c>
    </row>
    <row r="66" spans="1:1">
      <c r="A66" s="1">
        <v>64</v>
      </c>
    </row>
    <row r="67" spans="1:1">
      <c r="A67" s="1">
        <v>65</v>
      </c>
    </row>
    <row r="68" spans="1:1">
      <c r="A68" s="1">
        <v>66</v>
      </c>
    </row>
    <row r="69" spans="1:1">
      <c r="A69" s="1">
        <v>67</v>
      </c>
    </row>
    <row r="70" spans="1:1">
      <c r="A70" s="1">
        <v>68</v>
      </c>
    </row>
    <row r="71" spans="1:1">
      <c r="A71" s="1">
        <v>69</v>
      </c>
    </row>
    <row r="72" spans="1:1">
      <c r="A72" s="1">
        <v>70</v>
      </c>
    </row>
    <row r="73" spans="1:1">
      <c r="A73" s="1">
        <v>71</v>
      </c>
    </row>
    <row r="74" spans="1:1">
      <c r="A74" s="1">
        <v>72</v>
      </c>
    </row>
    <row r="75" spans="1:1">
      <c r="A75" s="1">
        <v>73</v>
      </c>
    </row>
    <row r="76" spans="1:1">
      <c r="A76" s="1">
        <v>74</v>
      </c>
    </row>
    <row r="77" spans="1:1">
      <c r="A77" s="1">
        <v>75</v>
      </c>
    </row>
    <row r="78" spans="1:1">
      <c r="A78" s="1">
        <v>76</v>
      </c>
    </row>
    <row r="79" spans="1:1">
      <c r="A79" s="1">
        <v>77</v>
      </c>
    </row>
    <row r="80" spans="1:1">
      <c r="A80" s="1">
        <v>78</v>
      </c>
    </row>
    <row r="100" spans="2:15" s="1" customFormat="1">
      <c r="B100" s="3" t="s">
        <v>60</v>
      </c>
      <c r="C100" s="3" t="e">
        <f>AVERAGE(C3:C90)</f>
        <v>#DIV/0!</v>
      </c>
      <c r="D100" s="3"/>
      <c r="E100" s="2" t="e">
        <f t="shared" ref="E100:O100" si="0">AVERAGE(E3:E90)</f>
        <v>#DIV/0!</v>
      </c>
      <c r="F100" s="2" t="e">
        <f t="shared" si="0"/>
        <v>#DIV/0!</v>
      </c>
      <c r="G100" s="2" t="e">
        <f t="shared" si="0"/>
        <v>#DIV/0!</v>
      </c>
      <c r="H100" s="2" t="e">
        <f t="shared" si="0"/>
        <v>#DIV/0!</v>
      </c>
      <c r="I100" s="2" t="e">
        <f t="shared" si="0"/>
        <v>#DIV/0!</v>
      </c>
      <c r="J100" s="2" t="e">
        <f t="shared" si="0"/>
        <v>#DIV/0!</v>
      </c>
      <c r="K100" s="2" t="e">
        <f t="shared" si="0"/>
        <v>#DIV/0!</v>
      </c>
      <c r="L100" s="2" t="e">
        <f t="shared" si="0"/>
        <v>#DIV/0!</v>
      </c>
      <c r="M100" s="3" t="e">
        <f t="shared" si="0"/>
        <v>#DIV/0!</v>
      </c>
      <c r="N100" s="3" t="e">
        <f t="shared" si="0"/>
        <v>#DIV/0!</v>
      </c>
      <c r="O100" s="3" t="e">
        <f t="shared" si="0"/>
        <v>#DIV/0!</v>
      </c>
    </row>
    <row r="101" spans="2:15" s="1" customFormat="1">
      <c r="B101" s="3" t="s">
        <v>61</v>
      </c>
      <c r="C101" s="3">
        <f>COUNT(C3:C90)</f>
        <v>0</v>
      </c>
      <c r="D101" s="3"/>
      <c r="E101" s="2">
        <f t="shared" ref="E101:O101" si="1">COUNT(E3:E90)</f>
        <v>0</v>
      </c>
      <c r="F101" s="2">
        <f t="shared" si="1"/>
        <v>0</v>
      </c>
      <c r="G101" s="2">
        <f t="shared" si="1"/>
        <v>0</v>
      </c>
      <c r="H101" s="2">
        <f t="shared" si="1"/>
        <v>0</v>
      </c>
      <c r="I101" s="2">
        <f t="shared" si="1"/>
        <v>0</v>
      </c>
      <c r="J101" s="2">
        <f t="shared" si="1"/>
        <v>0</v>
      </c>
      <c r="K101" s="2">
        <f t="shared" si="1"/>
        <v>0</v>
      </c>
      <c r="L101" s="2">
        <f t="shared" si="1"/>
        <v>0</v>
      </c>
      <c r="M101" s="3">
        <f t="shared" si="1"/>
        <v>0</v>
      </c>
      <c r="N101" s="3">
        <f t="shared" si="1"/>
        <v>0</v>
      </c>
      <c r="O101" s="3">
        <f t="shared" si="1"/>
        <v>0</v>
      </c>
    </row>
    <row r="102" spans="2:15" s="1" customFormat="1">
      <c r="B102" s="3" t="s">
        <v>62</v>
      </c>
      <c r="C102" s="3" t="e">
        <f>STDEV(C3:C83)</f>
        <v>#DIV/0!</v>
      </c>
      <c r="D102" s="3"/>
      <c r="E102" s="2" t="e">
        <f t="shared" ref="E102:O102" si="2">STDEV(E3:E83)</f>
        <v>#DIV/0!</v>
      </c>
      <c r="F102" s="2" t="e">
        <f t="shared" si="2"/>
        <v>#DIV/0!</v>
      </c>
      <c r="G102" s="2" t="e">
        <f t="shared" si="2"/>
        <v>#DIV/0!</v>
      </c>
      <c r="H102" s="2" t="e">
        <f t="shared" si="2"/>
        <v>#DIV/0!</v>
      </c>
      <c r="I102" s="2" t="e">
        <f t="shared" si="2"/>
        <v>#DIV/0!</v>
      </c>
      <c r="J102" s="2" t="e">
        <f t="shared" si="2"/>
        <v>#DIV/0!</v>
      </c>
      <c r="K102" s="2" t="e">
        <f t="shared" si="2"/>
        <v>#DIV/0!</v>
      </c>
      <c r="L102" s="2" t="e">
        <f t="shared" si="2"/>
        <v>#DIV/0!</v>
      </c>
      <c r="M102" s="3" t="e">
        <f t="shared" si="2"/>
        <v>#DIV/0!</v>
      </c>
      <c r="N102" s="3" t="e">
        <f t="shared" si="2"/>
        <v>#DIV/0!</v>
      </c>
      <c r="O102" s="3" t="e">
        <f t="shared" si="2"/>
        <v>#DIV/0!</v>
      </c>
    </row>
  </sheetData>
  <mergeCells count="12">
    <mergeCell ref="K1:K2"/>
    <mergeCell ref="L1:L2"/>
    <mergeCell ref="M1:M2"/>
    <mergeCell ref="N1:N2"/>
    <mergeCell ref="O1:O2"/>
    <mergeCell ref="A1:A2"/>
    <mergeCell ref="I1:J1"/>
    <mergeCell ref="B1:B2"/>
    <mergeCell ref="C1:C2"/>
    <mergeCell ref="D1:D2"/>
    <mergeCell ref="E1:F1"/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34"/>
  <sheetViews>
    <sheetView zoomScaleNormal="100" workbookViewId="0">
      <pane xSplit="7" topLeftCell="H1" activePane="topRight" state="frozen"/>
      <selection activeCell="J16" sqref="J16"/>
      <selection pane="topRight" activeCell="J16" sqref="J16"/>
    </sheetView>
  </sheetViews>
  <sheetFormatPr defaultColWidth="5.7109375" defaultRowHeight="15"/>
  <cols>
    <col min="1" max="1" width="10" style="43" bestFit="1" customWidth="1"/>
    <col min="2" max="2" width="5.85546875" style="30" bestFit="1" customWidth="1"/>
    <col min="3" max="3" width="6.28515625" style="30" bestFit="1" customWidth="1"/>
    <col min="4" max="4" width="6.140625" style="30" bestFit="1" customWidth="1"/>
    <col min="5" max="5" width="6.5703125" style="30" bestFit="1" customWidth="1"/>
    <col min="6" max="6" width="8.42578125" style="30" bestFit="1" customWidth="1"/>
    <col min="7" max="7" width="8.85546875" style="30" bestFit="1" customWidth="1"/>
    <col min="8" max="8" width="5.7109375" style="30" customWidth="1"/>
    <col min="9" max="9" width="6.42578125" style="30" customWidth="1"/>
    <col min="10" max="16" width="5.7109375" style="30" customWidth="1"/>
    <col min="17" max="17" width="6.28515625" style="43" customWidth="1"/>
    <col min="18" max="18" width="5.7109375" style="30" customWidth="1"/>
    <col min="19" max="19" width="5.7109375" style="34" customWidth="1"/>
    <col min="20" max="21" width="5.7109375" style="30" customWidth="1"/>
    <col min="22" max="22" width="5.7109375" style="34" customWidth="1"/>
    <col min="23" max="23" width="7.140625" style="53" customWidth="1"/>
    <col min="24" max="24" width="5.7109375" style="34" customWidth="1"/>
    <col min="25" max="28" width="5.7109375" style="30" customWidth="1"/>
    <col min="29" max="29" width="7.140625" style="43" customWidth="1"/>
    <col min="30" max="34" width="5.7109375" style="30" customWidth="1"/>
    <col min="35" max="35" width="10.85546875" style="30" customWidth="1"/>
    <col min="36" max="39" width="5.7109375" style="30" customWidth="1"/>
    <col min="40" max="16384" width="5.7109375" style="30"/>
  </cols>
  <sheetData>
    <row r="1" spans="1:39" ht="15" customHeight="1">
      <c r="A1" s="42"/>
      <c r="B1" s="46" t="s">
        <v>91</v>
      </c>
      <c r="C1" s="46" t="s">
        <v>92</v>
      </c>
      <c r="D1" s="46" t="s">
        <v>93</v>
      </c>
      <c r="E1" s="46" t="s">
        <v>94</v>
      </c>
      <c r="F1" s="46" t="s">
        <v>95</v>
      </c>
      <c r="G1" s="46" t="s">
        <v>96</v>
      </c>
      <c r="I1" s="108" t="s">
        <v>117</v>
      </c>
      <c r="J1" s="108"/>
      <c r="K1" s="108"/>
      <c r="L1" s="108"/>
      <c r="M1" s="108"/>
      <c r="N1" s="108"/>
      <c r="O1" s="108"/>
      <c r="Q1" s="108" t="s">
        <v>103</v>
      </c>
      <c r="R1" s="108"/>
      <c r="S1" s="108"/>
      <c r="T1" s="108"/>
      <c r="U1" s="108"/>
      <c r="V1" s="30"/>
      <c r="W1" s="108" t="s">
        <v>31</v>
      </c>
      <c r="X1" s="108"/>
      <c r="Y1" s="108"/>
      <c r="Z1" s="108"/>
      <c r="AA1" s="108"/>
      <c r="AC1" s="108" t="s">
        <v>30</v>
      </c>
      <c r="AD1" s="108"/>
      <c r="AE1" s="108"/>
      <c r="AF1" s="108"/>
      <c r="AG1" s="108"/>
      <c r="AI1" s="108" t="s">
        <v>104</v>
      </c>
      <c r="AJ1" s="108"/>
      <c r="AK1" s="108"/>
      <c r="AL1" s="108"/>
      <c r="AM1" s="108"/>
    </row>
    <row r="2" spans="1:39">
      <c r="A2" s="42" t="s">
        <v>97</v>
      </c>
      <c r="B2" s="106">
        <v>8.0476644419901433</v>
      </c>
      <c r="C2" s="33">
        <v>8.9243692950335642</v>
      </c>
      <c r="D2" s="106">
        <v>7.9903277643672181</v>
      </c>
      <c r="E2" s="33">
        <v>2.5575479759253796</v>
      </c>
      <c r="F2" s="106">
        <v>23.131559263040135</v>
      </c>
      <c r="G2" s="33">
        <v>22.509389804476953</v>
      </c>
      <c r="H2" s="39"/>
      <c r="I2" s="46"/>
      <c r="J2" s="111" t="s">
        <v>32</v>
      </c>
      <c r="K2" s="112"/>
      <c r="L2" s="111" t="s">
        <v>45</v>
      </c>
      <c r="M2" s="112"/>
      <c r="N2" s="111" t="s">
        <v>116</v>
      </c>
      <c r="O2" s="112"/>
      <c r="P2" s="39"/>
      <c r="Q2" s="49"/>
      <c r="R2" s="105" t="s">
        <v>86</v>
      </c>
      <c r="S2" s="105"/>
      <c r="T2" s="105" t="s">
        <v>49</v>
      </c>
      <c r="U2" s="105"/>
      <c r="V2" s="30"/>
      <c r="W2" s="49"/>
      <c r="X2" s="46" t="s">
        <v>86</v>
      </c>
      <c r="Y2" s="46"/>
      <c r="Z2" s="46" t="s">
        <v>49</v>
      </c>
      <c r="AA2" s="46"/>
      <c r="AC2" s="49"/>
      <c r="AD2" s="46" t="s">
        <v>86</v>
      </c>
      <c r="AE2" s="46"/>
      <c r="AF2" s="46" t="s">
        <v>49</v>
      </c>
      <c r="AG2" s="46"/>
      <c r="AI2" s="49"/>
      <c r="AJ2" s="46" t="s">
        <v>86</v>
      </c>
      <c r="AK2" s="46"/>
      <c r="AL2" s="46" t="s">
        <v>49</v>
      </c>
      <c r="AM2" s="46"/>
    </row>
    <row r="3" spans="1:39" s="32" customFormat="1">
      <c r="A3" s="42" t="s">
        <v>98</v>
      </c>
      <c r="B3" s="107"/>
      <c r="C3" s="33">
        <v>8.8731765741708255</v>
      </c>
      <c r="D3" s="107"/>
      <c r="E3" s="33">
        <v>1.4997169076384762</v>
      </c>
      <c r="F3" s="107"/>
      <c r="G3" s="33">
        <v>22.179374267707601</v>
      </c>
      <c r="H3" s="39"/>
      <c r="I3" s="31"/>
      <c r="J3" s="31">
        <v>24</v>
      </c>
      <c r="K3" s="31">
        <v>72</v>
      </c>
      <c r="L3" s="31">
        <v>24</v>
      </c>
      <c r="M3" s="31">
        <v>72</v>
      </c>
      <c r="N3" s="31">
        <v>24</v>
      </c>
      <c r="O3" s="31">
        <v>72</v>
      </c>
      <c r="P3" s="39"/>
      <c r="Q3" s="50"/>
      <c r="R3" s="31">
        <v>24</v>
      </c>
      <c r="S3" s="31">
        <v>72</v>
      </c>
      <c r="T3" s="31">
        <v>24</v>
      </c>
      <c r="U3" s="31">
        <v>72</v>
      </c>
      <c r="W3" s="50"/>
      <c r="X3" s="31">
        <v>24</v>
      </c>
      <c r="Y3" s="31">
        <v>72</v>
      </c>
      <c r="Z3" s="31">
        <v>24</v>
      </c>
      <c r="AA3" s="31">
        <v>72</v>
      </c>
      <c r="AC3" s="50"/>
      <c r="AD3" s="31">
        <v>24</v>
      </c>
      <c r="AE3" s="31">
        <v>72</v>
      </c>
      <c r="AF3" s="31">
        <v>24</v>
      </c>
      <c r="AG3" s="31">
        <v>72</v>
      </c>
      <c r="AI3" s="50"/>
      <c r="AJ3" s="31">
        <v>24</v>
      </c>
      <c r="AK3" s="31">
        <v>72</v>
      </c>
      <c r="AL3" s="31">
        <v>24</v>
      </c>
      <c r="AM3" s="31">
        <v>72</v>
      </c>
    </row>
    <row r="4" spans="1:39" s="32" customFormat="1">
      <c r="A4" s="42" t="s">
        <v>99</v>
      </c>
      <c r="B4" s="106">
        <v>6.5308333333333328</v>
      </c>
      <c r="C4" s="33">
        <v>8.2866666666666671</v>
      </c>
      <c r="D4" s="106">
        <v>4.7699999999999996</v>
      </c>
      <c r="E4" s="33">
        <v>1.3933333333333335</v>
      </c>
      <c r="F4" s="106" t="s">
        <v>85</v>
      </c>
      <c r="G4" s="33" t="s">
        <v>85</v>
      </c>
      <c r="H4" s="39"/>
      <c r="I4" s="49" t="s">
        <v>88</v>
      </c>
      <c r="J4" s="54">
        <f>(C2-B2)/B2</f>
        <v>0.10893904180063162</v>
      </c>
      <c r="K4" s="54">
        <f>(C3-B2)/B2</f>
        <v>0.10257785201299192</v>
      </c>
      <c r="L4" s="54">
        <f>(E2-D2)/D2</f>
        <v>-0.67991951627682434</v>
      </c>
      <c r="M4" s="54">
        <f>(E3-D2)/D2</f>
        <v>-0.81230846194739992</v>
      </c>
      <c r="N4" s="54">
        <f>(G2-F2)/F2</f>
        <v>-2.6896996068799001E-2</v>
      </c>
      <c r="O4" s="54">
        <f>(G3-F2)/F2</f>
        <v>-4.1163891482834253E-2</v>
      </c>
      <c r="P4" s="39"/>
      <c r="Q4" s="51" t="s">
        <v>105</v>
      </c>
      <c r="R4" s="109">
        <f>(B17-B11)/B11</f>
        <v>-0.55991991991992007</v>
      </c>
      <c r="S4" s="109">
        <f>(C17-C11)/C11</f>
        <v>-0.30515703761147744</v>
      </c>
      <c r="T4" s="109">
        <f>(D17-D11)/D11</f>
        <v>-0.5936639118457302</v>
      </c>
      <c r="U4" s="109">
        <f>(E17-E11)/E11</f>
        <v>-0.5662650602409639</v>
      </c>
      <c r="W4" s="51" t="s">
        <v>108</v>
      </c>
      <c r="X4" s="109">
        <f>(B14-B11)/B11</f>
        <v>1.8647504647504638</v>
      </c>
      <c r="Y4" s="109">
        <f>(C14-C11)/C11</f>
        <v>0.53082590151221409</v>
      </c>
      <c r="Z4" s="109">
        <f>(D14-D11)/D11</f>
        <v>1.9952774498229029</v>
      </c>
      <c r="AA4" s="109">
        <f>(E14-E11)/E11</f>
        <v>0.32530120481927721</v>
      </c>
      <c r="AC4" s="51" t="s">
        <v>108</v>
      </c>
      <c r="AD4" s="109">
        <f>(B13-B11)/B11</f>
        <v>1.7008765522279035</v>
      </c>
      <c r="AE4" s="109">
        <f>(C13-C11)/C11</f>
        <v>0.28626317459198414</v>
      </c>
      <c r="AF4" s="109">
        <f>(D13-D11)/D11</f>
        <v>1.816897475988384</v>
      </c>
      <c r="AG4" s="109">
        <f>(E13-E11)/E11</f>
        <v>-9.090909090909112E-2</v>
      </c>
      <c r="AI4" s="51" t="s">
        <v>108</v>
      </c>
      <c r="AJ4" s="109">
        <f>(B15-B11)/B11</f>
        <v>1.9343225578519692</v>
      </c>
      <c r="AK4" s="109">
        <f>(C15-C11)/C11</f>
        <v>0.44001550988755322</v>
      </c>
      <c r="AL4" s="109">
        <f>(D15-D11)/D11</f>
        <v>2.0905444822557095</v>
      </c>
      <c r="AM4" s="109">
        <f>(E15-E11)/E11</f>
        <v>0.11867469879518053</v>
      </c>
    </row>
    <row r="5" spans="1:39" s="32" customFormat="1">
      <c r="A5" s="42" t="s">
        <v>100</v>
      </c>
      <c r="B5" s="107"/>
      <c r="C5" s="33">
        <v>8.3550000000000004</v>
      </c>
      <c r="D5" s="107"/>
      <c r="E5" s="33">
        <v>1.2</v>
      </c>
      <c r="F5" s="107"/>
      <c r="G5" s="33" t="s">
        <v>85</v>
      </c>
      <c r="H5" s="39"/>
      <c r="I5" s="49" t="s">
        <v>89</v>
      </c>
      <c r="J5" s="54">
        <f>(C4-B4)/B4</f>
        <v>0.26885287737654728</v>
      </c>
      <c r="K5" s="54">
        <f>(C5-B4)/B4</f>
        <v>0.27931606482072235</v>
      </c>
      <c r="L5" s="54">
        <f>(E4-D4)/D4</f>
        <v>-0.7078965758211041</v>
      </c>
      <c r="M5" s="54">
        <f>(E5-D4)/D4</f>
        <v>-0.74842767295597479</v>
      </c>
      <c r="N5" s="54" t="s">
        <v>85</v>
      </c>
      <c r="O5" s="54" t="s">
        <v>85</v>
      </c>
      <c r="P5" s="39"/>
      <c r="Q5" s="51" t="s">
        <v>106</v>
      </c>
      <c r="R5" s="110"/>
      <c r="S5" s="110"/>
      <c r="T5" s="110"/>
      <c r="U5" s="110"/>
      <c r="W5" s="51" t="s">
        <v>107</v>
      </c>
      <c r="X5" s="110"/>
      <c r="Y5" s="110"/>
      <c r="Z5" s="110"/>
      <c r="AA5" s="110"/>
      <c r="AC5" s="51" t="s">
        <v>112</v>
      </c>
      <c r="AD5" s="110"/>
      <c r="AE5" s="110"/>
      <c r="AF5" s="110"/>
      <c r="AG5" s="110"/>
      <c r="AI5" s="51" t="s">
        <v>113</v>
      </c>
      <c r="AJ5" s="110"/>
      <c r="AK5" s="110"/>
      <c r="AL5" s="110"/>
      <c r="AM5" s="110"/>
    </row>
    <row r="6" spans="1:39" s="32" customFormat="1">
      <c r="A6" s="43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41"/>
      <c r="W6" s="41"/>
      <c r="AC6" s="41"/>
      <c r="AI6" s="41"/>
    </row>
    <row r="7" spans="1:39" s="32" customFormat="1">
      <c r="A7" s="43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41"/>
      <c r="W7" s="49"/>
      <c r="X7" s="105" t="s">
        <v>86</v>
      </c>
      <c r="Y7" s="105"/>
      <c r="Z7" s="105" t="s">
        <v>49</v>
      </c>
      <c r="AA7" s="105"/>
      <c r="AC7" s="49"/>
      <c r="AD7" s="105" t="s">
        <v>86</v>
      </c>
      <c r="AE7" s="105"/>
      <c r="AF7" s="105" t="s">
        <v>49</v>
      </c>
      <c r="AG7" s="105"/>
      <c r="AI7" s="49"/>
      <c r="AJ7" s="105" t="s">
        <v>86</v>
      </c>
      <c r="AK7" s="105"/>
      <c r="AL7" s="105" t="s">
        <v>49</v>
      </c>
      <c r="AM7" s="105"/>
    </row>
    <row r="8" spans="1:39" s="32" customFormat="1">
      <c r="A8" s="43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41"/>
      <c r="W8" s="50"/>
      <c r="X8" s="31">
        <v>24</v>
      </c>
      <c r="Y8" s="31">
        <v>72</v>
      </c>
      <c r="Z8" s="31">
        <v>24</v>
      </c>
      <c r="AA8" s="31">
        <v>72</v>
      </c>
      <c r="AC8" s="50"/>
      <c r="AD8" s="31">
        <v>24</v>
      </c>
      <c r="AE8" s="31">
        <v>72</v>
      </c>
      <c r="AF8" s="31">
        <v>24</v>
      </c>
      <c r="AG8" s="31">
        <v>72</v>
      </c>
      <c r="AI8" s="50"/>
      <c r="AJ8" s="31">
        <v>24</v>
      </c>
      <c r="AK8" s="31">
        <v>72</v>
      </c>
      <c r="AL8" s="31">
        <v>24</v>
      </c>
      <c r="AM8" s="31">
        <v>72</v>
      </c>
    </row>
    <row r="9" spans="1:39" s="32" customFormat="1">
      <c r="A9" s="47"/>
      <c r="B9" s="105" t="s">
        <v>86</v>
      </c>
      <c r="C9" s="105"/>
      <c r="D9" s="105" t="s">
        <v>49</v>
      </c>
      <c r="E9" s="105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41"/>
      <c r="W9" s="51" t="s">
        <v>108</v>
      </c>
      <c r="X9" s="113">
        <f>(B16-B11)/B11</f>
        <v>0.15490875490875461</v>
      </c>
      <c r="Y9" s="113">
        <f>(C16-C11)/C11</f>
        <v>0.11826289259402857</v>
      </c>
      <c r="Z9" s="113">
        <f>(D16-D11)/D11</f>
        <v>0.2752701843610928</v>
      </c>
      <c r="AA9" s="113">
        <f>(E16-E11)/E11</f>
        <v>-0.25301204819277112</v>
      </c>
      <c r="AC9" s="51" t="s">
        <v>110</v>
      </c>
      <c r="AD9" s="113">
        <f>(B18-B17)/B17</f>
        <v>0.47687821135953362</v>
      </c>
      <c r="AE9" s="113">
        <f>(C18-C17)/C17</f>
        <v>0.34151785714285698</v>
      </c>
      <c r="AF9" s="113">
        <f>(D18-D17)/D17</f>
        <v>-0.52631578947368418</v>
      </c>
      <c r="AG9" s="113">
        <f>(E18-E17)/E17</f>
        <v>-0.47222222222222221</v>
      </c>
      <c r="AI9" s="51" t="s">
        <v>110</v>
      </c>
      <c r="AJ9" s="113">
        <f>(B19-B17)/B17</f>
        <v>1.4795514511873356</v>
      </c>
      <c r="AK9" s="113">
        <f>(C19-C17)/C17</f>
        <v>0.34057348901098922</v>
      </c>
      <c r="AL9" s="113">
        <f>(D19-D17)/D17</f>
        <v>1.5799999999999981</v>
      </c>
      <c r="AM9" s="113">
        <f>(E19-E17)/E17</f>
        <v>0.21794871794871845</v>
      </c>
    </row>
    <row r="10" spans="1:39" s="32" customFormat="1">
      <c r="A10" s="31"/>
      <c r="B10" s="31">
        <v>24</v>
      </c>
      <c r="C10" s="31">
        <v>72</v>
      </c>
      <c r="D10" s="31">
        <v>24</v>
      </c>
      <c r="E10" s="31">
        <v>72</v>
      </c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41"/>
      <c r="W10" s="51" t="s">
        <v>109</v>
      </c>
      <c r="X10" s="113"/>
      <c r="Y10" s="113"/>
      <c r="Z10" s="113"/>
      <c r="AA10" s="113"/>
      <c r="AC10" s="51" t="s">
        <v>111</v>
      </c>
      <c r="AD10" s="113"/>
      <c r="AE10" s="113"/>
      <c r="AF10" s="113"/>
      <c r="AG10" s="113"/>
      <c r="AI10" s="51" t="s">
        <v>114</v>
      </c>
      <c r="AJ10" s="113"/>
      <c r="AK10" s="113"/>
      <c r="AL10" s="113"/>
      <c r="AM10" s="113"/>
    </row>
    <row r="11" spans="1:39" s="32" customFormat="1">
      <c r="A11" s="48" t="s">
        <v>33</v>
      </c>
      <c r="B11" s="33">
        <f>'Data Summary'!O3</f>
        <v>0.57413793103448285</v>
      </c>
      <c r="C11" s="33">
        <f>'Data Summary'!R3</f>
        <v>1.2895000000000001</v>
      </c>
      <c r="D11" s="33">
        <f>'Data Summary'!U3</f>
        <v>4.1016949152542392E-2</v>
      </c>
      <c r="E11" s="33">
        <f>'Data Summary'!X3</f>
        <v>0.16600000000000001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41"/>
      <c r="W11" s="41"/>
      <c r="AC11" s="41"/>
      <c r="AI11" s="41"/>
    </row>
    <row r="12" spans="1:39" s="32" customFormat="1">
      <c r="A12" s="48" t="s">
        <v>34</v>
      </c>
      <c r="B12" s="33">
        <f>'Data Summary'!O4</f>
        <v>0.90333333333333332</v>
      </c>
      <c r="C12" s="33">
        <f>'Data Summary'!R4</f>
        <v>1.145</v>
      </c>
      <c r="D12" s="33">
        <f>'Data Summary'!U4</f>
        <v>6.3333333333333339E-2</v>
      </c>
      <c r="E12" s="33">
        <f>'Data Summary'!X4</f>
        <v>8.4999999999999992E-2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41"/>
      <c r="W12" s="49"/>
      <c r="X12" s="46" t="s">
        <v>86</v>
      </c>
      <c r="Y12" s="46"/>
      <c r="Z12" s="46" t="s">
        <v>49</v>
      </c>
      <c r="AA12" s="46"/>
      <c r="AC12" s="41"/>
      <c r="AI12" s="49"/>
      <c r="AJ12" s="46" t="s">
        <v>86</v>
      </c>
      <c r="AK12" s="46"/>
      <c r="AL12" s="46" t="s">
        <v>49</v>
      </c>
      <c r="AM12" s="46"/>
    </row>
    <row r="13" spans="1:39" s="32" customFormat="1">
      <c r="A13" s="48" t="s">
        <v>35</v>
      </c>
      <c r="B13" s="33">
        <f>'Data Summary'!O5</f>
        <v>1.5506756756756759</v>
      </c>
      <c r="C13" s="33">
        <f>'Data Summary'!R5</f>
        <v>1.6586363636363637</v>
      </c>
      <c r="D13" s="33">
        <f>'Data Summary'!U5</f>
        <v>0.11554054054054055</v>
      </c>
      <c r="E13" s="33">
        <f>'Data Summary'!X5</f>
        <v>0.15090909090909088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52"/>
      <c r="T13" s="35"/>
      <c r="W13" s="50"/>
      <c r="X13" s="31">
        <v>24</v>
      </c>
      <c r="Y13" s="31">
        <v>72</v>
      </c>
      <c r="Z13" s="31">
        <v>24</v>
      </c>
      <c r="AA13" s="31">
        <v>72</v>
      </c>
      <c r="AC13" s="41"/>
      <c r="AI13" s="50"/>
      <c r="AJ13" s="31">
        <v>24</v>
      </c>
      <c r="AK13" s="31">
        <v>72</v>
      </c>
      <c r="AL13" s="31">
        <v>24</v>
      </c>
      <c r="AM13" s="31">
        <v>72</v>
      </c>
    </row>
    <row r="14" spans="1:39">
      <c r="A14" s="48" t="s">
        <v>36</v>
      </c>
      <c r="B14" s="33">
        <f>'Data Summary'!O6</f>
        <v>1.6447619047619046</v>
      </c>
      <c r="C14" s="33">
        <f>'Data Summary'!R6</f>
        <v>1.9740000000000002</v>
      </c>
      <c r="D14" s="33">
        <f>'Data Summary'!U6</f>
        <v>0.12285714285714286</v>
      </c>
      <c r="E14" s="33">
        <f>'Data Summary'!X6</f>
        <v>0.22000000000000003</v>
      </c>
      <c r="H14" s="55"/>
      <c r="I14" s="55"/>
      <c r="J14" s="55"/>
      <c r="K14" s="55"/>
      <c r="L14" s="55"/>
      <c r="M14" s="55"/>
      <c r="N14" s="55"/>
      <c r="O14" s="55"/>
      <c r="P14" s="55"/>
      <c r="R14" s="37"/>
      <c r="S14" s="30"/>
      <c r="U14" s="37"/>
      <c r="V14" s="30"/>
      <c r="W14" s="51" t="s">
        <v>109</v>
      </c>
      <c r="X14" s="109">
        <f>(B14-B16)/B16</f>
        <v>1.4804993923323391</v>
      </c>
      <c r="Y14" s="109">
        <f>(C14-C16)/C16</f>
        <v>0.36893203883495163</v>
      </c>
      <c r="Z14" s="109">
        <f>(D14-D16)/D16</f>
        <v>1.3487394957983194</v>
      </c>
      <c r="AA14" s="109">
        <f>(E14-E16)/E16</f>
        <v>0.77419354838709697</v>
      </c>
      <c r="AI14" s="51" t="s">
        <v>114</v>
      </c>
      <c r="AJ14" s="109">
        <f>(B20-B19)/B19</f>
        <v>-0.17367548652464865</v>
      </c>
      <c r="AK14" s="109">
        <f>(C20-C19)/C19</f>
        <v>-0.36820009250364677</v>
      </c>
      <c r="AL14" s="109">
        <f>(D20-D19)/D19</f>
        <v>-0.56171735241502641</v>
      </c>
      <c r="AM14" s="109">
        <f>(E20-E19)/E19</f>
        <v>-0.48050682261208594</v>
      </c>
    </row>
    <row r="15" spans="1:39">
      <c r="A15" s="48" t="s">
        <v>37</v>
      </c>
      <c r="B15" s="33">
        <f>'Data Summary'!O7</f>
        <v>1.6847058823529413</v>
      </c>
      <c r="C15" s="33">
        <f>'Data Summary'!R7</f>
        <v>1.8569</v>
      </c>
      <c r="D15" s="33">
        <f>'Data Summary'!U7</f>
        <v>0.12676470588235289</v>
      </c>
      <c r="E15" s="33">
        <f>'Data Summary'!X7</f>
        <v>0.18569999999999998</v>
      </c>
      <c r="R15" s="37"/>
      <c r="S15" s="30"/>
      <c r="U15" s="37"/>
      <c r="V15" s="30"/>
      <c r="W15" s="51" t="s">
        <v>107</v>
      </c>
      <c r="X15" s="110"/>
      <c r="Y15" s="110"/>
      <c r="Z15" s="110"/>
      <c r="AA15" s="110"/>
      <c r="AI15" s="51" t="s">
        <v>115</v>
      </c>
      <c r="AJ15" s="110"/>
      <c r="AK15" s="110"/>
      <c r="AL15" s="110"/>
      <c r="AM15" s="110"/>
    </row>
    <row r="16" spans="1:39">
      <c r="A16" s="48" t="s">
        <v>38</v>
      </c>
      <c r="B16" s="33">
        <f>'Data Summary'!O8</f>
        <v>0.66307692307692301</v>
      </c>
      <c r="C16" s="33">
        <f>'Data Summary'!R8</f>
        <v>1.4419999999999999</v>
      </c>
      <c r="D16" s="33">
        <f>'Data Summary'!U8</f>
        <v>5.2307692307692305E-2</v>
      </c>
      <c r="E16" s="33">
        <f>'Data Summary'!X8</f>
        <v>0.124</v>
      </c>
      <c r="Q16" s="30"/>
      <c r="S16" s="39"/>
      <c r="U16" s="34"/>
      <c r="V16" s="43"/>
      <c r="W16" s="30"/>
      <c r="X16" s="37"/>
      <c r="AA16" s="37"/>
      <c r="AB16" s="43"/>
      <c r="AC16" s="30"/>
    </row>
    <row r="17" spans="1:33">
      <c r="A17" s="48" t="s">
        <v>39</v>
      </c>
      <c r="B17" s="33">
        <f>'Data Summary'!O9</f>
        <v>0.25266666666666665</v>
      </c>
      <c r="C17" s="33">
        <f>'Data Summary'!R9</f>
        <v>0.89599999999999991</v>
      </c>
      <c r="D17" s="33">
        <f>'Data Summary'!U9</f>
        <v>1.6666666666666666E-2</v>
      </c>
      <c r="E17" s="33">
        <f>'Data Summary'!X9</f>
        <v>7.1999999999999995E-2</v>
      </c>
      <c r="Q17" s="30"/>
      <c r="S17" s="30"/>
      <c r="V17" s="43"/>
      <c r="W17" s="30"/>
      <c r="X17" s="30"/>
      <c r="AB17" s="43"/>
      <c r="AC17" s="30"/>
    </row>
    <row r="18" spans="1:33">
      <c r="A18" s="48" t="s">
        <v>40</v>
      </c>
      <c r="B18" s="33">
        <f>'Data Summary'!O10</f>
        <v>0.37315789473684213</v>
      </c>
      <c r="C18" s="33">
        <f>'Data Summary'!R10</f>
        <v>1.2019999999999997</v>
      </c>
      <c r="D18" s="33">
        <f>'Data Summary'!U10</f>
        <v>7.8947368421052634E-3</v>
      </c>
      <c r="E18" s="33">
        <f>'Data Summary'!X10</f>
        <v>3.7999999999999999E-2</v>
      </c>
      <c r="Q18" s="30"/>
      <c r="S18" s="30"/>
      <c r="V18" s="43"/>
      <c r="W18" s="30"/>
      <c r="X18" s="30"/>
      <c r="AB18" s="43"/>
      <c r="AC18" s="30"/>
    </row>
    <row r="19" spans="1:33">
      <c r="A19" s="48" t="s">
        <v>41</v>
      </c>
      <c r="B19" s="33">
        <f>'Data Summary'!O11</f>
        <v>0.62650000000000006</v>
      </c>
      <c r="C19" s="33">
        <f>'Data Summary'!R11</f>
        <v>1.2011538461538462</v>
      </c>
      <c r="D19" s="33">
        <f>'Data Summary'!U11</f>
        <v>4.2999999999999969E-2</v>
      </c>
      <c r="E19" s="33">
        <f>'Data Summary'!X11</f>
        <v>8.7692307692307722E-2</v>
      </c>
      <c r="Q19" s="30"/>
      <c r="S19" s="30"/>
      <c r="V19" s="43"/>
      <c r="W19" s="30"/>
      <c r="X19" s="30"/>
      <c r="AB19" s="43"/>
      <c r="AC19" s="30"/>
    </row>
    <row r="20" spans="1:33">
      <c r="A20" s="48" t="s">
        <v>59</v>
      </c>
      <c r="B20" s="33">
        <f>'Data Summary'!O12</f>
        <v>0.51769230769230767</v>
      </c>
      <c r="C20" s="33">
        <f>'Data Summary'!R12</f>
        <v>0.75888888888888895</v>
      </c>
      <c r="D20" s="33">
        <f>'Data Summary'!U12</f>
        <v>1.8846153846153849E-2</v>
      </c>
      <c r="E20" s="33">
        <f>'Data Summary'!X12</f>
        <v>4.5555555555555557E-2</v>
      </c>
      <c r="Q20" s="30"/>
      <c r="S20" s="30"/>
      <c r="V20" s="43"/>
      <c r="W20" s="30"/>
      <c r="X20" s="30"/>
      <c r="AB20" s="43"/>
      <c r="AC20" s="30"/>
    </row>
    <row r="21" spans="1:33">
      <c r="A21" s="30"/>
      <c r="Q21" s="30"/>
      <c r="S21" s="39"/>
      <c r="U21" s="34"/>
      <c r="V21" s="43"/>
      <c r="W21" s="30"/>
      <c r="X21" s="37"/>
      <c r="AA21" s="37"/>
      <c r="AB21" s="43"/>
      <c r="AC21" s="30"/>
      <c r="AD21" s="37"/>
      <c r="AE21" s="37"/>
      <c r="AF21" s="34"/>
    </row>
    <row r="22" spans="1:33">
      <c r="A22" s="30"/>
      <c r="Q22" s="30"/>
      <c r="S22" s="39"/>
      <c r="U22" s="34"/>
      <c r="V22" s="43"/>
      <c r="W22" s="30"/>
      <c r="X22" s="37"/>
      <c r="AA22" s="37"/>
      <c r="AB22" s="43"/>
      <c r="AC22" s="30"/>
      <c r="AD22" s="37"/>
      <c r="AE22" s="37"/>
      <c r="AF22" s="34"/>
    </row>
    <row r="23" spans="1:33">
      <c r="A23" s="30"/>
      <c r="Q23" s="41"/>
      <c r="S23" s="30"/>
      <c r="T23" s="39"/>
      <c r="W23" s="43"/>
      <c r="X23" s="30"/>
      <c r="Y23" s="37"/>
      <c r="AB23" s="37"/>
      <c r="AE23" s="37"/>
      <c r="AF23" s="37"/>
      <c r="AG23" s="34"/>
    </row>
    <row r="24" spans="1:33">
      <c r="A24" s="30"/>
      <c r="Q24" s="41"/>
      <c r="S24" s="30"/>
      <c r="T24" s="39"/>
      <c r="W24" s="43"/>
      <c r="X24" s="30"/>
      <c r="Y24" s="37"/>
      <c r="AB24" s="37"/>
      <c r="AE24" s="37"/>
      <c r="AF24" s="37"/>
      <c r="AG24" s="34"/>
    </row>
    <row r="25" spans="1:33">
      <c r="A25" s="30"/>
      <c r="Q25" s="41"/>
      <c r="S25" s="30"/>
      <c r="T25" s="39"/>
      <c r="W25" s="43"/>
      <c r="X25" s="30"/>
      <c r="Y25" s="34"/>
      <c r="AB25" s="34"/>
      <c r="AE25" s="34"/>
      <c r="AF25" s="34"/>
      <c r="AG25" s="34"/>
    </row>
    <row r="26" spans="1:33">
      <c r="A26" s="30"/>
      <c r="Q26" s="41"/>
      <c r="S26" s="30"/>
      <c r="T26" s="39"/>
      <c r="W26" s="43"/>
      <c r="X26" s="30"/>
      <c r="Y26" s="34"/>
      <c r="AB26" s="34"/>
      <c r="AE26" s="34"/>
      <c r="AF26" s="34"/>
      <c r="AG26" s="34"/>
    </row>
    <row r="27" spans="1:33">
      <c r="A27" s="30"/>
      <c r="Q27" s="41"/>
      <c r="S27" s="30"/>
      <c r="T27" s="39"/>
      <c r="W27" s="43"/>
      <c r="X27" s="30"/>
      <c r="Y27" s="34"/>
      <c r="AB27" s="34"/>
      <c r="AE27" s="34"/>
      <c r="AF27" s="34"/>
      <c r="AG27" s="34"/>
    </row>
    <row r="28" spans="1:33">
      <c r="A28" s="30"/>
      <c r="Q28" s="41"/>
      <c r="S28" s="30"/>
      <c r="T28" s="39"/>
      <c r="W28" s="43"/>
      <c r="X28" s="30"/>
      <c r="Y28" s="34"/>
      <c r="AB28" s="34"/>
      <c r="AE28" s="34"/>
      <c r="AF28" s="34"/>
      <c r="AG28" s="34"/>
    </row>
    <row r="29" spans="1:33">
      <c r="A29" s="30"/>
      <c r="Q29" s="41"/>
      <c r="S29" s="30"/>
      <c r="T29" s="39"/>
      <c r="W29" s="43"/>
      <c r="X29" s="30"/>
      <c r="Y29" s="34"/>
      <c r="AB29" s="34"/>
      <c r="AE29" s="34"/>
      <c r="AF29" s="34"/>
      <c r="AG29" s="34"/>
    </row>
    <row r="30" spans="1:33">
      <c r="A30" s="30"/>
      <c r="Q30" s="41"/>
      <c r="S30" s="30"/>
      <c r="T30" s="39"/>
      <c r="W30" s="43"/>
      <c r="X30" s="30"/>
      <c r="Y30" s="34"/>
      <c r="AB30" s="34"/>
      <c r="AE30" s="34"/>
      <c r="AF30" s="34"/>
      <c r="AG30" s="34"/>
    </row>
    <row r="31" spans="1:33">
      <c r="A31" s="30"/>
      <c r="Q31" s="41"/>
      <c r="S31" s="30"/>
      <c r="T31" s="39"/>
      <c r="W31" s="43"/>
      <c r="X31" s="30"/>
      <c r="Y31" s="34"/>
      <c r="AB31" s="34"/>
      <c r="AE31" s="34"/>
      <c r="AF31" s="34"/>
      <c r="AG31" s="34"/>
    </row>
    <row r="32" spans="1:33">
      <c r="A32" s="30"/>
      <c r="Q32" s="41"/>
      <c r="S32" s="30"/>
      <c r="T32" s="39"/>
      <c r="W32" s="43"/>
      <c r="X32" s="30"/>
      <c r="Y32" s="34"/>
      <c r="AB32" s="34"/>
      <c r="AE32" s="34"/>
      <c r="AF32" s="34"/>
      <c r="AG32" s="34"/>
    </row>
    <row r="33" spans="17:33">
      <c r="Q33" s="41"/>
      <c r="S33" s="30"/>
      <c r="T33" s="39"/>
      <c r="W33" s="43"/>
      <c r="X33" s="30"/>
      <c r="Y33" s="34"/>
      <c r="AB33" s="34"/>
      <c r="AE33" s="34"/>
      <c r="AF33" s="34"/>
      <c r="AG33" s="34"/>
    </row>
    <row r="34" spans="17:33">
      <c r="Q34" s="41"/>
      <c r="S34" s="40"/>
      <c r="W34" s="43"/>
      <c r="X34" s="30"/>
      <c r="Y34" s="34"/>
      <c r="AB34" s="34"/>
      <c r="AE34" s="34"/>
      <c r="AF34" s="34"/>
      <c r="AG34" s="34"/>
    </row>
  </sheetData>
  <mergeCells count="60">
    <mergeCell ref="N2:O2"/>
    <mergeCell ref="AJ7:AK7"/>
    <mergeCell ref="AL7:AM7"/>
    <mergeCell ref="AF7:AG7"/>
    <mergeCell ref="AD9:AD10"/>
    <mergeCell ref="AE9:AE10"/>
    <mergeCell ref="AF9:AF10"/>
    <mergeCell ref="AG9:AG10"/>
    <mergeCell ref="AM9:AM10"/>
    <mergeCell ref="AJ14:AJ15"/>
    <mergeCell ref="AK14:AK15"/>
    <mergeCell ref="AL14:AL15"/>
    <mergeCell ref="AM14:AM15"/>
    <mergeCell ref="AJ9:AJ10"/>
    <mergeCell ref="AK9:AK10"/>
    <mergeCell ref="AL9:AL10"/>
    <mergeCell ref="AI1:AM1"/>
    <mergeCell ref="AJ4:AJ5"/>
    <mergeCell ref="AK4:AK5"/>
    <mergeCell ref="AL4:AL5"/>
    <mergeCell ref="AM4:AM5"/>
    <mergeCell ref="X14:X15"/>
    <mergeCell ref="Y14:Y15"/>
    <mergeCell ref="Z14:Z15"/>
    <mergeCell ref="AA14:AA15"/>
    <mergeCell ref="AC1:AG1"/>
    <mergeCell ref="AD4:AD5"/>
    <mergeCell ref="AE4:AE5"/>
    <mergeCell ref="AF4:AF5"/>
    <mergeCell ref="AG4:AG5"/>
    <mergeCell ref="AD7:AE7"/>
    <mergeCell ref="X7:Y7"/>
    <mergeCell ref="Z7:AA7"/>
    <mergeCell ref="X9:X10"/>
    <mergeCell ref="Y9:Y10"/>
    <mergeCell ref="Z9:Z10"/>
    <mergeCell ref="AA9:AA10"/>
    <mergeCell ref="W1:AA1"/>
    <mergeCell ref="D9:E9"/>
    <mergeCell ref="R2:S2"/>
    <mergeCell ref="T2:U2"/>
    <mergeCell ref="Q1:U1"/>
    <mergeCell ref="T4:T5"/>
    <mergeCell ref="S4:S5"/>
    <mergeCell ref="AA4:AA5"/>
    <mergeCell ref="Z4:Z5"/>
    <mergeCell ref="Y4:Y5"/>
    <mergeCell ref="X4:X5"/>
    <mergeCell ref="U4:U5"/>
    <mergeCell ref="R4:R5"/>
    <mergeCell ref="I1:O1"/>
    <mergeCell ref="J2:K2"/>
    <mergeCell ref="L2:M2"/>
    <mergeCell ref="B9:C9"/>
    <mergeCell ref="B4:B5"/>
    <mergeCell ref="D4:D5"/>
    <mergeCell ref="F4:F5"/>
    <mergeCell ref="B2:B3"/>
    <mergeCell ref="D2:D3"/>
    <mergeCell ref="F2:F3"/>
  </mergeCells>
  <printOptions horizontalCentered="1" verticalCentered="1"/>
  <pageMargins left="0" right="0" top="0" bottom="0" header="0.5" footer="0.5"/>
  <pageSetup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102"/>
  <sheetViews>
    <sheetView workbookViewId="0">
      <selection activeCell="J16" sqref="J16"/>
    </sheetView>
  </sheetViews>
  <sheetFormatPr defaultRowHeight="12.75"/>
  <sheetData>
    <row r="1" spans="1:15" s="6" customFormat="1" ht="15" customHeight="1">
      <c r="A1" s="114" t="s">
        <v>101</v>
      </c>
      <c r="B1" s="115" t="s">
        <v>27</v>
      </c>
      <c r="C1" s="115" t="s">
        <v>48</v>
      </c>
      <c r="D1" s="115" t="s">
        <v>28</v>
      </c>
      <c r="E1" s="115" t="s">
        <v>32</v>
      </c>
      <c r="F1" s="115"/>
      <c r="G1" s="115" t="s">
        <v>45</v>
      </c>
      <c r="H1" s="115"/>
      <c r="I1" s="116" t="s">
        <v>46</v>
      </c>
      <c r="J1" s="116"/>
      <c r="K1" s="115" t="s">
        <v>49</v>
      </c>
      <c r="L1" s="115" t="s">
        <v>47</v>
      </c>
      <c r="M1" s="115" t="s">
        <v>29</v>
      </c>
      <c r="N1" s="115" t="s">
        <v>31</v>
      </c>
      <c r="O1" s="115" t="s">
        <v>30</v>
      </c>
    </row>
    <row r="2" spans="1:15" s="6" customFormat="1" ht="15">
      <c r="A2" s="114"/>
      <c r="B2" s="115"/>
      <c r="C2" s="115"/>
      <c r="D2" s="115"/>
      <c r="E2" s="9" t="s">
        <v>43</v>
      </c>
      <c r="F2" s="9" t="s">
        <v>44</v>
      </c>
      <c r="G2" s="9" t="s">
        <v>43</v>
      </c>
      <c r="H2" s="9" t="s">
        <v>44</v>
      </c>
      <c r="I2" s="10" t="s">
        <v>43</v>
      </c>
      <c r="J2" s="10" t="s">
        <v>44</v>
      </c>
      <c r="K2" s="115"/>
      <c r="L2" s="115"/>
      <c r="M2" s="115"/>
      <c r="N2" s="115"/>
      <c r="O2" s="115"/>
    </row>
    <row r="3" spans="1:15" s="1" customFormat="1">
      <c r="A3" s="1">
        <v>1</v>
      </c>
      <c r="B3" s="3">
        <v>253</v>
      </c>
      <c r="C3" s="3">
        <v>2</v>
      </c>
      <c r="D3" s="4">
        <v>38874</v>
      </c>
      <c r="E3" s="2">
        <v>8.17</v>
      </c>
      <c r="F3" s="2"/>
      <c r="G3" s="2">
        <v>7.66</v>
      </c>
      <c r="H3" s="2"/>
      <c r="I3" s="7">
        <v>24.1</v>
      </c>
      <c r="J3" s="7"/>
      <c r="K3" s="2"/>
      <c r="L3" s="2"/>
      <c r="M3" s="22"/>
      <c r="N3" s="22"/>
      <c r="O3" s="22"/>
    </row>
    <row r="4" spans="1:15" s="1" customFormat="1">
      <c r="A4" s="1">
        <v>2</v>
      </c>
      <c r="B4" s="3">
        <v>330</v>
      </c>
      <c r="C4" s="3">
        <v>2</v>
      </c>
      <c r="D4" s="4">
        <v>38951</v>
      </c>
      <c r="E4" s="2">
        <v>7.56</v>
      </c>
      <c r="F4" s="2">
        <v>8.44</v>
      </c>
      <c r="G4" s="2">
        <v>8.8699999999999992</v>
      </c>
      <c r="H4" s="2">
        <v>2.3199999999999998</v>
      </c>
      <c r="I4" s="7">
        <v>25.1</v>
      </c>
      <c r="J4" s="7">
        <v>23.6</v>
      </c>
      <c r="K4" s="2">
        <v>0.13</v>
      </c>
      <c r="L4" s="2">
        <v>1.39</v>
      </c>
      <c r="M4" s="22"/>
      <c r="N4" s="22">
        <v>100.96</v>
      </c>
      <c r="O4" s="22">
        <v>158.411</v>
      </c>
    </row>
    <row r="5" spans="1:15" s="1" customFormat="1">
      <c r="A5" s="1">
        <v>3</v>
      </c>
      <c r="B5" s="3">
        <v>450</v>
      </c>
      <c r="C5" s="3">
        <v>2</v>
      </c>
      <c r="D5" s="4">
        <v>39071</v>
      </c>
      <c r="E5" s="2">
        <v>8.1</v>
      </c>
      <c r="F5" s="2">
        <v>8.64</v>
      </c>
      <c r="G5" s="2">
        <v>9.0399999999999991</v>
      </c>
      <c r="H5" s="2">
        <v>2.0499999999999998</v>
      </c>
      <c r="I5" s="7">
        <v>22.5</v>
      </c>
      <c r="J5" s="7">
        <v>20.399999999999999</v>
      </c>
      <c r="K5" s="2">
        <v>0.41</v>
      </c>
      <c r="L5" s="2">
        <v>2.1800000000000002</v>
      </c>
      <c r="M5" s="22"/>
      <c r="N5" s="22">
        <v>98.1</v>
      </c>
      <c r="O5" s="22">
        <v>164.31700000000001</v>
      </c>
    </row>
    <row r="6" spans="1:15">
      <c r="A6">
        <v>4</v>
      </c>
    </row>
    <row r="7" spans="1:15">
      <c r="A7">
        <v>5</v>
      </c>
    </row>
    <row r="8" spans="1:15">
      <c r="A8">
        <v>6</v>
      </c>
    </row>
    <row r="9" spans="1:15">
      <c r="A9" s="1">
        <v>7</v>
      </c>
    </row>
    <row r="10" spans="1:15">
      <c r="A10" s="1">
        <v>8</v>
      </c>
    </row>
    <row r="11" spans="1:15">
      <c r="A11" s="1">
        <v>9</v>
      </c>
    </row>
    <row r="12" spans="1:15">
      <c r="A12">
        <v>10</v>
      </c>
    </row>
    <row r="13" spans="1:15">
      <c r="A13">
        <v>11</v>
      </c>
    </row>
    <row r="14" spans="1:15">
      <c r="A14">
        <v>12</v>
      </c>
    </row>
    <row r="15" spans="1:15">
      <c r="A15" s="1">
        <v>13</v>
      </c>
    </row>
    <row r="16" spans="1:15">
      <c r="A16" s="1">
        <v>14</v>
      </c>
    </row>
    <row r="17" spans="1:1">
      <c r="A17" s="1">
        <v>15</v>
      </c>
    </row>
    <row r="18" spans="1:1">
      <c r="A18">
        <v>16</v>
      </c>
    </row>
    <row r="19" spans="1:1">
      <c r="A19">
        <v>17</v>
      </c>
    </row>
    <row r="20" spans="1:1">
      <c r="A20">
        <v>18</v>
      </c>
    </row>
    <row r="21" spans="1:1">
      <c r="A21" s="1">
        <v>19</v>
      </c>
    </row>
    <row r="22" spans="1:1">
      <c r="A22" s="1">
        <v>20</v>
      </c>
    </row>
    <row r="23" spans="1:1">
      <c r="A23" s="1">
        <v>21</v>
      </c>
    </row>
    <row r="24" spans="1:1">
      <c r="A24">
        <v>22</v>
      </c>
    </row>
    <row r="25" spans="1:1">
      <c r="A25">
        <v>23</v>
      </c>
    </row>
    <row r="26" spans="1:1">
      <c r="A26">
        <v>24</v>
      </c>
    </row>
    <row r="27" spans="1:1">
      <c r="A27" s="1">
        <v>25</v>
      </c>
    </row>
    <row r="28" spans="1:1">
      <c r="A28" s="1">
        <v>26</v>
      </c>
    </row>
    <row r="29" spans="1:1">
      <c r="A29" s="1">
        <v>27</v>
      </c>
    </row>
    <row r="30" spans="1:1">
      <c r="A30">
        <v>28</v>
      </c>
    </row>
    <row r="31" spans="1:1">
      <c r="A31">
        <v>29</v>
      </c>
    </row>
    <row r="32" spans="1:1">
      <c r="A32">
        <v>30</v>
      </c>
    </row>
    <row r="33" spans="1:1">
      <c r="A33" s="1">
        <v>31</v>
      </c>
    </row>
    <row r="34" spans="1:1">
      <c r="A34" s="1">
        <v>32</v>
      </c>
    </row>
    <row r="35" spans="1:1">
      <c r="A35" s="1">
        <v>33</v>
      </c>
    </row>
    <row r="36" spans="1:1">
      <c r="A36">
        <v>34</v>
      </c>
    </row>
    <row r="37" spans="1:1">
      <c r="A37">
        <v>35</v>
      </c>
    </row>
    <row r="38" spans="1:1">
      <c r="A38">
        <v>36</v>
      </c>
    </row>
    <row r="39" spans="1:1">
      <c r="A39" s="1">
        <v>37</v>
      </c>
    </row>
    <row r="40" spans="1:1">
      <c r="A40" s="1">
        <v>38</v>
      </c>
    </row>
    <row r="41" spans="1:1">
      <c r="A41" s="1">
        <v>39</v>
      </c>
    </row>
    <row r="42" spans="1:1">
      <c r="A42">
        <v>40</v>
      </c>
    </row>
    <row r="43" spans="1:1">
      <c r="A43">
        <v>41</v>
      </c>
    </row>
    <row r="44" spans="1:1">
      <c r="A44">
        <v>42</v>
      </c>
    </row>
    <row r="45" spans="1:1">
      <c r="A45" s="1">
        <v>43</v>
      </c>
    </row>
    <row r="46" spans="1:1">
      <c r="A46" s="1">
        <v>44</v>
      </c>
    </row>
    <row r="47" spans="1:1">
      <c r="A47" s="1">
        <v>45</v>
      </c>
    </row>
    <row r="48" spans="1:1">
      <c r="A48">
        <v>46</v>
      </c>
    </row>
    <row r="49" spans="1:1">
      <c r="A49">
        <v>47</v>
      </c>
    </row>
    <row r="50" spans="1:1">
      <c r="A50">
        <v>48</v>
      </c>
    </row>
    <row r="51" spans="1:1">
      <c r="A51" s="1">
        <v>49</v>
      </c>
    </row>
    <row r="52" spans="1:1">
      <c r="A52" s="1">
        <v>50</v>
      </c>
    </row>
    <row r="53" spans="1:1">
      <c r="A53" s="1">
        <v>51</v>
      </c>
    </row>
    <row r="54" spans="1:1">
      <c r="A54">
        <v>52</v>
      </c>
    </row>
    <row r="55" spans="1:1">
      <c r="A55">
        <v>53</v>
      </c>
    </row>
    <row r="56" spans="1:1">
      <c r="A56">
        <v>54</v>
      </c>
    </row>
    <row r="57" spans="1:1">
      <c r="A57" s="1">
        <v>55</v>
      </c>
    </row>
    <row r="58" spans="1:1">
      <c r="A58" s="1">
        <v>56</v>
      </c>
    </row>
    <row r="59" spans="1:1">
      <c r="A59" s="1">
        <v>57</v>
      </c>
    </row>
    <row r="60" spans="1:1">
      <c r="A60">
        <v>58</v>
      </c>
    </row>
    <row r="61" spans="1:1">
      <c r="A61">
        <v>59</v>
      </c>
    </row>
    <row r="62" spans="1:1">
      <c r="A62">
        <v>60</v>
      </c>
    </row>
    <row r="63" spans="1:1">
      <c r="A63" s="1">
        <v>61</v>
      </c>
    </row>
    <row r="64" spans="1:1">
      <c r="A64" s="1">
        <v>62</v>
      </c>
    </row>
    <row r="65" spans="1:1">
      <c r="A65" s="1">
        <v>63</v>
      </c>
    </row>
    <row r="66" spans="1:1">
      <c r="A66">
        <v>64</v>
      </c>
    </row>
    <row r="67" spans="1:1">
      <c r="A67">
        <v>65</v>
      </c>
    </row>
    <row r="68" spans="1:1">
      <c r="A68">
        <v>66</v>
      </c>
    </row>
    <row r="69" spans="1:1">
      <c r="A69" s="1">
        <v>67</v>
      </c>
    </row>
    <row r="70" spans="1:1">
      <c r="A70" s="1">
        <v>68</v>
      </c>
    </row>
    <row r="71" spans="1:1">
      <c r="A71" s="1">
        <v>69</v>
      </c>
    </row>
    <row r="72" spans="1:1">
      <c r="A72">
        <v>70</v>
      </c>
    </row>
    <row r="73" spans="1:1">
      <c r="A73">
        <v>71</v>
      </c>
    </row>
    <row r="74" spans="1:1">
      <c r="A74">
        <v>72</v>
      </c>
    </row>
    <row r="75" spans="1:1">
      <c r="A75" s="1">
        <v>73</v>
      </c>
    </row>
    <row r="76" spans="1:1">
      <c r="A76" s="1">
        <v>74</v>
      </c>
    </row>
    <row r="77" spans="1:1">
      <c r="A77" s="1">
        <v>75</v>
      </c>
    </row>
    <row r="78" spans="1:1">
      <c r="A78">
        <v>76</v>
      </c>
    </row>
    <row r="79" spans="1:1">
      <c r="A79">
        <v>77</v>
      </c>
    </row>
    <row r="80" spans="1:1">
      <c r="A80">
        <v>78</v>
      </c>
    </row>
    <row r="100" spans="2:15" s="1" customFormat="1">
      <c r="B100" s="3" t="s">
        <v>60</v>
      </c>
      <c r="C100" s="3">
        <f>AVERAGE(C3:C90)</f>
        <v>2</v>
      </c>
      <c r="D100" s="3"/>
      <c r="E100" s="2">
        <f t="shared" ref="E100:O100" si="0">AVERAGE(E3:E90)</f>
        <v>7.9433333333333325</v>
      </c>
      <c r="F100" s="2">
        <f t="shared" si="0"/>
        <v>8.5399999999999991</v>
      </c>
      <c r="G100" s="2">
        <f t="shared" si="0"/>
        <v>8.5233333333333334</v>
      </c>
      <c r="H100" s="2">
        <f t="shared" si="0"/>
        <v>2.1849999999999996</v>
      </c>
      <c r="I100" s="2">
        <f t="shared" si="0"/>
        <v>23.900000000000002</v>
      </c>
      <c r="J100" s="2">
        <f t="shared" si="0"/>
        <v>22</v>
      </c>
      <c r="K100" s="2">
        <f t="shared" si="0"/>
        <v>0.27</v>
      </c>
      <c r="L100" s="2">
        <f t="shared" si="0"/>
        <v>1.7850000000000001</v>
      </c>
      <c r="M100" s="3" t="e">
        <f t="shared" si="0"/>
        <v>#DIV/0!</v>
      </c>
      <c r="N100" s="3">
        <f t="shared" si="0"/>
        <v>99.53</v>
      </c>
      <c r="O100" s="3">
        <f t="shared" si="0"/>
        <v>161.364</v>
      </c>
    </row>
    <row r="101" spans="2:15" s="1" customFormat="1">
      <c r="B101" s="3" t="s">
        <v>61</v>
      </c>
      <c r="C101" s="3">
        <f>COUNT(C3:C90)</f>
        <v>3</v>
      </c>
      <c r="D101" s="3"/>
      <c r="E101" s="2">
        <f t="shared" ref="E101:O101" si="1">COUNT(E3:E90)</f>
        <v>3</v>
      </c>
      <c r="F101" s="2">
        <f t="shared" si="1"/>
        <v>2</v>
      </c>
      <c r="G101" s="2">
        <f t="shared" si="1"/>
        <v>3</v>
      </c>
      <c r="H101" s="2">
        <f t="shared" si="1"/>
        <v>2</v>
      </c>
      <c r="I101" s="2">
        <f t="shared" si="1"/>
        <v>3</v>
      </c>
      <c r="J101" s="2">
        <f t="shared" si="1"/>
        <v>2</v>
      </c>
      <c r="K101" s="2">
        <f t="shared" si="1"/>
        <v>2</v>
      </c>
      <c r="L101" s="2">
        <f t="shared" si="1"/>
        <v>2</v>
      </c>
      <c r="M101" s="3">
        <f t="shared" si="1"/>
        <v>0</v>
      </c>
      <c r="N101" s="3">
        <f t="shared" si="1"/>
        <v>2</v>
      </c>
      <c r="O101" s="3">
        <f t="shared" si="1"/>
        <v>2</v>
      </c>
    </row>
    <row r="102" spans="2:15" s="1" customFormat="1">
      <c r="B102" s="3" t="s">
        <v>62</v>
      </c>
      <c r="C102" s="3">
        <f>STDEV(C3:C83)</f>
        <v>0</v>
      </c>
      <c r="D102" s="3"/>
      <c r="E102" s="2">
        <f t="shared" ref="E102:O102" si="2">STDEV(E3:E83)</f>
        <v>0.33381631675718521</v>
      </c>
      <c r="F102" s="2">
        <f t="shared" si="2"/>
        <v>0.14142135623731025</v>
      </c>
      <c r="G102" s="2">
        <f t="shared" si="2"/>
        <v>0.75248477282489412</v>
      </c>
      <c r="H102" s="2">
        <f t="shared" si="2"/>
        <v>0.19091883092036785</v>
      </c>
      <c r="I102" s="2">
        <f t="shared" si="2"/>
        <v>1.3114877048604008</v>
      </c>
      <c r="J102" s="2">
        <f t="shared" si="2"/>
        <v>2.2627416997969543</v>
      </c>
      <c r="K102" s="2">
        <f t="shared" si="2"/>
        <v>0.19798989873223319</v>
      </c>
      <c r="L102" s="2">
        <f t="shared" si="2"/>
        <v>0.55861435713737184</v>
      </c>
      <c r="M102" s="3" t="e">
        <f t="shared" si="2"/>
        <v>#DIV/0!</v>
      </c>
      <c r="N102" s="3">
        <f t="shared" si="2"/>
        <v>2.0223253941935257</v>
      </c>
      <c r="O102" s="3">
        <f t="shared" si="2"/>
        <v>4.1761726496877545</v>
      </c>
    </row>
  </sheetData>
  <mergeCells count="12">
    <mergeCell ref="K1:K2"/>
    <mergeCell ref="L1:L2"/>
    <mergeCell ref="M1:M2"/>
    <mergeCell ref="N1:N2"/>
    <mergeCell ref="O1:O2"/>
    <mergeCell ref="A1:A2"/>
    <mergeCell ref="I1:J1"/>
    <mergeCell ref="B1:B2"/>
    <mergeCell ref="C1:C2"/>
    <mergeCell ref="D1:D2"/>
    <mergeCell ref="E1:F1"/>
    <mergeCell ref="G1:H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102"/>
  <sheetViews>
    <sheetView workbookViewId="0">
      <selection activeCell="J16" sqref="J16"/>
    </sheetView>
  </sheetViews>
  <sheetFormatPr defaultRowHeight="12.75"/>
  <sheetData>
    <row r="1" spans="1:15" s="6" customFormat="1" ht="15" customHeight="1">
      <c r="A1" s="114" t="s">
        <v>101</v>
      </c>
      <c r="B1" s="115" t="s">
        <v>27</v>
      </c>
      <c r="C1" s="115" t="s">
        <v>48</v>
      </c>
      <c r="D1" s="115" t="s">
        <v>28</v>
      </c>
      <c r="E1" s="115" t="s">
        <v>32</v>
      </c>
      <c r="F1" s="115"/>
      <c r="G1" s="115" t="s">
        <v>45</v>
      </c>
      <c r="H1" s="115"/>
      <c r="I1" s="116" t="s">
        <v>46</v>
      </c>
      <c r="J1" s="116"/>
      <c r="K1" s="115" t="s">
        <v>49</v>
      </c>
      <c r="L1" s="115" t="s">
        <v>47</v>
      </c>
      <c r="M1" s="115" t="s">
        <v>29</v>
      </c>
      <c r="N1" s="115" t="s">
        <v>31</v>
      </c>
      <c r="O1" s="115" t="s">
        <v>30</v>
      </c>
    </row>
    <row r="2" spans="1:15" s="6" customFormat="1" ht="15">
      <c r="A2" s="114"/>
      <c r="B2" s="115"/>
      <c r="C2" s="115"/>
      <c r="D2" s="115"/>
      <c r="E2" s="9" t="s">
        <v>43</v>
      </c>
      <c r="F2" s="9" t="s">
        <v>44</v>
      </c>
      <c r="G2" s="9" t="s">
        <v>43</v>
      </c>
      <c r="H2" s="9" t="s">
        <v>44</v>
      </c>
      <c r="I2" s="10" t="s">
        <v>43</v>
      </c>
      <c r="J2" s="10" t="s">
        <v>44</v>
      </c>
      <c r="K2" s="115"/>
      <c r="L2" s="115"/>
      <c r="M2" s="115"/>
      <c r="N2" s="115"/>
      <c r="O2" s="115"/>
    </row>
    <row r="3" spans="1:15" s="1" customFormat="1">
      <c r="A3" s="1">
        <v>1</v>
      </c>
      <c r="B3" s="3">
        <v>344</v>
      </c>
      <c r="C3" s="3">
        <v>2</v>
      </c>
      <c r="D3" s="4">
        <v>38965</v>
      </c>
      <c r="E3" s="2">
        <v>8.5</v>
      </c>
      <c r="F3" s="2">
        <v>9.07</v>
      </c>
      <c r="G3" s="2">
        <v>7.3</v>
      </c>
      <c r="H3" s="2">
        <v>3.92</v>
      </c>
      <c r="I3" s="7"/>
      <c r="J3" s="7">
        <v>22.5</v>
      </c>
      <c r="K3" s="2">
        <v>0.08</v>
      </c>
      <c r="L3" s="2">
        <v>3.12</v>
      </c>
      <c r="M3" s="22"/>
      <c r="N3" s="22">
        <v>8.9499999999999993</v>
      </c>
      <c r="O3" s="22">
        <v>-0.09</v>
      </c>
    </row>
    <row r="4" spans="1:15" s="1" customFormat="1">
      <c r="A4" s="1">
        <v>2</v>
      </c>
      <c r="B4" s="3">
        <v>351</v>
      </c>
      <c r="C4" s="3">
        <v>2</v>
      </c>
      <c r="D4" s="4">
        <v>38972</v>
      </c>
      <c r="E4" s="2">
        <v>8.51</v>
      </c>
      <c r="F4" s="2">
        <v>9.3699999999999992</v>
      </c>
      <c r="G4" s="2">
        <v>6.68</v>
      </c>
      <c r="H4" s="2">
        <v>1.28</v>
      </c>
      <c r="I4" s="7">
        <v>23.3</v>
      </c>
      <c r="J4" s="7">
        <v>21.6</v>
      </c>
      <c r="K4" s="2">
        <v>0.05</v>
      </c>
      <c r="L4" s="2">
        <v>0.91</v>
      </c>
      <c r="M4" s="22"/>
      <c r="N4" s="22"/>
      <c r="O4" s="22">
        <v>-0.09</v>
      </c>
    </row>
    <row r="5" spans="1:15" s="1" customFormat="1">
      <c r="A5" s="1">
        <v>3</v>
      </c>
      <c r="B5" s="3">
        <v>373</v>
      </c>
      <c r="C5" s="3">
        <v>2</v>
      </c>
      <c r="D5" s="4">
        <v>38994</v>
      </c>
      <c r="E5" s="2"/>
      <c r="F5" s="2">
        <v>9.3800000000000008</v>
      </c>
      <c r="G5" s="2">
        <v>6.52</v>
      </c>
      <c r="H5" s="2">
        <v>2.5099999999999998</v>
      </c>
      <c r="I5" s="7">
        <v>23.5</v>
      </c>
      <c r="J5" s="7">
        <v>22.1</v>
      </c>
      <c r="K5" s="2">
        <v>0.08</v>
      </c>
      <c r="L5" s="2">
        <v>1.34</v>
      </c>
      <c r="M5" s="22"/>
      <c r="N5" s="22"/>
      <c r="O5" s="22"/>
    </row>
    <row r="6" spans="1:15" s="1" customFormat="1">
      <c r="A6" s="1">
        <v>4</v>
      </c>
      <c r="B6" s="3"/>
      <c r="C6" s="3"/>
      <c r="D6" s="4"/>
      <c r="E6" s="2"/>
      <c r="F6" s="2"/>
      <c r="G6" s="2"/>
      <c r="H6" s="2"/>
      <c r="I6" s="7"/>
      <c r="J6" s="7"/>
      <c r="K6" s="2"/>
      <c r="L6" s="2"/>
      <c r="M6" s="22"/>
      <c r="N6" s="22"/>
      <c r="O6" s="22"/>
    </row>
    <row r="7" spans="1:15" s="1" customFormat="1">
      <c r="A7" s="1">
        <v>5</v>
      </c>
      <c r="B7" s="3"/>
      <c r="C7" s="3"/>
      <c r="D7" s="4"/>
      <c r="E7" s="2"/>
      <c r="F7" s="2"/>
      <c r="G7" s="2"/>
      <c r="H7" s="2"/>
      <c r="I7" s="7"/>
      <c r="J7" s="7"/>
      <c r="K7" s="2"/>
      <c r="L7" s="2"/>
      <c r="M7" s="22"/>
      <c r="N7" s="22"/>
      <c r="O7" s="22"/>
    </row>
    <row r="8" spans="1:15" s="1" customFormat="1">
      <c r="A8" s="1">
        <v>6</v>
      </c>
      <c r="B8" s="3"/>
      <c r="C8" s="3"/>
      <c r="D8" s="4"/>
      <c r="E8" s="2"/>
      <c r="F8" s="2"/>
      <c r="G8" s="2"/>
      <c r="H8" s="2"/>
      <c r="I8" s="7"/>
      <c r="J8" s="7"/>
      <c r="K8" s="2"/>
      <c r="L8" s="2"/>
      <c r="M8" s="22"/>
      <c r="N8" s="22"/>
      <c r="O8" s="22"/>
    </row>
    <row r="9" spans="1:15" s="1" customFormat="1">
      <c r="A9" s="1">
        <v>7</v>
      </c>
      <c r="B9" s="3"/>
      <c r="C9" s="3"/>
      <c r="D9" s="4"/>
      <c r="E9" s="2"/>
      <c r="F9" s="2"/>
      <c r="G9" s="2"/>
      <c r="H9" s="2"/>
      <c r="I9" s="7"/>
      <c r="J9" s="7"/>
      <c r="K9" s="2"/>
      <c r="L9" s="2"/>
      <c r="M9" s="22"/>
      <c r="N9" s="22"/>
      <c r="O9" s="22"/>
    </row>
    <row r="10" spans="1:15" s="1" customFormat="1">
      <c r="A10" s="1">
        <v>8</v>
      </c>
      <c r="B10" s="3"/>
      <c r="C10" s="3"/>
      <c r="D10" s="4"/>
      <c r="E10" s="2"/>
      <c r="F10" s="2"/>
      <c r="G10" s="2"/>
      <c r="H10" s="2"/>
      <c r="I10" s="7"/>
      <c r="J10" s="7"/>
      <c r="K10" s="2"/>
      <c r="L10" s="2"/>
      <c r="M10" s="22"/>
      <c r="N10" s="22"/>
      <c r="O10" s="22"/>
    </row>
    <row r="11" spans="1:15" s="1" customFormat="1">
      <c r="A11" s="1">
        <v>9</v>
      </c>
      <c r="B11" s="3"/>
      <c r="C11" s="3"/>
      <c r="D11" s="4"/>
      <c r="E11" s="2"/>
      <c r="F11" s="2"/>
      <c r="G11" s="2"/>
      <c r="H11" s="2"/>
      <c r="I11" s="7"/>
      <c r="J11" s="7"/>
      <c r="K11" s="2"/>
      <c r="L11" s="2"/>
      <c r="M11" s="22"/>
      <c r="N11" s="22"/>
      <c r="O11" s="22"/>
    </row>
    <row r="12" spans="1:15" s="1" customFormat="1">
      <c r="A12" s="1">
        <v>10</v>
      </c>
      <c r="B12" s="3"/>
      <c r="C12" s="3"/>
      <c r="D12" s="4"/>
      <c r="E12" s="2"/>
      <c r="F12" s="2"/>
      <c r="G12" s="2"/>
      <c r="H12" s="2"/>
      <c r="I12" s="7"/>
      <c r="J12" s="7"/>
      <c r="K12" s="2"/>
      <c r="L12" s="2"/>
      <c r="M12" s="22"/>
      <c r="N12" s="22"/>
      <c r="O12" s="22"/>
    </row>
    <row r="13" spans="1:15" s="1" customFormat="1">
      <c r="A13" s="1">
        <v>11</v>
      </c>
      <c r="B13" s="3"/>
      <c r="C13" s="3"/>
      <c r="D13" s="4"/>
      <c r="E13" s="2"/>
      <c r="F13" s="2"/>
      <c r="G13" s="2"/>
      <c r="H13" s="2"/>
      <c r="I13" s="7"/>
      <c r="J13" s="7"/>
      <c r="K13" s="2"/>
      <c r="L13" s="2"/>
      <c r="M13" s="22"/>
      <c r="N13" s="22"/>
      <c r="O13" s="22"/>
    </row>
    <row r="14" spans="1:15" s="1" customFormat="1">
      <c r="A14" s="1">
        <v>12</v>
      </c>
      <c r="B14" s="3"/>
      <c r="C14" s="3"/>
      <c r="D14" s="4"/>
      <c r="E14" s="2"/>
      <c r="F14" s="2"/>
      <c r="G14" s="2"/>
      <c r="H14" s="2"/>
      <c r="I14" s="7"/>
      <c r="J14" s="7"/>
      <c r="K14" s="2"/>
      <c r="L14" s="2"/>
      <c r="M14" s="22"/>
      <c r="N14" s="22"/>
      <c r="O14" s="22"/>
    </row>
    <row r="15" spans="1:15" s="1" customFormat="1">
      <c r="A15" s="1">
        <v>13</v>
      </c>
      <c r="B15" s="3"/>
      <c r="C15" s="3"/>
      <c r="D15" s="4"/>
      <c r="E15" s="2"/>
      <c r="F15" s="2"/>
      <c r="G15" s="2"/>
      <c r="H15" s="2"/>
      <c r="I15" s="7"/>
      <c r="J15" s="7"/>
      <c r="K15" s="2"/>
      <c r="L15" s="2"/>
      <c r="M15" s="22"/>
      <c r="N15" s="22"/>
      <c r="O15" s="22"/>
    </row>
    <row r="16" spans="1:15" s="1" customFormat="1">
      <c r="A16" s="1">
        <v>14</v>
      </c>
      <c r="B16" s="3"/>
      <c r="C16" s="3"/>
      <c r="D16" s="4"/>
      <c r="E16" s="2"/>
      <c r="F16" s="2"/>
      <c r="G16" s="2"/>
      <c r="H16" s="2"/>
      <c r="I16" s="7"/>
      <c r="J16" s="7"/>
      <c r="K16" s="2"/>
      <c r="L16" s="2"/>
      <c r="M16" s="22"/>
      <c r="N16" s="22"/>
      <c r="O16" s="22"/>
    </row>
    <row r="17" spans="1:1">
      <c r="A17" s="1">
        <v>15</v>
      </c>
    </row>
    <row r="18" spans="1:1">
      <c r="A18" s="1">
        <v>16</v>
      </c>
    </row>
    <row r="19" spans="1:1">
      <c r="A19" s="1">
        <v>17</v>
      </c>
    </row>
    <row r="20" spans="1:1">
      <c r="A20" s="1">
        <v>18</v>
      </c>
    </row>
    <row r="21" spans="1:1">
      <c r="A21" s="1">
        <v>19</v>
      </c>
    </row>
    <row r="22" spans="1:1">
      <c r="A22" s="1">
        <v>20</v>
      </c>
    </row>
    <row r="23" spans="1:1">
      <c r="A23" s="1">
        <v>21</v>
      </c>
    </row>
    <row r="24" spans="1:1">
      <c r="A24" s="1">
        <v>22</v>
      </c>
    </row>
    <row r="25" spans="1:1">
      <c r="A25" s="1">
        <v>23</v>
      </c>
    </row>
    <row r="26" spans="1:1">
      <c r="A26" s="1">
        <v>24</v>
      </c>
    </row>
    <row r="27" spans="1:1">
      <c r="A27" s="1">
        <v>25</v>
      </c>
    </row>
    <row r="28" spans="1:1">
      <c r="A28" s="1">
        <v>26</v>
      </c>
    </row>
    <row r="29" spans="1:1">
      <c r="A29" s="1">
        <v>27</v>
      </c>
    </row>
    <row r="30" spans="1:1">
      <c r="A30" s="1">
        <v>28</v>
      </c>
    </row>
    <row r="31" spans="1:1">
      <c r="A31" s="1">
        <v>29</v>
      </c>
    </row>
    <row r="32" spans="1:1">
      <c r="A32" s="1">
        <v>30</v>
      </c>
    </row>
    <row r="33" spans="1:1">
      <c r="A33" s="1">
        <v>31</v>
      </c>
    </row>
    <row r="34" spans="1:1">
      <c r="A34" s="1">
        <v>32</v>
      </c>
    </row>
    <row r="35" spans="1:1">
      <c r="A35" s="1">
        <v>33</v>
      </c>
    </row>
    <row r="36" spans="1:1">
      <c r="A36" s="1">
        <v>34</v>
      </c>
    </row>
    <row r="37" spans="1:1">
      <c r="A37" s="1">
        <v>35</v>
      </c>
    </row>
    <row r="38" spans="1:1">
      <c r="A38" s="1">
        <v>36</v>
      </c>
    </row>
    <row r="39" spans="1:1">
      <c r="A39" s="1">
        <v>37</v>
      </c>
    </row>
    <row r="40" spans="1:1">
      <c r="A40" s="1">
        <v>38</v>
      </c>
    </row>
    <row r="41" spans="1:1">
      <c r="A41" s="1">
        <v>39</v>
      </c>
    </row>
    <row r="42" spans="1:1">
      <c r="A42" s="1">
        <v>40</v>
      </c>
    </row>
    <row r="43" spans="1:1">
      <c r="A43" s="1">
        <v>41</v>
      </c>
    </row>
    <row r="44" spans="1:1">
      <c r="A44" s="1">
        <v>42</v>
      </c>
    </row>
    <row r="45" spans="1:1">
      <c r="A45" s="1">
        <v>43</v>
      </c>
    </row>
    <row r="46" spans="1:1">
      <c r="A46" s="1">
        <v>44</v>
      </c>
    </row>
    <row r="47" spans="1:1">
      <c r="A47" s="1">
        <v>45</v>
      </c>
    </row>
    <row r="48" spans="1:1">
      <c r="A48" s="1">
        <v>46</v>
      </c>
    </row>
    <row r="49" spans="1:1">
      <c r="A49" s="1">
        <v>47</v>
      </c>
    </row>
    <row r="50" spans="1:1">
      <c r="A50" s="1">
        <v>48</v>
      </c>
    </row>
    <row r="51" spans="1:1">
      <c r="A51" s="1">
        <v>49</v>
      </c>
    </row>
    <row r="52" spans="1:1">
      <c r="A52" s="1">
        <v>50</v>
      </c>
    </row>
    <row r="53" spans="1:1">
      <c r="A53" s="1">
        <v>51</v>
      </c>
    </row>
    <row r="54" spans="1:1">
      <c r="A54" s="1">
        <v>52</v>
      </c>
    </row>
    <row r="55" spans="1:1">
      <c r="A55" s="1">
        <v>53</v>
      </c>
    </row>
    <row r="56" spans="1:1">
      <c r="A56" s="1">
        <v>54</v>
      </c>
    </row>
    <row r="57" spans="1:1">
      <c r="A57" s="1">
        <v>55</v>
      </c>
    </row>
    <row r="58" spans="1:1">
      <c r="A58" s="1">
        <v>56</v>
      </c>
    </row>
    <row r="59" spans="1:1">
      <c r="A59" s="1">
        <v>57</v>
      </c>
    </row>
    <row r="60" spans="1:1">
      <c r="A60" s="1">
        <v>58</v>
      </c>
    </row>
    <row r="61" spans="1:1">
      <c r="A61" s="1">
        <v>59</v>
      </c>
    </row>
    <row r="62" spans="1:1">
      <c r="A62" s="1">
        <v>60</v>
      </c>
    </row>
    <row r="63" spans="1:1">
      <c r="A63" s="1">
        <v>61</v>
      </c>
    </row>
    <row r="64" spans="1:1">
      <c r="A64" s="1">
        <v>62</v>
      </c>
    </row>
    <row r="65" spans="1:1">
      <c r="A65" s="1">
        <v>63</v>
      </c>
    </row>
    <row r="66" spans="1:1">
      <c r="A66" s="1">
        <v>64</v>
      </c>
    </row>
    <row r="67" spans="1:1">
      <c r="A67" s="1">
        <v>65</v>
      </c>
    </row>
    <row r="68" spans="1:1">
      <c r="A68" s="1">
        <v>66</v>
      </c>
    </row>
    <row r="69" spans="1:1">
      <c r="A69" s="1">
        <v>67</v>
      </c>
    </row>
    <row r="70" spans="1:1">
      <c r="A70" s="1">
        <v>68</v>
      </c>
    </row>
    <row r="71" spans="1:1">
      <c r="A71" s="1">
        <v>69</v>
      </c>
    </row>
    <row r="72" spans="1:1">
      <c r="A72" s="1">
        <v>70</v>
      </c>
    </row>
    <row r="73" spans="1:1">
      <c r="A73" s="1">
        <v>71</v>
      </c>
    </row>
    <row r="74" spans="1:1">
      <c r="A74" s="1">
        <v>72</v>
      </c>
    </row>
    <row r="75" spans="1:1">
      <c r="A75" s="1">
        <v>73</v>
      </c>
    </row>
    <row r="76" spans="1:1">
      <c r="A76" s="1">
        <v>74</v>
      </c>
    </row>
    <row r="77" spans="1:1">
      <c r="A77" s="1">
        <v>75</v>
      </c>
    </row>
    <row r="78" spans="1:1">
      <c r="A78" s="1">
        <v>76</v>
      </c>
    </row>
    <row r="79" spans="1:1">
      <c r="A79" s="1">
        <v>77</v>
      </c>
    </row>
    <row r="80" spans="1:1">
      <c r="A80" s="1">
        <v>78</v>
      </c>
    </row>
    <row r="100" spans="2:15" s="1" customFormat="1">
      <c r="B100" s="3" t="s">
        <v>60</v>
      </c>
      <c r="C100" s="3">
        <f>AVERAGE(C3:C90)</f>
        <v>2</v>
      </c>
      <c r="D100" s="3"/>
      <c r="E100" s="2">
        <f t="shared" ref="E100:O100" si="0">AVERAGE(E3:E90)</f>
        <v>8.504999999999999</v>
      </c>
      <c r="F100" s="2">
        <f t="shared" si="0"/>
        <v>9.2733333333333334</v>
      </c>
      <c r="G100" s="2">
        <f t="shared" si="0"/>
        <v>6.833333333333333</v>
      </c>
      <c r="H100" s="2">
        <f t="shared" si="0"/>
        <v>2.57</v>
      </c>
      <c r="I100" s="2">
        <f t="shared" si="0"/>
        <v>23.4</v>
      </c>
      <c r="J100" s="2">
        <f t="shared" si="0"/>
        <v>22.066666666666666</v>
      </c>
      <c r="K100" s="2">
        <f t="shared" si="0"/>
        <v>7.0000000000000007E-2</v>
      </c>
      <c r="L100" s="2">
        <f t="shared" si="0"/>
        <v>1.79</v>
      </c>
      <c r="M100" s="3" t="e">
        <f t="shared" si="0"/>
        <v>#DIV/0!</v>
      </c>
      <c r="N100" s="3">
        <f t="shared" si="0"/>
        <v>8.9499999999999993</v>
      </c>
      <c r="O100" s="3">
        <f t="shared" si="0"/>
        <v>-0.09</v>
      </c>
    </row>
    <row r="101" spans="2:15" s="1" customFormat="1">
      <c r="B101" s="3" t="s">
        <v>61</v>
      </c>
      <c r="C101" s="3">
        <f>COUNT(C3:C90)</f>
        <v>3</v>
      </c>
      <c r="D101" s="3"/>
      <c r="E101" s="2">
        <f t="shared" ref="E101:O101" si="1">COUNT(E3:E90)</f>
        <v>2</v>
      </c>
      <c r="F101" s="2">
        <f t="shared" si="1"/>
        <v>3</v>
      </c>
      <c r="G101" s="2">
        <f t="shared" si="1"/>
        <v>3</v>
      </c>
      <c r="H101" s="2">
        <f t="shared" si="1"/>
        <v>3</v>
      </c>
      <c r="I101" s="2">
        <f t="shared" si="1"/>
        <v>2</v>
      </c>
      <c r="J101" s="2">
        <f t="shared" si="1"/>
        <v>3</v>
      </c>
      <c r="K101" s="2">
        <f t="shared" si="1"/>
        <v>3</v>
      </c>
      <c r="L101" s="2">
        <f t="shared" si="1"/>
        <v>3</v>
      </c>
      <c r="M101" s="3">
        <f t="shared" si="1"/>
        <v>0</v>
      </c>
      <c r="N101" s="3">
        <f t="shared" si="1"/>
        <v>1</v>
      </c>
      <c r="O101" s="3">
        <f t="shared" si="1"/>
        <v>2</v>
      </c>
    </row>
    <row r="102" spans="2:15" s="1" customFormat="1">
      <c r="B102" s="3" t="s">
        <v>62</v>
      </c>
      <c r="C102" s="3">
        <f>STDEV(C3:C83)</f>
        <v>0</v>
      </c>
      <c r="D102" s="3"/>
      <c r="E102" s="2">
        <f t="shared" ref="E102:O102" si="2">STDEV(E3:E83)</f>
        <v>7.0710678118653244E-3</v>
      </c>
      <c r="F102" s="2">
        <f t="shared" si="2"/>
        <v>0.17616280348965069</v>
      </c>
      <c r="G102" s="2">
        <f t="shared" si="2"/>
        <v>0.41198705481281017</v>
      </c>
      <c r="H102" s="2">
        <f t="shared" si="2"/>
        <v>1.3210223313782394</v>
      </c>
      <c r="I102" s="2">
        <f t="shared" si="2"/>
        <v>0.141421356237309</v>
      </c>
      <c r="J102" s="2">
        <f t="shared" si="2"/>
        <v>0.45092497528228875</v>
      </c>
      <c r="K102" s="2">
        <f t="shared" si="2"/>
        <v>1.7320508075688745E-2</v>
      </c>
      <c r="L102" s="2">
        <f t="shared" si="2"/>
        <v>1.1717081547894086</v>
      </c>
      <c r="M102" s="3" t="e">
        <f t="shared" si="2"/>
        <v>#DIV/0!</v>
      </c>
      <c r="N102" s="3" t="e">
        <f t="shared" si="2"/>
        <v>#DIV/0!</v>
      </c>
      <c r="O102" s="3">
        <f t="shared" si="2"/>
        <v>0</v>
      </c>
    </row>
  </sheetData>
  <mergeCells count="12">
    <mergeCell ref="K1:K2"/>
    <mergeCell ref="L1:L2"/>
    <mergeCell ref="M1:M2"/>
    <mergeCell ref="N1:N2"/>
    <mergeCell ref="O1:O2"/>
    <mergeCell ref="A1:A2"/>
    <mergeCell ref="I1:J1"/>
    <mergeCell ref="B1:B2"/>
    <mergeCell ref="C1:C2"/>
    <mergeCell ref="D1:D2"/>
    <mergeCell ref="E1:F1"/>
    <mergeCell ref="G1:H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102"/>
  <sheetViews>
    <sheetView workbookViewId="0">
      <selection activeCell="J16" sqref="J16"/>
    </sheetView>
  </sheetViews>
  <sheetFormatPr defaultRowHeight="12.75"/>
  <sheetData>
    <row r="1" spans="1:15" s="6" customFormat="1" ht="15" customHeight="1">
      <c r="A1" s="114" t="s">
        <v>101</v>
      </c>
      <c r="B1" s="115" t="s">
        <v>27</v>
      </c>
      <c r="C1" s="115" t="s">
        <v>48</v>
      </c>
      <c r="D1" s="115" t="s">
        <v>28</v>
      </c>
      <c r="E1" s="115" t="s">
        <v>32</v>
      </c>
      <c r="F1" s="115"/>
      <c r="G1" s="115" t="s">
        <v>45</v>
      </c>
      <c r="H1" s="115"/>
      <c r="I1" s="116" t="s">
        <v>46</v>
      </c>
      <c r="J1" s="116"/>
      <c r="K1" s="115" t="s">
        <v>49</v>
      </c>
      <c r="L1" s="115" t="s">
        <v>47</v>
      </c>
      <c r="M1" s="115" t="s">
        <v>29</v>
      </c>
      <c r="N1" s="115" t="s">
        <v>31</v>
      </c>
      <c r="O1" s="115" t="s">
        <v>30</v>
      </c>
    </row>
    <row r="2" spans="1:15" s="6" customFormat="1" ht="15">
      <c r="A2" s="114"/>
      <c r="B2" s="115"/>
      <c r="C2" s="115"/>
      <c r="D2" s="115"/>
      <c r="E2" s="9" t="s">
        <v>43</v>
      </c>
      <c r="F2" s="9" t="s">
        <v>44</v>
      </c>
      <c r="G2" s="9" t="s">
        <v>43</v>
      </c>
      <c r="H2" s="9" t="s">
        <v>44</v>
      </c>
      <c r="I2" s="10" t="s">
        <v>43</v>
      </c>
      <c r="J2" s="10" t="s">
        <v>44</v>
      </c>
      <c r="K2" s="115"/>
      <c r="L2" s="115"/>
      <c r="M2" s="115"/>
      <c r="N2" s="115"/>
      <c r="O2" s="115"/>
    </row>
    <row r="3" spans="1:15" s="1" customFormat="1">
      <c r="A3" s="1">
        <v>1</v>
      </c>
      <c r="B3" s="3">
        <v>568</v>
      </c>
      <c r="C3" s="3">
        <v>2</v>
      </c>
      <c r="D3" s="4">
        <v>39189</v>
      </c>
      <c r="E3" s="2">
        <v>8.11</v>
      </c>
      <c r="F3" s="2"/>
      <c r="G3" s="2">
        <v>9.15</v>
      </c>
      <c r="H3" s="2"/>
      <c r="I3" s="7">
        <v>21.7</v>
      </c>
      <c r="J3" s="7"/>
      <c r="K3" s="2"/>
      <c r="L3" s="2"/>
      <c r="M3" s="22"/>
      <c r="N3" s="22"/>
      <c r="O3" s="22"/>
    </row>
    <row r="4" spans="1:15" s="1" customFormat="1">
      <c r="A4" s="1">
        <v>2</v>
      </c>
      <c r="B4" s="3"/>
      <c r="C4" s="3"/>
      <c r="D4" s="4"/>
      <c r="E4" s="2"/>
      <c r="F4" s="2"/>
      <c r="G4" s="2"/>
      <c r="H4" s="2"/>
      <c r="I4" s="7"/>
      <c r="J4" s="7"/>
      <c r="K4" s="2"/>
      <c r="L4" s="2"/>
      <c r="M4" s="22"/>
      <c r="N4" s="22"/>
      <c r="O4" s="22"/>
    </row>
    <row r="5" spans="1:15" s="1" customFormat="1">
      <c r="A5" s="1">
        <v>3</v>
      </c>
      <c r="B5" s="3"/>
      <c r="C5" s="3"/>
      <c r="D5" s="4"/>
      <c r="E5" s="2"/>
      <c r="F5" s="2"/>
      <c r="G5" s="2"/>
      <c r="H5" s="2"/>
      <c r="I5" s="7"/>
      <c r="J5" s="7"/>
      <c r="K5" s="2"/>
      <c r="L5" s="2"/>
      <c r="M5" s="22"/>
      <c r="N5" s="22"/>
      <c r="O5" s="22"/>
    </row>
    <row r="6" spans="1:15" s="1" customFormat="1">
      <c r="A6" s="1">
        <v>4</v>
      </c>
      <c r="B6" s="3"/>
      <c r="C6" s="3"/>
      <c r="D6" s="4"/>
      <c r="E6" s="2"/>
      <c r="F6" s="2"/>
      <c r="G6" s="2"/>
      <c r="H6" s="2"/>
      <c r="I6" s="7"/>
      <c r="J6" s="7"/>
      <c r="K6" s="2"/>
      <c r="L6" s="2"/>
      <c r="M6" s="22"/>
      <c r="N6" s="22"/>
      <c r="O6" s="22"/>
    </row>
    <row r="7" spans="1:15" s="1" customFormat="1">
      <c r="A7" s="1">
        <v>5</v>
      </c>
      <c r="B7" s="3"/>
      <c r="C7" s="3"/>
      <c r="D7" s="4"/>
      <c r="E7" s="2"/>
      <c r="F7" s="2"/>
      <c r="G7" s="2"/>
      <c r="H7" s="2"/>
      <c r="I7" s="7"/>
      <c r="J7" s="7"/>
      <c r="K7" s="2"/>
      <c r="L7" s="2"/>
      <c r="M7" s="22"/>
      <c r="N7" s="22"/>
      <c r="O7" s="22"/>
    </row>
    <row r="8" spans="1:15" s="1" customFormat="1">
      <c r="A8" s="1">
        <v>6</v>
      </c>
      <c r="B8" s="3"/>
      <c r="C8" s="3"/>
      <c r="D8" s="4"/>
      <c r="E8" s="2"/>
      <c r="F8" s="2"/>
      <c r="G8" s="2"/>
      <c r="H8" s="2"/>
      <c r="I8" s="7"/>
      <c r="J8" s="7"/>
      <c r="K8" s="2"/>
      <c r="L8" s="2"/>
      <c r="M8" s="22"/>
      <c r="N8" s="22"/>
      <c r="O8" s="22"/>
    </row>
    <row r="9" spans="1:15" s="1" customFormat="1">
      <c r="A9" s="1">
        <v>7</v>
      </c>
      <c r="B9" s="3"/>
      <c r="C9" s="3"/>
      <c r="D9" s="4"/>
      <c r="E9" s="2"/>
      <c r="F9" s="2"/>
      <c r="G9" s="2"/>
      <c r="H9" s="2"/>
      <c r="I9" s="7"/>
      <c r="J9" s="7"/>
      <c r="K9" s="2"/>
      <c r="L9" s="2"/>
      <c r="M9" s="22"/>
      <c r="N9" s="22"/>
      <c r="O9" s="22"/>
    </row>
    <row r="10" spans="1:15" s="1" customFormat="1">
      <c r="A10" s="1">
        <v>8</v>
      </c>
      <c r="B10" s="3"/>
      <c r="C10" s="3"/>
      <c r="D10" s="4"/>
      <c r="E10" s="2"/>
      <c r="F10" s="2"/>
      <c r="G10" s="2"/>
      <c r="H10" s="2"/>
      <c r="I10" s="7"/>
      <c r="J10" s="7"/>
      <c r="K10" s="2"/>
      <c r="L10" s="2"/>
      <c r="M10" s="22"/>
      <c r="N10" s="22"/>
      <c r="O10" s="22"/>
    </row>
    <row r="11" spans="1:15" s="1" customFormat="1">
      <c r="A11" s="1">
        <v>9</v>
      </c>
      <c r="B11" s="3"/>
      <c r="C11" s="3"/>
      <c r="D11" s="4"/>
      <c r="E11" s="2"/>
      <c r="F11" s="2"/>
      <c r="G11" s="2"/>
      <c r="H11" s="2"/>
      <c r="I11" s="7"/>
      <c r="J11" s="7"/>
      <c r="K11" s="2"/>
      <c r="L11" s="2"/>
      <c r="M11" s="22"/>
      <c r="N11" s="22"/>
      <c r="O11" s="22"/>
    </row>
    <row r="12" spans="1:15" s="1" customFormat="1">
      <c r="A12" s="1">
        <v>10</v>
      </c>
      <c r="B12" s="3"/>
      <c r="C12" s="3"/>
      <c r="D12" s="4"/>
      <c r="E12" s="2"/>
      <c r="F12" s="2"/>
      <c r="G12" s="2"/>
      <c r="H12" s="2"/>
      <c r="I12" s="7"/>
      <c r="J12" s="7"/>
      <c r="K12" s="2"/>
      <c r="L12" s="2"/>
      <c r="M12" s="22"/>
      <c r="N12" s="22"/>
      <c r="O12" s="22"/>
    </row>
    <row r="13" spans="1:15" s="1" customFormat="1">
      <c r="A13" s="1">
        <v>11</v>
      </c>
      <c r="B13" s="3"/>
      <c r="C13" s="3"/>
      <c r="D13" s="4"/>
      <c r="E13" s="2"/>
      <c r="F13" s="2"/>
      <c r="G13" s="2"/>
      <c r="H13" s="2"/>
      <c r="I13" s="7"/>
      <c r="J13" s="7"/>
      <c r="K13" s="2"/>
      <c r="L13" s="2"/>
      <c r="M13" s="22"/>
      <c r="N13" s="22"/>
      <c r="O13" s="22"/>
    </row>
    <row r="14" spans="1:15" s="1" customFormat="1">
      <c r="A14" s="1">
        <v>12</v>
      </c>
      <c r="B14" s="3"/>
      <c r="C14" s="3"/>
      <c r="D14" s="4"/>
      <c r="E14" s="2"/>
      <c r="F14" s="2"/>
      <c r="G14" s="2"/>
      <c r="H14" s="2"/>
      <c r="I14" s="7"/>
      <c r="J14" s="7"/>
      <c r="K14" s="2"/>
      <c r="L14" s="2"/>
      <c r="M14" s="22"/>
      <c r="N14" s="22"/>
      <c r="O14" s="22"/>
    </row>
    <row r="15" spans="1:15" s="1" customFormat="1">
      <c r="A15" s="1">
        <v>13</v>
      </c>
      <c r="B15" s="3"/>
      <c r="C15" s="3"/>
      <c r="D15" s="4"/>
      <c r="E15" s="2"/>
      <c r="F15" s="2"/>
      <c r="G15" s="2"/>
      <c r="H15" s="2"/>
      <c r="I15" s="7"/>
      <c r="J15" s="7"/>
      <c r="K15" s="2"/>
      <c r="L15" s="2"/>
      <c r="M15" s="22"/>
      <c r="N15" s="22"/>
      <c r="O15" s="22"/>
    </row>
    <row r="16" spans="1:15" s="1" customFormat="1">
      <c r="A16" s="1">
        <v>14</v>
      </c>
      <c r="B16" s="3"/>
      <c r="C16" s="3"/>
      <c r="D16" s="4"/>
      <c r="E16" s="2"/>
      <c r="F16" s="2"/>
      <c r="G16" s="2"/>
      <c r="H16" s="2"/>
      <c r="I16" s="7"/>
      <c r="J16" s="7"/>
      <c r="K16" s="2"/>
      <c r="L16" s="2"/>
      <c r="M16" s="22"/>
      <c r="N16" s="22"/>
      <c r="O16" s="22"/>
    </row>
    <row r="17" spans="1:1">
      <c r="A17" s="1">
        <v>15</v>
      </c>
    </row>
    <row r="18" spans="1:1">
      <c r="A18" s="1">
        <v>16</v>
      </c>
    </row>
    <row r="19" spans="1:1">
      <c r="A19" s="1">
        <v>17</v>
      </c>
    </row>
    <row r="20" spans="1:1">
      <c r="A20" s="1">
        <v>18</v>
      </c>
    </row>
    <row r="21" spans="1:1">
      <c r="A21" s="1">
        <v>19</v>
      </c>
    </row>
    <row r="22" spans="1:1">
      <c r="A22" s="1">
        <v>20</v>
      </c>
    </row>
    <row r="23" spans="1:1">
      <c r="A23" s="1">
        <v>21</v>
      </c>
    </row>
    <row r="24" spans="1:1">
      <c r="A24" s="1">
        <v>22</v>
      </c>
    </row>
    <row r="25" spans="1:1">
      <c r="A25" s="1">
        <v>23</v>
      </c>
    </row>
    <row r="26" spans="1:1">
      <c r="A26" s="1">
        <v>24</v>
      </c>
    </row>
    <row r="27" spans="1:1">
      <c r="A27" s="1">
        <v>25</v>
      </c>
    </row>
    <row r="28" spans="1:1">
      <c r="A28" s="1">
        <v>26</v>
      </c>
    </row>
    <row r="29" spans="1:1">
      <c r="A29" s="1">
        <v>27</v>
      </c>
    </row>
    <row r="30" spans="1:1">
      <c r="A30" s="1">
        <v>28</v>
      </c>
    </row>
    <row r="31" spans="1:1">
      <c r="A31" s="1">
        <v>29</v>
      </c>
    </row>
    <row r="32" spans="1:1">
      <c r="A32" s="1">
        <v>30</v>
      </c>
    </row>
    <row r="33" spans="1:1">
      <c r="A33" s="1">
        <v>31</v>
      </c>
    </row>
    <row r="34" spans="1:1">
      <c r="A34" s="1">
        <v>32</v>
      </c>
    </row>
    <row r="35" spans="1:1">
      <c r="A35" s="1">
        <v>33</v>
      </c>
    </row>
    <row r="36" spans="1:1">
      <c r="A36" s="1">
        <v>34</v>
      </c>
    </row>
    <row r="37" spans="1:1">
      <c r="A37" s="1">
        <v>35</v>
      </c>
    </row>
    <row r="38" spans="1:1">
      <c r="A38" s="1">
        <v>36</v>
      </c>
    </row>
    <row r="39" spans="1:1">
      <c r="A39" s="1">
        <v>37</v>
      </c>
    </row>
    <row r="40" spans="1:1">
      <c r="A40" s="1">
        <v>38</v>
      </c>
    </row>
    <row r="41" spans="1:1">
      <c r="A41" s="1">
        <v>39</v>
      </c>
    </row>
    <row r="42" spans="1:1">
      <c r="A42" s="1">
        <v>40</v>
      </c>
    </row>
    <row r="43" spans="1:1">
      <c r="A43" s="1">
        <v>41</v>
      </c>
    </row>
    <row r="44" spans="1:1">
      <c r="A44" s="1">
        <v>42</v>
      </c>
    </row>
    <row r="45" spans="1:1">
      <c r="A45" s="1">
        <v>43</v>
      </c>
    </row>
    <row r="46" spans="1:1">
      <c r="A46" s="1">
        <v>44</v>
      </c>
    </row>
    <row r="47" spans="1:1">
      <c r="A47" s="1">
        <v>45</v>
      </c>
    </row>
    <row r="48" spans="1:1">
      <c r="A48" s="1">
        <v>46</v>
      </c>
    </row>
    <row r="49" spans="1:1">
      <c r="A49" s="1">
        <v>47</v>
      </c>
    </row>
    <row r="50" spans="1:1">
      <c r="A50" s="1">
        <v>48</v>
      </c>
    </row>
    <row r="51" spans="1:1">
      <c r="A51" s="1">
        <v>49</v>
      </c>
    </row>
    <row r="52" spans="1:1">
      <c r="A52" s="1">
        <v>50</v>
      </c>
    </row>
    <row r="53" spans="1:1">
      <c r="A53" s="1">
        <v>51</v>
      </c>
    </row>
    <row r="54" spans="1:1">
      <c r="A54" s="1">
        <v>52</v>
      </c>
    </row>
    <row r="55" spans="1:1">
      <c r="A55" s="1">
        <v>53</v>
      </c>
    </row>
    <row r="56" spans="1:1">
      <c r="A56" s="1">
        <v>54</v>
      </c>
    </row>
    <row r="57" spans="1:1">
      <c r="A57" s="1">
        <v>55</v>
      </c>
    </row>
    <row r="58" spans="1:1">
      <c r="A58" s="1">
        <v>56</v>
      </c>
    </row>
    <row r="59" spans="1:1">
      <c r="A59" s="1">
        <v>57</v>
      </c>
    </row>
    <row r="60" spans="1:1">
      <c r="A60" s="1">
        <v>58</v>
      </c>
    </row>
    <row r="61" spans="1:1">
      <c r="A61" s="1">
        <v>59</v>
      </c>
    </row>
    <row r="62" spans="1:1">
      <c r="A62" s="1">
        <v>60</v>
      </c>
    </row>
    <row r="63" spans="1:1">
      <c r="A63" s="1">
        <v>61</v>
      </c>
    </row>
    <row r="64" spans="1:1">
      <c r="A64" s="1">
        <v>62</v>
      </c>
    </row>
    <row r="65" spans="1:1">
      <c r="A65" s="1">
        <v>63</v>
      </c>
    </row>
    <row r="66" spans="1:1">
      <c r="A66" s="1">
        <v>64</v>
      </c>
    </row>
    <row r="67" spans="1:1">
      <c r="A67" s="1">
        <v>65</v>
      </c>
    </row>
    <row r="68" spans="1:1">
      <c r="A68" s="1">
        <v>66</v>
      </c>
    </row>
    <row r="69" spans="1:1">
      <c r="A69" s="1">
        <v>67</v>
      </c>
    </row>
    <row r="70" spans="1:1">
      <c r="A70" s="1">
        <v>68</v>
      </c>
    </row>
    <row r="71" spans="1:1">
      <c r="A71" s="1">
        <v>69</v>
      </c>
    </row>
    <row r="72" spans="1:1">
      <c r="A72" s="1">
        <v>70</v>
      </c>
    </row>
    <row r="73" spans="1:1">
      <c r="A73" s="1">
        <v>71</v>
      </c>
    </row>
    <row r="74" spans="1:1">
      <c r="A74" s="1">
        <v>72</v>
      </c>
    </row>
    <row r="75" spans="1:1">
      <c r="A75" s="1">
        <v>73</v>
      </c>
    </row>
    <row r="76" spans="1:1">
      <c r="A76" s="1">
        <v>74</v>
      </c>
    </row>
    <row r="77" spans="1:1">
      <c r="A77" s="1">
        <v>75</v>
      </c>
    </row>
    <row r="78" spans="1:1">
      <c r="A78" s="1">
        <v>76</v>
      </c>
    </row>
    <row r="79" spans="1:1">
      <c r="A79" s="1">
        <v>77</v>
      </c>
    </row>
    <row r="80" spans="1:1">
      <c r="A80" s="1">
        <v>78</v>
      </c>
    </row>
    <row r="100" spans="2:15" s="1" customFormat="1">
      <c r="B100" s="3" t="s">
        <v>60</v>
      </c>
      <c r="C100" s="3">
        <f>AVERAGE(C3:C90)</f>
        <v>2</v>
      </c>
      <c r="D100" s="3"/>
      <c r="E100" s="2">
        <f t="shared" ref="E100:O100" si="0">AVERAGE(E3:E90)</f>
        <v>8.11</v>
      </c>
      <c r="F100" s="2" t="e">
        <f t="shared" si="0"/>
        <v>#DIV/0!</v>
      </c>
      <c r="G100" s="2">
        <f t="shared" si="0"/>
        <v>9.15</v>
      </c>
      <c r="H100" s="2" t="e">
        <f t="shared" si="0"/>
        <v>#DIV/0!</v>
      </c>
      <c r="I100" s="2">
        <f t="shared" si="0"/>
        <v>21.7</v>
      </c>
      <c r="J100" s="2" t="e">
        <f t="shared" si="0"/>
        <v>#DIV/0!</v>
      </c>
      <c r="K100" s="2" t="e">
        <f t="shared" si="0"/>
        <v>#DIV/0!</v>
      </c>
      <c r="L100" s="2" t="e">
        <f t="shared" si="0"/>
        <v>#DIV/0!</v>
      </c>
      <c r="M100" s="3" t="e">
        <f t="shared" si="0"/>
        <v>#DIV/0!</v>
      </c>
      <c r="N100" s="3" t="e">
        <f t="shared" si="0"/>
        <v>#DIV/0!</v>
      </c>
      <c r="O100" s="3" t="e">
        <f t="shared" si="0"/>
        <v>#DIV/0!</v>
      </c>
    </row>
    <row r="101" spans="2:15" s="1" customFormat="1">
      <c r="B101" s="3" t="s">
        <v>61</v>
      </c>
      <c r="C101" s="3">
        <f>COUNT(C3:C90)</f>
        <v>1</v>
      </c>
      <c r="D101" s="3"/>
      <c r="E101" s="2">
        <f t="shared" ref="E101:O101" si="1">COUNT(E3:E90)</f>
        <v>1</v>
      </c>
      <c r="F101" s="2">
        <f t="shared" si="1"/>
        <v>0</v>
      </c>
      <c r="G101" s="2">
        <f t="shared" si="1"/>
        <v>1</v>
      </c>
      <c r="H101" s="2">
        <f t="shared" si="1"/>
        <v>0</v>
      </c>
      <c r="I101" s="2">
        <f t="shared" si="1"/>
        <v>1</v>
      </c>
      <c r="J101" s="2">
        <f t="shared" si="1"/>
        <v>0</v>
      </c>
      <c r="K101" s="2">
        <f t="shared" si="1"/>
        <v>0</v>
      </c>
      <c r="L101" s="2">
        <f t="shared" si="1"/>
        <v>0</v>
      </c>
      <c r="M101" s="3">
        <f t="shared" si="1"/>
        <v>0</v>
      </c>
      <c r="N101" s="3">
        <f t="shared" si="1"/>
        <v>0</v>
      </c>
      <c r="O101" s="3">
        <f t="shared" si="1"/>
        <v>0</v>
      </c>
    </row>
    <row r="102" spans="2:15" s="1" customFormat="1">
      <c r="B102" s="3" t="s">
        <v>62</v>
      </c>
      <c r="C102" s="3" t="e">
        <f>STDEV(C3:C83)</f>
        <v>#DIV/0!</v>
      </c>
      <c r="D102" s="3"/>
      <c r="E102" s="2" t="e">
        <f t="shared" ref="E102:O102" si="2">STDEV(E3:E83)</f>
        <v>#DIV/0!</v>
      </c>
      <c r="F102" s="2" t="e">
        <f t="shared" si="2"/>
        <v>#DIV/0!</v>
      </c>
      <c r="G102" s="2" t="e">
        <f t="shared" si="2"/>
        <v>#DIV/0!</v>
      </c>
      <c r="H102" s="2" t="e">
        <f t="shared" si="2"/>
        <v>#DIV/0!</v>
      </c>
      <c r="I102" s="2" t="e">
        <f t="shared" si="2"/>
        <v>#DIV/0!</v>
      </c>
      <c r="J102" s="2" t="e">
        <f t="shared" si="2"/>
        <v>#DIV/0!</v>
      </c>
      <c r="K102" s="2" t="e">
        <f t="shared" si="2"/>
        <v>#DIV/0!</v>
      </c>
      <c r="L102" s="2" t="e">
        <f t="shared" si="2"/>
        <v>#DIV/0!</v>
      </c>
      <c r="M102" s="3" t="e">
        <f t="shared" si="2"/>
        <v>#DIV/0!</v>
      </c>
      <c r="N102" s="3" t="e">
        <f t="shared" si="2"/>
        <v>#DIV/0!</v>
      </c>
      <c r="O102" s="3" t="e">
        <f t="shared" si="2"/>
        <v>#DIV/0!</v>
      </c>
    </row>
  </sheetData>
  <mergeCells count="12">
    <mergeCell ref="K1:K2"/>
    <mergeCell ref="L1:L2"/>
    <mergeCell ref="M1:M2"/>
    <mergeCell ref="N1:N2"/>
    <mergeCell ref="O1:O2"/>
    <mergeCell ref="A1:A2"/>
    <mergeCell ref="I1:J1"/>
    <mergeCell ref="B1:B2"/>
    <mergeCell ref="C1:C2"/>
    <mergeCell ref="D1:D2"/>
    <mergeCell ref="E1:F1"/>
    <mergeCell ref="G1:H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O102"/>
  <sheetViews>
    <sheetView workbookViewId="0">
      <selection activeCell="J16" sqref="J16"/>
    </sheetView>
  </sheetViews>
  <sheetFormatPr defaultRowHeight="12.75"/>
  <sheetData>
    <row r="1" spans="1:15" s="6" customFormat="1" ht="15" customHeight="1">
      <c r="A1" s="114" t="s">
        <v>101</v>
      </c>
      <c r="B1" s="115" t="s">
        <v>27</v>
      </c>
      <c r="C1" s="115" t="s">
        <v>48</v>
      </c>
      <c r="D1" s="115" t="s">
        <v>28</v>
      </c>
      <c r="E1" s="115" t="s">
        <v>32</v>
      </c>
      <c r="F1" s="115"/>
      <c r="G1" s="115" t="s">
        <v>45</v>
      </c>
      <c r="H1" s="115"/>
      <c r="I1" s="116" t="s">
        <v>46</v>
      </c>
      <c r="J1" s="116"/>
      <c r="K1" s="115" t="s">
        <v>49</v>
      </c>
      <c r="L1" s="115" t="s">
        <v>47</v>
      </c>
      <c r="M1" s="115" t="s">
        <v>29</v>
      </c>
      <c r="N1" s="115" t="s">
        <v>31</v>
      </c>
      <c r="O1" s="115" t="s">
        <v>30</v>
      </c>
    </row>
    <row r="2" spans="1:15" s="6" customFormat="1" ht="15">
      <c r="A2" s="114"/>
      <c r="B2" s="115"/>
      <c r="C2" s="115"/>
      <c r="D2" s="115"/>
      <c r="E2" s="9" t="s">
        <v>43</v>
      </c>
      <c r="F2" s="9" t="s">
        <v>44</v>
      </c>
      <c r="G2" s="9" t="s">
        <v>43</v>
      </c>
      <c r="H2" s="9" t="s">
        <v>44</v>
      </c>
      <c r="I2" s="10" t="s">
        <v>43</v>
      </c>
      <c r="J2" s="10" t="s">
        <v>44</v>
      </c>
      <c r="K2" s="115"/>
      <c r="L2" s="115"/>
      <c r="M2" s="115"/>
      <c r="N2" s="115"/>
      <c r="O2" s="115"/>
    </row>
    <row r="3" spans="1:15" s="1" customFormat="1">
      <c r="A3" s="1">
        <v>1</v>
      </c>
      <c r="B3" s="3">
        <v>611</v>
      </c>
      <c r="C3" s="3">
        <v>2</v>
      </c>
      <c r="D3" s="4">
        <v>39232</v>
      </c>
      <c r="E3" s="2">
        <v>8.17</v>
      </c>
      <c r="F3" s="2"/>
      <c r="G3" s="2">
        <v>7.8</v>
      </c>
      <c r="H3" s="2"/>
      <c r="I3" s="7">
        <v>23.8</v>
      </c>
      <c r="J3" s="7"/>
      <c r="K3" s="2"/>
      <c r="L3" s="2"/>
      <c r="M3" s="22"/>
      <c r="N3" s="22"/>
      <c r="O3" s="22">
        <v>150.435</v>
      </c>
    </row>
    <row r="4" spans="1:15" s="1" customFormat="1">
      <c r="A4" s="1">
        <v>2</v>
      </c>
      <c r="B4" s="3"/>
      <c r="C4" s="3"/>
      <c r="D4" s="4"/>
      <c r="E4" s="2"/>
      <c r="F4" s="2"/>
      <c r="G4" s="2"/>
      <c r="H4" s="2"/>
      <c r="I4" s="7"/>
      <c r="J4" s="7"/>
      <c r="K4" s="2"/>
      <c r="L4" s="2"/>
      <c r="M4" s="22"/>
      <c r="N4" s="22"/>
      <c r="O4" s="22"/>
    </row>
    <row r="5" spans="1:15" s="1" customFormat="1">
      <c r="A5" s="1">
        <v>3</v>
      </c>
      <c r="B5" s="3"/>
      <c r="C5" s="3"/>
      <c r="D5" s="4"/>
      <c r="E5" s="2"/>
      <c r="F5" s="2"/>
      <c r="G5" s="2"/>
      <c r="H5" s="2"/>
      <c r="I5" s="7"/>
      <c r="J5" s="7"/>
      <c r="K5" s="2"/>
      <c r="L5" s="2"/>
      <c r="M5" s="22"/>
      <c r="N5" s="22"/>
      <c r="O5" s="22"/>
    </row>
    <row r="6" spans="1:15" s="1" customFormat="1">
      <c r="A6" s="1">
        <v>4</v>
      </c>
      <c r="B6" s="3"/>
      <c r="C6" s="3"/>
      <c r="D6" s="4"/>
      <c r="E6" s="2"/>
      <c r="F6" s="2"/>
      <c r="G6" s="2"/>
      <c r="H6" s="2"/>
      <c r="I6" s="7"/>
      <c r="J6" s="7"/>
      <c r="K6" s="2"/>
      <c r="L6" s="2"/>
      <c r="M6" s="22"/>
      <c r="N6" s="22"/>
      <c r="O6" s="22"/>
    </row>
    <row r="7" spans="1:15" s="1" customFormat="1">
      <c r="A7" s="1">
        <v>5</v>
      </c>
      <c r="B7" s="3"/>
      <c r="C7" s="3"/>
      <c r="D7" s="4"/>
      <c r="E7" s="2"/>
      <c r="F7" s="2"/>
      <c r="G7" s="2"/>
      <c r="H7" s="2"/>
      <c r="I7" s="7"/>
      <c r="J7" s="7"/>
      <c r="K7" s="2"/>
      <c r="L7" s="2"/>
      <c r="M7" s="22"/>
      <c r="N7" s="22"/>
      <c r="O7" s="22"/>
    </row>
    <row r="8" spans="1:15" s="1" customFormat="1">
      <c r="A8" s="1">
        <v>6</v>
      </c>
      <c r="B8" s="3"/>
      <c r="C8" s="3"/>
      <c r="D8" s="4"/>
      <c r="E8" s="2"/>
      <c r="F8" s="2"/>
      <c r="G8" s="2"/>
      <c r="H8" s="2"/>
      <c r="I8" s="7"/>
      <c r="J8" s="7"/>
      <c r="K8" s="2"/>
      <c r="L8" s="2"/>
      <c r="M8" s="22"/>
      <c r="N8" s="22"/>
      <c r="O8" s="22"/>
    </row>
    <row r="9" spans="1:15" s="1" customFormat="1">
      <c r="A9" s="1">
        <v>7</v>
      </c>
      <c r="B9" s="3"/>
      <c r="C9" s="3"/>
      <c r="D9" s="4"/>
      <c r="E9" s="2"/>
      <c r="F9" s="2"/>
      <c r="G9" s="2"/>
      <c r="H9" s="2"/>
      <c r="I9" s="7"/>
      <c r="J9" s="7"/>
      <c r="K9" s="2"/>
      <c r="L9" s="2"/>
      <c r="M9" s="22"/>
      <c r="N9" s="22"/>
      <c r="O9" s="22"/>
    </row>
    <row r="10" spans="1:15" s="1" customFormat="1">
      <c r="A10" s="1">
        <v>8</v>
      </c>
      <c r="B10" s="3"/>
      <c r="C10" s="3"/>
      <c r="D10" s="4"/>
      <c r="E10" s="2"/>
      <c r="F10" s="2"/>
      <c r="G10" s="2"/>
      <c r="H10" s="2"/>
      <c r="I10" s="7"/>
      <c r="J10" s="7"/>
      <c r="K10" s="2"/>
      <c r="L10" s="2"/>
      <c r="M10" s="22"/>
      <c r="N10" s="22"/>
      <c r="O10" s="22"/>
    </row>
    <row r="11" spans="1:15" s="1" customFormat="1">
      <c r="A11" s="1">
        <v>9</v>
      </c>
      <c r="B11" s="3"/>
      <c r="C11" s="3"/>
      <c r="D11" s="4"/>
      <c r="E11" s="2"/>
      <c r="F11" s="2"/>
      <c r="G11" s="2"/>
      <c r="H11" s="2"/>
      <c r="I11" s="7"/>
      <c r="J11" s="7"/>
      <c r="K11" s="2"/>
      <c r="L11" s="2"/>
      <c r="M11" s="22"/>
      <c r="N11" s="22"/>
      <c r="O11" s="22"/>
    </row>
    <row r="12" spans="1:15" s="1" customFormat="1">
      <c r="A12" s="1">
        <v>10</v>
      </c>
      <c r="B12" s="3"/>
      <c r="C12" s="3"/>
      <c r="D12" s="4"/>
      <c r="E12" s="2"/>
      <c r="F12" s="2"/>
      <c r="G12" s="2"/>
      <c r="H12" s="2"/>
      <c r="I12" s="7"/>
      <c r="J12" s="7"/>
      <c r="K12" s="2"/>
      <c r="L12" s="2"/>
      <c r="M12" s="22"/>
      <c r="N12" s="22"/>
      <c r="O12" s="22"/>
    </row>
    <row r="13" spans="1:15" s="1" customFormat="1">
      <c r="A13" s="1">
        <v>11</v>
      </c>
      <c r="B13" s="3"/>
      <c r="C13" s="3"/>
      <c r="D13" s="4"/>
      <c r="E13" s="8"/>
      <c r="F13" s="2"/>
      <c r="G13" s="2"/>
      <c r="H13" s="2"/>
      <c r="I13" s="7"/>
      <c r="J13" s="7"/>
      <c r="K13" s="2"/>
      <c r="L13" s="2"/>
      <c r="M13" s="22"/>
      <c r="N13" s="22"/>
      <c r="O13" s="22"/>
    </row>
    <row r="14" spans="1:15" s="1" customFormat="1">
      <c r="A14" s="1">
        <v>12</v>
      </c>
      <c r="B14" s="3"/>
      <c r="C14" s="3"/>
      <c r="D14" s="4"/>
      <c r="E14" s="2"/>
      <c r="F14" s="2"/>
      <c r="G14" s="2"/>
      <c r="H14" s="2"/>
      <c r="I14" s="7"/>
      <c r="J14" s="7"/>
      <c r="K14" s="2"/>
      <c r="L14" s="2"/>
      <c r="M14" s="22"/>
      <c r="N14" s="22"/>
      <c r="O14" s="22"/>
    </row>
    <row r="15" spans="1:15" s="1" customFormat="1">
      <c r="A15" s="1">
        <v>13</v>
      </c>
      <c r="B15" s="3"/>
      <c r="C15" s="3"/>
      <c r="D15" s="4"/>
      <c r="E15" s="2"/>
      <c r="F15" s="2"/>
      <c r="G15" s="2"/>
      <c r="H15" s="2"/>
      <c r="I15" s="7"/>
      <c r="J15" s="7"/>
      <c r="K15" s="2"/>
      <c r="L15" s="2"/>
      <c r="M15" s="22"/>
      <c r="N15" s="22"/>
      <c r="O15" s="22"/>
    </row>
    <row r="16" spans="1:15">
      <c r="A16" s="1">
        <v>14</v>
      </c>
    </row>
    <row r="17" spans="1:1">
      <c r="A17" s="1">
        <v>15</v>
      </c>
    </row>
    <row r="18" spans="1:1">
      <c r="A18" s="1">
        <v>16</v>
      </c>
    </row>
    <row r="19" spans="1:1">
      <c r="A19" s="1">
        <v>17</v>
      </c>
    </row>
    <row r="20" spans="1:1">
      <c r="A20" s="1">
        <v>18</v>
      </c>
    </row>
    <row r="21" spans="1:1">
      <c r="A21" s="1">
        <v>19</v>
      </c>
    </row>
    <row r="22" spans="1:1">
      <c r="A22" s="1">
        <v>20</v>
      </c>
    </row>
    <row r="23" spans="1:1">
      <c r="A23" s="1">
        <v>21</v>
      </c>
    </row>
    <row r="24" spans="1:1">
      <c r="A24" s="1">
        <v>22</v>
      </c>
    </row>
    <row r="25" spans="1:1">
      <c r="A25" s="1">
        <v>23</v>
      </c>
    </row>
    <row r="26" spans="1:1">
      <c r="A26" s="1">
        <v>24</v>
      </c>
    </row>
    <row r="27" spans="1:1">
      <c r="A27" s="1">
        <v>25</v>
      </c>
    </row>
    <row r="28" spans="1:1">
      <c r="A28" s="1">
        <v>26</v>
      </c>
    </row>
    <row r="29" spans="1:1">
      <c r="A29" s="1">
        <v>27</v>
      </c>
    </row>
    <row r="30" spans="1:1">
      <c r="A30" s="1">
        <v>28</v>
      </c>
    </row>
    <row r="31" spans="1:1">
      <c r="A31" s="1">
        <v>29</v>
      </c>
    </row>
    <row r="32" spans="1:1">
      <c r="A32" s="1">
        <v>30</v>
      </c>
    </row>
    <row r="33" spans="1:1">
      <c r="A33" s="1">
        <v>31</v>
      </c>
    </row>
    <row r="34" spans="1:1">
      <c r="A34" s="1">
        <v>32</v>
      </c>
    </row>
    <row r="35" spans="1:1">
      <c r="A35" s="1">
        <v>33</v>
      </c>
    </row>
    <row r="36" spans="1:1">
      <c r="A36" s="1">
        <v>34</v>
      </c>
    </row>
    <row r="37" spans="1:1">
      <c r="A37" s="1">
        <v>35</v>
      </c>
    </row>
    <row r="38" spans="1:1">
      <c r="A38" s="1">
        <v>36</v>
      </c>
    </row>
    <row r="39" spans="1:1">
      <c r="A39" s="1">
        <v>37</v>
      </c>
    </row>
    <row r="40" spans="1:1">
      <c r="A40" s="1">
        <v>38</v>
      </c>
    </row>
    <row r="41" spans="1:1">
      <c r="A41" s="1">
        <v>39</v>
      </c>
    </row>
    <row r="42" spans="1:1">
      <c r="A42" s="1">
        <v>40</v>
      </c>
    </row>
    <row r="43" spans="1:1">
      <c r="A43" s="1">
        <v>41</v>
      </c>
    </row>
    <row r="44" spans="1:1">
      <c r="A44" s="1">
        <v>42</v>
      </c>
    </row>
    <row r="45" spans="1:1">
      <c r="A45" s="1">
        <v>43</v>
      </c>
    </row>
    <row r="46" spans="1:1">
      <c r="A46" s="1">
        <v>44</v>
      </c>
    </row>
    <row r="47" spans="1:1">
      <c r="A47" s="1">
        <v>45</v>
      </c>
    </row>
    <row r="48" spans="1:1">
      <c r="A48" s="1">
        <v>46</v>
      </c>
    </row>
    <row r="49" spans="1:1">
      <c r="A49" s="1">
        <v>47</v>
      </c>
    </row>
    <row r="50" spans="1:1">
      <c r="A50" s="1">
        <v>48</v>
      </c>
    </row>
    <row r="51" spans="1:1">
      <c r="A51" s="1">
        <v>49</v>
      </c>
    </row>
    <row r="52" spans="1:1">
      <c r="A52" s="1">
        <v>50</v>
      </c>
    </row>
    <row r="53" spans="1:1">
      <c r="A53" s="1">
        <v>51</v>
      </c>
    </row>
    <row r="54" spans="1:1">
      <c r="A54" s="1">
        <v>52</v>
      </c>
    </row>
    <row r="55" spans="1:1">
      <c r="A55" s="1">
        <v>53</v>
      </c>
    </row>
    <row r="56" spans="1:1">
      <c r="A56" s="1">
        <v>54</v>
      </c>
    </row>
    <row r="57" spans="1:1">
      <c r="A57" s="1">
        <v>55</v>
      </c>
    </row>
    <row r="58" spans="1:1">
      <c r="A58" s="1">
        <v>56</v>
      </c>
    </row>
    <row r="59" spans="1:1">
      <c r="A59" s="1">
        <v>57</v>
      </c>
    </row>
    <row r="60" spans="1:1">
      <c r="A60" s="1">
        <v>58</v>
      </c>
    </row>
    <row r="61" spans="1:1">
      <c r="A61" s="1">
        <v>59</v>
      </c>
    </row>
    <row r="62" spans="1:1">
      <c r="A62" s="1">
        <v>60</v>
      </c>
    </row>
    <row r="63" spans="1:1">
      <c r="A63" s="1">
        <v>61</v>
      </c>
    </row>
    <row r="64" spans="1:1">
      <c r="A64" s="1">
        <v>62</v>
      </c>
    </row>
    <row r="65" spans="1:1">
      <c r="A65" s="1">
        <v>63</v>
      </c>
    </row>
    <row r="66" spans="1:1">
      <c r="A66" s="1">
        <v>64</v>
      </c>
    </row>
    <row r="67" spans="1:1">
      <c r="A67" s="1">
        <v>65</v>
      </c>
    </row>
    <row r="68" spans="1:1">
      <c r="A68" s="1">
        <v>66</v>
      </c>
    </row>
    <row r="69" spans="1:1">
      <c r="A69" s="1">
        <v>67</v>
      </c>
    </row>
    <row r="70" spans="1:1">
      <c r="A70" s="1">
        <v>68</v>
      </c>
    </row>
    <row r="71" spans="1:1">
      <c r="A71" s="1">
        <v>69</v>
      </c>
    </row>
    <row r="72" spans="1:1">
      <c r="A72" s="1">
        <v>70</v>
      </c>
    </row>
    <row r="73" spans="1:1">
      <c r="A73" s="1">
        <v>71</v>
      </c>
    </row>
    <row r="74" spans="1:1">
      <c r="A74" s="1">
        <v>72</v>
      </c>
    </row>
    <row r="75" spans="1:1">
      <c r="A75" s="1">
        <v>73</v>
      </c>
    </row>
    <row r="76" spans="1:1">
      <c r="A76" s="1">
        <v>74</v>
      </c>
    </row>
    <row r="77" spans="1:1">
      <c r="A77" s="1">
        <v>75</v>
      </c>
    </row>
    <row r="78" spans="1:1">
      <c r="A78" s="1">
        <v>76</v>
      </c>
    </row>
    <row r="79" spans="1:1">
      <c r="A79" s="1">
        <v>77</v>
      </c>
    </row>
    <row r="80" spans="1:1">
      <c r="A80" s="1">
        <v>78</v>
      </c>
    </row>
    <row r="100" spans="2:15" s="1" customFormat="1">
      <c r="B100" s="3" t="s">
        <v>60</v>
      </c>
      <c r="C100" s="3">
        <f>AVERAGE(C3:C90)</f>
        <v>2</v>
      </c>
      <c r="D100" s="3"/>
      <c r="E100" s="2">
        <f t="shared" ref="E100:O100" si="0">AVERAGE(E3:E90)</f>
        <v>8.17</v>
      </c>
      <c r="F100" s="2" t="e">
        <f t="shared" si="0"/>
        <v>#DIV/0!</v>
      </c>
      <c r="G100" s="2">
        <f t="shared" si="0"/>
        <v>7.8</v>
      </c>
      <c r="H100" s="2" t="e">
        <f t="shared" si="0"/>
        <v>#DIV/0!</v>
      </c>
      <c r="I100" s="2">
        <f t="shared" si="0"/>
        <v>23.8</v>
      </c>
      <c r="J100" s="2" t="e">
        <f t="shared" si="0"/>
        <v>#DIV/0!</v>
      </c>
      <c r="K100" s="2" t="e">
        <f t="shared" si="0"/>
        <v>#DIV/0!</v>
      </c>
      <c r="L100" s="2" t="e">
        <f t="shared" si="0"/>
        <v>#DIV/0!</v>
      </c>
      <c r="M100" s="3" t="e">
        <f t="shared" si="0"/>
        <v>#DIV/0!</v>
      </c>
      <c r="N100" s="3" t="e">
        <f t="shared" si="0"/>
        <v>#DIV/0!</v>
      </c>
      <c r="O100" s="3">
        <f t="shared" si="0"/>
        <v>150.435</v>
      </c>
    </row>
    <row r="101" spans="2:15" s="1" customFormat="1">
      <c r="B101" s="3" t="s">
        <v>61</v>
      </c>
      <c r="C101" s="3">
        <f>COUNT(C3:C90)</f>
        <v>1</v>
      </c>
      <c r="D101" s="3"/>
      <c r="E101" s="2">
        <f t="shared" ref="E101:O101" si="1">COUNT(E3:E90)</f>
        <v>1</v>
      </c>
      <c r="F101" s="2">
        <f t="shared" si="1"/>
        <v>0</v>
      </c>
      <c r="G101" s="2">
        <f t="shared" si="1"/>
        <v>1</v>
      </c>
      <c r="H101" s="2">
        <f t="shared" si="1"/>
        <v>0</v>
      </c>
      <c r="I101" s="2">
        <f t="shared" si="1"/>
        <v>1</v>
      </c>
      <c r="J101" s="2">
        <f t="shared" si="1"/>
        <v>0</v>
      </c>
      <c r="K101" s="2">
        <f t="shared" si="1"/>
        <v>0</v>
      </c>
      <c r="L101" s="2">
        <f t="shared" si="1"/>
        <v>0</v>
      </c>
      <c r="M101" s="3">
        <f t="shared" si="1"/>
        <v>0</v>
      </c>
      <c r="N101" s="3">
        <f t="shared" si="1"/>
        <v>0</v>
      </c>
      <c r="O101" s="3">
        <f t="shared" si="1"/>
        <v>1</v>
      </c>
    </row>
    <row r="102" spans="2:15" s="1" customFormat="1">
      <c r="B102" s="3" t="s">
        <v>62</v>
      </c>
      <c r="C102" s="3" t="e">
        <f>STDEV(C3:C83)</f>
        <v>#DIV/0!</v>
      </c>
      <c r="D102" s="3"/>
      <c r="E102" s="2" t="e">
        <f t="shared" ref="E102:O102" si="2">STDEV(E3:E83)</f>
        <v>#DIV/0!</v>
      </c>
      <c r="F102" s="2" t="e">
        <f t="shared" si="2"/>
        <v>#DIV/0!</v>
      </c>
      <c r="G102" s="2" t="e">
        <f t="shared" si="2"/>
        <v>#DIV/0!</v>
      </c>
      <c r="H102" s="2" t="e">
        <f t="shared" si="2"/>
        <v>#DIV/0!</v>
      </c>
      <c r="I102" s="2" t="e">
        <f t="shared" si="2"/>
        <v>#DIV/0!</v>
      </c>
      <c r="J102" s="2" t="e">
        <f t="shared" si="2"/>
        <v>#DIV/0!</v>
      </c>
      <c r="K102" s="2" t="e">
        <f t="shared" si="2"/>
        <v>#DIV/0!</v>
      </c>
      <c r="L102" s="2" t="e">
        <f t="shared" si="2"/>
        <v>#DIV/0!</v>
      </c>
      <c r="M102" s="3" t="e">
        <f t="shared" si="2"/>
        <v>#DIV/0!</v>
      </c>
      <c r="N102" s="3" t="e">
        <f t="shared" si="2"/>
        <v>#DIV/0!</v>
      </c>
      <c r="O102" s="3" t="e">
        <f t="shared" si="2"/>
        <v>#DIV/0!</v>
      </c>
    </row>
  </sheetData>
  <mergeCells count="12">
    <mergeCell ref="K1:K2"/>
    <mergeCell ref="L1:L2"/>
    <mergeCell ref="M1:M2"/>
    <mergeCell ref="N1:N2"/>
    <mergeCell ref="O1:O2"/>
    <mergeCell ref="A1:A2"/>
    <mergeCell ref="I1:J1"/>
    <mergeCell ref="B1:B2"/>
    <mergeCell ref="C1:C2"/>
    <mergeCell ref="D1:D2"/>
    <mergeCell ref="E1:F1"/>
    <mergeCell ref="G1:H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P102"/>
  <sheetViews>
    <sheetView topLeftCell="A70" workbookViewId="0">
      <selection activeCell="J16" sqref="J16"/>
    </sheetView>
  </sheetViews>
  <sheetFormatPr defaultRowHeight="12.75"/>
  <sheetData>
    <row r="1" spans="1:15" s="6" customFormat="1" ht="15" customHeight="1">
      <c r="A1" s="114" t="s">
        <v>101</v>
      </c>
      <c r="B1" s="115" t="s">
        <v>27</v>
      </c>
      <c r="C1" s="115" t="s">
        <v>48</v>
      </c>
      <c r="D1" s="115" t="s">
        <v>28</v>
      </c>
      <c r="E1" s="115" t="s">
        <v>32</v>
      </c>
      <c r="F1" s="115"/>
      <c r="G1" s="115" t="s">
        <v>45</v>
      </c>
      <c r="H1" s="115"/>
      <c r="I1" s="116" t="s">
        <v>46</v>
      </c>
      <c r="J1" s="116"/>
      <c r="K1" s="115" t="s">
        <v>49</v>
      </c>
      <c r="L1" s="115" t="s">
        <v>47</v>
      </c>
      <c r="M1" s="115" t="s">
        <v>29</v>
      </c>
      <c r="N1" s="115" t="s">
        <v>31</v>
      </c>
      <c r="O1" s="115" t="s">
        <v>30</v>
      </c>
    </row>
    <row r="2" spans="1:15" s="6" customFormat="1" ht="15">
      <c r="A2" s="114"/>
      <c r="B2" s="115"/>
      <c r="C2" s="115"/>
      <c r="D2" s="115"/>
      <c r="E2" s="9" t="s">
        <v>43</v>
      </c>
      <c r="F2" s="9" t="s">
        <v>44</v>
      </c>
      <c r="G2" s="9" t="s">
        <v>43</v>
      </c>
      <c r="H2" s="9" t="s">
        <v>44</v>
      </c>
      <c r="I2" s="10" t="s">
        <v>43</v>
      </c>
      <c r="J2" s="10" t="s">
        <v>44</v>
      </c>
      <c r="K2" s="115"/>
      <c r="L2" s="115"/>
      <c r="M2" s="115"/>
      <c r="N2" s="115"/>
      <c r="O2" s="115"/>
    </row>
    <row r="3" spans="1:15" s="1" customFormat="1">
      <c r="A3" s="1">
        <v>1</v>
      </c>
      <c r="B3" s="3">
        <v>695</v>
      </c>
      <c r="C3" s="3">
        <v>2</v>
      </c>
      <c r="D3" s="4">
        <v>39316</v>
      </c>
      <c r="E3" s="2">
        <v>7.58</v>
      </c>
      <c r="F3" s="2">
        <v>9.02</v>
      </c>
      <c r="G3" s="2">
        <v>6.8</v>
      </c>
      <c r="H3" s="2">
        <v>1.45</v>
      </c>
      <c r="I3" s="7">
        <v>24.03</v>
      </c>
      <c r="J3" s="7">
        <v>22.5</v>
      </c>
      <c r="K3" s="2">
        <v>0.04</v>
      </c>
      <c r="L3" s="2">
        <v>0.97</v>
      </c>
      <c r="M3" s="22"/>
      <c r="N3" s="22"/>
      <c r="O3" s="22">
        <v>160.839</v>
      </c>
    </row>
    <row r="4" spans="1:15" s="1" customFormat="1">
      <c r="A4" s="1">
        <v>2</v>
      </c>
      <c r="B4" s="3">
        <v>716</v>
      </c>
      <c r="C4" s="3">
        <v>2</v>
      </c>
      <c r="D4" s="4">
        <v>39337</v>
      </c>
      <c r="E4" s="2">
        <v>7.69</v>
      </c>
      <c r="F4" s="2">
        <v>7.64</v>
      </c>
      <c r="G4" s="2">
        <v>6.62</v>
      </c>
      <c r="H4" s="2">
        <v>2.14</v>
      </c>
      <c r="I4" s="7">
        <v>24.7</v>
      </c>
      <c r="J4" s="7">
        <v>22.3</v>
      </c>
      <c r="K4" s="2">
        <v>0.04</v>
      </c>
      <c r="L4" s="2">
        <v>0.71</v>
      </c>
      <c r="M4" s="22"/>
      <c r="N4" s="22"/>
      <c r="O4" s="22">
        <v>165.464</v>
      </c>
    </row>
    <row r="5" spans="1:15" s="1" customFormat="1">
      <c r="A5" s="1">
        <v>3</v>
      </c>
      <c r="B5" s="3">
        <v>805</v>
      </c>
      <c r="C5" s="3">
        <v>2</v>
      </c>
      <c r="D5" s="4">
        <v>39426</v>
      </c>
      <c r="E5" s="2">
        <v>8</v>
      </c>
      <c r="F5" s="2">
        <v>8.25</v>
      </c>
      <c r="G5" s="2">
        <v>8.19</v>
      </c>
      <c r="H5" s="2">
        <v>1.62</v>
      </c>
      <c r="I5" s="7">
        <v>22.2</v>
      </c>
      <c r="J5" s="7">
        <v>22.8</v>
      </c>
      <c r="K5" s="2"/>
      <c r="L5" s="2"/>
      <c r="M5" s="22"/>
      <c r="N5" s="22"/>
      <c r="O5" s="22"/>
    </row>
    <row r="6" spans="1:15" s="1" customFormat="1">
      <c r="A6" s="1">
        <v>4</v>
      </c>
      <c r="B6" s="3">
        <v>807</v>
      </c>
      <c r="C6" s="3">
        <v>2</v>
      </c>
      <c r="D6" s="4">
        <v>39428</v>
      </c>
      <c r="E6" s="2">
        <v>8.14</v>
      </c>
      <c r="F6" s="2">
        <v>8.4600000000000009</v>
      </c>
      <c r="G6" s="2">
        <v>7.77</v>
      </c>
      <c r="H6" s="2">
        <v>1.55</v>
      </c>
      <c r="I6" s="7">
        <v>21.8</v>
      </c>
      <c r="J6" s="7">
        <v>22.7</v>
      </c>
      <c r="K6" s="2"/>
      <c r="L6" s="2"/>
      <c r="M6" s="22"/>
      <c r="N6" s="22"/>
      <c r="O6" s="22"/>
    </row>
    <row r="7" spans="1:15" s="1" customFormat="1">
      <c r="A7" s="1">
        <v>5</v>
      </c>
      <c r="B7" s="3">
        <v>813</v>
      </c>
      <c r="C7" s="3">
        <v>2</v>
      </c>
      <c r="D7" s="4">
        <v>39434</v>
      </c>
      <c r="E7" s="2">
        <v>7.84</v>
      </c>
      <c r="F7" s="2">
        <v>8.8800000000000008</v>
      </c>
      <c r="G7" s="2">
        <v>8.5500000000000007</v>
      </c>
      <c r="H7" s="2">
        <v>1.34</v>
      </c>
      <c r="I7" s="7">
        <v>21.8</v>
      </c>
      <c r="J7" s="7">
        <v>23.5</v>
      </c>
      <c r="K7" s="2"/>
      <c r="L7" s="2"/>
      <c r="M7" s="22"/>
      <c r="N7" s="22"/>
      <c r="O7" s="22"/>
    </row>
    <row r="8" spans="1:15" s="1" customFormat="1">
      <c r="A8" s="1">
        <v>6</v>
      </c>
      <c r="B8" s="3">
        <v>842</v>
      </c>
      <c r="C8" s="3">
        <v>2</v>
      </c>
      <c r="D8" s="4">
        <v>39463</v>
      </c>
      <c r="E8" s="2">
        <v>7.79</v>
      </c>
      <c r="F8" s="2">
        <v>8.59</v>
      </c>
      <c r="G8" s="2">
        <v>12.59</v>
      </c>
      <c r="H8" s="2">
        <v>2.79</v>
      </c>
      <c r="I8" s="7">
        <v>22.1</v>
      </c>
      <c r="J8" s="7">
        <v>24.7</v>
      </c>
      <c r="K8" s="2">
        <v>0.03</v>
      </c>
      <c r="L8" s="2">
        <v>0.83</v>
      </c>
      <c r="M8" s="22"/>
      <c r="N8" s="22"/>
      <c r="O8" s="22">
        <v>150.708</v>
      </c>
    </row>
    <row r="9" spans="1:15" s="1" customFormat="1">
      <c r="A9" s="1">
        <v>7</v>
      </c>
      <c r="B9" s="3"/>
      <c r="C9" s="3"/>
      <c r="D9" s="4"/>
      <c r="E9" s="2"/>
      <c r="F9" s="2"/>
      <c r="G9" s="2"/>
      <c r="H9" s="2"/>
      <c r="I9" s="7"/>
      <c r="J9" s="7"/>
      <c r="K9" s="2"/>
      <c r="L9" s="2"/>
      <c r="M9" s="22"/>
      <c r="N9" s="22"/>
      <c r="O9" s="22"/>
    </row>
    <row r="10" spans="1:15" s="1" customFormat="1">
      <c r="A10" s="1">
        <v>8</v>
      </c>
      <c r="B10" s="3"/>
      <c r="C10" s="3"/>
      <c r="D10" s="4"/>
      <c r="E10" s="2"/>
      <c r="F10" s="2"/>
      <c r="G10" s="2"/>
      <c r="H10" s="2"/>
      <c r="I10" s="7"/>
      <c r="J10" s="7"/>
      <c r="K10" s="2"/>
      <c r="L10" s="2"/>
      <c r="M10" s="22"/>
      <c r="N10" s="22"/>
      <c r="O10" s="22"/>
    </row>
    <row r="11" spans="1:15" s="1" customFormat="1">
      <c r="A11" s="1">
        <v>9</v>
      </c>
      <c r="B11" s="3"/>
      <c r="C11" s="3"/>
      <c r="D11" s="4"/>
      <c r="E11" s="2"/>
      <c r="F11" s="2"/>
      <c r="G11" s="2"/>
      <c r="H11" s="2"/>
      <c r="I11" s="7"/>
      <c r="J11" s="7"/>
      <c r="K11" s="2"/>
      <c r="L11" s="2"/>
      <c r="M11" s="22"/>
      <c r="N11" s="22"/>
      <c r="O11" s="22"/>
    </row>
    <row r="12" spans="1:15" s="1" customFormat="1">
      <c r="A12" s="1">
        <v>10</v>
      </c>
      <c r="B12" s="3"/>
      <c r="C12" s="3"/>
      <c r="D12" s="4"/>
      <c r="E12" s="2"/>
      <c r="F12" s="2"/>
      <c r="G12" s="2"/>
      <c r="H12" s="2"/>
      <c r="I12" s="7"/>
      <c r="J12" s="7"/>
      <c r="K12" s="2"/>
      <c r="L12" s="2"/>
      <c r="M12" s="22"/>
      <c r="N12" s="22"/>
      <c r="O12" s="22"/>
    </row>
    <row r="13" spans="1:15" s="1" customFormat="1">
      <c r="A13" s="1">
        <v>11</v>
      </c>
      <c r="B13" s="3"/>
      <c r="C13" s="3"/>
      <c r="D13" s="4"/>
      <c r="E13" s="2"/>
      <c r="F13" s="2"/>
      <c r="G13" s="2"/>
      <c r="H13" s="2"/>
      <c r="I13" s="7"/>
      <c r="J13" s="7"/>
      <c r="K13" s="2"/>
      <c r="L13" s="2"/>
      <c r="M13" s="22"/>
      <c r="N13" s="22"/>
      <c r="O13" s="22"/>
    </row>
    <row r="14" spans="1:15" s="1" customFormat="1">
      <c r="A14" s="1">
        <v>12</v>
      </c>
      <c r="B14" s="3"/>
      <c r="C14" s="3"/>
      <c r="D14" s="4"/>
      <c r="E14" s="2"/>
      <c r="F14" s="2"/>
      <c r="G14" s="2"/>
      <c r="H14" s="2"/>
      <c r="I14" s="7"/>
      <c r="J14" s="7"/>
      <c r="K14" s="2"/>
      <c r="L14" s="2"/>
      <c r="M14" s="22"/>
      <c r="N14" s="22"/>
      <c r="O14" s="22"/>
    </row>
    <row r="15" spans="1:15" s="1" customFormat="1">
      <c r="A15" s="1">
        <v>13</v>
      </c>
      <c r="B15" s="3"/>
      <c r="C15" s="3"/>
      <c r="D15" s="4"/>
      <c r="E15" s="2"/>
      <c r="F15" s="2"/>
      <c r="G15" s="2"/>
      <c r="H15" s="2"/>
      <c r="I15" s="7"/>
      <c r="J15" s="7"/>
      <c r="K15" s="2"/>
      <c r="L15" s="2"/>
      <c r="M15" s="22"/>
      <c r="N15" s="22"/>
      <c r="O15" s="22"/>
    </row>
    <row r="16" spans="1:15" s="1" customFormat="1">
      <c r="A16" s="1">
        <v>14</v>
      </c>
      <c r="B16" s="3"/>
      <c r="C16" s="3"/>
      <c r="D16" s="4"/>
      <c r="E16" s="2"/>
      <c r="F16" s="2"/>
      <c r="G16" s="2"/>
      <c r="H16" s="2"/>
      <c r="I16" s="7"/>
      <c r="J16" s="7"/>
      <c r="K16" s="2"/>
      <c r="L16" s="2"/>
      <c r="M16" s="22"/>
      <c r="N16" s="22"/>
      <c r="O16" s="22"/>
    </row>
    <row r="17" spans="1:16" s="1" customFormat="1">
      <c r="A17" s="1">
        <v>15</v>
      </c>
      <c r="B17" s="3"/>
      <c r="C17" s="3"/>
      <c r="D17" s="4"/>
      <c r="E17" s="2"/>
      <c r="F17" s="2"/>
      <c r="G17" s="2"/>
      <c r="H17" s="2"/>
      <c r="I17" s="7"/>
      <c r="J17" s="7"/>
      <c r="K17" s="2"/>
      <c r="L17" s="2"/>
      <c r="M17" s="22"/>
      <c r="N17" s="22"/>
      <c r="O17" s="22"/>
    </row>
    <row r="18" spans="1:16" s="1" customFormat="1">
      <c r="A18" s="1">
        <v>16</v>
      </c>
      <c r="B18" s="3"/>
      <c r="C18" s="3"/>
      <c r="D18" s="4"/>
      <c r="E18" s="2"/>
      <c r="F18" s="2"/>
      <c r="G18" s="2"/>
      <c r="H18" s="2"/>
      <c r="I18" s="7"/>
      <c r="J18" s="7"/>
      <c r="K18" s="2"/>
      <c r="L18" s="2"/>
      <c r="M18" s="22"/>
      <c r="N18" s="22"/>
      <c r="O18" s="22"/>
    </row>
    <row r="19" spans="1:16" s="1" customFormat="1">
      <c r="A19" s="1">
        <v>17</v>
      </c>
      <c r="B19" s="3"/>
      <c r="C19" s="3"/>
      <c r="D19" s="4"/>
      <c r="E19" s="2"/>
      <c r="F19" s="2"/>
      <c r="G19" s="2"/>
      <c r="H19" s="2"/>
      <c r="I19" s="7"/>
      <c r="J19" s="7"/>
      <c r="K19" s="2"/>
      <c r="L19" s="2"/>
      <c r="M19" s="22"/>
      <c r="N19" s="22"/>
      <c r="O19" s="22"/>
    </row>
    <row r="20" spans="1:16" s="1" customFormat="1">
      <c r="A20" s="1">
        <v>18</v>
      </c>
      <c r="B20" s="3"/>
      <c r="C20" s="3"/>
      <c r="D20" s="4"/>
      <c r="E20" s="2"/>
      <c r="F20" s="2"/>
      <c r="G20" s="2"/>
      <c r="H20" s="2"/>
      <c r="I20" s="7"/>
      <c r="J20" s="7"/>
      <c r="K20" s="2"/>
      <c r="L20" s="2"/>
      <c r="M20" s="22"/>
      <c r="N20" s="22"/>
      <c r="O20" s="22"/>
    </row>
    <row r="21" spans="1:16" s="1" customFormat="1">
      <c r="A21" s="1">
        <v>19</v>
      </c>
      <c r="B21" s="3"/>
      <c r="C21" s="3"/>
      <c r="D21" s="4"/>
      <c r="E21" s="2"/>
      <c r="F21" s="2"/>
      <c r="G21" s="2"/>
      <c r="H21" s="2"/>
      <c r="I21" s="7"/>
      <c r="J21" s="7"/>
      <c r="K21" s="2"/>
      <c r="L21" s="2"/>
      <c r="M21" s="22"/>
      <c r="N21" s="22"/>
      <c r="O21" s="22"/>
      <c r="P21" s="2"/>
    </row>
    <row r="22" spans="1:16" s="1" customFormat="1">
      <c r="A22" s="1">
        <v>20</v>
      </c>
      <c r="B22" s="3"/>
      <c r="C22" s="3"/>
      <c r="D22" s="4"/>
      <c r="E22" s="2"/>
      <c r="F22" s="2"/>
      <c r="G22" s="2"/>
      <c r="H22" s="2"/>
      <c r="I22" s="7"/>
      <c r="J22" s="7"/>
      <c r="K22" s="2"/>
      <c r="L22" s="2"/>
      <c r="M22" s="22"/>
      <c r="N22" s="22"/>
      <c r="O22" s="22"/>
    </row>
    <row r="23" spans="1:16" s="1" customFormat="1">
      <c r="A23" s="1">
        <v>21</v>
      </c>
      <c r="B23" s="3"/>
      <c r="C23" s="3"/>
      <c r="D23" s="4"/>
      <c r="E23" s="2"/>
      <c r="F23" s="2"/>
      <c r="G23" s="2"/>
      <c r="H23" s="2"/>
      <c r="I23" s="7"/>
      <c r="J23" s="7"/>
      <c r="K23" s="2"/>
      <c r="L23" s="2"/>
      <c r="M23" s="22"/>
      <c r="N23" s="22"/>
      <c r="O23" s="22"/>
    </row>
    <row r="24" spans="1:16" s="1" customFormat="1">
      <c r="A24" s="1">
        <v>22</v>
      </c>
      <c r="B24" s="3"/>
      <c r="C24" s="3"/>
      <c r="D24" s="4"/>
      <c r="E24" s="2"/>
      <c r="F24" s="2"/>
      <c r="G24" s="2"/>
      <c r="H24" s="2"/>
      <c r="I24" s="7"/>
      <c r="J24" s="7"/>
      <c r="K24" s="2"/>
      <c r="L24" s="2"/>
      <c r="M24" s="22"/>
      <c r="N24" s="22"/>
      <c r="O24" s="22"/>
    </row>
    <row r="25" spans="1:16" s="1" customFormat="1">
      <c r="A25" s="1">
        <v>23</v>
      </c>
      <c r="B25" s="3"/>
      <c r="C25" s="3"/>
      <c r="D25" s="4"/>
      <c r="E25" s="2"/>
      <c r="F25" s="2"/>
      <c r="G25" s="2"/>
      <c r="H25" s="2"/>
      <c r="I25" s="7"/>
      <c r="J25" s="7"/>
      <c r="K25" s="2"/>
      <c r="L25" s="2"/>
      <c r="M25" s="22"/>
      <c r="N25" s="22"/>
      <c r="O25" s="22"/>
    </row>
    <row r="26" spans="1:16" s="1" customFormat="1">
      <c r="A26" s="1">
        <v>24</v>
      </c>
      <c r="B26" s="3"/>
      <c r="C26" s="3"/>
      <c r="D26" s="4"/>
      <c r="E26" s="2"/>
      <c r="F26" s="2"/>
      <c r="G26" s="2"/>
      <c r="H26" s="2"/>
      <c r="I26" s="7"/>
      <c r="J26" s="7"/>
      <c r="K26" s="2"/>
      <c r="L26" s="2"/>
      <c r="M26" s="22"/>
      <c r="N26" s="22"/>
      <c r="O26" s="22"/>
    </row>
    <row r="27" spans="1:16" s="1" customFormat="1">
      <c r="A27" s="1">
        <v>25</v>
      </c>
      <c r="B27" s="3"/>
      <c r="C27" s="3"/>
      <c r="D27" s="4"/>
      <c r="E27" s="2"/>
      <c r="F27" s="2"/>
      <c r="G27" s="2"/>
      <c r="H27" s="2"/>
      <c r="I27" s="7"/>
      <c r="J27" s="7"/>
      <c r="K27" s="2"/>
      <c r="L27" s="2"/>
      <c r="M27" s="22"/>
      <c r="N27" s="22"/>
      <c r="O27" s="22"/>
    </row>
    <row r="28" spans="1:16" s="1" customFormat="1">
      <c r="A28" s="1">
        <v>26</v>
      </c>
      <c r="B28" s="3"/>
      <c r="C28" s="3"/>
      <c r="D28" s="4"/>
      <c r="E28" s="2"/>
      <c r="F28" s="2"/>
      <c r="G28" s="2"/>
      <c r="H28" s="2"/>
      <c r="I28" s="7"/>
      <c r="J28" s="7"/>
      <c r="K28" s="2"/>
      <c r="L28" s="2"/>
      <c r="M28" s="22"/>
      <c r="N28" s="22"/>
      <c r="O28" s="22"/>
    </row>
    <row r="29" spans="1:16" s="1" customFormat="1">
      <c r="A29" s="1">
        <v>27</v>
      </c>
      <c r="B29" s="3"/>
      <c r="C29" s="3"/>
      <c r="D29" s="4"/>
      <c r="E29" s="2"/>
      <c r="F29" s="2"/>
      <c r="G29" s="2"/>
      <c r="H29" s="2"/>
      <c r="I29" s="7"/>
      <c r="J29" s="7"/>
      <c r="K29" s="2"/>
      <c r="L29" s="2"/>
      <c r="M29" s="22"/>
      <c r="N29" s="22"/>
      <c r="O29" s="22"/>
    </row>
    <row r="30" spans="1:16" s="1" customFormat="1">
      <c r="A30" s="1">
        <v>28</v>
      </c>
      <c r="B30" s="3"/>
      <c r="C30" s="3"/>
      <c r="D30" s="4"/>
      <c r="E30" s="2"/>
      <c r="F30" s="2"/>
      <c r="G30" s="2"/>
      <c r="H30" s="2"/>
      <c r="I30" s="7"/>
      <c r="J30" s="7"/>
      <c r="K30" s="2"/>
      <c r="L30" s="2"/>
      <c r="M30" s="22"/>
      <c r="N30" s="22"/>
      <c r="O30" s="22"/>
    </row>
    <row r="31" spans="1:16" s="1" customFormat="1">
      <c r="A31" s="1">
        <v>29</v>
      </c>
      <c r="B31" s="3"/>
      <c r="C31" s="3"/>
      <c r="D31" s="4"/>
      <c r="E31" s="2"/>
      <c r="F31" s="2"/>
      <c r="G31" s="2"/>
      <c r="H31" s="2"/>
      <c r="I31" s="7"/>
      <c r="J31" s="7"/>
      <c r="K31" s="2"/>
      <c r="L31" s="2"/>
      <c r="M31" s="22"/>
      <c r="N31" s="22"/>
      <c r="O31" s="22"/>
    </row>
    <row r="32" spans="1:16" s="1" customFormat="1">
      <c r="A32" s="1">
        <v>30</v>
      </c>
      <c r="B32" s="3"/>
      <c r="C32" s="3"/>
      <c r="D32" s="4"/>
      <c r="E32" s="2"/>
      <c r="F32" s="2"/>
      <c r="G32" s="2"/>
      <c r="H32" s="2"/>
      <c r="I32" s="7"/>
      <c r="J32" s="7"/>
      <c r="K32" s="2"/>
      <c r="L32" s="2"/>
      <c r="M32" s="22"/>
      <c r="N32" s="22"/>
      <c r="O32" s="22"/>
    </row>
    <row r="33" spans="1:15" s="1" customFormat="1">
      <c r="A33" s="1">
        <v>31</v>
      </c>
      <c r="B33" s="3"/>
      <c r="C33" s="3"/>
      <c r="D33" s="4"/>
      <c r="E33" s="2"/>
      <c r="F33" s="2"/>
      <c r="G33" s="2"/>
      <c r="H33" s="2"/>
      <c r="I33" s="7"/>
      <c r="J33" s="7"/>
      <c r="K33" s="2"/>
      <c r="L33" s="2"/>
      <c r="M33" s="22"/>
      <c r="N33" s="22"/>
      <c r="O33" s="22"/>
    </row>
    <row r="34" spans="1:15" s="1" customFormat="1">
      <c r="A34" s="1">
        <v>32</v>
      </c>
      <c r="B34" s="3"/>
      <c r="C34" s="3"/>
      <c r="D34" s="4"/>
      <c r="E34" s="2"/>
      <c r="F34" s="2"/>
      <c r="G34" s="2"/>
      <c r="H34" s="2"/>
      <c r="I34" s="7"/>
      <c r="J34" s="7"/>
      <c r="K34" s="2"/>
      <c r="L34" s="2"/>
      <c r="M34" s="22"/>
      <c r="N34" s="22"/>
      <c r="O34" s="22"/>
    </row>
    <row r="35" spans="1:15" s="1" customFormat="1">
      <c r="A35" s="1">
        <v>33</v>
      </c>
      <c r="B35" s="3"/>
      <c r="C35" s="3"/>
      <c r="D35" s="4"/>
      <c r="E35" s="2"/>
      <c r="F35" s="2"/>
      <c r="G35" s="2"/>
      <c r="H35" s="2"/>
      <c r="I35" s="7"/>
      <c r="J35" s="7"/>
      <c r="K35" s="2"/>
      <c r="L35" s="2"/>
      <c r="M35" s="22"/>
      <c r="N35" s="22"/>
      <c r="O35" s="22"/>
    </row>
    <row r="36" spans="1:15" s="1" customFormat="1">
      <c r="A36" s="1">
        <v>34</v>
      </c>
      <c r="B36" s="3"/>
      <c r="C36" s="3"/>
      <c r="D36" s="4"/>
      <c r="E36" s="2"/>
      <c r="F36" s="2"/>
      <c r="G36" s="2"/>
      <c r="H36" s="2"/>
      <c r="I36" s="7"/>
      <c r="J36" s="7"/>
      <c r="K36" s="2"/>
      <c r="L36" s="2"/>
      <c r="M36" s="22"/>
      <c r="N36" s="22"/>
      <c r="O36" s="22"/>
    </row>
    <row r="37" spans="1:15" s="1" customFormat="1">
      <c r="A37" s="1">
        <v>35</v>
      </c>
      <c r="B37" s="3"/>
      <c r="C37" s="3"/>
      <c r="D37" s="4"/>
      <c r="E37" s="2"/>
      <c r="F37" s="2"/>
      <c r="G37" s="2"/>
      <c r="H37" s="2"/>
      <c r="I37" s="7"/>
      <c r="J37" s="7"/>
      <c r="K37" s="2"/>
      <c r="L37" s="2"/>
      <c r="M37" s="22"/>
      <c r="N37" s="22"/>
      <c r="O37" s="22"/>
    </row>
    <row r="38" spans="1:15" s="1" customFormat="1">
      <c r="A38" s="1">
        <v>36</v>
      </c>
      <c r="B38" s="3"/>
      <c r="C38" s="3"/>
      <c r="D38" s="4"/>
      <c r="E38" s="2"/>
      <c r="F38" s="2"/>
      <c r="G38" s="2"/>
      <c r="H38" s="2"/>
      <c r="I38" s="7"/>
      <c r="J38" s="7"/>
      <c r="K38" s="2"/>
      <c r="L38" s="2"/>
      <c r="M38" s="22"/>
      <c r="N38" s="22"/>
      <c r="O38" s="22"/>
    </row>
    <row r="39" spans="1:15" s="1" customFormat="1">
      <c r="A39" s="1">
        <v>37</v>
      </c>
      <c r="B39" s="3"/>
      <c r="C39" s="3"/>
      <c r="D39" s="4"/>
      <c r="E39" s="2"/>
      <c r="F39" s="2"/>
      <c r="G39" s="2"/>
      <c r="H39" s="2"/>
      <c r="I39" s="7"/>
      <c r="J39" s="7"/>
      <c r="K39" s="2"/>
      <c r="L39" s="2"/>
      <c r="M39" s="22"/>
      <c r="N39" s="22"/>
      <c r="O39" s="22"/>
    </row>
    <row r="40" spans="1:15" s="1" customFormat="1">
      <c r="A40" s="1">
        <v>38</v>
      </c>
      <c r="B40" s="3"/>
      <c r="C40" s="3"/>
      <c r="D40" s="4"/>
      <c r="E40" s="2"/>
      <c r="F40" s="2"/>
      <c r="G40" s="2"/>
      <c r="H40" s="2"/>
      <c r="I40" s="7"/>
      <c r="J40" s="7"/>
      <c r="K40" s="2"/>
      <c r="L40" s="2"/>
      <c r="M40" s="22"/>
      <c r="N40" s="22"/>
      <c r="O40" s="22"/>
    </row>
    <row r="41" spans="1:15" s="1" customFormat="1">
      <c r="A41" s="1">
        <v>39</v>
      </c>
      <c r="B41" s="3"/>
      <c r="C41" s="3"/>
      <c r="D41" s="4"/>
      <c r="E41" s="2"/>
      <c r="F41" s="2"/>
      <c r="G41" s="2"/>
      <c r="H41" s="2"/>
      <c r="I41" s="7"/>
      <c r="J41" s="7"/>
      <c r="K41" s="2"/>
      <c r="L41" s="2"/>
      <c r="M41" s="22"/>
      <c r="N41" s="22"/>
      <c r="O41" s="22"/>
    </row>
    <row r="42" spans="1:15" s="1" customFormat="1">
      <c r="A42" s="1">
        <v>40</v>
      </c>
      <c r="B42" s="3"/>
      <c r="C42" s="3"/>
      <c r="D42" s="4"/>
      <c r="E42" s="2"/>
      <c r="F42" s="2"/>
      <c r="G42" s="2"/>
      <c r="H42" s="2"/>
      <c r="I42" s="7"/>
      <c r="J42" s="7"/>
      <c r="K42" s="2"/>
      <c r="L42" s="2"/>
      <c r="M42" s="22"/>
      <c r="N42" s="22"/>
      <c r="O42" s="22"/>
    </row>
    <row r="43" spans="1:15" s="1" customFormat="1">
      <c r="A43" s="1">
        <v>41</v>
      </c>
      <c r="B43" s="3"/>
      <c r="C43" s="3"/>
      <c r="D43" s="4"/>
      <c r="E43" s="2"/>
      <c r="F43" s="2"/>
      <c r="G43" s="2"/>
      <c r="H43" s="2"/>
      <c r="I43" s="7"/>
      <c r="J43" s="7"/>
      <c r="K43" s="2"/>
      <c r="L43" s="2"/>
      <c r="M43" s="22"/>
      <c r="N43" s="22"/>
      <c r="O43" s="22"/>
    </row>
    <row r="44" spans="1:15" s="1" customFormat="1">
      <c r="A44" s="1">
        <v>42</v>
      </c>
      <c r="B44" s="3"/>
      <c r="C44" s="3"/>
      <c r="D44" s="4"/>
      <c r="E44" s="2"/>
      <c r="F44" s="2"/>
      <c r="G44" s="2"/>
      <c r="H44" s="2"/>
      <c r="I44" s="7"/>
      <c r="J44" s="7"/>
      <c r="K44" s="2"/>
      <c r="L44" s="2"/>
      <c r="M44" s="22"/>
      <c r="N44" s="22"/>
      <c r="O44" s="22"/>
    </row>
    <row r="45" spans="1:15" s="1" customFormat="1">
      <c r="A45" s="1">
        <v>43</v>
      </c>
      <c r="B45" s="3"/>
      <c r="C45" s="3"/>
      <c r="D45" s="4"/>
      <c r="E45" s="2"/>
      <c r="F45" s="2"/>
      <c r="G45" s="2"/>
      <c r="H45" s="2"/>
      <c r="I45" s="7"/>
      <c r="J45" s="7"/>
      <c r="K45" s="2"/>
      <c r="L45" s="2"/>
      <c r="M45" s="22"/>
      <c r="N45" s="22"/>
      <c r="O45" s="22"/>
    </row>
    <row r="46" spans="1:15" s="1" customFormat="1">
      <c r="A46" s="1">
        <v>44</v>
      </c>
      <c r="B46" s="3"/>
      <c r="C46" s="3"/>
      <c r="D46" s="4"/>
      <c r="E46" s="2"/>
      <c r="F46" s="2"/>
      <c r="G46" s="2"/>
      <c r="H46" s="2"/>
      <c r="I46" s="7"/>
      <c r="J46" s="7"/>
      <c r="K46" s="2"/>
      <c r="L46" s="2"/>
      <c r="M46" s="22"/>
      <c r="N46" s="22"/>
      <c r="O46" s="22"/>
    </row>
    <row r="47" spans="1:15" s="1" customFormat="1">
      <c r="A47" s="1">
        <v>45</v>
      </c>
      <c r="B47" s="3"/>
      <c r="C47" s="3"/>
      <c r="D47" s="4"/>
      <c r="E47" s="2"/>
      <c r="F47" s="2"/>
      <c r="G47" s="2"/>
      <c r="H47" s="2"/>
      <c r="I47" s="7"/>
      <c r="J47" s="7"/>
      <c r="K47" s="2"/>
      <c r="L47" s="2"/>
      <c r="M47" s="22"/>
      <c r="N47" s="22"/>
      <c r="O47" s="22"/>
    </row>
    <row r="48" spans="1:15" s="1" customFormat="1">
      <c r="A48" s="1">
        <v>46</v>
      </c>
      <c r="B48" s="3"/>
      <c r="C48" s="3"/>
      <c r="D48" s="4"/>
      <c r="E48" s="2"/>
      <c r="F48" s="2"/>
      <c r="G48" s="2"/>
      <c r="H48" s="2"/>
      <c r="I48" s="7"/>
      <c r="J48" s="7"/>
      <c r="K48" s="2"/>
      <c r="L48" s="2"/>
      <c r="M48" s="22"/>
      <c r="N48" s="22"/>
      <c r="O48" s="22"/>
    </row>
    <row r="49" spans="1:15" s="1" customFormat="1">
      <c r="A49" s="1">
        <v>47</v>
      </c>
      <c r="B49" s="3"/>
      <c r="C49" s="3"/>
      <c r="D49" s="4"/>
      <c r="E49" s="2"/>
      <c r="F49" s="2"/>
      <c r="G49" s="2"/>
      <c r="H49" s="2"/>
      <c r="I49" s="7"/>
      <c r="J49" s="7"/>
      <c r="K49" s="2"/>
      <c r="L49" s="2"/>
      <c r="M49" s="22"/>
      <c r="N49" s="22"/>
      <c r="O49" s="22"/>
    </row>
    <row r="50" spans="1:15" s="1" customFormat="1">
      <c r="A50" s="1">
        <v>48</v>
      </c>
      <c r="B50" s="3"/>
      <c r="C50" s="3"/>
      <c r="D50" s="4"/>
      <c r="E50" s="2"/>
      <c r="F50" s="2"/>
      <c r="G50" s="2"/>
      <c r="H50" s="2"/>
      <c r="I50" s="7"/>
      <c r="J50" s="7"/>
      <c r="K50" s="2"/>
      <c r="L50" s="2"/>
      <c r="M50" s="22"/>
      <c r="N50" s="22"/>
      <c r="O50" s="22"/>
    </row>
    <row r="51" spans="1:15" s="1" customFormat="1">
      <c r="A51" s="1">
        <v>49</v>
      </c>
      <c r="B51" s="3"/>
      <c r="C51" s="3"/>
      <c r="D51" s="4"/>
      <c r="E51" s="2"/>
      <c r="F51" s="2"/>
      <c r="G51" s="2"/>
      <c r="H51" s="2"/>
      <c r="I51" s="7"/>
      <c r="J51" s="7"/>
      <c r="K51" s="2"/>
      <c r="L51" s="2"/>
      <c r="M51" s="22"/>
      <c r="N51" s="22"/>
      <c r="O51" s="22"/>
    </row>
    <row r="52" spans="1:15" s="1" customFormat="1">
      <c r="A52" s="1">
        <v>50</v>
      </c>
      <c r="B52" s="3"/>
      <c r="C52" s="3"/>
      <c r="D52" s="4"/>
      <c r="E52" s="2"/>
      <c r="F52" s="2"/>
      <c r="G52" s="2"/>
      <c r="H52" s="2"/>
      <c r="I52" s="7"/>
      <c r="J52" s="7"/>
      <c r="K52" s="2"/>
      <c r="L52" s="2"/>
      <c r="M52" s="22"/>
      <c r="N52" s="22"/>
      <c r="O52" s="22"/>
    </row>
    <row r="53" spans="1:15" s="1" customFormat="1">
      <c r="A53" s="1">
        <v>51</v>
      </c>
      <c r="B53" s="3"/>
      <c r="C53" s="3"/>
      <c r="D53" s="4"/>
      <c r="E53" s="2"/>
      <c r="F53" s="2"/>
      <c r="G53" s="2"/>
      <c r="H53" s="2"/>
      <c r="I53" s="7"/>
      <c r="J53" s="7"/>
      <c r="K53" s="2"/>
      <c r="L53" s="2"/>
      <c r="M53" s="22"/>
      <c r="N53" s="22"/>
      <c r="O53" s="22"/>
    </row>
    <row r="54" spans="1:15" s="1" customFormat="1">
      <c r="A54" s="1">
        <v>52</v>
      </c>
      <c r="B54" s="3"/>
      <c r="C54" s="3"/>
      <c r="D54" s="4"/>
      <c r="E54" s="2"/>
      <c r="F54" s="2"/>
      <c r="G54" s="2"/>
      <c r="H54" s="2"/>
      <c r="I54" s="7"/>
      <c r="J54" s="7"/>
      <c r="K54" s="2"/>
      <c r="L54" s="2"/>
      <c r="M54" s="22"/>
      <c r="N54" s="22"/>
      <c r="O54" s="22"/>
    </row>
    <row r="55" spans="1:15" s="1" customFormat="1">
      <c r="A55" s="1">
        <v>53</v>
      </c>
      <c r="B55" s="3"/>
      <c r="C55" s="3"/>
      <c r="D55" s="4"/>
      <c r="E55" s="2"/>
      <c r="F55" s="2"/>
      <c r="G55" s="2"/>
      <c r="H55" s="2"/>
      <c r="I55" s="7"/>
      <c r="J55" s="7"/>
      <c r="K55" s="2"/>
      <c r="L55" s="2"/>
      <c r="M55" s="22"/>
      <c r="N55" s="22"/>
      <c r="O55" s="22"/>
    </row>
    <row r="56" spans="1:15" s="1" customFormat="1">
      <c r="A56" s="1">
        <v>54</v>
      </c>
      <c r="B56" s="3"/>
      <c r="C56" s="3"/>
      <c r="D56" s="4"/>
      <c r="E56" s="2"/>
      <c r="F56" s="2"/>
      <c r="G56" s="2"/>
      <c r="H56" s="2"/>
      <c r="I56" s="7"/>
      <c r="J56" s="7"/>
      <c r="K56" s="2"/>
      <c r="L56" s="2"/>
      <c r="M56" s="22"/>
      <c r="N56" s="22"/>
      <c r="O56" s="22"/>
    </row>
    <row r="57" spans="1:15" s="1" customFormat="1">
      <c r="A57" s="1">
        <v>55</v>
      </c>
      <c r="B57" s="3"/>
      <c r="C57" s="3"/>
      <c r="D57" s="4"/>
      <c r="E57" s="2"/>
      <c r="F57" s="2"/>
      <c r="G57" s="2"/>
      <c r="H57" s="2"/>
      <c r="I57" s="7"/>
      <c r="J57" s="7"/>
      <c r="K57" s="2"/>
      <c r="L57" s="2"/>
      <c r="M57" s="22"/>
      <c r="N57" s="22"/>
      <c r="O57" s="22"/>
    </row>
    <row r="58" spans="1:15" s="1" customFormat="1">
      <c r="A58" s="1">
        <v>56</v>
      </c>
      <c r="B58" s="3"/>
      <c r="C58" s="3"/>
      <c r="D58" s="4"/>
      <c r="E58" s="2"/>
      <c r="F58" s="2"/>
      <c r="G58" s="2"/>
      <c r="H58" s="2"/>
      <c r="I58" s="7"/>
      <c r="J58" s="7"/>
      <c r="K58" s="2"/>
      <c r="L58" s="2"/>
      <c r="M58" s="22"/>
      <c r="N58" s="22"/>
      <c r="O58" s="22"/>
    </row>
    <row r="59" spans="1:15" s="1" customFormat="1">
      <c r="A59" s="1">
        <v>57</v>
      </c>
      <c r="B59" s="3"/>
      <c r="C59" s="3"/>
      <c r="D59" s="4"/>
      <c r="E59" s="2"/>
      <c r="F59" s="2"/>
      <c r="G59" s="2"/>
      <c r="H59" s="2"/>
      <c r="I59" s="7"/>
      <c r="J59" s="7"/>
      <c r="K59" s="2"/>
      <c r="L59" s="2"/>
      <c r="M59" s="22"/>
      <c r="N59" s="22"/>
      <c r="O59" s="22"/>
    </row>
    <row r="60" spans="1:15" s="1" customFormat="1">
      <c r="A60" s="1">
        <v>58</v>
      </c>
      <c r="B60" s="3"/>
      <c r="C60" s="3"/>
      <c r="D60" s="4"/>
      <c r="E60" s="2"/>
      <c r="F60" s="2"/>
      <c r="G60" s="2"/>
      <c r="H60" s="2"/>
      <c r="I60" s="7"/>
      <c r="J60" s="7"/>
      <c r="K60" s="2"/>
      <c r="L60" s="2"/>
      <c r="M60" s="22"/>
      <c r="N60" s="22"/>
      <c r="O60" s="22"/>
    </row>
    <row r="61" spans="1:15" s="1" customFormat="1">
      <c r="A61" s="1">
        <v>59</v>
      </c>
      <c r="B61" s="3"/>
      <c r="C61" s="3"/>
      <c r="D61" s="4"/>
      <c r="E61" s="2"/>
      <c r="F61" s="2"/>
      <c r="G61" s="2"/>
      <c r="H61" s="2"/>
      <c r="I61" s="7"/>
      <c r="J61" s="7"/>
      <c r="K61" s="2"/>
      <c r="L61" s="2"/>
      <c r="M61" s="22"/>
      <c r="N61" s="22"/>
      <c r="O61" s="22"/>
    </row>
    <row r="62" spans="1:15" s="1" customFormat="1">
      <c r="A62" s="1">
        <v>60</v>
      </c>
      <c r="B62" s="3"/>
      <c r="C62" s="3"/>
      <c r="D62" s="4"/>
      <c r="E62" s="2"/>
      <c r="F62" s="2"/>
      <c r="G62" s="2"/>
      <c r="H62" s="2"/>
      <c r="I62" s="7"/>
      <c r="J62" s="7"/>
      <c r="K62" s="2"/>
      <c r="L62" s="2"/>
      <c r="M62" s="22"/>
      <c r="N62" s="22"/>
      <c r="O62" s="22"/>
    </row>
    <row r="63" spans="1:15" s="1" customFormat="1">
      <c r="A63" s="1">
        <v>61</v>
      </c>
      <c r="B63" s="3"/>
      <c r="C63" s="3"/>
      <c r="D63" s="4"/>
      <c r="E63" s="2"/>
      <c r="F63" s="2"/>
      <c r="G63" s="2"/>
      <c r="H63" s="2"/>
      <c r="I63" s="7"/>
      <c r="J63" s="7"/>
      <c r="K63" s="2"/>
      <c r="L63" s="2"/>
      <c r="M63" s="22"/>
      <c r="N63" s="22"/>
      <c r="O63" s="22"/>
    </row>
    <row r="64" spans="1:15" s="1" customFormat="1">
      <c r="A64" s="1">
        <v>62</v>
      </c>
      <c r="B64" s="3"/>
      <c r="C64" s="3"/>
      <c r="D64" s="4"/>
      <c r="E64" s="2"/>
      <c r="F64" s="2"/>
      <c r="G64" s="2"/>
      <c r="H64" s="2"/>
      <c r="I64" s="7"/>
      <c r="J64" s="7"/>
      <c r="K64" s="2"/>
      <c r="L64" s="2"/>
      <c r="M64" s="22"/>
      <c r="N64" s="22"/>
      <c r="O64" s="22"/>
    </row>
    <row r="65" spans="1:15" s="1" customFormat="1">
      <c r="A65" s="1">
        <v>63</v>
      </c>
      <c r="B65" s="3"/>
      <c r="C65" s="3"/>
      <c r="D65" s="4"/>
      <c r="E65" s="2"/>
      <c r="F65" s="2"/>
      <c r="G65" s="2"/>
      <c r="H65" s="2"/>
      <c r="I65" s="7"/>
      <c r="J65" s="7"/>
      <c r="K65" s="2"/>
      <c r="L65" s="2"/>
      <c r="M65" s="22"/>
      <c r="N65" s="22"/>
      <c r="O65" s="22"/>
    </row>
    <row r="66" spans="1:15" s="1" customFormat="1">
      <c r="A66" s="1">
        <v>64</v>
      </c>
      <c r="B66" s="3"/>
      <c r="C66" s="3"/>
      <c r="D66" s="4"/>
      <c r="E66" s="2"/>
      <c r="F66" s="2"/>
      <c r="G66" s="2"/>
      <c r="H66" s="2"/>
      <c r="I66" s="7"/>
      <c r="J66" s="7"/>
      <c r="K66" s="2"/>
      <c r="L66" s="2"/>
      <c r="M66" s="22"/>
      <c r="N66" s="22"/>
      <c r="O66" s="22"/>
    </row>
    <row r="67" spans="1:15" s="1" customFormat="1">
      <c r="A67" s="1">
        <v>65</v>
      </c>
      <c r="B67" s="3"/>
      <c r="C67" s="3"/>
      <c r="D67" s="4"/>
      <c r="E67" s="2"/>
      <c r="F67" s="2"/>
      <c r="G67" s="2"/>
      <c r="H67" s="2"/>
      <c r="I67" s="7"/>
      <c r="J67" s="7"/>
      <c r="K67" s="2"/>
      <c r="L67" s="2"/>
      <c r="M67" s="22"/>
      <c r="N67" s="22"/>
      <c r="O67" s="22"/>
    </row>
    <row r="68" spans="1:15" s="1" customFormat="1">
      <c r="A68" s="1">
        <v>66</v>
      </c>
      <c r="B68" s="3"/>
      <c r="C68" s="3"/>
      <c r="D68" s="4"/>
      <c r="E68" s="2"/>
      <c r="F68" s="2"/>
      <c r="G68" s="2"/>
      <c r="H68" s="2"/>
      <c r="I68" s="7"/>
      <c r="J68" s="7"/>
      <c r="K68" s="2"/>
      <c r="L68" s="2"/>
      <c r="M68" s="22"/>
      <c r="N68" s="22"/>
      <c r="O68" s="22"/>
    </row>
    <row r="69" spans="1:15" s="1" customFormat="1">
      <c r="A69" s="1">
        <v>67</v>
      </c>
      <c r="B69" s="3"/>
      <c r="C69" s="3"/>
      <c r="D69" s="4"/>
      <c r="E69" s="2"/>
      <c r="F69" s="2"/>
      <c r="G69" s="2"/>
      <c r="H69" s="2"/>
      <c r="I69" s="7"/>
      <c r="J69" s="7"/>
      <c r="K69" s="2"/>
      <c r="L69" s="2"/>
      <c r="M69" s="22"/>
      <c r="N69" s="22"/>
      <c r="O69" s="22"/>
    </row>
    <row r="70" spans="1:15" s="1" customFormat="1">
      <c r="A70" s="1">
        <v>68</v>
      </c>
      <c r="B70" s="3"/>
      <c r="C70" s="3"/>
      <c r="D70" s="4"/>
      <c r="E70" s="2"/>
      <c r="F70" s="2"/>
      <c r="G70" s="2"/>
      <c r="H70" s="2"/>
      <c r="I70" s="7"/>
      <c r="J70" s="7"/>
      <c r="K70" s="2"/>
      <c r="L70" s="2"/>
      <c r="M70" s="22"/>
      <c r="N70" s="22"/>
      <c r="O70" s="22"/>
    </row>
    <row r="71" spans="1:15" s="1" customFormat="1">
      <c r="A71" s="1">
        <v>69</v>
      </c>
      <c r="B71" s="3"/>
      <c r="C71" s="3"/>
      <c r="D71" s="4"/>
      <c r="E71" s="2"/>
      <c r="F71" s="2"/>
      <c r="G71" s="2"/>
      <c r="H71" s="2"/>
      <c r="I71" s="7"/>
      <c r="J71" s="7"/>
      <c r="K71" s="2"/>
      <c r="L71" s="2"/>
      <c r="M71" s="22"/>
      <c r="N71" s="22"/>
      <c r="O71" s="22"/>
    </row>
    <row r="72" spans="1:15" s="1" customFormat="1">
      <c r="A72" s="1">
        <v>70</v>
      </c>
      <c r="B72" s="3"/>
      <c r="C72" s="3"/>
      <c r="D72" s="4"/>
      <c r="E72" s="2"/>
      <c r="F72" s="2"/>
      <c r="G72" s="2"/>
      <c r="H72" s="2"/>
      <c r="I72" s="7"/>
      <c r="J72" s="7"/>
      <c r="K72" s="2"/>
      <c r="L72" s="2"/>
      <c r="M72" s="22"/>
      <c r="N72" s="22"/>
      <c r="O72" s="22"/>
    </row>
    <row r="73" spans="1:15" s="1" customFormat="1">
      <c r="A73" s="1">
        <v>71</v>
      </c>
      <c r="B73" s="3"/>
      <c r="C73" s="3"/>
      <c r="D73" s="4"/>
      <c r="E73" s="2"/>
      <c r="F73" s="2"/>
      <c r="G73" s="2"/>
      <c r="H73" s="2"/>
      <c r="I73" s="7"/>
      <c r="J73" s="7"/>
      <c r="K73" s="2"/>
      <c r="L73" s="2"/>
      <c r="M73" s="22"/>
      <c r="N73" s="22"/>
      <c r="O73" s="22"/>
    </row>
    <row r="74" spans="1:15" s="1" customFormat="1">
      <c r="A74" s="1">
        <v>72</v>
      </c>
      <c r="B74" s="3"/>
      <c r="C74" s="3"/>
      <c r="D74" s="4"/>
      <c r="E74" s="2"/>
      <c r="F74" s="2"/>
      <c r="G74" s="2"/>
      <c r="H74" s="2"/>
      <c r="I74" s="7"/>
      <c r="J74" s="7"/>
      <c r="K74" s="2"/>
      <c r="L74" s="2"/>
      <c r="M74" s="22"/>
      <c r="N74" s="22"/>
      <c r="O74" s="22"/>
    </row>
    <row r="75" spans="1:15" s="1" customFormat="1">
      <c r="A75" s="1">
        <v>73</v>
      </c>
      <c r="B75" s="3"/>
      <c r="C75" s="3"/>
      <c r="D75" s="4"/>
      <c r="E75" s="2"/>
      <c r="F75" s="2"/>
      <c r="G75" s="2"/>
      <c r="H75" s="2"/>
      <c r="I75" s="7"/>
      <c r="J75" s="7"/>
      <c r="K75" s="2"/>
      <c r="L75" s="2"/>
      <c r="M75" s="22"/>
      <c r="N75" s="22"/>
      <c r="O75" s="22"/>
    </row>
    <row r="76" spans="1:15" s="1" customFormat="1">
      <c r="A76" s="1">
        <v>74</v>
      </c>
      <c r="B76" s="3"/>
      <c r="C76" s="3"/>
      <c r="D76" s="4"/>
      <c r="E76" s="2"/>
      <c r="F76" s="2"/>
      <c r="G76" s="2"/>
      <c r="H76" s="2"/>
      <c r="I76" s="7"/>
      <c r="J76" s="7"/>
      <c r="K76" s="2"/>
      <c r="L76" s="2"/>
      <c r="M76" s="22"/>
      <c r="N76" s="22"/>
      <c r="O76" s="22"/>
    </row>
    <row r="77" spans="1:15" s="1" customFormat="1">
      <c r="A77" s="1">
        <v>75</v>
      </c>
      <c r="B77" s="3"/>
      <c r="C77" s="3"/>
      <c r="D77" s="4"/>
      <c r="E77" s="2"/>
      <c r="F77" s="2"/>
      <c r="G77" s="2"/>
      <c r="H77" s="2"/>
      <c r="I77" s="7"/>
      <c r="J77" s="7"/>
      <c r="K77" s="2"/>
      <c r="L77" s="2"/>
      <c r="M77" s="22"/>
      <c r="N77" s="22"/>
      <c r="O77" s="22"/>
    </row>
    <row r="78" spans="1:15" s="1" customFormat="1">
      <c r="A78" s="1">
        <v>76</v>
      </c>
      <c r="B78" s="3"/>
      <c r="C78" s="3"/>
      <c r="D78" s="4"/>
      <c r="E78" s="2"/>
      <c r="F78" s="2"/>
      <c r="G78" s="2"/>
      <c r="H78" s="2"/>
      <c r="I78" s="7"/>
      <c r="J78" s="7"/>
      <c r="K78" s="2"/>
      <c r="L78" s="2"/>
      <c r="M78" s="22"/>
      <c r="N78" s="22"/>
      <c r="O78" s="22"/>
    </row>
    <row r="79" spans="1:15" s="1" customFormat="1">
      <c r="A79" s="1">
        <v>77</v>
      </c>
      <c r="B79" s="3"/>
      <c r="C79" s="3"/>
      <c r="D79" s="4"/>
      <c r="E79" s="2"/>
      <c r="F79" s="2"/>
      <c r="G79" s="2"/>
      <c r="H79" s="2"/>
      <c r="I79" s="7"/>
      <c r="J79" s="7"/>
      <c r="K79" s="2"/>
      <c r="L79" s="2"/>
      <c r="M79" s="22"/>
      <c r="N79" s="22"/>
      <c r="O79" s="22"/>
    </row>
    <row r="80" spans="1:15" s="1" customFormat="1">
      <c r="A80" s="1">
        <v>78</v>
      </c>
      <c r="B80" s="3"/>
      <c r="C80" s="3"/>
      <c r="D80" s="4"/>
      <c r="E80" s="2"/>
      <c r="F80" s="2"/>
      <c r="G80" s="2"/>
      <c r="H80" s="2"/>
      <c r="I80" s="7"/>
      <c r="J80" s="7"/>
      <c r="K80" s="2"/>
      <c r="L80" s="2"/>
      <c r="M80" s="22"/>
      <c r="N80" s="22"/>
      <c r="O80" s="22"/>
    </row>
    <row r="81" spans="2:15" s="1" customFormat="1">
      <c r="B81" s="3"/>
      <c r="C81" s="3"/>
      <c r="D81" s="4"/>
      <c r="E81" s="2"/>
      <c r="F81" s="2"/>
      <c r="G81" s="2"/>
      <c r="H81" s="2"/>
      <c r="I81" s="7"/>
      <c r="J81" s="7"/>
      <c r="K81" s="2"/>
      <c r="L81" s="2"/>
      <c r="M81" s="22"/>
      <c r="N81" s="22"/>
      <c r="O81" s="22"/>
    </row>
    <row r="82" spans="2:15" s="1" customFormat="1">
      <c r="B82" s="3"/>
      <c r="C82" s="3"/>
      <c r="D82" s="4"/>
      <c r="E82" s="2"/>
      <c r="F82" s="2"/>
      <c r="G82" s="2"/>
      <c r="H82" s="2"/>
      <c r="I82" s="7"/>
      <c r="J82" s="7"/>
      <c r="K82" s="2"/>
      <c r="L82" s="2"/>
      <c r="M82" s="22"/>
      <c r="N82" s="22"/>
      <c r="O82" s="22"/>
    </row>
    <row r="83" spans="2:15" s="1" customFormat="1">
      <c r="B83" s="3"/>
      <c r="C83" s="3"/>
      <c r="D83" s="4"/>
      <c r="E83" s="2"/>
      <c r="F83" s="2"/>
      <c r="G83" s="2"/>
      <c r="H83" s="2"/>
      <c r="I83" s="7"/>
      <c r="J83" s="7"/>
      <c r="K83" s="2"/>
      <c r="L83" s="2"/>
      <c r="M83" s="22"/>
      <c r="N83" s="22"/>
      <c r="O83" s="22"/>
    </row>
    <row r="84" spans="2:15" s="1" customFormat="1">
      <c r="B84" s="3"/>
      <c r="C84" s="3"/>
      <c r="D84" s="4"/>
      <c r="E84" s="2"/>
      <c r="F84" s="2"/>
      <c r="G84" s="2"/>
      <c r="H84" s="2"/>
      <c r="I84" s="7"/>
      <c r="J84" s="7"/>
      <c r="K84" s="2"/>
      <c r="L84" s="2"/>
      <c r="M84" s="22"/>
      <c r="N84" s="22"/>
      <c r="O84" s="22"/>
    </row>
    <row r="85" spans="2:15" s="1" customFormat="1">
      <c r="B85" s="3"/>
      <c r="C85" s="3"/>
      <c r="D85" s="4"/>
      <c r="E85" s="2"/>
      <c r="F85" s="2"/>
      <c r="G85" s="2"/>
      <c r="H85" s="2"/>
      <c r="I85" s="7"/>
      <c r="J85" s="7"/>
      <c r="K85" s="2"/>
      <c r="L85" s="2"/>
      <c r="M85" s="22"/>
      <c r="N85" s="22"/>
      <c r="O85" s="22"/>
    </row>
    <row r="86" spans="2:15" s="1" customFormat="1">
      <c r="B86" s="3"/>
      <c r="C86" s="3"/>
      <c r="D86" s="4"/>
      <c r="E86" s="2"/>
      <c r="F86" s="2"/>
      <c r="G86" s="2"/>
      <c r="H86" s="2"/>
      <c r="I86" s="7"/>
      <c r="J86" s="7"/>
      <c r="K86" s="2"/>
      <c r="L86" s="2"/>
      <c r="M86" s="22"/>
      <c r="N86" s="22"/>
      <c r="O86" s="22"/>
    </row>
    <row r="87" spans="2:15" s="1" customFormat="1">
      <c r="B87" s="3"/>
      <c r="C87" s="3"/>
      <c r="D87" s="4"/>
      <c r="E87" s="2"/>
      <c r="F87" s="2"/>
      <c r="G87" s="2"/>
      <c r="H87" s="2"/>
      <c r="I87" s="7"/>
      <c r="J87" s="7"/>
      <c r="K87" s="2"/>
      <c r="L87" s="2"/>
      <c r="M87" s="22"/>
      <c r="N87" s="22"/>
      <c r="O87" s="22"/>
    </row>
    <row r="88" spans="2:15" s="1" customFormat="1">
      <c r="B88" s="3"/>
      <c r="C88" s="3"/>
      <c r="D88" s="4"/>
      <c r="E88" s="2"/>
      <c r="F88" s="2"/>
      <c r="G88" s="2"/>
      <c r="H88" s="2"/>
      <c r="I88" s="7"/>
      <c r="J88" s="7"/>
      <c r="K88" s="2"/>
      <c r="L88" s="2"/>
      <c r="M88" s="22"/>
      <c r="N88" s="22"/>
      <c r="O88" s="22"/>
    </row>
    <row r="89" spans="2:15" s="1" customFormat="1">
      <c r="B89" s="3"/>
      <c r="C89" s="3"/>
      <c r="D89" s="4"/>
      <c r="E89" s="2"/>
      <c r="F89" s="2"/>
      <c r="G89" s="2"/>
      <c r="H89" s="2"/>
      <c r="I89" s="7"/>
      <c r="J89" s="7"/>
      <c r="K89" s="2"/>
      <c r="L89" s="2"/>
      <c r="M89" s="22"/>
      <c r="N89" s="22"/>
      <c r="O89" s="22"/>
    </row>
    <row r="90" spans="2:15" s="1" customFormat="1">
      <c r="B90" s="3"/>
      <c r="C90" s="3"/>
      <c r="D90" s="4"/>
      <c r="E90" s="2"/>
      <c r="F90" s="2"/>
      <c r="G90" s="2"/>
      <c r="H90" s="2"/>
      <c r="I90" s="7"/>
      <c r="J90" s="7"/>
      <c r="K90" s="2"/>
      <c r="L90" s="2"/>
      <c r="M90" s="22"/>
      <c r="N90" s="22"/>
      <c r="O90" s="22"/>
    </row>
    <row r="91" spans="2:15" s="1" customFormat="1">
      <c r="B91" s="3"/>
      <c r="C91" s="3"/>
      <c r="D91" s="4"/>
      <c r="E91" s="2"/>
      <c r="F91" s="2"/>
      <c r="G91" s="2"/>
      <c r="H91" s="2"/>
      <c r="I91" s="7"/>
      <c r="J91" s="7"/>
      <c r="K91" s="2"/>
      <c r="L91" s="2"/>
      <c r="M91" s="22"/>
      <c r="N91" s="22"/>
      <c r="O91" s="22"/>
    </row>
    <row r="92" spans="2:15" s="1" customFormat="1">
      <c r="B92" s="3"/>
      <c r="C92" s="3"/>
      <c r="D92" s="4"/>
      <c r="E92" s="2"/>
      <c r="F92" s="2"/>
      <c r="G92" s="2"/>
      <c r="H92" s="2"/>
      <c r="I92" s="7"/>
      <c r="J92" s="7"/>
      <c r="K92" s="2"/>
      <c r="L92" s="2"/>
      <c r="M92" s="22"/>
      <c r="N92" s="22"/>
      <c r="O92" s="22"/>
    </row>
    <row r="100" spans="2:15" s="1" customFormat="1">
      <c r="B100" s="3" t="s">
        <v>60</v>
      </c>
      <c r="C100" s="3">
        <f>AVERAGE(C3:C90)</f>
        <v>2</v>
      </c>
      <c r="D100" s="3"/>
      <c r="E100" s="2">
        <f t="shared" ref="E100:O100" si="0">AVERAGE(E3:E90)</f>
        <v>7.84</v>
      </c>
      <c r="F100" s="2">
        <f t="shared" si="0"/>
        <v>8.4733333333333345</v>
      </c>
      <c r="G100" s="2">
        <f t="shared" si="0"/>
        <v>8.42</v>
      </c>
      <c r="H100" s="2">
        <f t="shared" si="0"/>
        <v>1.8150000000000002</v>
      </c>
      <c r="I100" s="2">
        <f t="shared" si="0"/>
        <v>22.771666666666665</v>
      </c>
      <c r="J100" s="2">
        <f t="shared" si="0"/>
        <v>23.083333333333332</v>
      </c>
      <c r="K100" s="2">
        <f t="shared" si="0"/>
        <v>3.6666666666666667E-2</v>
      </c>
      <c r="L100" s="2">
        <f t="shared" si="0"/>
        <v>0.83666666666666656</v>
      </c>
      <c r="M100" s="3" t="e">
        <f t="shared" si="0"/>
        <v>#DIV/0!</v>
      </c>
      <c r="N100" s="3" t="e">
        <f t="shared" si="0"/>
        <v>#DIV/0!</v>
      </c>
      <c r="O100" s="3">
        <f t="shared" si="0"/>
        <v>159.00366666666665</v>
      </c>
    </row>
    <row r="101" spans="2:15" s="1" customFormat="1">
      <c r="B101" s="3" t="s">
        <v>61</v>
      </c>
      <c r="C101" s="3">
        <f>COUNT(C3:C90)</f>
        <v>6</v>
      </c>
      <c r="D101" s="3"/>
      <c r="E101" s="2">
        <f t="shared" ref="E101:O101" si="1">COUNT(E3:E90)</f>
        <v>6</v>
      </c>
      <c r="F101" s="2">
        <f t="shared" si="1"/>
        <v>6</v>
      </c>
      <c r="G101" s="2">
        <f t="shared" si="1"/>
        <v>6</v>
      </c>
      <c r="H101" s="2">
        <f t="shared" si="1"/>
        <v>6</v>
      </c>
      <c r="I101" s="2">
        <f t="shared" si="1"/>
        <v>6</v>
      </c>
      <c r="J101" s="2">
        <f t="shared" si="1"/>
        <v>6</v>
      </c>
      <c r="K101" s="2">
        <f t="shared" si="1"/>
        <v>3</v>
      </c>
      <c r="L101" s="2">
        <f t="shared" si="1"/>
        <v>3</v>
      </c>
      <c r="M101" s="3">
        <f t="shared" si="1"/>
        <v>0</v>
      </c>
      <c r="N101" s="3">
        <f t="shared" si="1"/>
        <v>0</v>
      </c>
      <c r="O101" s="3">
        <f t="shared" si="1"/>
        <v>3</v>
      </c>
    </row>
    <row r="102" spans="2:15" s="1" customFormat="1">
      <c r="B102" s="3" t="s">
        <v>62</v>
      </c>
      <c r="C102" s="3">
        <f>STDEV(C3:C83)</f>
        <v>0</v>
      </c>
      <c r="D102" s="3"/>
      <c r="E102" s="2">
        <f t="shared" ref="E102:O102" si="2">STDEV(E3:E83)</f>
        <v>0.20405881505095544</v>
      </c>
      <c r="F102" s="2">
        <f t="shared" si="2"/>
        <v>0.49443570529105885</v>
      </c>
      <c r="G102" s="2">
        <f t="shared" si="2"/>
        <v>2.1792475765731685</v>
      </c>
      <c r="H102" s="2">
        <f t="shared" si="2"/>
        <v>0.5519692020393886</v>
      </c>
      <c r="I102" s="2">
        <f t="shared" si="2"/>
        <v>1.2623853083217762</v>
      </c>
      <c r="J102" s="2">
        <f t="shared" si="2"/>
        <v>0.89087971503826824</v>
      </c>
      <c r="K102" s="2">
        <f t="shared" si="2"/>
        <v>5.7735026918962588E-3</v>
      </c>
      <c r="L102" s="2">
        <f t="shared" si="2"/>
        <v>0.13012814197295475</v>
      </c>
      <c r="M102" s="3" t="e">
        <f t="shared" si="2"/>
        <v>#DIV/0!</v>
      </c>
      <c r="N102" s="3" t="e">
        <f t="shared" si="2"/>
        <v>#DIV/0!</v>
      </c>
      <c r="O102" s="3">
        <f t="shared" si="2"/>
        <v>7.5472657521339039</v>
      </c>
    </row>
  </sheetData>
  <mergeCells count="12">
    <mergeCell ref="K1:K2"/>
    <mergeCell ref="L1:L2"/>
    <mergeCell ref="M1:M2"/>
    <mergeCell ref="N1:N2"/>
    <mergeCell ref="O1:O2"/>
    <mergeCell ref="A1:A2"/>
    <mergeCell ref="I1:J1"/>
    <mergeCell ref="B1:B2"/>
    <mergeCell ref="C1:C2"/>
    <mergeCell ref="D1:D2"/>
    <mergeCell ref="E1:F1"/>
    <mergeCell ref="G1:H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O102"/>
  <sheetViews>
    <sheetView topLeftCell="A64" workbookViewId="0">
      <selection activeCell="J16" sqref="J16"/>
    </sheetView>
  </sheetViews>
  <sheetFormatPr defaultRowHeight="12.75"/>
  <sheetData>
    <row r="1" spans="1:15" s="6" customFormat="1" ht="15" customHeight="1">
      <c r="A1" s="114" t="s">
        <v>101</v>
      </c>
      <c r="B1" s="115" t="s">
        <v>27</v>
      </c>
      <c r="C1" s="115" t="s">
        <v>48</v>
      </c>
      <c r="D1" s="115" t="s">
        <v>28</v>
      </c>
      <c r="E1" s="115" t="s">
        <v>32</v>
      </c>
      <c r="F1" s="115"/>
      <c r="G1" s="115" t="s">
        <v>45</v>
      </c>
      <c r="H1" s="115"/>
      <c r="I1" s="116" t="s">
        <v>46</v>
      </c>
      <c r="J1" s="116"/>
      <c r="K1" s="115" t="s">
        <v>49</v>
      </c>
      <c r="L1" s="115" t="s">
        <v>47</v>
      </c>
      <c r="M1" s="115" t="s">
        <v>29</v>
      </c>
      <c r="N1" s="115" t="s">
        <v>31</v>
      </c>
      <c r="O1" s="115" t="s">
        <v>30</v>
      </c>
    </row>
    <row r="2" spans="1:15" s="6" customFormat="1" ht="15">
      <c r="A2" s="114"/>
      <c r="B2" s="115"/>
      <c r="C2" s="115"/>
      <c r="D2" s="115"/>
      <c r="E2" s="9" t="s">
        <v>43</v>
      </c>
      <c r="F2" s="9" t="s">
        <v>44</v>
      </c>
      <c r="G2" s="9" t="s">
        <v>43</v>
      </c>
      <c r="H2" s="9" t="s">
        <v>44</v>
      </c>
      <c r="I2" s="10" t="s">
        <v>43</v>
      </c>
      <c r="J2" s="10" t="s">
        <v>44</v>
      </c>
      <c r="K2" s="115"/>
      <c r="L2" s="115"/>
      <c r="M2" s="115"/>
      <c r="N2" s="115"/>
      <c r="O2" s="115"/>
    </row>
    <row r="3" spans="1:15" s="1" customFormat="1">
      <c r="A3" s="1">
        <v>1</v>
      </c>
      <c r="B3" s="3">
        <v>630</v>
      </c>
      <c r="C3" s="3">
        <v>2</v>
      </c>
      <c r="D3" s="4">
        <v>39251</v>
      </c>
      <c r="E3" s="2">
        <v>8.0299999999999994</v>
      </c>
      <c r="F3" s="2">
        <v>8.9600000000000009</v>
      </c>
      <c r="G3" s="2">
        <v>6.58</v>
      </c>
      <c r="H3" s="2">
        <v>1.36</v>
      </c>
      <c r="I3" s="7">
        <v>24.7</v>
      </c>
      <c r="J3" s="7">
        <v>22</v>
      </c>
      <c r="K3" s="2">
        <v>7.0000000000000007E-2</v>
      </c>
      <c r="L3" s="2">
        <v>1.18</v>
      </c>
      <c r="M3" s="22"/>
      <c r="N3" s="22"/>
      <c r="O3" s="22"/>
    </row>
    <row r="4" spans="1:15" s="1" customFormat="1">
      <c r="A4" s="1">
        <v>2</v>
      </c>
      <c r="B4" s="3">
        <v>645</v>
      </c>
      <c r="C4" s="3">
        <v>2</v>
      </c>
      <c r="D4" s="4">
        <v>39266</v>
      </c>
      <c r="E4" s="2">
        <v>7.96</v>
      </c>
      <c r="F4" s="2">
        <v>8.8699999999999992</v>
      </c>
      <c r="G4" s="2">
        <v>7.25</v>
      </c>
      <c r="H4" s="2">
        <v>1.51</v>
      </c>
      <c r="I4" s="7">
        <v>24.4</v>
      </c>
      <c r="J4" s="7">
        <v>25</v>
      </c>
      <c r="K4" s="2">
        <v>0.02</v>
      </c>
      <c r="L4" s="2">
        <v>0.49</v>
      </c>
      <c r="M4" s="22"/>
      <c r="N4" s="22"/>
      <c r="O4" s="22">
        <v>162.56299999999999</v>
      </c>
    </row>
    <row r="5" spans="1:15" s="1" customFormat="1">
      <c r="A5" s="1">
        <v>3</v>
      </c>
      <c r="B5" s="3"/>
      <c r="C5" s="3"/>
      <c r="D5" s="4"/>
      <c r="E5" s="2"/>
      <c r="F5" s="2"/>
      <c r="G5" s="2"/>
      <c r="H5" s="2"/>
      <c r="I5" s="7"/>
      <c r="J5" s="7"/>
      <c r="K5" s="2"/>
      <c r="L5" s="2"/>
      <c r="M5" s="22"/>
      <c r="N5" s="22"/>
      <c r="O5" s="22"/>
    </row>
    <row r="6" spans="1:15" s="1" customFormat="1">
      <c r="A6" s="1">
        <v>4</v>
      </c>
      <c r="B6" s="3"/>
      <c r="C6" s="3"/>
      <c r="D6" s="4"/>
      <c r="E6" s="2"/>
      <c r="F6" s="2"/>
      <c r="G6" s="2"/>
      <c r="H6" s="2"/>
      <c r="I6" s="7"/>
      <c r="J6" s="7"/>
      <c r="K6" s="2"/>
      <c r="L6" s="2"/>
      <c r="M6" s="22"/>
      <c r="N6" s="22"/>
      <c r="O6" s="22"/>
    </row>
    <row r="7" spans="1:15" s="1" customFormat="1">
      <c r="A7" s="1">
        <v>5</v>
      </c>
      <c r="B7" s="3"/>
      <c r="C7" s="3"/>
      <c r="D7" s="4"/>
      <c r="E7" s="2"/>
      <c r="F7" s="2"/>
      <c r="G7" s="2"/>
      <c r="H7" s="2"/>
      <c r="I7" s="7"/>
      <c r="J7" s="7"/>
      <c r="K7" s="2"/>
      <c r="L7" s="2"/>
      <c r="M7" s="22"/>
      <c r="N7" s="22"/>
      <c r="O7" s="22"/>
    </row>
    <row r="8" spans="1:15" s="1" customFormat="1">
      <c r="A8" s="1">
        <v>6</v>
      </c>
      <c r="B8" s="3"/>
      <c r="C8" s="3"/>
      <c r="D8" s="4"/>
      <c r="E8" s="2"/>
      <c r="F8" s="2"/>
      <c r="G8" s="2"/>
      <c r="H8" s="2"/>
      <c r="I8" s="7"/>
      <c r="J8" s="7"/>
      <c r="K8" s="2"/>
      <c r="L8" s="2"/>
      <c r="M8" s="22"/>
      <c r="N8" s="22"/>
      <c r="O8" s="22"/>
    </row>
    <row r="9" spans="1:15" s="1" customFormat="1">
      <c r="A9" s="1">
        <v>7</v>
      </c>
      <c r="B9" s="3"/>
      <c r="C9" s="3"/>
      <c r="D9" s="4"/>
      <c r="E9" s="2"/>
      <c r="F9" s="2"/>
      <c r="G9" s="2"/>
      <c r="H9" s="2"/>
      <c r="I9" s="7"/>
      <c r="J9" s="7"/>
      <c r="K9" s="2"/>
      <c r="L9" s="2"/>
      <c r="M9" s="22"/>
      <c r="N9" s="22"/>
      <c r="O9" s="22"/>
    </row>
    <row r="10" spans="1:15" s="1" customFormat="1">
      <c r="A10" s="1">
        <v>8</v>
      </c>
      <c r="B10" s="3"/>
      <c r="C10" s="3"/>
      <c r="D10" s="4"/>
      <c r="E10" s="2"/>
      <c r="F10" s="2"/>
      <c r="G10" s="2"/>
      <c r="H10" s="2"/>
      <c r="I10" s="7"/>
      <c r="J10" s="7"/>
      <c r="K10" s="2"/>
      <c r="L10" s="2"/>
      <c r="M10" s="22"/>
      <c r="N10" s="22"/>
      <c r="O10" s="22"/>
    </row>
    <row r="11" spans="1:15" s="1" customFormat="1">
      <c r="A11" s="1">
        <v>9</v>
      </c>
      <c r="B11" s="3"/>
      <c r="C11" s="3"/>
      <c r="D11" s="4"/>
      <c r="E11" s="2"/>
      <c r="F11" s="2"/>
      <c r="G11" s="2"/>
      <c r="H11" s="2"/>
      <c r="I11" s="7"/>
      <c r="J11" s="7"/>
      <c r="K11" s="2"/>
      <c r="L11" s="2"/>
      <c r="M11" s="22"/>
      <c r="N11" s="22"/>
      <c r="O11" s="22"/>
    </row>
    <row r="12" spans="1:15" s="1" customFormat="1">
      <c r="A12" s="1">
        <v>10</v>
      </c>
      <c r="B12" s="3"/>
      <c r="C12" s="3"/>
      <c r="D12" s="4"/>
      <c r="E12" s="2"/>
      <c r="F12" s="2"/>
      <c r="G12" s="2"/>
      <c r="H12" s="2"/>
      <c r="I12" s="7"/>
      <c r="J12" s="7"/>
      <c r="K12" s="2"/>
      <c r="L12" s="2"/>
      <c r="M12" s="22"/>
      <c r="N12" s="22"/>
      <c r="O12" s="22"/>
    </row>
    <row r="13" spans="1:15" s="1" customFormat="1">
      <c r="A13" s="1">
        <v>11</v>
      </c>
      <c r="B13" s="3"/>
      <c r="C13" s="3"/>
      <c r="D13" s="4"/>
      <c r="E13" s="2"/>
      <c r="F13" s="2"/>
      <c r="G13" s="2"/>
      <c r="H13" s="2"/>
      <c r="I13" s="7"/>
      <c r="J13" s="7"/>
      <c r="K13" s="2"/>
      <c r="L13" s="2"/>
      <c r="M13" s="22"/>
      <c r="N13" s="22"/>
      <c r="O13" s="22"/>
    </row>
    <row r="14" spans="1:15" s="1" customFormat="1">
      <c r="A14" s="1">
        <v>12</v>
      </c>
      <c r="B14" s="3"/>
      <c r="C14" s="3"/>
      <c r="D14" s="4"/>
      <c r="E14" s="8"/>
      <c r="F14" s="2"/>
      <c r="G14" s="2"/>
      <c r="H14" s="2"/>
      <c r="I14" s="7"/>
      <c r="J14" s="7"/>
      <c r="K14" s="2"/>
      <c r="L14" s="2"/>
      <c r="M14" s="22"/>
      <c r="N14" s="22"/>
      <c r="O14" s="22"/>
    </row>
    <row r="15" spans="1:15" s="1" customFormat="1">
      <c r="A15" s="1">
        <v>13</v>
      </c>
      <c r="B15" s="3"/>
      <c r="C15" s="3"/>
      <c r="D15" s="4"/>
      <c r="E15" s="2"/>
      <c r="F15" s="2"/>
      <c r="G15" s="2"/>
      <c r="H15" s="2"/>
      <c r="I15" s="7"/>
      <c r="J15" s="7"/>
      <c r="K15" s="2"/>
      <c r="L15" s="2"/>
      <c r="M15" s="22"/>
      <c r="N15" s="22"/>
      <c r="O15" s="22"/>
    </row>
    <row r="16" spans="1:15" s="1" customFormat="1">
      <c r="A16" s="1">
        <v>14</v>
      </c>
      <c r="B16" s="3"/>
      <c r="C16" s="3"/>
      <c r="D16" s="4"/>
      <c r="E16" s="2"/>
      <c r="F16" s="2"/>
      <c r="G16" s="2"/>
      <c r="H16" s="2"/>
      <c r="I16" s="7"/>
      <c r="J16" s="7"/>
      <c r="K16" s="2"/>
      <c r="L16" s="2"/>
      <c r="M16" s="22"/>
      <c r="N16" s="22"/>
      <c r="O16" s="22"/>
    </row>
    <row r="17" spans="1:15" s="1" customFormat="1">
      <c r="A17" s="1">
        <v>15</v>
      </c>
      <c r="B17" s="3"/>
      <c r="C17" s="3"/>
      <c r="D17" s="4"/>
      <c r="E17" s="2"/>
      <c r="F17" s="2"/>
      <c r="G17" s="2"/>
      <c r="H17" s="2"/>
      <c r="I17" s="7"/>
      <c r="J17" s="7"/>
      <c r="K17" s="2"/>
      <c r="L17" s="2"/>
      <c r="M17" s="22"/>
      <c r="N17" s="22"/>
      <c r="O17" s="22"/>
    </row>
    <row r="18" spans="1:15" s="1" customFormat="1">
      <c r="A18" s="1">
        <v>16</v>
      </c>
      <c r="B18" s="3"/>
      <c r="C18" s="3"/>
      <c r="D18" s="4"/>
      <c r="E18" s="2"/>
      <c r="F18" s="2"/>
      <c r="G18" s="2"/>
      <c r="H18" s="2"/>
      <c r="I18" s="7"/>
      <c r="J18" s="7"/>
      <c r="K18" s="2"/>
      <c r="L18" s="2"/>
      <c r="M18" s="22"/>
      <c r="N18" s="22"/>
      <c r="O18" s="22"/>
    </row>
    <row r="19" spans="1:15">
      <c r="A19" s="1">
        <v>17</v>
      </c>
    </row>
    <row r="20" spans="1:15">
      <c r="A20" s="1">
        <v>18</v>
      </c>
    </row>
    <row r="21" spans="1:15">
      <c r="A21" s="1">
        <v>19</v>
      </c>
    </row>
    <row r="22" spans="1:15">
      <c r="A22" s="1">
        <v>20</v>
      </c>
    </row>
    <row r="23" spans="1:15">
      <c r="A23" s="1">
        <v>21</v>
      </c>
    </row>
    <row r="24" spans="1:15">
      <c r="A24" s="1">
        <v>22</v>
      </c>
    </row>
    <row r="25" spans="1:15">
      <c r="A25" s="1">
        <v>23</v>
      </c>
    </row>
    <row r="26" spans="1:15">
      <c r="A26" s="1">
        <v>24</v>
      </c>
    </row>
    <row r="27" spans="1:15">
      <c r="A27" s="1">
        <v>25</v>
      </c>
    </row>
    <row r="28" spans="1:15">
      <c r="A28" s="1">
        <v>26</v>
      </c>
    </row>
    <row r="29" spans="1:15">
      <c r="A29" s="1">
        <v>27</v>
      </c>
    </row>
    <row r="30" spans="1:15">
      <c r="A30" s="1">
        <v>28</v>
      </c>
    </row>
    <row r="31" spans="1:15">
      <c r="A31" s="1">
        <v>29</v>
      </c>
    </row>
    <row r="32" spans="1:15">
      <c r="A32" s="1">
        <v>30</v>
      </c>
    </row>
    <row r="33" spans="1:1">
      <c r="A33" s="1">
        <v>31</v>
      </c>
    </row>
    <row r="34" spans="1:1">
      <c r="A34" s="1">
        <v>32</v>
      </c>
    </row>
    <row r="35" spans="1:1">
      <c r="A35" s="1">
        <v>33</v>
      </c>
    </row>
    <row r="36" spans="1:1">
      <c r="A36" s="1">
        <v>34</v>
      </c>
    </row>
    <row r="37" spans="1:1">
      <c r="A37" s="1">
        <v>35</v>
      </c>
    </row>
    <row r="38" spans="1:1">
      <c r="A38" s="1">
        <v>36</v>
      </c>
    </row>
    <row r="39" spans="1:1">
      <c r="A39" s="1">
        <v>37</v>
      </c>
    </row>
    <row r="40" spans="1:1">
      <c r="A40" s="1">
        <v>38</v>
      </c>
    </row>
    <row r="41" spans="1:1">
      <c r="A41" s="1">
        <v>39</v>
      </c>
    </row>
    <row r="42" spans="1:1">
      <c r="A42" s="1">
        <v>40</v>
      </c>
    </row>
    <row r="43" spans="1:1">
      <c r="A43" s="1">
        <v>41</v>
      </c>
    </row>
    <row r="44" spans="1:1">
      <c r="A44" s="1">
        <v>42</v>
      </c>
    </row>
    <row r="45" spans="1:1">
      <c r="A45" s="1">
        <v>43</v>
      </c>
    </row>
    <row r="46" spans="1:1">
      <c r="A46" s="1">
        <v>44</v>
      </c>
    </row>
    <row r="47" spans="1:1">
      <c r="A47" s="1">
        <v>45</v>
      </c>
    </row>
    <row r="48" spans="1:1">
      <c r="A48" s="1">
        <v>46</v>
      </c>
    </row>
    <row r="49" spans="1:1">
      <c r="A49" s="1">
        <v>47</v>
      </c>
    </row>
    <row r="50" spans="1:1">
      <c r="A50" s="1">
        <v>48</v>
      </c>
    </row>
    <row r="51" spans="1:1">
      <c r="A51" s="1">
        <v>49</v>
      </c>
    </row>
    <row r="52" spans="1:1">
      <c r="A52" s="1">
        <v>50</v>
      </c>
    </row>
    <row r="53" spans="1:1">
      <c r="A53" s="1">
        <v>51</v>
      </c>
    </row>
    <row r="54" spans="1:1">
      <c r="A54" s="1">
        <v>52</v>
      </c>
    </row>
    <row r="55" spans="1:1">
      <c r="A55" s="1">
        <v>53</v>
      </c>
    </row>
    <row r="56" spans="1:1">
      <c r="A56" s="1">
        <v>54</v>
      </c>
    </row>
    <row r="57" spans="1:1">
      <c r="A57" s="1">
        <v>55</v>
      </c>
    </row>
    <row r="58" spans="1:1">
      <c r="A58" s="1">
        <v>56</v>
      </c>
    </row>
    <row r="59" spans="1:1">
      <c r="A59" s="1">
        <v>57</v>
      </c>
    </row>
    <row r="60" spans="1:1">
      <c r="A60" s="1">
        <v>58</v>
      </c>
    </row>
    <row r="61" spans="1:1">
      <c r="A61" s="1">
        <v>59</v>
      </c>
    </row>
    <row r="62" spans="1:1">
      <c r="A62" s="1">
        <v>60</v>
      </c>
    </row>
    <row r="63" spans="1:1">
      <c r="A63" s="1">
        <v>61</v>
      </c>
    </row>
    <row r="64" spans="1:1">
      <c r="A64" s="1">
        <v>62</v>
      </c>
    </row>
    <row r="65" spans="1:1">
      <c r="A65" s="1">
        <v>63</v>
      </c>
    </row>
    <row r="66" spans="1:1">
      <c r="A66" s="1">
        <v>64</v>
      </c>
    </row>
    <row r="67" spans="1:1">
      <c r="A67" s="1">
        <v>65</v>
      </c>
    </row>
    <row r="68" spans="1:1">
      <c r="A68" s="1">
        <v>66</v>
      </c>
    </row>
    <row r="69" spans="1:1">
      <c r="A69" s="1">
        <v>67</v>
      </c>
    </row>
    <row r="70" spans="1:1">
      <c r="A70" s="1">
        <v>68</v>
      </c>
    </row>
    <row r="71" spans="1:1">
      <c r="A71" s="1">
        <v>69</v>
      </c>
    </row>
    <row r="72" spans="1:1">
      <c r="A72" s="1">
        <v>70</v>
      </c>
    </row>
    <row r="73" spans="1:1">
      <c r="A73" s="1">
        <v>71</v>
      </c>
    </row>
    <row r="74" spans="1:1">
      <c r="A74" s="1">
        <v>72</v>
      </c>
    </row>
    <row r="75" spans="1:1">
      <c r="A75" s="1">
        <v>73</v>
      </c>
    </row>
    <row r="76" spans="1:1">
      <c r="A76" s="1">
        <v>74</v>
      </c>
    </row>
    <row r="77" spans="1:1">
      <c r="A77" s="1">
        <v>75</v>
      </c>
    </row>
    <row r="78" spans="1:1">
      <c r="A78" s="1">
        <v>76</v>
      </c>
    </row>
    <row r="79" spans="1:1">
      <c r="A79" s="1">
        <v>77</v>
      </c>
    </row>
    <row r="80" spans="1:1">
      <c r="A80" s="1">
        <v>78</v>
      </c>
    </row>
    <row r="100" spans="2:15" s="1" customFormat="1">
      <c r="B100" s="3" t="s">
        <v>60</v>
      </c>
      <c r="C100" s="3">
        <f>AVERAGE(C3:C90)</f>
        <v>2</v>
      </c>
      <c r="D100" s="3"/>
      <c r="E100" s="2">
        <f t="shared" ref="E100:O100" si="0">AVERAGE(E3:E90)</f>
        <v>7.9949999999999992</v>
      </c>
      <c r="F100" s="2">
        <f t="shared" si="0"/>
        <v>8.9149999999999991</v>
      </c>
      <c r="G100" s="2">
        <f t="shared" si="0"/>
        <v>6.915</v>
      </c>
      <c r="H100" s="2">
        <f t="shared" si="0"/>
        <v>1.4350000000000001</v>
      </c>
      <c r="I100" s="2">
        <f t="shared" si="0"/>
        <v>24.549999999999997</v>
      </c>
      <c r="J100" s="2">
        <f t="shared" si="0"/>
        <v>23.5</v>
      </c>
      <c r="K100" s="2">
        <f t="shared" si="0"/>
        <v>4.5000000000000005E-2</v>
      </c>
      <c r="L100" s="2">
        <f t="shared" si="0"/>
        <v>0.83499999999999996</v>
      </c>
      <c r="M100" s="3" t="e">
        <f t="shared" si="0"/>
        <v>#DIV/0!</v>
      </c>
      <c r="N100" s="3" t="e">
        <f t="shared" si="0"/>
        <v>#DIV/0!</v>
      </c>
      <c r="O100" s="3">
        <f t="shared" si="0"/>
        <v>162.56299999999999</v>
      </c>
    </row>
    <row r="101" spans="2:15" s="1" customFormat="1">
      <c r="B101" s="3" t="s">
        <v>61</v>
      </c>
      <c r="C101" s="3">
        <f>COUNT(C3:C90)</f>
        <v>2</v>
      </c>
      <c r="D101" s="3"/>
      <c r="E101" s="2">
        <f t="shared" ref="E101:O101" si="1">COUNT(E3:E90)</f>
        <v>2</v>
      </c>
      <c r="F101" s="2">
        <f t="shared" si="1"/>
        <v>2</v>
      </c>
      <c r="G101" s="2">
        <f t="shared" si="1"/>
        <v>2</v>
      </c>
      <c r="H101" s="2">
        <f t="shared" si="1"/>
        <v>2</v>
      </c>
      <c r="I101" s="2">
        <f t="shared" si="1"/>
        <v>2</v>
      </c>
      <c r="J101" s="2">
        <f t="shared" si="1"/>
        <v>2</v>
      </c>
      <c r="K101" s="2">
        <f t="shared" si="1"/>
        <v>2</v>
      </c>
      <c r="L101" s="2">
        <f t="shared" si="1"/>
        <v>2</v>
      </c>
      <c r="M101" s="3">
        <f t="shared" si="1"/>
        <v>0</v>
      </c>
      <c r="N101" s="3">
        <f t="shared" si="1"/>
        <v>0</v>
      </c>
      <c r="O101" s="3">
        <f t="shared" si="1"/>
        <v>1</v>
      </c>
    </row>
    <row r="102" spans="2:15" s="1" customFormat="1">
      <c r="B102" s="3" t="s">
        <v>62</v>
      </c>
      <c r="C102" s="3">
        <f>STDEV(C3:C83)</f>
        <v>0</v>
      </c>
      <c r="D102" s="3"/>
      <c r="E102" s="2">
        <f t="shared" ref="E102:O102" si="2">STDEV(E3:E83)</f>
        <v>4.9497474683057895E-2</v>
      </c>
      <c r="F102" s="2">
        <f t="shared" si="2"/>
        <v>6.363961030679044E-2</v>
      </c>
      <c r="G102" s="2">
        <f t="shared" si="2"/>
        <v>0.47376154339498677</v>
      </c>
      <c r="H102" s="2">
        <f t="shared" si="2"/>
        <v>0.10606601717798207</v>
      </c>
      <c r="I102" s="2">
        <f t="shared" si="2"/>
        <v>0.21213203435596475</v>
      </c>
      <c r="J102" s="2">
        <f t="shared" si="2"/>
        <v>2.1213203435596424</v>
      </c>
      <c r="K102" s="2">
        <f t="shared" si="2"/>
        <v>3.5355339059327383E-2</v>
      </c>
      <c r="L102" s="2">
        <f t="shared" si="2"/>
        <v>0.48790367901871767</v>
      </c>
      <c r="M102" s="3" t="e">
        <f t="shared" si="2"/>
        <v>#DIV/0!</v>
      </c>
      <c r="N102" s="3" t="e">
        <f t="shared" si="2"/>
        <v>#DIV/0!</v>
      </c>
      <c r="O102" s="3" t="e">
        <f t="shared" si="2"/>
        <v>#DIV/0!</v>
      </c>
    </row>
  </sheetData>
  <mergeCells count="12">
    <mergeCell ref="K1:K2"/>
    <mergeCell ref="L1:L2"/>
    <mergeCell ref="M1:M2"/>
    <mergeCell ref="N1:N2"/>
    <mergeCell ref="O1:O2"/>
    <mergeCell ref="A1:A2"/>
    <mergeCell ref="I1:J1"/>
    <mergeCell ref="B1:B2"/>
    <mergeCell ref="C1:C2"/>
    <mergeCell ref="D1:D2"/>
    <mergeCell ref="E1:F1"/>
    <mergeCell ref="G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S362"/>
  <sheetViews>
    <sheetView workbookViewId="0">
      <pane ySplit="1" topLeftCell="A2" activePane="bottomLeft" state="frozen"/>
      <selection activeCell="J16" sqref="J16"/>
      <selection pane="bottomLeft" activeCell="J16" sqref="J16"/>
    </sheetView>
  </sheetViews>
  <sheetFormatPr defaultColWidth="36.42578125" defaultRowHeight="12.75"/>
  <cols>
    <col min="1" max="10" width="8.7109375" style="92" customWidth="1"/>
    <col min="11" max="16384" width="36.42578125" style="92"/>
  </cols>
  <sheetData>
    <row r="1" spans="1:19" ht="25.5">
      <c r="A1" s="93" t="s">
        <v>27</v>
      </c>
      <c r="B1" s="94" t="s">
        <v>28</v>
      </c>
      <c r="C1" s="95" t="s">
        <v>128</v>
      </c>
      <c r="D1" s="95" t="s">
        <v>129</v>
      </c>
      <c r="E1" s="95" t="s">
        <v>130</v>
      </c>
      <c r="F1" s="95" t="s">
        <v>131</v>
      </c>
      <c r="G1" s="95" t="s">
        <v>132</v>
      </c>
      <c r="H1" s="95" t="s">
        <v>133</v>
      </c>
      <c r="I1" s="95" t="s">
        <v>134</v>
      </c>
      <c r="J1" s="95" t="s">
        <v>135</v>
      </c>
      <c r="K1" s="91"/>
      <c r="L1" s="91"/>
      <c r="M1" s="91"/>
      <c r="N1" s="91"/>
      <c r="O1" s="91"/>
      <c r="P1" s="91"/>
      <c r="Q1" s="91"/>
      <c r="R1" s="91"/>
      <c r="S1" s="91"/>
    </row>
    <row r="2" spans="1:19">
      <c r="A2" s="1">
        <v>0</v>
      </c>
      <c r="B2" s="4">
        <v>38621</v>
      </c>
      <c r="C2" s="2"/>
      <c r="D2" s="2">
        <v>9.52</v>
      </c>
      <c r="E2" s="2"/>
      <c r="F2" s="2">
        <v>5.26</v>
      </c>
      <c r="G2" s="7"/>
      <c r="H2" s="7"/>
      <c r="I2" s="2"/>
      <c r="J2" s="2"/>
    </row>
    <row r="3" spans="1:19">
      <c r="A3" s="3">
        <v>1</v>
      </c>
      <c r="B3" s="4">
        <v>38622</v>
      </c>
      <c r="C3" s="2">
        <v>8.6300000000000008</v>
      </c>
      <c r="D3" s="2">
        <v>9.5399999999999991</v>
      </c>
      <c r="E3" s="2">
        <v>4.29</v>
      </c>
      <c r="F3" s="2">
        <v>3.47</v>
      </c>
      <c r="G3" s="7"/>
      <c r="H3" s="7"/>
      <c r="I3" s="2">
        <v>0.05</v>
      </c>
      <c r="J3" s="2"/>
    </row>
    <row r="4" spans="1:19">
      <c r="A4" s="3">
        <v>2</v>
      </c>
      <c r="B4" s="4">
        <v>38623</v>
      </c>
      <c r="C4" s="2"/>
      <c r="D4" s="2">
        <v>8.69</v>
      </c>
      <c r="E4" s="2"/>
      <c r="F4" s="2">
        <v>4.32</v>
      </c>
      <c r="G4" s="7"/>
      <c r="H4" s="7"/>
      <c r="I4" s="2"/>
      <c r="J4" s="2"/>
    </row>
    <row r="5" spans="1:19">
      <c r="A5" s="3">
        <v>3</v>
      </c>
      <c r="B5" s="4">
        <v>38624</v>
      </c>
      <c r="C5" s="2"/>
      <c r="D5" s="2">
        <v>8.5399999999999991</v>
      </c>
      <c r="E5" s="2"/>
      <c r="F5" s="2">
        <v>3.16</v>
      </c>
      <c r="G5" s="7"/>
      <c r="H5" s="7"/>
      <c r="I5" s="2">
        <v>0</v>
      </c>
      <c r="J5" s="2">
        <v>0.05</v>
      </c>
    </row>
    <row r="6" spans="1:19">
      <c r="A6" s="3">
        <v>7</v>
      </c>
      <c r="B6" s="4">
        <v>38628</v>
      </c>
      <c r="C6" s="2"/>
      <c r="D6" s="2"/>
      <c r="E6" s="2"/>
      <c r="F6" s="2"/>
      <c r="G6" s="7"/>
      <c r="H6" s="7"/>
      <c r="I6" s="2"/>
      <c r="J6" s="2"/>
    </row>
    <row r="7" spans="1:19">
      <c r="A7" s="3">
        <v>15</v>
      </c>
      <c r="B7" s="4">
        <v>38636</v>
      </c>
      <c r="C7" s="2"/>
      <c r="D7" s="2">
        <v>8.5500000000000007</v>
      </c>
      <c r="E7" s="2"/>
      <c r="F7" s="2"/>
      <c r="G7" s="7"/>
      <c r="H7" s="7"/>
      <c r="I7" s="2">
        <v>0</v>
      </c>
      <c r="J7" s="2">
        <v>0.06</v>
      </c>
    </row>
    <row r="8" spans="1:19">
      <c r="A8" s="3">
        <v>16</v>
      </c>
      <c r="B8" s="4">
        <v>38637</v>
      </c>
      <c r="C8" s="2"/>
      <c r="D8" s="2">
        <v>8.1</v>
      </c>
      <c r="E8" s="2"/>
      <c r="F8" s="2"/>
      <c r="G8" s="7"/>
      <c r="H8" s="7"/>
      <c r="I8" s="2">
        <v>0</v>
      </c>
      <c r="J8" s="2">
        <v>0.02</v>
      </c>
    </row>
    <row r="9" spans="1:19">
      <c r="A9" s="3">
        <v>17</v>
      </c>
      <c r="B9" s="4">
        <v>38638</v>
      </c>
      <c r="C9" s="2"/>
      <c r="D9" s="2"/>
      <c r="E9" s="2"/>
      <c r="F9" s="2"/>
      <c r="G9" s="7"/>
      <c r="H9" s="7"/>
      <c r="I9" s="2">
        <v>0</v>
      </c>
      <c r="J9" s="2">
        <v>0.03</v>
      </c>
    </row>
    <row r="10" spans="1:19">
      <c r="A10" s="3">
        <v>21</v>
      </c>
      <c r="B10" s="4">
        <v>38642</v>
      </c>
      <c r="C10" s="2"/>
      <c r="D10" s="2"/>
      <c r="E10" s="2"/>
      <c r="F10" s="2"/>
      <c r="G10" s="7"/>
      <c r="H10" s="7"/>
      <c r="I10" s="2">
        <v>0.03</v>
      </c>
      <c r="J10" s="2">
        <v>0.03</v>
      </c>
    </row>
    <row r="11" spans="1:19">
      <c r="A11" s="3">
        <v>22</v>
      </c>
      <c r="B11" s="4">
        <v>38643</v>
      </c>
      <c r="C11" s="2"/>
      <c r="D11" s="2"/>
      <c r="E11" s="2"/>
      <c r="F11" s="2"/>
      <c r="G11" s="7"/>
      <c r="H11" s="7"/>
      <c r="I11" s="2">
        <v>0</v>
      </c>
      <c r="J11" s="2">
        <v>7.0000000000000007E-2</v>
      </c>
    </row>
    <row r="12" spans="1:19">
      <c r="A12" s="3">
        <v>23</v>
      </c>
      <c r="B12" s="4">
        <v>38644</v>
      </c>
      <c r="C12" s="2">
        <v>7.96</v>
      </c>
      <c r="D12" s="2">
        <v>8.39</v>
      </c>
      <c r="E12" s="2">
        <v>4.87</v>
      </c>
      <c r="F12" s="2">
        <v>2.79</v>
      </c>
      <c r="G12" s="7"/>
      <c r="H12" s="7"/>
      <c r="I12" s="2">
        <v>0.04</v>
      </c>
      <c r="J12" s="2">
        <v>0.04</v>
      </c>
    </row>
    <row r="13" spans="1:19">
      <c r="A13" s="3">
        <v>28</v>
      </c>
      <c r="B13" s="4">
        <v>38649</v>
      </c>
      <c r="C13" s="2">
        <v>7.97</v>
      </c>
      <c r="D13" s="2">
        <v>8.18</v>
      </c>
      <c r="E13" s="2">
        <v>4.8499999999999996</v>
      </c>
      <c r="F13" s="2">
        <v>2.38</v>
      </c>
      <c r="G13" s="7"/>
      <c r="H13" s="7"/>
      <c r="I13" s="2">
        <v>0.01</v>
      </c>
      <c r="J13" s="2">
        <v>0.11</v>
      </c>
    </row>
    <row r="14" spans="1:19">
      <c r="A14" s="3">
        <v>29</v>
      </c>
      <c r="B14" s="4">
        <v>38650</v>
      </c>
      <c r="C14" s="2">
        <v>7.88</v>
      </c>
      <c r="D14" s="2">
        <v>7.84</v>
      </c>
      <c r="E14" s="2">
        <v>4.95</v>
      </c>
      <c r="F14" s="2">
        <v>2.74</v>
      </c>
      <c r="G14" s="7"/>
      <c r="H14" s="7"/>
      <c r="I14" s="2">
        <v>0</v>
      </c>
      <c r="J14" s="2">
        <v>0.04</v>
      </c>
    </row>
    <row r="15" spans="1:19">
      <c r="A15" s="3">
        <v>30</v>
      </c>
      <c r="B15" s="4">
        <v>38651</v>
      </c>
      <c r="C15" s="2">
        <v>7.97</v>
      </c>
      <c r="D15" s="2">
        <v>7.99</v>
      </c>
      <c r="E15" s="2">
        <v>4.97</v>
      </c>
      <c r="F15" s="2">
        <v>3.47</v>
      </c>
      <c r="G15" s="7"/>
      <c r="H15" s="7"/>
      <c r="I15" s="2">
        <v>0</v>
      </c>
      <c r="J15" s="2">
        <v>0.03</v>
      </c>
    </row>
    <row r="16" spans="1:19">
      <c r="A16" s="3">
        <v>31</v>
      </c>
      <c r="B16" s="4">
        <v>38652</v>
      </c>
      <c r="C16" s="2">
        <v>7.9</v>
      </c>
      <c r="D16" s="2">
        <v>8.23</v>
      </c>
      <c r="E16" s="2">
        <v>6.04</v>
      </c>
      <c r="F16" s="2">
        <v>3.32</v>
      </c>
      <c r="G16" s="7"/>
      <c r="H16" s="7"/>
      <c r="I16" s="2">
        <v>0</v>
      </c>
      <c r="J16" s="2">
        <v>0.03</v>
      </c>
    </row>
    <row r="17" spans="1:10">
      <c r="A17" s="3">
        <v>35</v>
      </c>
      <c r="B17" s="4">
        <v>38656</v>
      </c>
      <c r="C17" s="2">
        <v>8.02</v>
      </c>
      <c r="D17" s="2"/>
      <c r="E17" s="2">
        <v>5</v>
      </c>
      <c r="F17" s="2"/>
      <c r="G17" s="7"/>
      <c r="H17" s="7"/>
      <c r="I17" s="2"/>
      <c r="J17" s="2"/>
    </row>
    <row r="18" spans="1:10">
      <c r="A18" s="3">
        <v>36</v>
      </c>
      <c r="B18" s="4">
        <v>38657</v>
      </c>
      <c r="C18" s="2">
        <v>8.0299999999999994</v>
      </c>
      <c r="D18" s="2"/>
      <c r="E18" s="2">
        <v>5.31</v>
      </c>
      <c r="F18" s="2"/>
      <c r="G18" s="7"/>
      <c r="H18" s="7"/>
      <c r="I18" s="2"/>
      <c r="J18" s="2"/>
    </row>
    <row r="19" spans="1:10">
      <c r="A19" s="3">
        <v>37</v>
      </c>
      <c r="B19" s="4">
        <v>38658</v>
      </c>
      <c r="C19" s="2">
        <v>7.94</v>
      </c>
      <c r="D19" s="2">
        <v>8.83</v>
      </c>
      <c r="E19" s="2">
        <v>5.25</v>
      </c>
      <c r="F19" s="2">
        <v>1.75</v>
      </c>
      <c r="G19" s="7"/>
      <c r="H19" s="7"/>
      <c r="I19" s="2">
        <v>0.02</v>
      </c>
      <c r="J19" s="2">
        <v>1.38</v>
      </c>
    </row>
    <row r="20" spans="1:10">
      <c r="A20" s="3">
        <v>44</v>
      </c>
      <c r="B20" s="4">
        <v>38665</v>
      </c>
      <c r="C20" s="2">
        <v>8.02</v>
      </c>
      <c r="D20" s="2">
        <v>9.1999999999999993</v>
      </c>
      <c r="E20" s="2">
        <v>11.22</v>
      </c>
      <c r="F20" s="2">
        <v>2.38</v>
      </c>
      <c r="G20" s="7"/>
      <c r="H20" s="7"/>
      <c r="I20" s="2">
        <v>0.04</v>
      </c>
      <c r="J20" s="2">
        <v>0.54</v>
      </c>
    </row>
    <row r="21" spans="1:10">
      <c r="A21" s="3">
        <v>49</v>
      </c>
      <c r="B21" s="4">
        <v>38670</v>
      </c>
      <c r="C21" s="2">
        <v>6.53</v>
      </c>
      <c r="D21" s="2">
        <v>8.93</v>
      </c>
      <c r="E21" s="2">
        <v>4.38</v>
      </c>
      <c r="F21" s="2">
        <v>1.59</v>
      </c>
      <c r="G21" s="7"/>
      <c r="H21" s="7"/>
      <c r="I21" s="2">
        <v>0.03</v>
      </c>
      <c r="J21" s="2">
        <v>0.64</v>
      </c>
    </row>
    <row r="22" spans="1:10">
      <c r="A22" s="3">
        <v>50</v>
      </c>
      <c r="B22" s="4">
        <v>38671</v>
      </c>
      <c r="C22" s="2">
        <v>6.55</v>
      </c>
      <c r="D22" s="2">
        <v>9.01</v>
      </c>
      <c r="E22" s="2">
        <v>4.91</v>
      </c>
      <c r="F22" s="2">
        <v>0.69</v>
      </c>
      <c r="G22" s="7"/>
      <c r="H22" s="7"/>
      <c r="I22" s="2">
        <v>0.04</v>
      </c>
      <c r="J22" s="2">
        <v>0.74</v>
      </c>
    </row>
    <row r="23" spans="1:10">
      <c r="A23" s="3">
        <v>51</v>
      </c>
      <c r="B23" s="4">
        <v>38672</v>
      </c>
      <c r="C23" s="2">
        <v>6.53</v>
      </c>
      <c r="D23" s="2">
        <v>7.39</v>
      </c>
      <c r="E23" s="2">
        <v>5.04</v>
      </c>
      <c r="F23" s="2">
        <v>1.7</v>
      </c>
      <c r="G23" s="7"/>
      <c r="H23" s="7"/>
      <c r="I23" s="2">
        <v>0.06</v>
      </c>
      <c r="J23" s="2">
        <v>0.89</v>
      </c>
    </row>
    <row r="24" spans="1:10">
      <c r="A24" s="3">
        <v>52</v>
      </c>
      <c r="B24" s="5">
        <v>38673</v>
      </c>
      <c r="C24" s="2">
        <v>6.47</v>
      </c>
      <c r="D24" s="2">
        <v>8.66</v>
      </c>
      <c r="E24" s="2">
        <v>5.12</v>
      </c>
      <c r="F24" s="2">
        <v>1.1599999999999999</v>
      </c>
      <c r="G24" s="7"/>
      <c r="H24" s="7"/>
      <c r="I24" s="2">
        <v>0.09</v>
      </c>
      <c r="J24" s="2">
        <v>1.39</v>
      </c>
    </row>
    <row r="25" spans="1:10">
      <c r="A25" s="3">
        <v>56</v>
      </c>
      <c r="B25" s="5">
        <v>38677</v>
      </c>
      <c r="C25" s="2">
        <v>6.53</v>
      </c>
      <c r="D25" s="2">
        <v>7.35</v>
      </c>
      <c r="E25" s="2">
        <v>4.42</v>
      </c>
      <c r="F25" s="2">
        <v>1.41</v>
      </c>
      <c r="G25" s="7"/>
      <c r="H25" s="7"/>
      <c r="I25" s="2">
        <v>0.05</v>
      </c>
      <c r="J25" s="2">
        <v>0.92</v>
      </c>
    </row>
    <row r="26" spans="1:10">
      <c r="A26" s="3">
        <v>57</v>
      </c>
      <c r="B26" s="5">
        <v>38678</v>
      </c>
      <c r="C26" s="2">
        <v>6.54</v>
      </c>
      <c r="D26" s="2">
        <v>8.3800000000000008</v>
      </c>
      <c r="E26" s="2">
        <v>4.7699999999999996</v>
      </c>
      <c r="F26" s="2">
        <v>1.81</v>
      </c>
      <c r="G26" s="7"/>
      <c r="H26" s="7"/>
      <c r="I26" s="2">
        <v>0.11</v>
      </c>
      <c r="J26" s="2">
        <v>0.84</v>
      </c>
    </row>
    <row r="27" spans="1:10">
      <c r="A27" s="3">
        <v>77</v>
      </c>
      <c r="B27" s="5">
        <v>38698</v>
      </c>
      <c r="C27" s="2"/>
      <c r="D27" s="2">
        <v>9.01</v>
      </c>
      <c r="E27" s="2"/>
      <c r="F27" s="2">
        <v>2.31</v>
      </c>
      <c r="G27" s="7"/>
      <c r="H27" s="7">
        <v>23</v>
      </c>
      <c r="I27" s="2">
        <v>0.09</v>
      </c>
      <c r="J27" s="2">
        <v>1.1499999999999999</v>
      </c>
    </row>
    <row r="28" spans="1:10">
      <c r="A28" s="3">
        <v>78</v>
      </c>
      <c r="B28" s="4">
        <v>38699</v>
      </c>
      <c r="C28" s="2">
        <v>8.0299999999999994</v>
      </c>
      <c r="D28" s="2">
        <v>9.01</v>
      </c>
      <c r="E28" s="2">
        <v>8.11</v>
      </c>
      <c r="F28" s="2">
        <v>2.75</v>
      </c>
      <c r="G28" s="7">
        <v>22.9</v>
      </c>
      <c r="H28" s="7">
        <v>23</v>
      </c>
      <c r="I28" s="2">
        <v>0.08</v>
      </c>
      <c r="J28" s="2">
        <v>2.33</v>
      </c>
    </row>
    <row r="29" spans="1:10">
      <c r="A29" s="3">
        <v>79</v>
      </c>
      <c r="B29" s="4">
        <v>38700</v>
      </c>
      <c r="C29" s="2">
        <v>8.36</v>
      </c>
      <c r="D29" s="2">
        <v>9.0399999999999991</v>
      </c>
      <c r="E29" s="2">
        <v>7.62</v>
      </c>
      <c r="F29" s="2">
        <v>2.85</v>
      </c>
      <c r="G29" s="7">
        <v>22.2</v>
      </c>
      <c r="H29" s="7">
        <v>23.2</v>
      </c>
      <c r="I29" s="2">
        <v>0.01</v>
      </c>
      <c r="J29" s="2">
        <v>0.56999999999999995</v>
      </c>
    </row>
    <row r="30" spans="1:10">
      <c r="A30" s="3">
        <v>80</v>
      </c>
      <c r="B30" s="4">
        <v>38701</v>
      </c>
      <c r="C30" s="2">
        <v>8.31</v>
      </c>
      <c r="D30" s="2">
        <v>9.2899999999999991</v>
      </c>
      <c r="E30" s="2">
        <v>7.91</v>
      </c>
      <c r="F30" s="2">
        <v>3.24</v>
      </c>
      <c r="G30" s="7">
        <v>22.2</v>
      </c>
      <c r="H30" s="7">
        <v>22.2</v>
      </c>
      <c r="I30" s="2">
        <v>0.06</v>
      </c>
      <c r="J30" s="2">
        <v>1.5</v>
      </c>
    </row>
    <row r="31" spans="1:10">
      <c r="A31" s="3">
        <v>84</v>
      </c>
      <c r="B31" s="4">
        <v>38705</v>
      </c>
      <c r="C31" s="2">
        <v>8.3000000000000007</v>
      </c>
      <c r="D31" s="2">
        <v>9.2200000000000006</v>
      </c>
      <c r="E31" s="2">
        <v>7.75</v>
      </c>
      <c r="F31" s="2">
        <v>1.35</v>
      </c>
      <c r="G31" s="7">
        <v>21.9</v>
      </c>
      <c r="H31" s="7">
        <v>23.1</v>
      </c>
      <c r="I31" s="2">
        <v>0.06</v>
      </c>
      <c r="J31" s="2">
        <v>1</v>
      </c>
    </row>
    <row r="32" spans="1:10">
      <c r="A32" s="3">
        <v>85</v>
      </c>
      <c r="B32" s="4">
        <v>38706</v>
      </c>
      <c r="C32" s="2">
        <v>8.39</v>
      </c>
      <c r="D32" s="2">
        <v>9.26</v>
      </c>
      <c r="E32" s="2">
        <v>7.97</v>
      </c>
      <c r="F32" s="2">
        <v>1.29</v>
      </c>
      <c r="G32" s="7">
        <v>22.3</v>
      </c>
      <c r="H32" s="7">
        <v>22.9</v>
      </c>
      <c r="I32" s="2">
        <v>0.03</v>
      </c>
      <c r="J32" s="2">
        <v>0.79</v>
      </c>
    </row>
    <row r="33" spans="1:10">
      <c r="A33" s="3">
        <v>86</v>
      </c>
      <c r="B33" s="4">
        <v>38707</v>
      </c>
      <c r="C33" s="2">
        <v>8.3000000000000007</v>
      </c>
      <c r="D33" s="2">
        <v>9.27</v>
      </c>
      <c r="E33" s="2">
        <v>7.67</v>
      </c>
      <c r="F33" s="2">
        <v>1.24</v>
      </c>
      <c r="G33" s="7">
        <v>22.1</v>
      </c>
      <c r="H33" s="7">
        <v>22.9</v>
      </c>
      <c r="I33" s="2">
        <v>0.03</v>
      </c>
      <c r="J33" s="2">
        <v>0.77</v>
      </c>
    </row>
    <row r="34" spans="1:10">
      <c r="A34" s="3">
        <v>87</v>
      </c>
      <c r="B34" s="4">
        <v>38708</v>
      </c>
      <c r="C34" s="2">
        <v>8.3000000000000007</v>
      </c>
      <c r="D34" s="2">
        <v>9.0299999999999994</v>
      </c>
      <c r="E34" s="2">
        <v>7.87</v>
      </c>
      <c r="F34" s="2">
        <v>1.35</v>
      </c>
      <c r="G34" s="7">
        <v>22.2</v>
      </c>
      <c r="H34" s="7">
        <v>22.8</v>
      </c>
      <c r="I34" s="2">
        <v>0.03</v>
      </c>
      <c r="J34" s="2">
        <v>0.63</v>
      </c>
    </row>
    <row r="35" spans="1:10">
      <c r="A35" s="3">
        <v>100</v>
      </c>
      <c r="B35" s="4">
        <v>38721</v>
      </c>
      <c r="C35" s="2">
        <v>7.87</v>
      </c>
      <c r="D35" s="2">
        <v>8.8699999999999992</v>
      </c>
      <c r="E35" s="2">
        <v>7.36</v>
      </c>
      <c r="F35" s="2">
        <v>2.0299999999999998</v>
      </c>
      <c r="G35" s="7">
        <v>21.7</v>
      </c>
      <c r="H35" s="7">
        <v>23.1</v>
      </c>
      <c r="I35" s="2">
        <v>0.06</v>
      </c>
      <c r="J35" s="2">
        <v>0.78</v>
      </c>
    </row>
    <row r="36" spans="1:10">
      <c r="A36" s="3">
        <v>101</v>
      </c>
      <c r="B36" s="4">
        <v>38722</v>
      </c>
      <c r="C36" s="2">
        <v>8.3000000000000007</v>
      </c>
      <c r="D36" s="2">
        <v>9.18</v>
      </c>
      <c r="E36" s="2">
        <v>8.1300000000000008</v>
      </c>
      <c r="F36" s="2">
        <v>2.16</v>
      </c>
      <c r="G36" s="7">
        <v>21.9</v>
      </c>
      <c r="H36" s="7">
        <v>23.2</v>
      </c>
      <c r="I36" s="2">
        <v>0.05</v>
      </c>
      <c r="J36" s="2">
        <v>0.77</v>
      </c>
    </row>
    <row r="37" spans="1:10">
      <c r="A37" s="3">
        <v>105</v>
      </c>
      <c r="B37" s="4">
        <v>38726</v>
      </c>
      <c r="C37" s="2">
        <v>8.18</v>
      </c>
      <c r="D37" s="2">
        <v>9.1</v>
      </c>
      <c r="E37" s="2">
        <v>5.0999999999999996</v>
      </c>
      <c r="F37" s="2">
        <v>3.03</v>
      </c>
      <c r="G37" s="7">
        <v>22.7</v>
      </c>
      <c r="H37" s="7">
        <v>23.8</v>
      </c>
      <c r="I37" s="2">
        <v>0.03</v>
      </c>
      <c r="J37" s="2">
        <v>0.39</v>
      </c>
    </row>
    <row r="38" spans="1:10">
      <c r="A38" s="3">
        <v>106</v>
      </c>
      <c r="B38" s="4">
        <v>38727</v>
      </c>
      <c r="C38" s="2">
        <v>8.0500000000000007</v>
      </c>
      <c r="D38" s="2">
        <v>9.3800000000000008</v>
      </c>
      <c r="E38" s="2">
        <v>6.02</v>
      </c>
      <c r="F38" s="2">
        <v>3.25</v>
      </c>
      <c r="G38" s="7">
        <v>23.2</v>
      </c>
      <c r="H38" s="7">
        <v>23.8</v>
      </c>
      <c r="I38" s="2">
        <v>0.05</v>
      </c>
      <c r="J38" s="2">
        <v>0.63</v>
      </c>
    </row>
    <row r="39" spans="1:10">
      <c r="A39" s="3">
        <v>107</v>
      </c>
      <c r="B39" s="4">
        <v>38728</v>
      </c>
      <c r="C39" s="2">
        <v>8.24</v>
      </c>
      <c r="D39" s="2">
        <v>9.26</v>
      </c>
      <c r="E39" s="2">
        <v>6.84</v>
      </c>
      <c r="F39" s="2">
        <v>3.14</v>
      </c>
      <c r="G39" s="7">
        <v>21.3</v>
      </c>
      <c r="H39" s="7">
        <v>23.4</v>
      </c>
      <c r="I39" s="2">
        <v>0.05</v>
      </c>
      <c r="J39" s="2">
        <v>0.75</v>
      </c>
    </row>
    <row r="40" spans="1:10">
      <c r="A40" s="3">
        <v>108</v>
      </c>
      <c r="B40" s="4">
        <v>38729</v>
      </c>
      <c r="C40" s="2">
        <v>8.26</v>
      </c>
      <c r="D40" s="2">
        <v>9.4</v>
      </c>
      <c r="E40" s="2">
        <v>6.64</v>
      </c>
      <c r="F40" s="2">
        <v>2.92</v>
      </c>
      <c r="G40" s="7">
        <v>22.2</v>
      </c>
      <c r="H40" s="7">
        <v>23.5</v>
      </c>
      <c r="I40" s="2">
        <v>0</v>
      </c>
      <c r="J40" s="2">
        <v>0.67</v>
      </c>
    </row>
    <row r="41" spans="1:10">
      <c r="A41" s="3">
        <v>113</v>
      </c>
      <c r="B41" s="4">
        <v>38734</v>
      </c>
      <c r="C41" s="2">
        <v>3.37</v>
      </c>
      <c r="D41" s="2">
        <v>9.44</v>
      </c>
      <c r="E41" s="2">
        <v>6.55</v>
      </c>
      <c r="F41" s="2">
        <v>2.78</v>
      </c>
      <c r="G41" s="7">
        <v>20.7</v>
      </c>
      <c r="H41" s="7">
        <v>2.2999999999999998</v>
      </c>
      <c r="I41" s="2">
        <v>0.06</v>
      </c>
      <c r="J41" s="2">
        <v>0.41</v>
      </c>
    </row>
    <row r="42" spans="1:10">
      <c r="A42" s="3">
        <v>114</v>
      </c>
      <c r="B42" s="4">
        <v>38735</v>
      </c>
      <c r="C42" s="2">
        <v>8.51</v>
      </c>
      <c r="D42" s="2">
        <v>9.1999999999999993</v>
      </c>
      <c r="E42" s="2">
        <v>7.05</v>
      </c>
      <c r="F42" s="2">
        <v>3.22</v>
      </c>
      <c r="G42" s="7">
        <v>21.6</v>
      </c>
      <c r="H42" s="7">
        <v>22.8</v>
      </c>
      <c r="I42" s="2">
        <v>0.04</v>
      </c>
      <c r="J42" s="2">
        <v>0.47</v>
      </c>
    </row>
    <row r="43" spans="1:10">
      <c r="A43" s="3">
        <v>115</v>
      </c>
      <c r="B43" s="4">
        <v>38736</v>
      </c>
      <c r="C43" s="2">
        <v>8.32</v>
      </c>
      <c r="D43" s="2">
        <v>9.49</v>
      </c>
      <c r="E43" s="2">
        <v>6.7</v>
      </c>
      <c r="F43" s="2">
        <v>2.7</v>
      </c>
      <c r="G43" s="7">
        <v>21.2</v>
      </c>
      <c r="H43" s="7">
        <v>22.6</v>
      </c>
      <c r="I43" s="2">
        <v>0.03</v>
      </c>
      <c r="J43" s="2">
        <v>0.7</v>
      </c>
    </row>
    <row r="44" spans="1:10">
      <c r="A44" s="3">
        <v>119</v>
      </c>
      <c r="B44" s="4">
        <v>38740</v>
      </c>
      <c r="C44" s="2">
        <v>8.31</v>
      </c>
      <c r="D44" s="2">
        <v>9.35</v>
      </c>
      <c r="E44" s="2">
        <v>6.24</v>
      </c>
      <c r="F44" s="2">
        <v>2.78</v>
      </c>
      <c r="G44" s="7">
        <v>21.2</v>
      </c>
      <c r="H44" s="7">
        <v>23.5</v>
      </c>
      <c r="I44" s="2">
        <v>0.02</v>
      </c>
      <c r="J44" s="2">
        <v>0.82</v>
      </c>
    </row>
    <row r="45" spans="1:10">
      <c r="A45" s="3">
        <v>120</v>
      </c>
      <c r="B45" s="4">
        <v>38741</v>
      </c>
      <c r="C45" s="2">
        <v>8.4</v>
      </c>
      <c r="D45" s="2">
        <v>9.4600000000000009</v>
      </c>
      <c r="E45" s="2">
        <v>6.28</v>
      </c>
      <c r="F45" s="2">
        <v>2.74</v>
      </c>
      <c r="G45" s="7">
        <v>21.2</v>
      </c>
      <c r="H45" s="7">
        <v>23</v>
      </c>
      <c r="I45" s="2">
        <v>0.04</v>
      </c>
      <c r="J45" s="2">
        <v>0.53</v>
      </c>
    </row>
    <row r="46" spans="1:10">
      <c r="A46" s="3">
        <v>121</v>
      </c>
      <c r="B46" s="4">
        <v>38742</v>
      </c>
      <c r="C46" s="2">
        <v>8.44</v>
      </c>
      <c r="D46" s="2">
        <v>9.48</v>
      </c>
      <c r="E46" s="2">
        <v>6.55</v>
      </c>
      <c r="F46" s="2">
        <v>4.2699999999999996</v>
      </c>
      <c r="G46" s="7">
        <v>21.2</v>
      </c>
      <c r="H46" s="7">
        <v>23.6</v>
      </c>
      <c r="I46" s="2">
        <v>0.03</v>
      </c>
      <c r="J46" s="2">
        <v>0.4</v>
      </c>
    </row>
    <row r="47" spans="1:10">
      <c r="A47" s="3">
        <v>122</v>
      </c>
      <c r="B47" s="4">
        <v>38743</v>
      </c>
      <c r="C47" s="2">
        <v>8.26</v>
      </c>
      <c r="D47" s="2">
        <v>9.4600000000000009</v>
      </c>
      <c r="E47" s="2">
        <v>5.5</v>
      </c>
      <c r="F47" s="2">
        <v>3.12</v>
      </c>
      <c r="G47" s="7">
        <v>21.7</v>
      </c>
      <c r="H47" s="7">
        <v>23.7</v>
      </c>
      <c r="I47" s="2">
        <v>0.03</v>
      </c>
      <c r="J47" s="2">
        <v>0.51</v>
      </c>
    </row>
    <row r="48" spans="1:10">
      <c r="A48" s="3">
        <v>126</v>
      </c>
      <c r="B48" s="4">
        <v>38747</v>
      </c>
      <c r="C48" s="2">
        <v>8.44</v>
      </c>
      <c r="D48" s="2">
        <v>9.26</v>
      </c>
      <c r="E48" s="2">
        <v>5.77</v>
      </c>
      <c r="F48" s="2">
        <v>2.34</v>
      </c>
      <c r="G48" s="7">
        <v>21.9</v>
      </c>
      <c r="H48" s="7">
        <v>23.7</v>
      </c>
      <c r="I48" s="2">
        <v>0.08</v>
      </c>
      <c r="J48" s="2">
        <v>1.1299999999999999</v>
      </c>
    </row>
    <row r="49" spans="1:10">
      <c r="A49" s="3">
        <v>127</v>
      </c>
      <c r="B49" s="4">
        <v>38748</v>
      </c>
      <c r="C49" s="2">
        <v>8.39</v>
      </c>
      <c r="D49" s="2">
        <v>9.33</v>
      </c>
      <c r="E49" s="2">
        <v>5.78</v>
      </c>
      <c r="F49" s="2">
        <v>2.8</v>
      </c>
      <c r="G49" s="7">
        <v>21.9</v>
      </c>
      <c r="H49" s="7">
        <v>23.5</v>
      </c>
      <c r="I49" s="2">
        <v>0.09</v>
      </c>
      <c r="J49" s="2">
        <v>1.03</v>
      </c>
    </row>
    <row r="50" spans="1:10">
      <c r="A50" s="3">
        <v>128</v>
      </c>
      <c r="B50" s="4">
        <v>38749</v>
      </c>
      <c r="C50" s="2">
        <v>8.27</v>
      </c>
      <c r="D50" s="2">
        <v>9.43</v>
      </c>
      <c r="E50" s="2">
        <v>6.47</v>
      </c>
      <c r="F50" s="2">
        <v>2.91</v>
      </c>
      <c r="G50" s="7">
        <v>21.6</v>
      </c>
      <c r="H50" s="7">
        <v>23.2</v>
      </c>
      <c r="I50" s="2">
        <v>0.09</v>
      </c>
      <c r="J50" s="2">
        <v>1.27</v>
      </c>
    </row>
    <row r="51" spans="1:10">
      <c r="A51" s="3">
        <v>129</v>
      </c>
      <c r="B51" s="4">
        <v>38750</v>
      </c>
      <c r="C51" s="2">
        <v>8.59</v>
      </c>
      <c r="D51" s="2">
        <v>9.41</v>
      </c>
      <c r="E51" s="2">
        <v>6.58</v>
      </c>
      <c r="F51" s="2">
        <v>2.94</v>
      </c>
      <c r="G51" s="7">
        <v>20.5</v>
      </c>
      <c r="H51" s="7">
        <v>23.5</v>
      </c>
      <c r="I51" s="2">
        <v>0.08</v>
      </c>
      <c r="J51" s="2">
        <v>1.18</v>
      </c>
    </row>
    <row r="52" spans="1:10">
      <c r="A52" s="3">
        <v>133</v>
      </c>
      <c r="B52" s="4">
        <v>38754</v>
      </c>
      <c r="C52" s="2">
        <v>8.6300000000000008</v>
      </c>
      <c r="D52" s="2">
        <v>9.43</v>
      </c>
      <c r="E52" s="2">
        <v>6.1</v>
      </c>
      <c r="F52" s="2">
        <v>1.21</v>
      </c>
      <c r="G52" s="7">
        <v>22.3</v>
      </c>
      <c r="H52" s="7">
        <v>23.2</v>
      </c>
      <c r="I52" s="2">
        <v>0.08</v>
      </c>
      <c r="J52" s="2">
        <v>0.89</v>
      </c>
    </row>
    <row r="53" spans="1:10">
      <c r="A53" s="3">
        <v>134</v>
      </c>
      <c r="B53" s="4">
        <v>38755</v>
      </c>
      <c r="C53" s="2">
        <v>8.42</v>
      </c>
      <c r="D53" s="2">
        <v>9.43</v>
      </c>
      <c r="E53" s="2">
        <v>3.88</v>
      </c>
      <c r="F53" s="2">
        <v>1.3</v>
      </c>
      <c r="G53" s="7">
        <v>22.4</v>
      </c>
      <c r="H53" s="7">
        <v>23</v>
      </c>
      <c r="I53" s="2">
        <v>7.0000000000000007E-2</v>
      </c>
      <c r="J53" s="2">
        <v>1.07</v>
      </c>
    </row>
    <row r="54" spans="1:10">
      <c r="A54" s="3">
        <v>135</v>
      </c>
      <c r="B54" s="4">
        <v>38756</v>
      </c>
      <c r="C54" s="2">
        <v>8.6300000000000008</v>
      </c>
      <c r="D54" s="2">
        <v>9.6199999999999992</v>
      </c>
      <c r="E54" s="2">
        <v>4.1399999999999997</v>
      </c>
      <c r="F54" s="2">
        <v>1.46</v>
      </c>
      <c r="G54" s="7">
        <v>21.6</v>
      </c>
      <c r="H54" s="7">
        <v>24</v>
      </c>
      <c r="I54" s="2">
        <v>0.04</v>
      </c>
      <c r="J54" s="2">
        <v>0.95</v>
      </c>
    </row>
    <row r="55" spans="1:10">
      <c r="A55" s="3">
        <v>136</v>
      </c>
      <c r="B55" s="4">
        <v>38757</v>
      </c>
      <c r="C55" s="2">
        <v>8.86</v>
      </c>
      <c r="D55" s="2">
        <v>9.7899999999999991</v>
      </c>
      <c r="E55" s="2">
        <v>3.75</v>
      </c>
      <c r="F55" s="2">
        <v>2.04</v>
      </c>
      <c r="G55" s="7">
        <v>21.6</v>
      </c>
      <c r="H55" s="7">
        <v>23.9</v>
      </c>
      <c r="I55" s="2">
        <v>0.06</v>
      </c>
      <c r="J55" s="2">
        <v>1.04</v>
      </c>
    </row>
    <row r="56" spans="1:10">
      <c r="A56" s="3">
        <v>140</v>
      </c>
      <c r="B56" s="4">
        <v>38761</v>
      </c>
      <c r="C56" s="2">
        <v>8.52</v>
      </c>
      <c r="D56" s="2">
        <v>9.48</v>
      </c>
      <c r="E56" s="2">
        <v>4.09</v>
      </c>
      <c r="F56" s="2">
        <v>1.44</v>
      </c>
      <c r="G56" s="7">
        <v>23.4</v>
      </c>
      <c r="H56" s="7">
        <v>24.1</v>
      </c>
      <c r="I56" s="2">
        <v>7.0000000000000007E-2</v>
      </c>
      <c r="J56" s="2">
        <v>0.92</v>
      </c>
    </row>
    <row r="57" spans="1:10">
      <c r="A57" s="3">
        <v>141</v>
      </c>
      <c r="B57" s="4">
        <v>38762</v>
      </c>
      <c r="C57" s="2">
        <v>8.4700000000000006</v>
      </c>
      <c r="D57" s="2">
        <v>9.6199999999999992</v>
      </c>
      <c r="E57" s="2">
        <v>3.87</v>
      </c>
      <c r="F57" s="2">
        <v>1.51</v>
      </c>
      <c r="G57" s="7">
        <v>21.8</v>
      </c>
      <c r="H57" s="7">
        <v>24.1</v>
      </c>
      <c r="I57" s="2">
        <v>0.09</v>
      </c>
      <c r="J57" s="2">
        <v>1.06</v>
      </c>
    </row>
    <row r="58" spans="1:10">
      <c r="A58" s="3">
        <v>142</v>
      </c>
      <c r="B58" s="4">
        <v>38763</v>
      </c>
      <c r="C58" s="2">
        <v>8.39</v>
      </c>
      <c r="D58" s="2">
        <v>9.6300000000000008</v>
      </c>
      <c r="E58" s="2">
        <v>4.1900000000000004</v>
      </c>
      <c r="F58" s="2">
        <v>1.86</v>
      </c>
      <c r="G58" s="7">
        <v>19.399999999999999</v>
      </c>
      <c r="H58" s="7">
        <v>23.3</v>
      </c>
      <c r="I58" s="2">
        <v>0.14000000000000001</v>
      </c>
      <c r="J58" s="2">
        <v>0.82</v>
      </c>
    </row>
    <row r="59" spans="1:10">
      <c r="A59" s="3">
        <v>148</v>
      </c>
      <c r="B59" s="4">
        <v>38769</v>
      </c>
      <c r="C59" s="2">
        <v>8.6300000000000008</v>
      </c>
      <c r="D59" s="2">
        <v>9.42</v>
      </c>
      <c r="E59" s="2">
        <v>4.26</v>
      </c>
      <c r="F59" s="2">
        <v>0.8</v>
      </c>
      <c r="G59" s="7">
        <v>22.6</v>
      </c>
      <c r="H59" s="7">
        <v>23.5</v>
      </c>
      <c r="I59" s="2">
        <v>0.1</v>
      </c>
      <c r="J59" s="2">
        <v>1.26</v>
      </c>
    </row>
    <row r="60" spans="1:10">
      <c r="A60" s="3">
        <v>149</v>
      </c>
      <c r="B60" s="4">
        <v>38770</v>
      </c>
      <c r="C60" s="2">
        <v>8.44</v>
      </c>
      <c r="D60" s="2">
        <v>9.5399999999999991</v>
      </c>
      <c r="E60" s="2">
        <v>4.37</v>
      </c>
      <c r="F60" s="2">
        <v>1.24</v>
      </c>
      <c r="G60" s="7">
        <v>21.4</v>
      </c>
      <c r="H60" s="7">
        <v>22.9</v>
      </c>
      <c r="I60" s="2">
        <v>0.08</v>
      </c>
      <c r="J60" s="2">
        <v>1.1399999999999999</v>
      </c>
    </row>
    <row r="61" spans="1:10">
      <c r="A61" s="3">
        <v>150</v>
      </c>
      <c r="B61" s="4">
        <v>38771</v>
      </c>
      <c r="C61" s="2">
        <v>8.2200000000000006</v>
      </c>
      <c r="D61" s="2">
        <v>9.3800000000000008</v>
      </c>
      <c r="E61" s="2">
        <v>4.29</v>
      </c>
      <c r="F61" s="2">
        <v>1.27</v>
      </c>
      <c r="G61" s="7">
        <v>21</v>
      </c>
      <c r="H61" s="7">
        <v>23.5</v>
      </c>
      <c r="I61" s="2">
        <v>0.11</v>
      </c>
      <c r="J61" s="2">
        <v>1.26</v>
      </c>
    </row>
    <row r="62" spans="1:10">
      <c r="A62" s="3">
        <v>154</v>
      </c>
      <c r="B62" s="4">
        <v>38775</v>
      </c>
      <c r="C62" s="2">
        <v>8.25</v>
      </c>
      <c r="D62" s="2">
        <v>9.39</v>
      </c>
      <c r="E62" s="2">
        <v>4.25</v>
      </c>
      <c r="F62" s="2">
        <v>1.54</v>
      </c>
      <c r="G62" s="7">
        <v>21.4</v>
      </c>
      <c r="H62" s="7">
        <v>23.5</v>
      </c>
      <c r="I62" s="2">
        <v>0.12</v>
      </c>
      <c r="J62" s="2">
        <v>1.25</v>
      </c>
    </row>
    <row r="63" spans="1:10">
      <c r="A63" s="3">
        <v>155</v>
      </c>
      <c r="B63" s="4">
        <v>38776</v>
      </c>
      <c r="C63" s="2">
        <v>8.2899999999999991</v>
      </c>
      <c r="D63" s="2">
        <v>9.4700000000000006</v>
      </c>
      <c r="E63" s="2">
        <v>4.29</v>
      </c>
      <c r="F63" s="2">
        <v>3.25</v>
      </c>
      <c r="G63" s="7">
        <v>21.4</v>
      </c>
      <c r="H63" s="7">
        <v>22.8</v>
      </c>
      <c r="I63" s="2">
        <v>0.09</v>
      </c>
      <c r="J63" s="2">
        <v>1.1499999999999999</v>
      </c>
    </row>
    <row r="64" spans="1:10">
      <c r="A64" s="3">
        <v>156</v>
      </c>
      <c r="B64" s="4">
        <v>38777</v>
      </c>
      <c r="C64" s="2">
        <v>8.34</v>
      </c>
      <c r="D64" s="2">
        <v>9.4600000000000009</v>
      </c>
      <c r="E64" s="2">
        <v>7.96</v>
      </c>
      <c r="F64" s="2">
        <v>3.32</v>
      </c>
      <c r="G64" s="7">
        <v>21.8</v>
      </c>
      <c r="H64" s="7">
        <v>22.6</v>
      </c>
      <c r="I64" s="2">
        <v>7.0000000000000007E-2</v>
      </c>
      <c r="J64" s="2">
        <v>1.18</v>
      </c>
    </row>
    <row r="65" spans="1:10">
      <c r="A65" s="3">
        <v>157</v>
      </c>
      <c r="B65" s="4">
        <v>38778</v>
      </c>
      <c r="C65" s="2">
        <v>8.4</v>
      </c>
      <c r="D65" s="2">
        <v>9.4</v>
      </c>
      <c r="E65" s="2">
        <v>7.63</v>
      </c>
      <c r="F65" s="2">
        <v>3.2</v>
      </c>
      <c r="G65" s="7">
        <v>21.5</v>
      </c>
      <c r="H65" s="7">
        <v>23</v>
      </c>
      <c r="I65" s="2">
        <v>7.0000000000000007E-2</v>
      </c>
      <c r="J65" s="2">
        <v>1.17</v>
      </c>
    </row>
    <row r="66" spans="1:10">
      <c r="A66" s="3">
        <v>161</v>
      </c>
      <c r="B66" s="4">
        <v>38782</v>
      </c>
      <c r="C66" s="2">
        <v>8.2899999999999991</v>
      </c>
      <c r="D66" s="2">
        <v>9.24</v>
      </c>
      <c r="E66" s="2">
        <v>7.01</v>
      </c>
      <c r="F66" s="2">
        <v>1.43</v>
      </c>
      <c r="G66" s="7">
        <v>22.9</v>
      </c>
      <c r="H66" s="7">
        <v>24.3</v>
      </c>
      <c r="I66" s="2">
        <v>0.08</v>
      </c>
      <c r="J66" s="2">
        <v>1.2</v>
      </c>
    </row>
    <row r="67" spans="1:10">
      <c r="A67" s="3">
        <v>162</v>
      </c>
      <c r="B67" s="4">
        <v>38783</v>
      </c>
      <c r="C67" s="2">
        <v>8.56</v>
      </c>
      <c r="D67" s="2">
        <v>9.33</v>
      </c>
      <c r="E67" s="2">
        <v>8.4499999999999993</v>
      </c>
      <c r="F67" s="2">
        <v>2.7</v>
      </c>
      <c r="G67" s="7">
        <v>22.4</v>
      </c>
      <c r="H67" s="7">
        <v>23.2</v>
      </c>
      <c r="I67" s="2">
        <v>0.06</v>
      </c>
      <c r="J67" s="2">
        <v>1.06</v>
      </c>
    </row>
    <row r="68" spans="1:10">
      <c r="A68" s="3">
        <v>163</v>
      </c>
      <c r="B68" s="4">
        <v>38784</v>
      </c>
      <c r="C68" s="2">
        <v>8.31</v>
      </c>
      <c r="D68" s="2">
        <v>9.32</v>
      </c>
      <c r="E68" s="2">
        <v>8.5</v>
      </c>
      <c r="F68" s="2">
        <v>2.7</v>
      </c>
      <c r="G68" s="7">
        <v>22.4</v>
      </c>
      <c r="H68" s="7">
        <v>23.9</v>
      </c>
      <c r="I68" s="2">
        <v>0.08</v>
      </c>
      <c r="J68" s="2">
        <v>1.22</v>
      </c>
    </row>
    <row r="69" spans="1:10">
      <c r="A69" s="3">
        <v>164</v>
      </c>
      <c r="B69" s="4">
        <v>38785</v>
      </c>
      <c r="C69" s="2">
        <v>8.33</v>
      </c>
      <c r="D69" s="2">
        <v>9.33</v>
      </c>
      <c r="E69" s="2">
        <v>8.6999999999999993</v>
      </c>
      <c r="F69" s="2">
        <v>2.5</v>
      </c>
      <c r="G69" s="7">
        <v>22.4</v>
      </c>
      <c r="H69" s="7">
        <v>23.3</v>
      </c>
      <c r="I69" s="2">
        <v>0.1</v>
      </c>
      <c r="J69" s="2">
        <v>1.28</v>
      </c>
    </row>
    <row r="70" spans="1:10">
      <c r="A70" s="3">
        <v>168</v>
      </c>
      <c r="B70" s="4">
        <v>38789</v>
      </c>
      <c r="C70" s="2">
        <v>8.2200000000000006</v>
      </c>
      <c r="D70" s="2">
        <v>9.2899999999999991</v>
      </c>
      <c r="E70" s="2">
        <v>8</v>
      </c>
      <c r="F70" s="2">
        <v>2.5</v>
      </c>
      <c r="G70" s="7">
        <v>23.2</v>
      </c>
      <c r="H70" s="7">
        <v>24.4</v>
      </c>
      <c r="I70" s="2">
        <v>0.09</v>
      </c>
      <c r="J70" s="2">
        <v>0.9</v>
      </c>
    </row>
    <row r="71" spans="1:10">
      <c r="A71" s="3">
        <v>169</v>
      </c>
      <c r="B71" s="5">
        <v>38790</v>
      </c>
      <c r="C71" s="2">
        <v>8.4</v>
      </c>
      <c r="D71" s="2">
        <v>9.42</v>
      </c>
      <c r="E71" s="2">
        <v>8.8000000000000007</v>
      </c>
      <c r="F71" s="2">
        <v>3.7</v>
      </c>
      <c r="G71" s="7">
        <v>22.6</v>
      </c>
      <c r="H71" s="7">
        <v>23.6</v>
      </c>
      <c r="I71" s="2">
        <v>0.06</v>
      </c>
      <c r="J71" s="2">
        <v>1.1000000000000001</v>
      </c>
    </row>
    <row r="72" spans="1:10">
      <c r="A72" s="3">
        <v>170</v>
      </c>
      <c r="B72" s="4">
        <v>38791</v>
      </c>
      <c r="C72" s="2">
        <v>8.3800000000000008</v>
      </c>
      <c r="D72" s="2">
        <v>9.42</v>
      </c>
      <c r="E72" s="2">
        <v>7.86</v>
      </c>
      <c r="F72" s="2">
        <v>3.22</v>
      </c>
      <c r="G72" s="7">
        <v>23</v>
      </c>
      <c r="H72" s="7">
        <v>2.2999999999999998</v>
      </c>
      <c r="I72" s="2">
        <v>0.05</v>
      </c>
      <c r="J72" s="2">
        <v>1.19</v>
      </c>
    </row>
    <row r="73" spans="1:10">
      <c r="A73" s="3">
        <v>171</v>
      </c>
      <c r="B73" s="4">
        <v>38792</v>
      </c>
      <c r="C73" s="2">
        <v>8.36</v>
      </c>
      <c r="D73" s="2">
        <v>9.3699999999999992</v>
      </c>
      <c r="E73" s="2">
        <v>8.3699999999999992</v>
      </c>
      <c r="F73" s="2">
        <v>4.7</v>
      </c>
      <c r="G73" s="7">
        <v>23</v>
      </c>
      <c r="H73" s="7">
        <v>23.5</v>
      </c>
      <c r="I73" s="2">
        <v>0.09</v>
      </c>
      <c r="J73" s="2">
        <v>1.1499999999999999</v>
      </c>
    </row>
    <row r="74" spans="1:10">
      <c r="A74" s="3">
        <v>175</v>
      </c>
      <c r="B74" s="4">
        <v>38796</v>
      </c>
      <c r="C74" s="2">
        <v>8.2899999999999991</v>
      </c>
      <c r="D74" s="2">
        <v>9.33</v>
      </c>
      <c r="E74" s="2"/>
      <c r="F74" s="2">
        <v>2.5099999999999998</v>
      </c>
      <c r="G74" s="7">
        <v>23.3</v>
      </c>
      <c r="H74" s="7">
        <v>24.3</v>
      </c>
      <c r="I74" s="2">
        <v>0.08</v>
      </c>
      <c r="J74" s="2">
        <v>1.26</v>
      </c>
    </row>
    <row r="75" spans="1:10">
      <c r="A75" s="3">
        <v>176</v>
      </c>
      <c r="B75" s="4">
        <v>38797</v>
      </c>
      <c r="C75" s="2">
        <v>8.2200000000000006</v>
      </c>
      <c r="D75" s="2">
        <v>9.26</v>
      </c>
      <c r="E75" s="2">
        <v>7.56</v>
      </c>
      <c r="F75" s="2">
        <v>3.6</v>
      </c>
      <c r="G75" s="7">
        <v>23.8</v>
      </c>
      <c r="H75" s="7">
        <v>23.6</v>
      </c>
      <c r="I75" s="2">
        <v>0.03</v>
      </c>
      <c r="J75" s="2">
        <v>0.74</v>
      </c>
    </row>
    <row r="76" spans="1:10">
      <c r="A76" s="3">
        <v>177</v>
      </c>
      <c r="B76" s="4">
        <v>38798</v>
      </c>
      <c r="C76" s="2">
        <v>8.25</v>
      </c>
      <c r="D76" s="2">
        <v>9.35</v>
      </c>
      <c r="E76" s="2">
        <v>8.0500000000000007</v>
      </c>
      <c r="F76" s="2">
        <v>3.1</v>
      </c>
      <c r="G76" s="7">
        <v>23.4</v>
      </c>
      <c r="H76" s="7">
        <v>23.2</v>
      </c>
      <c r="I76" s="2">
        <v>7.0000000000000007E-2</v>
      </c>
      <c r="J76" s="2">
        <v>1.17</v>
      </c>
    </row>
    <row r="77" spans="1:10">
      <c r="A77" s="3">
        <v>178</v>
      </c>
      <c r="B77" s="4">
        <v>38799</v>
      </c>
      <c r="C77" s="2">
        <v>8.0500000000000007</v>
      </c>
      <c r="D77" s="2">
        <v>9.35</v>
      </c>
      <c r="E77" s="2">
        <v>7.58</v>
      </c>
      <c r="F77" s="2">
        <v>3.16</v>
      </c>
      <c r="G77" s="7">
        <v>23.2</v>
      </c>
      <c r="H77" s="7">
        <v>22.8</v>
      </c>
      <c r="I77" s="2">
        <v>0.04</v>
      </c>
      <c r="J77" s="2">
        <v>1.06</v>
      </c>
    </row>
    <row r="78" spans="1:10">
      <c r="A78" s="3">
        <v>182</v>
      </c>
      <c r="B78" s="4">
        <v>38803</v>
      </c>
      <c r="C78" s="2">
        <v>8.15</v>
      </c>
      <c r="D78" s="2">
        <v>8.1300000000000008</v>
      </c>
      <c r="E78" s="2">
        <v>7.97</v>
      </c>
      <c r="F78" s="2"/>
      <c r="G78" s="7">
        <v>21.1</v>
      </c>
      <c r="H78" s="7">
        <v>23.1</v>
      </c>
      <c r="I78" s="2">
        <v>0.09</v>
      </c>
      <c r="J78" s="2">
        <v>1.17</v>
      </c>
    </row>
    <row r="79" spans="1:10">
      <c r="A79" s="3">
        <v>183</v>
      </c>
      <c r="B79" s="4">
        <v>38804</v>
      </c>
      <c r="C79" s="2">
        <v>7.99</v>
      </c>
      <c r="D79" s="2">
        <v>8.42</v>
      </c>
      <c r="E79" s="2"/>
      <c r="F79" s="2"/>
      <c r="G79" s="7">
        <v>22.9</v>
      </c>
      <c r="H79" s="7">
        <v>23.4</v>
      </c>
      <c r="I79" s="2">
        <v>0.06</v>
      </c>
      <c r="J79" s="2">
        <v>1.1000000000000001</v>
      </c>
    </row>
    <row r="80" spans="1:10">
      <c r="A80" s="3">
        <v>184</v>
      </c>
      <c r="B80" s="4">
        <v>38805</v>
      </c>
      <c r="C80" s="2">
        <v>8.19</v>
      </c>
      <c r="D80" s="2">
        <v>9.2899999999999991</v>
      </c>
      <c r="E80" s="2"/>
      <c r="F80" s="2"/>
      <c r="G80" s="7">
        <v>23.4</v>
      </c>
      <c r="H80" s="7">
        <v>24.5</v>
      </c>
      <c r="I80" s="2">
        <v>0.13</v>
      </c>
      <c r="J80" s="2">
        <v>1.32</v>
      </c>
    </row>
    <row r="81" spans="1:10">
      <c r="A81" s="3">
        <v>185</v>
      </c>
      <c r="B81" s="4">
        <v>38806</v>
      </c>
      <c r="C81" s="2">
        <v>8.27</v>
      </c>
      <c r="D81" s="2">
        <v>9.1199999999999992</v>
      </c>
      <c r="E81" s="2"/>
      <c r="F81" s="2"/>
      <c r="G81" s="7">
        <v>22.9</v>
      </c>
      <c r="H81" s="7">
        <v>23.9</v>
      </c>
      <c r="I81" s="2">
        <v>0.15</v>
      </c>
      <c r="J81" s="2">
        <v>1.69</v>
      </c>
    </row>
    <row r="82" spans="1:10">
      <c r="A82" s="3">
        <v>191</v>
      </c>
      <c r="B82" s="4">
        <v>38812</v>
      </c>
      <c r="C82" s="2">
        <v>8.36</v>
      </c>
      <c r="D82" s="2">
        <v>9.3000000000000007</v>
      </c>
      <c r="E82" s="2">
        <v>9.57</v>
      </c>
      <c r="F82" s="2">
        <v>8.5299999999999994</v>
      </c>
      <c r="G82" s="7">
        <v>23.4</v>
      </c>
      <c r="H82" s="7">
        <v>20</v>
      </c>
      <c r="I82" s="2">
        <v>0.08</v>
      </c>
      <c r="J82" s="2">
        <v>1.2</v>
      </c>
    </row>
    <row r="83" spans="1:10">
      <c r="A83" s="3">
        <v>192</v>
      </c>
      <c r="B83" s="4">
        <v>38813</v>
      </c>
      <c r="C83" s="2">
        <v>8.35</v>
      </c>
      <c r="D83" s="2">
        <v>9.25</v>
      </c>
      <c r="E83" s="2">
        <v>8.1999999999999993</v>
      </c>
      <c r="F83" s="2"/>
      <c r="G83" s="7">
        <v>22.6</v>
      </c>
      <c r="H83" s="7">
        <v>23.9</v>
      </c>
      <c r="I83" s="2">
        <v>0.03</v>
      </c>
      <c r="J83" s="2">
        <v>0.75</v>
      </c>
    </row>
    <row r="84" spans="1:10">
      <c r="A84" s="3">
        <v>196</v>
      </c>
      <c r="B84" s="4">
        <v>38817</v>
      </c>
      <c r="C84" s="2">
        <v>8.32</v>
      </c>
      <c r="D84" s="2">
        <v>9.18</v>
      </c>
      <c r="E84" s="2"/>
      <c r="F84" s="2">
        <v>4.6100000000000003</v>
      </c>
      <c r="G84" s="7">
        <v>23.8</v>
      </c>
      <c r="H84" s="7">
        <v>22.6</v>
      </c>
      <c r="I84" s="2">
        <v>0.04</v>
      </c>
      <c r="J84" s="2">
        <v>0.73</v>
      </c>
    </row>
    <row r="85" spans="1:10">
      <c r="A85" s="3">
        <v>197</v>
      </c>
      <c r="B85" s="5">
        <v>38818</v>
      </c>
      <c r="C85" s="2">
        <v>8.25</v>
      </c>
      <c r="D85" s="2">
        <v>9.24</v>
      </c>
      <c r="E85" s="2">
        <v>8.24</v>
      </c>
      <c r="F85" s="2">
        <v>3.52</v>
      </c>
      <c r="G85" s="7">
        <v>22.7</v>
      </c>
      <c r="H85" s="7">
        <v>23.6</v>
      </c>
      <c r="I85" s="2">
        <v>0.03</v>
      </c>
      <c r="J85" s="2">
        <v>0.49</v>
      </c>
    </row>
    <row r="86" spans="1:10">
      <c r="A86" s="3">
        <v>198</v>
      </c>
      <c r="B86" s="4">
        <v>38819</v>
      </c>
      <c r="C86" s="2">
        <v>8.32</v>
      </c>
      <c r="D86" s="2">
        <v>9.24</v>
      </c>
      <c r="E86" s="2">
        <v>7.8</v>
      </c>
      <c r="F86" s="2">
        <v>4.54</v>
      </c>
      <c r="G86" s="7">
        <v>23.4</v>
      </c>
      <c r="H86" s="7">
        <v>22.7</v>
      </c>
      <c r="I86" s="2">
        <v>0.06</v>
      </c>
      <c r="J86" s="2">
        <v>0.37</v>
      </c>
    </row>
    <row r="87" spans="1:10">
      <c r="A87" s="3">
        <v>199</v>
      </c>
      <c r="B87" s="4">
        <v>38820</v>
      </c>
      <c r="C87" s="2">
        <v>8.24</v>
      </c>
      <c r="D87" s="2">
        <v>9.23</v>
      </c>
      <c r="E87" s="2">
        <v>8.27</v>
      </c>
      <c r="F87" s="2">
        <v>4.12</v>
      </c>
      <c r="G87" s="7">
        <v>24.1</v>
      </c>
      <c r="H87" s="7">
        <v>22.3</v>
      </c>
      <c r="I87" s="2">
        <v>0.01</v>
      </c>
      <c r="J87" s="2">
        <v>0.39</v>
      </c>
    </row>
    <row r="88" spans="1:10">
      <c r="A88" s="3">
        <v>203</v>
      </c>
      <c r="B88" s="4">
        <v>38824</v>
      </c>
      <c r="C88" s="2">
        <v>8.1199999999999992</v>
      </c>
      <c r="D88" s="2">
        <v>9.2100000000000009</v>
      </c>
      <c r="E88" s="2">
        <v>7.62</v>
      </c>
      <c r="F88" s="2">
        <v>4.3099999999999996</v>
      </c>
      <c r="G88" s="7">
        <v>23.7</v>
      </c>
      <c r="H88" s="7">
        <v>21.8</v>
      </c>
      <c r="I88" s="2">
        <v>0.02</v>
      </c>
      <c r="J88" s="2">
        <v>0.44</v>
      </c>
    </row>
    <row r="89" spans="1:10">
      <c r="A89" s="3">
        <v>204</v>
      </c>
      <c r="B89" s="4">
        <v>38825</v>
      </c>
      <c r="C89" s="2">
        <v>8.18</v>
      </c>
      <c r="D89" s="2">
        <v>9.18</v>
      </c>
      <c r="E89" s="2">
        <v>7.87</v>
      </c>
      <c r="F89" s="2">
        <v>4.45</v>
      </c>
      <c r="G89" s="7">
        <v>23.5</v>
      </c>
      <c r="H89" s="7">
        <v>21</v>
      </c>
      <c r="I89" s="2">
        <v>0.01</v>
      </c>
      <c r="J89" s="2">
        <v>0.93</v>
      </c>
    </row>
    <row r="90" spans="1:10">
      <c r="A90" s="3">
        <v>205</v>
      </c>
      <c r="B90" s="4">
        <v>38826</v>
      </c>
      <c r="C90" s="2">
        <v>8.18</v>
      </c>
      <c r="D90" s="2">
        <v>9.09</v>
      </c>
      <c r="E90" s="2">
        <v>7.78</v>
      </c>
      <c r="F90" s="2">
        <v>3.61</v>
      </c>
      <c r="G90" s="7">
        <v>23.4</v>
      </c>
      <c r="H90" s="7">
        <v>21.8</v>
      </c>
      <c r="I90" s="2">
        <v>0.13</v>
      </c>
      <c r="J90" s="2">
        <v>2.0299999999999998</v>
      </c>
    </row>
    <row r="91" spans="1:10">
      <c r="A91" s="3">
        <v>206</v>
      </c>
      <c r="B91" s="4">
        <v>38827</v>
      </c>
      <c r="C91" s="2">
        <v>8.1999999999999993</v>
      </c>
      <c r="D91" s="2">
        <v>9.07</v>
      </c>
      <c r="E91" s="2">
        <v>7.88</v>
      </c>
      <c r="F91" s="2">
        <v>3.91</v>
      </c>
      <c r="G91" s="7">
        <v>22.3</v>
      </c>
      <c r="H91" s="7">
        <v>22.9</v>
      </c>
      <c r="I91" s="2">
        <v>0.1</v>
      </c>
      <c r="J91" s="2">
        <v>1.93</v>
      </c>
    </row>
    <row r="92" spans="1:10">
      <c r="A92" s="3">
        <v>210</v>
      </c>
      <c r="B92" s="4">
        <v>38831</v>
      </c>
      <c r="C92" s="2">
        <v>8.16</v>
      </c>
      <c r="D92" s="2">
        <v>9</v>
      </c>
      <c r="E92" s="2">
        <v>7.41</v>
      </c>
      <c r="F92" s="2">
        <v>3.24</v>
      </c>
      <c r="G92" s="7">
        <v>23.1</v>
      </c>
      <c r="H92" s="7">
        <v>22.4</v>
      </c>
      <c r="I92" s="2">
        <v>0.11</v>
      </c>
      <c r="J92" s="2">
        <v>1.8</v>
      </c>
    </row>
    <row r="93" spans="1:10">
      <c r="A93" s="3">
        <v>211</v>
      </c>
      <c r="B93" s="4">
        <v>38832</v>
      </c>
      <c r="C93" s="2">
        <v>8.2200000000000006</v>
      </c>
      <c r="D93" s="2">
        <v>8.91</v>
      </c>
      <c r="E93" s="2">
        <v>7.33</v>
      </c>
      <c r="F93" s="2">
        <v>4.05</v>
      </c>
      <c r="G93" s="7">
        <v>23.9</v>
      </c>
      <c r="H93" s="7">
        <v>21.7</v>
      </c>
      <c r="I93" s="2">
        <v>0.1</v>
      </c>
      <c r="J93" s="2">
        <v>1.78</v>
      </c>
    </row>
    <row r="94" spans="1:10">
      <c r="A94" s="3">
        <v>212</v>
      </c>
      <c r="B94" s="4">
        <v>38833</v>
      </c>
      <c r="C94" s="2">
        <v>8.25</v>
      </c>
      <c r="D94" s="2">
        <v>9.1</v>
      </c>
      <c r="E94" s="2">
        <v>8.07</v>
      </c>
      <c r="F94" s="2">
        <v>3.91</v>
      </c>
      <c r="G94" s="7">
        <v>23.6</v>
      </c>
      <c r="H94" s="7">
        <v>22.6</v>
      </c>
      <c r="I94" s="2">
        <v>0.04</v>
      </c>
      <c r="J94" s="2">
        <v>0.81</v>
      </c>
    </row>
    <row r="95" spans="1:10">
      <c r="A95" s="3">
        <v>213</v>
      </c>
      <c r="B95" s="4">
        <v>38834</v>
      </c>
      <c r="C95" s="2">
        <v>8.23</v>
      </c>
      <c r="D95" s="2">
        <v>9.11</v>
      </c>
      <c r="E95" s="2">
        <v>7.4</v>
      </c>
      <c r="F95" s="2">
        <v>4.76</v>
      </c>
      <c r="G95" s="7">
        <v>24.3</v>
      </c>
      <c r="H95" s="7">
        <v>21.4</v>
      </c>
      <c r="I95" s="2">
        <v>0.03</v>
      </c>
      <c r="J95" s="2">
        <v>0.64</v>
      </c>
    </row>
    <row r="96" spans="1:10">
      <c r="A96" s="3">
        <v>217</v>
      </c>
      <c r="B96" s="4">
        <v>38838</v>
      </c>
      <c r="C96" s="2">
        <v>8.1199999999999992</v>
      </c>
      <c r="D96" s="2">
        <v>9.1300000000000008</v>
      </c>
      <c r="E96" s="2">
        <v>6.8</v>
      </c>
      <c r="F96" s="2">
        <v>2.79</v>
      </c>
      <c r="G96" s="7">
        <v>23.5</v>
      </c>
      <c r="H96" s="7">
        <v>22.2</v>
      </c>
      <c r="I96" s="2">
        <v>0.05</v>
      </c>
      <c r="J96" s="2">
        <v>0.76</v>
      </c>
    </row>
    <row r="97" spans="1:10">
      <c r="A97" s="3">
        <v>218</v>
      </c>
      <c r="B97" s="4">
        <v>38839</v>
      </c>
      <c r="C97" s="2">
        <v>8.15</v>
      </c>
      <c r="D97" s="2">
        <v>9.2799999999999994</v>
      </c>
      <c r="E97" s="2">
        <v>7.59</v>
      </c>
      <c r="F97" s="2">
        <v>3.14</v>
      </c>
      <c r="G97" s="7">
        <v>23.4</v>
      </c>
      <c r="H97" s="7">
        <v>21.6</v>
      </c>
      <c r="I97" s="2">
        <v>0.03</v>
      </c>
      <c r="J97" s="2">
        <v>0.51</v>
      </c>
    </row>
    <row r="98" spans="1:10">
      <c r="A98" s="3">
        <v>219</v>
      </c>
      <c r="B98" s="4">
        <v>38840</v>
      </c>
      <c r="C98" s="2">
        <v>8.42</v>
      </c>
      <c r="D98" s="2">
        <v>9.1999999999999993</v>
      </c>
      <c r="E98" s="2">
        <v>7.27</v>
      </c>
      <c r="F98" s="2">
        <v>2.97</v>
      </c>
      <c r="G98" s="7">
        <v>23.5</v>
      </c>
      <c r="H98" s="7">
        <v>22.4</v>
      </c>
      <c r="I98" s="2">
        <v>0.02</v>
      </c>
      <c r="J98" s="2">
        <v>0.46</v>
      </c>
    </row>
    <row r="99" spans="1:10">
      <c r="A99" s="3">
        <v>224</v>
      </c>
      <c r="B99" s="4">
        <v>38845</v>
      </c>
      <c r="C99" s="2">
        <v>8.2200000000000006</v>
      </c>
      <c r="D99" s="2">
        <v>9.1300000000000008</v>
      </c>
      <c r="E99" s="2">
        <v>7.37</v>
      </c>
      <c r="F99" s="2">
        <v>2.0499999999999998</v>
      </c>
      <c r="G99" s="7">
        <v>23.8</v>
      </c>
      <c r="H99" s="7">
        <v>22.8</v>
      </c>
      <c r="I99" s="2">
        <v>0.11</v>
      </c>
      <c r="J99" s="2">
        <v>0.7</v>
      </c>
    </row>
    <row r="100" spans="1:10">
      <c r="A100" s="3">
        <v>225</v>
      </c>
      <c r="B100" s="4">
        <v>38846</v>
      </c>
      <c r="C100" s="2">
        <v>8.3000000000000007</v>
      </c>
      <c r="D100" s="2">
        <v>8.8699999999999992</v>
      </c>
      <c r="E100" s="2">
        <v>7.3</v>
      </c>
      <c r="F100" s="2">
        <v>1.64</v>
      </c>
      <c r="G100" s="7">
        <v>23.8</v>
      </c>
      <c r="H100" s="7">
        <v>22.6</v>
      </c>
      <c r="I100" s="2">
        <v>0.16</v>
      </c>
      <c r="J100" s="2">
        <v>1.91</v>
      </c>
    </row>
    <row r="101" spans="1:10">
      <c r="A101" s="3">
        <v>226</v>
      </c>
      <c r="B101" s="4">
        <v>38847</v>
      </c>
      <c r="C101" s="2">
        <v>8.27</v>
      </c>
      <c r="D101" s="2">
        <v>8.93</v>
      </c>
      <c r="E101" s="2">
        <v>7.64</v>
      </c>
      <c r="F101" s="2">
        <v>2.91</v>
      </c>
      <c r="G101" s="7">
        <v>23.6</v>
      </c>
      <c r="H101" s="7">
        <v>20.6</v>
      </c>
      <c r="I101" s="2">
        <v>0.13</v>
      </c>
      <c r="J101" s="2">
        <v>2.02</v>
      </c>
    </row>
    <row r="102" spans="1:10">
      <c r="A102" s="3">
        <v>227</v>
      </c>
      <c r="B102" s="4">
        <v>38848</v>
      </c>
      <c r="C102" s="2">
        <v>8.17</v>
      </c>
      <c r="D102" s="2">
        <v>8.92</v>
      </c>
      <c r="E102" s="2">
        <v>7.95</v>
      </c>
      <c r="F102" s="2" t="s">
        <v>51</v>
      </c>
      <c r="G102" s="7">
        <v>23.3</v>
      </c>
      <c r="H102" s="7">
        <v>20.7</v>
      </c>
      <c r="I102" s="2">
        <v>0.19</v>
      </c>
      <c r="J102" s="2">
        <v>1.86</v>
      </c>
    </row>
    <row r="103" spans="1:10">
      <c r="A103" s="3">
        <v>231</v>
      </c>
      <c r="B103" s="4">
        <v>38852</v>
      </c>
      <c r="C103" s="2">
        <v>8.11</v>
      </c>
      <c r="D103" s="2">
        <v>8.8800000000000008</v>
      </c>
      <c r="E103" s="2">
        <v>8.23</v>
      </c>
      <c r="F103" s="2">
        <v>2.71</v>
      </c>
      <c r="G103" s="7">
        <v>23.2</v>
      </c>
      <c r="H103" s="7">
        <v>23.5</v>
      </c>
      <c r="I103" s="2">
        <v>0.18</v>
      </c>
      <c r="J103" s="2">
        <v>1.73</v>
      </c>
    </row>
    <row r="104" spans="1:10">
      <c r="A104" s="3">
        <v>232</v>
      </c>
      <c r="B104" s="4">
        <v>38853</v>
      </c>
      <c r="C104" s="2">
        <v>8.0399999999999991</v>
      </c>
      <c r="D104" s="2">
        <v>8.8699999999999992</v>
      </c>
      <c r="E104" s="2">
        <v>7.56</v>
      </c>
      <c r="F104" s="2">
        <v>2.56</v>
      </c>
      <c r="G104" s="7">
        <v>23.6</v>
      </c>
      <c r="H104" s="7">
        <v>22.2</v>
      </c>
      <c r="I104" s="2">
        <v>0.13</v>
      </c>
      <c r="J104" s="2">
        <v>2.13</v>
      </c>
    </row>
    <row r="105" spans="1:10">
      <c r="A105" s="3">
        <v>233</v>
      </c>
      <c r="B105" s="4">
        <v>38854</v>
      </c>
      <c r="C105" s="2">
        <v>8.07</v>
      </c>
      <c r="D105" s="2">
        <v>8.93</v>
      </c>
      <c r="E105" s="2">
        <v>7.9</v>
      </c>
      <c r="F105" s="2">
        <v>2.73</v>
      </c>
      <c r="G105" s="7">
        <v>23.1</v>
      </c>
      <c r="H105" s="7">
        <v>22</v>
      </c>
      <c r="I105" s="2">
        <v>0.15</v>
      </c>
      <c r="J105" s="2">
        <v>1.2</v>
      </c>
    </row>
    <row r="106" spans="1:10">
      <c r="A106" s="3">
        <v>234</v>
      </c>
      <c r="B106" s="4">
        <v>38855</v>
      </c>
      <c r="C106" s="2">
        <v>8.08</v>
      </c>
      <c r="D106" s="2">
        <v>8.8000000000000007</v>
      </c>
      <c r="E106" s="2">
        <v>7.21</v>
      </c>
      <c r="F106" s="2">
        <v>2.61</v>
      </c>
      <c r="G106" s="7">
        <v>22.8</v>
      </c>
      <c r="H106" s="7">
        <v>23.6</v>
      </c>
      <c r="I106" s="2">
        <v>0.09</v>
      </c>
      <c r="J106" s="2">
        <v>1.7</v>
      </c>
    </row>
    <row r="107" spans="1:10">
      <c r="A107" s="3">
        <v>238</v>
      </c>
      <c r="B107" s="4">
        <v>38859</v>
      </c>
      <c r="C107" s="2">
        <v>7.04</v>
      </c>
      <c r="D107" s="2">
        <v>8.6199999999999992</v>
      </c>
      <c r="E107" s="2">
        <v>8.23</v>
      </c>
      <c r="F107" s="2">
        <v>1.9</v>
      </c>
      <c r="G107" s="7">
        <v>22.4</v>
      </c>
      <c r="H107" s="7">
        <v>21.7</v>
      </c>
      <c r="I107" s="2">
        <v>0.14000000000000001</v>
      </c>
      <c r="J107" s="2">
        <v>1.78</v>
      </c>
    </row>
    <row r="108" spans="1:10">
      <c r="A108" s="3">
        <v>239</v>
      </c>
      <c r="B108" s="4">
        <v>38860</v>
      </c>
      <c r="C108" s="2">
        <v>7.99</v>
      </c>
      <c r="D108" s="2">
        <v>8.8000000000000007</v>
      </c>
      <c r="E108" s="2">
        <v>7.63</v>
      </c>
      <c r="F108" s="2">
        <v>3.21</v>
      </c>
      <c r="G108" s="7">
        <v>22.9</v>
      </c>
      <c r="H108" s="7">
        <v>21.6</v>
      </c>
      <c r="I108" s="2">
        <v>0.2</v>
      </c>
      <c r="J108" s="2">
        <v>2.1</v>
      </c>
    </row>
    <row r="109" spans="1:10">
      <c r="A109" s="3">
        <v>240</v>
      </c>
      <c r="B109" s="4">
        <v>38861</v>
      </c>
      <c r="C109" s="2">
        <v>7.97</v>
      </c>
      <c r="D109" s="2">
        <v>8.98</v>
      </c>
      <c r="E109" s="2">
        <v>7.71</v>
      </c>
      <c r="F109" s="2">
        <v>2.09</v>
      </c>
      <c r="G109" s="7">
        <v>22.6</v>
      </c>
      <c r="H109" s="7">
        <v>22.7</v>
      </c>
      <c r="I109" s="2">
        <v>0.24</v>
      </c>
      <c r="J109" s="2">
        <v>2.6</v>
      </c>
    </row>
    <row r="110" spans="1:10">
      <c r="A110" s="3">
        <v>241</v>
      </c>
      <c r="B110" s="4">
        <v>38862</v>
      </c>
      <c r="C110" s="2">
        <v>8.23</v>
      </c>
      <c r="D110" s="2">
        <v>8.93</v>
      </c>
      <c r="E110" s="2">
        <v>7.71</v>
      </c>
      <c r="F110" s="2">
        <v>3.16</v>
      </c>
      <c r="G110" s="7">
        <v>23.1</v>
      </c>
      <c r="H110" s="7">
        <v>23</v>
      </c>
      <c r="I110" s="2">
        <v>0.09</v>
      </c>
      <c r="J110" s="2">
        <v>1.84</v>
      </c>
    </row>
    <row r="111" spans="1:10">
      <c r="A111" s="3">
        <v>246</v>
      </c>
      <c r="B111" s="4">
        <v>38867</v>
      </c>
      <c r="C111" s="2">
        <v>8.11</v>
      </c>
      <c r="D111" s="2">
        <v>8.73</v>
      </c>
      <c r="E111" s="2">
        <v>7.25</v>
      </c>
      <c r="F111" s="2">
        <v>1.76</v>
      </c>
      <c r="G111" s="7">
        <v>24</v>
      </c>
      <c r="H111" s="7">
        <v>24.5</v>
      </c>
      <c r="I111" s="2">
        <v>0.12</v>
      </c>
      <c r="J111" s="2">
        <v>1.8</v>
      </c>
    </row>
    <row r="112" spans="1:10">
      <c r="A112" s="3">
        <v>247</v>
      </c>
      <c r="B112" s="4">
        <v>38868</v>
      </c>
      <c r="C112" s="2">
        <v>8.0299999999999994</v>
      </c>
      <c r="D112" s="2">
        <v>8.9</v>
      </c>
      <c r="E112" s="2">
        <v>7.18</v>
      </c>
      <c r="F112" s="2">
        <v>2.83</v>
      </c>
      <c r="G112" s="7">
        <v>23.8</v>
      </c>
      <c r="H112" s="7">
        <v>23.5</v>
      </c>
      <c r="I112" s="2">
        <v>0.1</v>
      </c>
      <c r="J112" s="2">
        <v>1.69</v>
      </c>
    </row>
    <row r="113" spans="1:10">
      <c r="A113" s="3">
        <v>248</v>
      </c>
      <c r="B113" s="4">
        <v>38869</v>
      </c>
      <c r="C113" s="2">
        <v>8.17</v>
      </c>
      <c r="D113" s="2">
        <v>8.9600000000000009</v>
      </c>
      <c r="E113" s="2">
        <v>7.28</v>
      </c>
      <c r="F113" s="2">
        <v>3.6</v>
      </c>
      <c r="G113" s="7">
        <v>24</v>
      </c>
      <c r="H113" s="7">
        <v>23</v>
      </c>
      <c r="I113" s="2">
        <v>0.1</v>
      </c>
      <c r="J113" s="2">
        <v>1.83</v>
      </c>
    </row>
    <row r="114" spans="1:10">
      <c r="A114" s="3">
        <v>252</v>
      </c>
      <c r="B114" s="4">
        <v>38873</v>
      </c>
      <c r="C114" s="2">
        <v>8.07</v>
      </c>
      <c r="D114" s="2" t="s">
        <v>52</v>
      </c>
      <c r="E114" s="2">
        <v>7.39</v>
      </c>
      <c r="F114" s="2">
        <v>2.33</v>
      </c>
      <c r="G114" s="7">
        <v>23.7</v>
      </c>
      <c r="H114" s="7">
        <v>22.1</v>
      </c>
      <c r="I114" s="2">
        <v>0.19</v>
      </c>
      <c r="J114" s="2">
        <v>1.82</v>
      </c>
    </row>
    <row r="115" spans="1:10">
      <c r="A115" s="3">
        <v>255</v>
      </c>
      <c r="B115" s="4">
        <v>38876</v>
      </c>
      <c r="C115" s="2">
        <v>8.11</v>
      </c>
      <c r="D115" s="2">
        <v>8.93</v>
      </c>
      <c r="E115" s="2">
        <v>8.27</v>
      </c>
      <c r="F115" s="2">
        <v>3.05</v>
      </c>
      <c r="G115" s="7">
        <v>24.1</v>
      </c>
      <c r="H115" s="7">
        <v>22.1</v>
      </c>
      <c r="I115" s="2">
        <v>0.24</v>
      </c>
      <c r="J115" s="2">
        <v>3.16</v>
      </c>
    </row>
    <row r="116" spans="1:10">
      <c r="A116" s="3">
        <v>259</v>
      </c>
      <c r="B116" s="4">
        <v>38880</v>
      </c>
      <c r="C116" s="2">
        <v>7.8</v>
      </c>
      <c r="D116" s="2"/>
      <c r="E116" s="2">
        <v>7.78</v>
      </c>
      <c r="F116" s="2"/>
      <c r="G116" s="7">
        <v>22.7</v>
      </c>
      <c r="H116" s="7"/>
      <c r="I116" s="2"/>
      <c r="J116" s="2"/>
    </row>
    <row r="117" spans="1:10">
      <c r="A117" s="3">
        <v>260</v>
      </c>
      <c r="B117" s="4">
        <v>38881</v>
      </c>
      <c r="C117" s="2">
        <v>7.86</v>
      </c>
      <c r="D117" s="2">
        <v>9.08</v>
      </c>
      <c r="E117" s="2">
        <v>7.69</v>
      </c>
      <c r="F117" s="2">
        <v>2.21</v>
      </c>
      <c r="G117" s="7">
        <v>23.3</v>
      </c>
      <c r="H117" s="7">
        <v>21.3</v>
      </c>
      <c r="I117" s="2">
        <v>0.26</v>
      </c>
      <c r="J117" s="2">
        <v>3.38</v>
      </c>
    </row>
    <row r="118" spans="1:10">
      <c r="A118" s="3">
        <v>261</v>
      </c>
      <c r="B118" s="4">
        <v>38882</v>
      </c>
      <c r="C118" s="2">
        <v>7.87</v>
      </c>
      <c r="D118" s="2">
        <v>9</v>
      </c>
      <c r="E118" s="2">
        <v>8.16</v>
      </c>
      <c r="F118" s="2">
        <v>2.0299999999999998</v>
      </c>
      <c r="G118" s="7">
        <v>23.4</v>
      </c>
      <c r="H118" s="7">
        <v>22.3</v>
      </c>
      <c r="I118" s="2">
        <v>0.16</v>
      </c>
      <c r="J118" s="2">
        <v>2.86</v>
      </c>
    </row>
    <row r="119" spans="1:10">
      <c r="A119" s="3">
        <v>262</v>
      </c>
      <c r="B119" s="4">
        <v>38883</v>
      </c>
      <c r="C119" s="2">
        <v>7.73</v>
      </c>
      <c r="D119" s="2">
        <v>8.68</v>
      </c>
      <c r="E119" s="2">
        <v>8.16</v>
      </c>
      <c r="F119" s="2">
        <v>2.13</v>
      </c>
      <c r="G119" s="7">
        <v>22.8</v>
      </c>
      <c r="H119" s="7">
        <v>22.4</v>
      </c>
      <c r="I119" s="2">
        <v>0.15</v>
      </c>
      <c r="J119" s="2">
        <v>2.42</v>
      </c>
    </row>
    <row r="120" spans="1:10">
      <c r="A120" s="3">
        <v>266</v>
      </c>
      <c r="B120" s="4">
        <v>38887</v>
      </c>
      <c r="C120" s="2">
        <v>7.87</v>
      </c>
      <c r="D120" s="2">
        <v>8.2799999999999994</v>
      </c>
      <c r="E120" s="2">
        <v>7.82</v>
      </c>
      <c r="F120" s="2">
        <v>1.28</v>
      </c>
      <c r="G120" s="7">
        <v>23.9</v>
      </c>
      <c r="H120" s="7">
        <v>22.9</v>
      </c>
      <c r="I120" s="2">
        <v>0.12</v>
      </c>
      <c r="J120" s="2">
        <v>2.25</v>
      </c>
    </row>
    <row r="121" spans="1:10">
      <c r="A121" s="3">
        <v>267</v>
      </c>
      <c r="B121" s="4">
        <v>38888</v>
      </c>
      <c r="C121" s="2">
        <v>7.64</v>
      </c>
      <c r="D121" s="2">
        <v>8.49</v>
      </c>
      <c r="E121" s="2">
        <v>7.74</v>
      </c>
      <c r="F121" s="2">
        <v>1.81</v>
      </c>
      <c r="G121" s="7">
        <v>23.9</v>
      </c>
      <c r="H121" s="7">
        <v>23</v>
      </c>
      <c r="I121" s="2">
        <v>7.0000000000000007E-2</v>
      </c>
      <c r="J121" s="2">
        <v>2</v>
      </c>
    </row>
    <row r="122" spans="1:10">
      <c r="A122" s="3">
        <v>268</v>
      </c>
      <c r="B122" s="4">
        <v>38889</v>
      </c>
      <c r="C122" s="2">
        <v>7.58</v>
      </c>
      <c r="D122" s="2">
        <v>8.5500000000000007</v>
      </c>
      <c r="E122" s="2">
        <v>7.8</v>
      </c>
      <c r="F122" s="2">
        <v>1.65</v>
      </c>
      <c r="G122" s="7">
        <v>24</v>
      </c>
      <c r="H122" s="7">
        <v>24.1</v>
      </c>
      <c r="I122" s="2">
        <v>0.23</v>
      </c>
      <c r="J122" s="2">
        <v>3.06</v>
      </c>
    </row>
    <row r="123" spans="1:10">
      <c r="A123" s="3">
        <v>269</v>
      </c>
      <c r="B123" s="4">
        <v>38890</v>
      </c>
      <c r="C123" s="2">
        <v>7.71</v>
      </c>
      <c r="D123" s="2">
        <v>8.57</v>
      </c>
      <c r="E123" s="2">
        <v>7.44</v>
      </c>
      <c r="F123" s="2">
        <v>1.76</v>
      </c>
      <c r="G123" s="7">
        <v>24.8</v>
      </c>
      <c r="H123" s="7">
        <v>22.4</v>
      </c>
      <c r="I123" s="2">
        <v>0.18</v>
      </c>
      <c r="J123" s="2">
        <v>2.42</v>
      </c>
    </row>
    <row r="124" spans="1:10">
      <c r="A124" s="3">
        <v>273</v>
      </c>
      <c r="B124" s="4">
        <v>38894</v>
      </c>
      <c r="C124" s="2">
        <v>8</v>
      </c>
      <c r="D124" s="2">
        <v>8.43</v>
      </c>
      <c r="E124" s="2">
        <v>7.44</v>
      </c>
      <c r="F124" s="2">
        <v>1.02</v>
      </c>
      <c r="G124" s="7">
        <v>24.6</v>
      </c>
      <c r="H124" s="7">
        <v>22.8</v>
      </c>
      <c r="I124" s="2">
        <v>0.19</v>
      </c>
      <c r="J124" s="2">
        <v>2.84</v>
      </c>
    </row>
    <row r="125" spans="1:10">
      <c r="A125" s="3">
        <v>274</v>
      </c>
      <c r="B125" s="4">
        <v>38895</v>
      </c>
      <c r="C125" s="2">
        <v>8.31</v>
      </c>
      <c r="D125" s="2">
        <v>8.2100000000000009</v>
      </c>
      <c r="E125" s="2">
        <v>6.48</v>
      </c>
      <c r="F125" s="2">
        <v>1.28</v>
      </c>
      <c r="G125" s="7">
        <v>25.1</v>
      </c>
      <c r="H125" s="7">
        <v>22.4</v>
      </c>
      <c r="I125" s="2">
        <v>0.23</v>
      </c>
      <c r="J125" s="2">
        <v>4.0999999999999996</v>
      </c>
    </row>
    <row r="126" spans="1:10">
      <c r="A126" s="3">
        <v>275</v>
      </c>
      <c r="B126" s="4">
        <v>38896</v>
      </c>
      <c r="C126" s="2">
        <v>8.25</v>
      </c>
      <c r="D126" s="2">
        <v>7.83</v>
      </c>
      <c r="E126" s="2">
        <v>5.85</v>
      </c>
      <c r="F126" s="2">
        <v>2.11</v>
      </c>
      <c r="G126" s="7">
        <v>24.5</v>
      </c>
      <c r="H126" s="7">
        <v>21.7</v>
      </c>
      <c r="I126" s="2">
        <v>0.17</v>
      </c>
      <c r="J126" s="2">
        <v>3.03</v>
      </c>
    </row>
    <row r="127" spans="1:10">
      <c r="A127" s="3">
        <v>276</v>
      </c>
      <c r="B127" s="4">
        <v>38897</v>
      </c>
      <c r="C127" s="2">
        <v>8.24</v>
      </c>
      <c r="D127" s="2">
        <v>7.81</v>
      </c>
      <c r="E127" s="2">
        <v>5</v>
      </c>
      <c r="F127" s="2">
        <v>1.53</v>
      </c>
      <c r="G127" s="7">
        <v>23.9</v>
      </c>
      <c r="H127" s="7">
        <v>23.1</v>
      </c>
      <c r="I127" s="2">
        <v>0.26</v>
      </c>
      <c r="J127" s="2">
        <v>4</v>
      </c>
    </row>
    <row r="128" spans="1:10">
      <c r="A128" s="3">
        <v>282</v>
      </c>
      <c r="B128" s="4">
        <v>38903</v>
      </c>
      <c r="C128" s="2">
        <v>8.24</v>
      </c>
      <c r="D128" s="2">
        <v>7.84</v>
      </c>
      <c r="E128" s="2">
        <v>6.45</v>
      </c>
      <c r="F128" s="2">
        <v>1.62</v>
      </c>
      <c r="G128" s="7">
        <v>26</v>
      </c>
      <c r="H128" s="7">
        <v>24.9</v>
      </c>
      <c r="I128" s="2">
        <v>0.18</v>
      </c>
      <c r="J128" s="2">
        <v>2.4300000000000002</v>
      </c>
    </row>
    <row r="129" spans="1:10">
      <c r="A129" s="3">
        <v>283</v>
      </c>
      <c r="B129" s="4">
        <v>38904</v>
      </c>
      <c r="C129" s="2">
        <v>8.24</v>
      </c>
      <c r="D129" s="2">
        <v>7.9</v>
      </c>
      <c r="E129" s="2">
        <v>5.99</v>
      </c>
      <c r="F129" s="2">
        <v>1.68</v>
      </c>
      <c r="G129" s="7">
        <v>25.2</v>
      </c>
      <c r="H129" s="7">
        <v>24.6</v>
      </c>
      <c r="I129" s="2">
        <v>0.14000000000000001</v>
      </c>
      <c r="J129" s="2">
        <v>2.5099999999999998</v>
      </c>
    </row>
    <row r="130" spans="1:10">
      <c r="A130" s="3">
        <v>287</v>
      </c>
      <c r="B130" s="4">
        <v>38908</v>
      </c>
      <c r="C130" s="2">
        <v>7.91</v>
      </c>
      <c r="D130" s="2">
        <v>8.32</v>
      </c>
      <c r="E130" s="2">
        <v>7.64</v>
      </c>
      <c r="F130" s="2">
        <v>2.65</v>
      </c>
      <c r="G130" s="7">
        <v>25</v>
      </c>
      <c r="H130" s="7">
        <v>23.7</v>
      </c>
      <c r="I130" s="2">
        <v>0.11</v>
      </c>
      <c r="J130" s="2">
        <v>1.17</v>
      </c>
    </row>
    <row r="131" spans="1:10">
      <c r="A131" s="3">
        <v>288</v>
      </c>
      <c r="B131" s="4">
        <v>38909</v>
      </c>
      <c r="C131" s="2">
        <v>8.2799999999999994</v>
      </c>
      <c r="D131" s="2">
        <v>8.07</v>
      </c>
      <c r="E131" s="2">
        <v>6.57</v>
      </c>
      <c r="F131" s="2">
        <v>2.87</v>
      </c>
      <c r="G131" s="7">
        <v>25.5</v>
      </c>
      <c r="H131" s="7">
        <v>23.9</v>
      </c>
      <c r="I131" s="2">
        <v>0.2</v>
      </c>
      <c r="J131" s="2">
        <v>2.61</v>
      </c>
    </row>
    <row r="132" spans="1:10">
      <c r="A132" s="3">
        <v>289</v>
      </c>
      <c r="B132" s="4">
        <v>38910</v>
      </c>
      <c r="C132" s="2">
        <v>8.31</v>
      </c>
      <c r="D132" s="2">
        <v>7.96</v>
      </c>
      <c r="E132" s="2">
        <v>6.21</v>
      </c>
      <c r="F132" s="2">
        <v>1.54</v>
      </c>
      <c r="G132" s="7">
        <v>24.4</v>
      </c>
      <c r="H132" s="7">
        <v>23.2</v>
      </c>
      <c r="I132" s="2">
        <v>0.14000000000000001</v>
      </c>
      <c r="J132" s="2">
        <v>2.1800000000000002</v>
      </c>
    </row>
    <row r="133" spans="1:10">
      <c r="A133" s="3">
        <v>290</v>
      </c>
      <c r="B133" s="4">
        <v>38911</v>
      </c>
      <c r="C133" s="2">
        <v>8.33</v>
      </c>
      <c r="D133" s="2">
        <v>7.76</v>
      </c>
      <c r="E133" s="2">
        <v>6.4</v>
      </c>
      <c r="F133" s="2">
        <v>2.21</v>
      </c>
      <c r="G133" s="7">
        <v>24.7</v>
      </c>
      <c r="H133" s="7">
        <v>24.5</v>
      </c>
      <c r="I133" s="2">
        <v>0.14000000000000001</v>
      </c>
      <c r="J133" s="2">
        <v>2.2999999999999998</v>
      </c>
    </row>
    <row r="134" spans="1:10">
      <c r="A134" s="3">
        <v>294</v>
      </c>
      <c r="B134" s="4">
        <v>38915</v>
      </c>
      <c r="C134" s="2">
        <v>7.42</v>
      </c>
      <c r="D134" s="2">
        <v>8.0500000000000007</v>
      </c>
      <c r="E134" s="2">
        <v>7.37</v>
      </c>
      <c r="F134" s="2">
        <v>1.74</v>
      </c>
      <c r="G134" s="7">
        <v>24.9</v>
      </c>
      <c r="H134" s="7">
        <v>24.1</v>
      </c>
      <c r="I134" s="2">
        <v>0.1</v>
      </c>
      <c r="J134" s="2">
        <v>0.51</v>
      </c>
    </row>
    <row r="135" spans="1:10">
      <c r="A135" s="3">
        <v>295</v>
      </c>
      <c r="B135" s="4">
        <v>38916</v>
      </c>
      <c r="C135" s="2">
        <v>7.5</v>
      </c>
      <c r="D135" s="2">
        <v>8.3000000000000007</v>
      </c>
      <c r="E135" s="2">
        <v>6.85</v>
      </c>
      <c r="F135" s="2">
        <v>1.57</v>
      </c>
      <c r="G135" s="7">
        <v>25.1</v>
      </c>
      <c r="H135" s="7">
        <v>24</v>
      </c>
      <c r="I135" s="2">
        <v>7.0000000000000007E-2</v>
      </c>
      <c r="J135" s="2">
        <v>0.78</v>
      </c>
    </row>
    <row r="136" spans="1:10">
      <c r="A136" s="3">
        <v>296</v>
      </c>
      <c r="B136" s="4">
        <v>38917</v>
      </c>
      <c r="C136" s="2">
        <v>7.68</v>
      </c>
      <c r="D136" s="2">
        <v>8.84</v>
      </c>
      <c r="E136" s="2">
        <v>6.6</v>
      </c>
      <c r="F136" s="2">
        <v>1.43</v>
      </c>
      <c r="G136" s="7">
        <v>25</v>
      </c>
      <c r="H136" s="7">
        <v>23.3</v>
      </c>
      <c r="I136" s="2">
        <v>0.09</v>
      </c>
      <c r="J136" s="2">
        <v>0.76</v>
      </c>
    </row>
    <row r="137" spans="1:10">
      <c r="A137" s="3">
        <v>297</v>
      </c>
      <c r="B137" s="4">
        <v>38918</v>
      </c>
      <c r="C137" s="2">
        <v>7.38</v>
      </c>
      <c r="D137" s="2">
        <v>8.6300000000000008</v>
      </c>
      <c r="E137" s="2">
        <v>7.22</v>
      </c>
      <c r="F137" s="2">
        <v>1.43</v>
      </c>
      <c r="G137" s="7">
        <v>25</v>
      </c>
      <c r="H137" s="7">
        <v>22.8</v>
      </c>
      <c r="I137" s="2">
        <v>0.08</v>
      </c>
      <c r="J137" s="2">
        <v>0.56000000000000005</v>
      </c>
    </row>
    <row r="138" spans="1:10">
      <c r="A138" s="3">
        <v>301</v>
      </c>
      <c r="B138" s="4">
        <v>38922</v>
      </c>
      <c r="C138" s="2">
        <v>6.98</v>
      </c>
      <c r="D138" s="2">
        <v>8.51</v>
      </c>
      <c r="E138" s="2">
        <v>7.11</v>
      </c>
      <c r="F138" s="2">
        <v>2.82</v>
      </c>
      <c r="G138" s="7">
        <v>25</v>
      </c>
      <c r="H138" s="7">
        <v>23.8</v>
      </c>
      <c r="I138" s="2">
        <v>0.02</v>
      </c>
      <c r="J138" s="2">
        <v>0.55000000000000004</v>
      </c>
    </row>
    <row r="139" spans="1:10">
      <c r="A139" s="3">
        <v>302</v>
      </c>
      <c r="B139" s="4">
        <v>38923</v>
      </c>
      <c r="C139" s="2">
        <v>7.32</v>
      </c>
      <c r="D139" s="2">
        <v>8.5299999999999994</v>
      </c>
      <c r="E139" s="2">
        <v>7.02</v>
      </c>
      <c r="F139" s="2">
        <v>1.86</v>
      </c>
      <c r="G139" s="7">
        <v>26</v>
      </c>
      <c r="H139" s="7">
        <v>23.2</v>
      </c>
      <c r="I139" s="2">
        <v>0.02</v>
      </c>
      <c r="J139" s="2">
        <v>0.54</v>
      </c>
    </row>
    <row r="140" spans="1:10">
      <c r="A140" s="3">
        <v>303</v>
      </c>
      <c r="B140" s="4">
        <v>38924</v>
      </c>
      <c r="C140" s="2">
        <v>7.32</v>
      </c>
      <c r="D140" s="2">
        <v>8.66</v>
      </c>
      <c r="E140" s="2">
        <v>6.8</v>
      </c>
      <c r="F140" s="2">
        <v>2.2000000000000002</v>
      </c>
      <c r="G140" s="7">
        <v>25.2</v>
      </c>
      <c r="H140" s="7">
        <v>23.7</v>
      </c>
      <c r="I140" s="2">
        <v>0.01</v>
      </c>
      <c r="J140" s="2">
        <v>0.33</v>
      </c>
    </row>
    <row r="141" spans="1:10">
      <c r="A141" s="3">
        <v>304</v>
      </c>
      <c r="B141" s="4">
        <v>38925</v>
      </c>
      <c r="C141" s="2">
        <v>7.49</v>
      </c>
      <c r="D141" s="2">
        <v>8.4</v>
      </c>
      <c r="E141" s="2">
        <v>7.05</v>
      </c>
      <c r="F141" s="2">
        <v>2.11</v>
      </c>
      <c r="G141" s="7">
        <v>25.1</v>
      </c>
      <c r="H141" s="7">
        <v>23.5</v>
      </c>
      <c r="I141" s="2">
        <v>0.09</v>
      </c>
      <c r="J141" s="2">
        <v>0.28999999999999998</v>
      </c>
    </row>
    <row r="142" spans="1:10">
      <c r="A142" s="3">
        <v>308</v>
      </c>
      <c r="B142" s="4">
        <v>38929</v>
      </c>
      <c r="C142" s="2">
        <v>7.73</v>
      </c>
      <c r="D142" s="2">
        <v>8.5399999999999991</v>
      </c>
      <c r="E142" s="2">
        <v>6.92</v>
      </c>
      <c r="F142" s="2">
        <v>0.8</v>
      </c>
      <c r="G142" s="7">
        <v>24.1</v>
      </c>
      <c r="H142" s="7">
        <v>24.1</v>
      </c>
      <c r="I142" s="2">
        <v>0.27</v>
      </c>
      <c r="J142" s="2">
        <v>1.61</v>
      </c>
    </row>
    <row r="143" spans="1:10">
      <c r="A143" s="3">
        <v>309</v>
      </c>
      <c r="B143" s="4">
        <v>38930</v>
      </c>
      <c r="C143" s="2">
        <v>7.56</v>
      </c>
      <c r="D143" s="2"/>
      <c r="E143" s="2">
        <v>6.54</v>
      </c>
      <c r="F143" s="2"/>
      <c r="G143" s="7">
        <v>23.3</v>
      </c>
      <c r="H143" s="7"/>
      <c r="I143" s="2">
        <v>0.28000000000000003</v>
      </c>
      <c r="J143" s="2">
        <v>1.48</v>
      </c>
    </row>
    <row r="144" spans="1:10">
      <c r="A144" s="3">
        <v>310</v>
      </c>
      <c r="B144" s="4">
        <v>38931</v>
      </c>
      <c r="C144" s="2"/>
      <c r="D144" s="2"/>
      <c r="E144" s="2"/>
      <c r="F144" s="2"/>
      <c r="G144" s="7"/>
      <c r="H144" s="7"/>
      <c r="I144" s="2">
        <v>0.3</v>
      </c>
      <c r="J144" s="2">
        <v>1.62</v>
      </c>
    </row>
    <row r="145" spans="1:10">
      <c r="A145" s="3">
        <v>311</v>
      </c>
      <c r="B145" s="4">
        <v>38932</v>
      </c>
      <c r="C145" s="2"/>
      <c r="D145" s="2"/>
      <c r="E145" s="2"/>
      <c r="F145" s="2"/>
      <c r="G145" s="7"/>
      <c r="H145" s="7"/>
      <c r="I145" s="2">
        <v>0.22</v>
      </c>
      <c r="J145" s="2">
        <v>1.43</v>
      </c>
    </row>
    <row r="146" spans="1:10">
      <c r="A146" s="3">
        <v>316</v>
      </c>
      <c r="B146" s="4">
        <v>38937</v>
      </c>
      <c r="C146" s="2">
        <v>7.79</v>
      </c>
      <c r="D146" s="2">
        <v>8.6999999999999993</v>
      </c>
      <c r="E146" s="2">
        <v>6.91</v>
      </c>
      <c r="F146" s="2">
        <v>1.0900000000000001</v>
      </c>
      <c r="G146" s="7">
        <v>24.8</v>
      </c>
      <c r="H146" s="7">
        <v>23.7</v>
      </c>
      <c r="I146" s="2">
        <v>0.09</v>
      </c>
      <c r="J146" s="2">
        <v>1.35</v>
      </c>
    </row>
    <row r="147" spans="1:10">
      <c r="A147" s="3">
        <v>317</v>
      </c>
      <c r="B147" s="4">
        <v>38938</v>
      </c>
      <c r="C147" s="2">
        <v>7.8860000000000001</v>
      </c>
      <c r="D147" s="2">
        <v>8.57</v>
      </c>
      <c r="E147" s="2">
        <v>6.64</v>
      </c>
      <c r="F147" s="2">
        <v>1.67</v>
      </c>
      <c r="G147" s="7">
        <v>25.2</v>
      </c>
      <c r="H147" s="7">
        <v>24</v>
      </c>
      <c r="I147" s="2">
        <v>0.24</v>
      </c>
      <c r="J147" s="2">
        <v>1.45</v>
      </c>
    </row>
    <row r="148" spans="1:10">
      <c r="A148" s="3">
        <v>318</v>
      </c>
      <c r="B148" s="4">
        <v>38939</v>
      </c>
      <c r="C148" s="2">
        <v>7.7</v>
      </c>
      <c r="D148" s="2">
        <v>8.25</v>
      </c>
      <c r="E148" s="2">
        <v>6.45</v>
      </c>
      <c r="F148" s="2">
        <v>2.9</v>
      </c>
      <c r="G148" s="7">
        <v>25.3</v>
      </c>
      <c r="H148" s="7">
        <v>23.9</v>
      </c>
      <c r="I148" s="2">
        <v>0.04</v>
      </c>
      <c r="J148" s="2">
        <v>0.94</v>
      </c>
    </row>
    <row r="149" spans="1:10">
      <c r="A149" s="3">
        <v>322</v>
      </c>
      <c r="B149" s="23">
        <v>38943</v>
      </c>
      <c r="C149" s="2">
        <v>7.77</v>
      </c>
      <c r="D149" s="2">
        <v>8.76</v>
      </c>
      <c r="E149" s="2">
        <v>8.82</v>
      </c>
      <c r="F149" s="2">
        <v>1.1599999999999999</v>
      </c>
      <c r="G149" s="7">
        <v>24.7</v>
      </c>
      <c r="H149" s="7">
        <v>23.9</v>
      </c>
      <c r="I149" s="2">
        <v>0.08</v>
      </c>
      <c r="J149" s="2">
        <v>1.74</v>
      </c>
    </row>
    <row r="150" spans="1:10">
      <c r="A150" s="3">
        <v>323</v>
      </c>
      <c r="B150" s="23">
        <v>38944</v>
      </c>
      <c r="C150" s="2">
        <v>8.02</v>
      </c>
      <c r="D150" s="2">
        <v>8.93</v>
      </c>
      <c r="E150" s="2">
        <v>6.78</v>
      </c>
      <c r="F150" s="2">
        <v>1.8</v>
      </c>
      <c r="G150" s="7">
        <v>25.3</v>
      </c>
      <c r="H150" s="7">
        <v>22.7</v>
      </c>
      <c r="I150" s="2">
        <v>0.12</v>
      </c>
      <c r="J150" s="2">
        <v>1.74</v>
      </c>
    </row>
    <row r="151" spans="1:10">
      <c r="A151" s="3">
        <v>324</v>
      </c>
      <c r="B151" s="23">
        <v>38945</v>
      </c>
      <c r="C151" s="2">
        <v>7.97</v>
      </c>
      <c r="D151" s="2">
        <v>8.9499999999999993</v>
      </c>
      <c r="E151" s="2">
        <v>6.48</v>
      </c>
      <c r="F151" s="2">
        <v>1.27</v>
      </c>
      <c r="G151" s="7">
        <v>26.2</v>
      </c>
      <c r="H151" s="7">
        <v>22.6</v>
      </c>
      <c r="I151" s="2">
        <v>0.24</v>
      </c>
      <c r="J151" s="2">
        <v>1.93</v>
      </c>
    </row>
    <row r="152" spans="1:10">
      <c r="A152" s="3">
        <v>325</v>
      </c>
      <c r="B152" s="23">
        <v>38946</v>
      </c>
      <c r="C152" s="2">
        <v>8.06</v>
      </c>
      <c r="D152" s="2">
        <v>8.3699999999999992</v>
      </c>
      <c r="E152" s="2">
        <v>6.36</v>
      </c>
      <c r="F152" s="2">
        <v>1.9</v>
      </c>
      <c r="G152" s="7">
        <v>26.4</v>
      </c>
      <c r="H152" s="7">
        <v>23.7</v>
      </c>
      <c r="I152" s="2">
        <v>0.22</v>
      </c>
      <c r="J152" s="2">
        <v>1.64</v>
      </c>
    </row>
    <row r="153" spans="1:10">
      <c r="A153" s="3">
        <v>329</v>
      </c>
      <c r="B153" s="4">
        <v>38950</v>
      </c>
      <c r="C153" s="2">
        <v>7.93</v>
      </c>
      <c r="D153" s="2">
        <v>8.2200000000000006</v>
      </c>
      <c r="E153" s="2">
        <v>9.1999999999999993</v>
      </c>
      <c r="F153" s="2">
        <v>1.63</v>
      </c>
      <c r="G153" s="7">
        <v>24.6</v>
      </c>
      <c r="H153" s="7">
        <v>24</v>
      </c>
      <c r="I153" s="2">
        <v>0.3</v>
      </c>
      <c r="J153" s="2">
        <v>1.61</v>
      </c>
    </row>
    <row r="154" spans="1:10">
      <c r="A154" s="3">
        <v>332</v>
      </c>
      <c r="B154" s="4">
        <v>38953</v>
      </c>
      <c r="C154" s="2">
        <v>7.51</v>
      </c>
      <c r="D154" s="2">
        <v>8.86</v>
      </c>
      <c r="E154" s="2">
        <v>9.01</v>
      </c>
      <c r="F154" s="2">
        <v>2.4500000000000002</v>
      </c>
      <c r="G154" s="7">
        <v>24.8</v>
      </c>
      <c r="H154" s="7">
        <v>23.8</v>
      </c>
      <c r="I154" s="2">
        <v>0.14000000000000001</v>
      </c>
      <c r="J154" s="2">
        <v>1.32</v>
      </c>
    </row>
    <row r="155" spans="1:10">
      <c r="A155" s="3">
        <v>336</v>
      </c>
      <c r="B155" s="4">
        <v>38957</v>
      </c>
      <c r="C155" s="2">
        <v>7.77</v>
      </c>
      <c r="D155" s="2">
        <v>8.68</v>
      </c>
      <c r="E155" s="2">
        <v>7.87</v>
      </c>
      <c r="F155" s="2">
        <v>2.29</v>
      </c>
      <c r="G155" s="7">
        <v>23.8</v>
      </c>
      <c r="H155" s="7">
        <v>24.3</v>
      </c>
      <c r="I155" s="2">
        <v>0.15</v>
      </c>
      <c r="J155" s="2">
        <v>1.92</v>
      </c>
    </row>
    <row r="156" spans="1:10">
      <c r="A156" s="3">
        <v>337</v>
      </c>
      <c r="B156" s="4">
        <v>38958</v>
      </c>
      <c r="C156" s="2">
        <v>7.77</v>
      </c>
      <c r="D156" s="2">
        <v>8.91</v>
      </c>
      <c r="E156" s="2">
        <v>7.53</v>
      </c>
      <c r="F156" s="2">
        <v>1.79</v>
      </c>
      <c r="G156" s="7">
        <v>24.5</v>
      </c>
      <c r="H156" s="7">
        <v>23.4</v>
      </c>
      <c r="I156" s="2">
        <v>0.12</v>
      </c>
      <c r="J156" s="2">
        <v>1.81</v>
      </c>
    </row>
    <row r="157" spans="1:10">
      <c r="A157" s="3">
        <v>338</v>
      </c>
      <c r="B157" s="4">
        <v>38959</v>
      </c>
      <c r="C157" s="2">
        <v>7.96</v>
      </c>
      <c r="D157" s="2">
        <v>8.74</v>
      </c>
      <c r="E157" s="2">
        <v>7.61</v>
      </c>
      <c r="F157" s="2">
        <v>1.79</v>
      </c>
      <c r="G157" s="7">
        <v>24.4</v>
      </c>
      <c r="H157" s="7">
        <v>24</v>
      </c>
      <c r="I157" s="2">
        <v>0.1</v>
      </c>
      <c r="J157" s="2">
        <v>1.1499999999999999</v>
      </c>
    </row>
    <row r="158" spans="1:10">
      <c r="A158" s="3">
        <v>346</v>
      </c>
      <c r="B158" s="4">
        <v>38967</v>
      </c>
      <c r="C158" s="2">
        <v>8.4</v>
      </c>
      <c r="D158" s="2">
        <v>9.44</v>
      </c>
      <c r="E158" s="2">
        <v>7.77</v>
      </c>
      <c r="F158" s="2">
        <v>2.5</v>
      </c>
      <c r="G158" s="7">
        <v>23.2</v>
      </c>
      <c r="H158" s="7">
        <v>22</v>
      </c>
      <c r="I158" s="2">
        <v>0.17</v>
      </c>
      <c r="J158" s="2">
        <v>0.33</v>
      </c>
    </row>
    <row r="159" spans="1:10">
      <c r="A159" s="3">
        <v>350</v>
      </c>
      <c r="B159" s="4">
        <v>38971</v>
      </c>
      <c r="C159" s="2">
        <v>8.56</v>
      </c>
      <c r="D159" s="2">
        <v>9.4700000000000006</v>
      </c>
      <c r="E159" s="2">
        <v>6.98</v>
      </c>
      <c r="F159" s="2">
        <v>1.92</v>
      </c>
      <c r="G159" s="7">
        <v>25.1</v>
      </c>
      <c r="H159" s="7">
        <v>23.6</v>
      </c>
      <c r="I159" s="2">
        <v>0.05</v>
      </c>
      <c r="J159" s="2">
        <v>0.61</v>
      </c>
    </row>
    <row r="160" spans="1:10">
      <c r="A160" s="3">
        <v>357</v>
      </c>
      <c r="B160" s="4">
        <v>38978</v>
      </c>
      <c r="C160" s="2"/>
      <c r="D160" s="2">
        <v>9.1999999999999993</v>
      </c>
      <c r="E160" s="2"/>
      <c r="F160" s="2">
        <v>2.42</v>
      </c>
      <c r="G160" s="7"/>
      <c r="H160" s="7">
        <v>22.23</v>
      </c>
      <c r="I160" s="2">
        <v>7.0000000000000007E-2</v>
      </c>
      <c r="J160" s="2">
        <v>0.81</v>
      </c>
    </row>
    <row r="161" spans="1:10">
      <c r="A161" s="3">
        <v>358</v>
      </c>
      <c r="B161" s="4">
        <v>38979</v>
      </c>
      <c r="C161" s="2">
        <v>8.2100000000000009</v>
      </c>
      <c r="D161" s="2">
        <v>9.42</v>
      </c>
      <c r="E161" s="2">
        <v>12.57</v>
      </c>
      <c r="F161" s="2">
        <v>3.47</v>
      </c>
      <c r="G161" s="7">
        <v>23</v>
      </c>
      <c r="H161" s="7">
        <v>21.2</v>
      </c>
      <c r="I161" s="2">
        <v>0.03</v>
      </c>
      <c r="J161" s="2">
        <v>0.31</v>
      </c>
    </row>
    <row r="162" spans="1:10">
      <c r="A162" s="3">
        <v>359</v>
      </c>
      <c r="B162" s="4">
        <v>38980</v>
      </c>
      <c r="C162" s="2">
        <v>8.25</v>
      </c>
      <c r="D162" s="2">
        <v>9.3000000000000007</v>
      </c>
      <c r="E162" s="2">
        <v>7.34</v>
      </c>
      <c r="F162" s="2">
        <v>2.14</v>
      </c>
      <c r="G162" s="7">
        <v>23.5</v>
      </c>
      <c r="H162" s="7">
        <v>21.7</v>
      </c>
      <c r="I162" s="2">
        <v>0.01</v>
      </c>
      <c r="J162" s="2">
        <v>0.41</v>
      </c>
    </row>
    <row r="163" spans="1:10">
      <c r="A163" s="3">
        <v>360</v>
      </c>
      <c r="B163" s="4">
        <v>38981</v>
      </c>
      <c r="C163" s="2">
        <v>8.18</v>
      </c>
      <c r="D163" s="2">
        <v>9.3000000000000007</v>
      </c>
      <c r="E163" s="2">
        <v>7.24</v>
      </c>
      <c r="F163" s="2">
        <v>2.94</v>
      </c>
      <c r="G163" s="7">
        <v>23.3</v>
      </c>
      <c r="H163" s="7">
        <v>21.4</v>
      </c>
      <c r="I163" s="2">
        <v>0.05</v>
      </c>
      <c r="J163" s="2">
        <v>0.37</v>
      </c>
    </row>
    <row r="164" spans="1:10">
      <c r="A164" s="3">
        <v>364</v>
      </c>
      <c r="B164" s="4">
        <v>38985</v>
      </c>
      <c r="C164" s="2">
        <v>8.19</v>
      </c>
      <c r="D164" s="2">
        <v>9.2100000000000009</v>
      </c>
      <c r="E164" s="2">
        <v>7.85</v>
      </c>
      <c r="F164" s="2">
        <v>3.05</v>
      </c>
      <c r="G164" s="7">
        <v>22.8</v>
      </c>
      <c r="H164" s="7">
        <v>21.8</v>
      </c>
      <c r="I164" s="2">
        <v>0.04</v>
      </c>
      <c r="J164" s="2">
        <v>0.45</v>
      </c>
    </row>
    <row r="165" spans="1:10">
      <c r="A165" s="3">
        <v>365</v>
      </c>
      <c r="B165" s="4">
        <v>38986</v>
      </c>
      <c r="C165" s="2">
        <v>8.17</v>
      </c>
      <c r="D165" s="2">
        <v>9.07</v>
      </c>
      <c r="E165" s="2">
        <v>8.18</v>
      </c>
      <c r="F165" s="2">
        <v>3.09</v>
      </c>
      <c r="G165" s="7">
        <v>22.2</v>
      </c>
      <c r="H165" s="7">
        <v>22.3</v>
      </c>
      <c r="I165" s="2">
        <v>0.01</v>
      </c>
      <c r="J165" s="2">
        <v>1.0900000000000001</v>
      </c>
    </row>
    <row r="166" spans="1:10">
      <c r="A166" s="3">
        <v>366</v>
      </c>
      <c r="B166" s="4">
        <v>38987</v>
      </c>
      <c r="C166" s="2">
        <v>7.58</v>
      </c>
      <c r="D166" s="2">
        <v>8.7799999999999994</v>
      </c>
      <c r="E166" s="2">
        <v>11.64</v>
      </c>
      <c r="F166" s="2">
        <v>2.82</v>
      </c>
      <c r="G166" s="7">
        <v>22.4</v>
      </c>
      <c r="H166" s="7">
        <v>21.8</v>
      </c>
      <c r="I166" s="2">
        <v>0.09</v>
      </c>
      <c r="J166" s="2">
        <v>0.54</v>
      </c>
    </row>
    <row r="167" spans="1:10">
      <c r="A167" s="3">
        <v>367</v>
      </c>
      <c r="B167" s="4">
        <v>38988</v>
      </c>
      <c r="C167" s="2">
        <v>7.23</v>
      </c>
      <c r="D167" s="2">
        <v>8.92</v>
      </c>
      <c r="E167" s="2">
        <v>6</v>
      </c>
      <c r="F167" s="2">
        <v>2.96</v>
      </c>
      <c r="G167" s="7">
        <v>23</v>
      </c>
      <c r="H167" s="7">
        <v>22.1</v>
      </c>
      <c r="I167" s="2">
        <v>0</v>
      </c>
      <c r="J167" s="2">
        <v>0.51</v>
      </c>
    </row>
    <row r="168" spans="1:10">
      <c r="A168" s="3">
        <v>371</v>
      </c>
      <c r="B168" s="4">
        <v>38992</v>
      </c>
      <c r="C168" s="2">
        <v>8.06</v>
      </c>
      <c r="D168" s="2">
        <v>9.4499999999999993</v>
      </c>
      <c r="E168" s="2">
        <v>12.29</v>
      </c>
      <c r="F168" s="2">
        <v>3.4</v>
      </c>
      <c r="G168" s="7">
        <v>22.4</v>
      </c>
      <c r="H168" s="7">
        <v>22</v>
      </c>
      <c r="I168" s="2">
        <v>0.09</v>
      </c>
      <c r="J168" s="2">
        <v>1.73</v>
      </c>
    </row>
    <row r="169" spans="1:10">
      <c r="A169" s="3">
        <v>372</v>
      </c>
      <c r="B169" s="4">
        <v>38993</v>
      </c>
      <c r="C169" s="2">
        <v>8.16</v>
      </c>
      <c r="D169" s="2"/>
      <c r="E169" s="2">
        <v>7.91</v>
      </c>
      <c r="F169" s="2">
        <v>4.01</v>
      </c>
      <c r="G169" s="7">
        <v>22.8</v>
      </c>
      <c r="H169" s="7">
        <v>22.1</v>
      </c>
      <c r="I169" s="2">
        <v>0</v>
      </c>
      <c r="J169" s="2">
        <v>0.64</v>
      </c>
    </row>
    <row r="170" spans="1:10">
      <c r="A170" s="3">
        <v>379</v>
      </c>
      <c r="B170" s="4">
        <v>39000</v>
      </c>
      <c r="C170" s="2">
        <v>8.14</v>
      </c>
      <c r="D170" s="2">
        <v>9.43</v>
      </c>
      <c r="E170" s="2">
        <v>7.46</v>
      </c>
      <c r="F170" s="2">
        <v>2.0099999999999998</v>
      </c>
      <c r="G170" s="7">
        <v>23.9</v>
      </c>
      <c r="H170" s="7">
        <v>23.4</v>
      </c>
      <c r="I170" s="2">
        <v>7.0000000000000007E-2</v>
      </c>
      <c r="J170" s="2">
        <v>0.82</v>
      </c>
    </row>
    <row r="171" spans="1:10">
      <c r="A171" s="3">
        <v>380</v>
      </c>
      <c r="B171" s="4">
        <v>39001</v>
      </c>
      <c r="C171" s="2">
        <v>8.18</v>
      </c>
      <c r="D171" s="2">
        <v>9.56</v>
      </c>
      <c r="E171" s="2">
        <v>9.36</v>
      </c>
      <c r="F171" s="2">
        <v>5.98</v>
      </c>
      <c r="G171" s="7">
        <v>23.8</v>
      </c>
      <c r="H171" s="7">
        <v>22.1</v>
      </c>
      <c r="I171" s="2">
        <v>0</v>
      </c>
      <c r="J171" s="2">
        <v>0.17</v>
      </c>
    </row>
    <row r="172" spans="1:10">
      <c r="A172" s="3">
        <v>381</v>
      </c>
      <c r="B172" s="4">
        <v>39002</v>
      </c>
      <c r="C172" s="2">
        <v>8.17</v>
      </c>
      <c r="D172" s="2">
        <v>9.0299999999999994</v>
      </c>
      <c r="E172" s="2">
        <v>12.98</v>
      </c>
      <c r="F172" s="2">
        <v>8.81</v>
      </c>
      <c r="G172" s="7">
        <v>23.6</v>
      </c>
      <c r="H172" s="7">
        <v>21.5</v>
      </c>
      <c r="I172" s="2">
        <v>0.14000000000000001</v>
      </c>
      <c r="J172" s="2">
        <v>2.23</v>
      </c>
    </row>
    <row r="173" spans="1:10">
      <c r="A173" s="3">
        <v>385</v>
      </c>
      <c r="B173" s="4">
        <v>39006</v>
      </c>
      <c r="C173" s="2">
        <v>8.1999999999999993</v>
      </c>
      <c r="D173" s="2">
        <v>9.0500000000000007</v>
      </c>
      <c r="E173" s="2">
        <v>9.7200000000000006</v>
      </c>
      <c r="F173" s="2">
        <v>1.38</v>
      </c>
      <c r="G173" s="7">
        <v>23.7</v>
      </c>
      <c r="H173" s="7">
        <v>22.2</v>
      </c>
      <c r="I173" s="2">
        <v>0.15</v>
      </c>
      <c r="J173" s="2">
        <v>1.96</v>
      </c>
    </row>
    <row r="174" spans="1:10">
      <c r="A174" s="3">
        <v>386</v>
      </c>
      <c r="B174" s="4">
        <v>39007</v>
      </c>
      <c r="C174" s="2">
        <v>8.18</v>
      </c>
      <c r="D174" s="2">
        <v>9.1</v>
      </c>
      <c r="E174" s="2">
        <v>8</v>
      </c>
      <c r="F174" s="2">
        <v>2.88</v>
      </c>
      <c r="G174" s="7">
        <v>23.3</v>
      </c>
      <c r="H174" s="7">
        <v>22.5</v>
      </c>
      <c r="I174" s="2">
        <v>0.12</v>
      </c>
      <c r="J174" s="2">
        <v>1.9</v>
      </c>
    </row>
    <row r="175" spans="1:10">
      <c r="A175" s="3">
        <v>387</v>
      </c>
      <c r="B175" s="4">
        <v>39008</v>
      </c>
      <c r="C175" s="2">
        <v>8.1999999999999993</v>
      </c>
      <c r="D175" s="2">
        <v>9.15</v>
      </c>
      <c r="E175" s="2">
        <v>9.26</v>
      </c>
      <c r="F175" s="2">
        <v>3.15</v>
      </c>
      <c r="G175" s="7" t="s">
        <v>53</v>
      </c>
      <c r="H175" s="7">
        <v>22.1</v>
      </c>
      <c r="I175" s="2">
        <v>0.11</v>
      </c>
      <c r="J175" s="2">
        <v>1.67</v>
      </c>
    </row>
    <row r="176" spans="1:10">
      <c r="A176" s="3">
        <v>388</v>
      </c>
      <c r="B176" s="4">
        <v>39009</v>
      </c>
      <c r="C176" s="2">
        <v>8.11</v>
      </c>
      <c r="D176" s="2">
        <v>9.0399999999999991</v>
      </c>
      <c r="E176" s="2">
        <v>8.68</v>
      </c>
      <c r="F176" s="2">
        <v>2.79</v>
      </c>
      <c r="G176" s="7">
        <v>22.9</v>
      </c>
      <c r="H176" s="7">
        <v>22.2</v>
      </c>
      <c r="I176" s="2">
        <v>0.16</v>
      </c>
      <c r="J176" s="2">
        <v>1.37</v>
      </c>
    </row>
    <row r="177" spans="1:10">
      <c r="A177" s="3">
        <v>392</v>
      </c>
      <c r="B177" s="4">
        <v>39013</v>
      </c>
      <c r="C177" s="2">
        <v>8.17</v>
      </c>
      <c r="D177" s="2">
        <v>9.11</v>
      </c>
      <c r="E177" s="2">
        <v>8.06</v>
      </c>
      <c r="F177" s="2">
        <v>1.66</v>
      </c>
      <c r="G177" s="7">
        <v>23.3</v>
      </c>
      <c r="H177" s="7">
        <v>22.1</v>
      </c>
      <c r="I177" s="2">
        <v>0.1</v>
      </c>
      <c r="J177" s="2">
        <v>1.49</v>
      </c>
    </row>
    <row r="178" spans="1:10">
      <c r="A178" s="3">
        <v>393</v>
      </c>
      <c r="B178" s="4">
        <v>39014</v>
      </c>
      <c r="C178" s="2">
        <v>8.1999999999999993</v>
      </c>
      <c r="D178" s="2">
        <v>9.3699999999999992</v>
      </c>
      <c r="E178" s="2">
        <v>6.34</v>
      </c>
      <c r="F178" s="2">
        <v>3.06</v>
      </c>
      <c r="G178" s="7">
        <v>22.8</v>
      </c>
      <c r="H178" s="7">
        <v>23</v>
      </c>
      <c r="I178" s="2">
        <v>7.0000000000000007E-2</v>
      </c>
      <c r="J178" s="2">
        <v>0.92</v>
      </c>
    </row>
    <row r="179" spans="1:10">
      <c r="A179" s="3">
        <v>394</v>
      </c>
      <c r="B179" s="4">
        <v>39015</v>
      </c>
      <c r="C179" s="2">
        <v>8.18</v>
      </c>
      <c r="D179" s="2">
        <v>9.42</v>
      </c>
      <c r="E179" s="2">
        <v>8.26</v>
      </c>
      <c r="F179" s="2">
        <v>3.66</v>
      </c>
      <c r="G179" s="7">
        <v>24</v>
      </c>
      <c r="H179" s="7">
        <v>21.1</v>
      </c>
      <c r="I179" s="2">
        <v>7.0000000000000007E-2</v>
      </c>
      <c r="J179" s="2">
        <v>1.42</v>
      </c>
    </row>
    <row r="180" spans="1:10">
      <c r="A180" s="3">
        <v>395</v>
      </c>
      <c r="B180" s="4">
        <v>39016</v>
      </c>
      <c r="C180" s="2">
        <v>8.17</v>
      </c>
      <c r="D180" s="2">
        <v>9.33</v>
      </c>
      <c r="E180" s="2">
        <v>7.45</v>
      </c>
      <c r="F180" s="2">
        <v>2.44</v>
      </c>
      <c r="G180" s="7">
        <v>23.7</v>
      </c>
      <c r="H180" s="7">
        <v>21.6</v>
      </c>
      <c r="I180" s="2">
        <v>0.12</v>
      </c>
      <c r="J180" s="2">
        <v>2.2000000000000002</v>
      </c>
    </row>
    <row r="181" spans="1:10">
      <c r="A181" s="3">
        <v>399</v>
      </c>
      <c r="B181" s="4">
        <v>39020</v>
      </c>
      <c r="C181" s="2">
        <v>8.1300000000000008</v>
      </c>
      <c r="D181" s="2">
        <v>8.98</v>
      </c>
      <c r="E181" s="2">
        <v>7.1</v>
      </c>
      <c r="F181" s="2">
        <v>2.83</v>
      </c>
      <c r="G181" s="7">
        <v>23.1</v>
      </c>
      <c r="H181" s="7">
        <v>21.6</v>
      </c>
      <c r="I181" s="2">
        <v>0.17</v>
      </c>
      <c r="J181" s="2">
        <v>1.75</v>
      </c>
    </row>
    <row r="182" spans="1:10">
      <c r="A182" s="3">
        <v>400</v>
      </c>
      <c r="B182" s="4">
        <v>39021</v>
      </c>
      <c r="C182" s="2">
        <v>8.14</v>
      </c>
      <c r="D182" s="2">
        <v>9.07</v>
      </c>
      <c r="E182" s="2">
        <v>7.54</v>
      </c>
      <c r="F182" s="2">
        <v>3.23</v>
      </c>
      <c r="G182" s="7">
        <v>23.1</v>
      </c>
      <c r="H182" s="7">
        <v>22.5</v>
      </c>
      <c r="I182" s="2">
        <v>0.18</v>
      </c>
      <c r="J182" s="2">
        <v>1.89</v>
      </c>
    </row>
    <row r="183" spans="1:10">
      <c r="A183" s="3">
        <v>401</v>
      </c>
      <c r="B183" s="4">
        <v>39022</v>
      </c>
      <c r="C183" s="2">
        <v>8.15</v>
      </c>
      <c r="D183" s="2"/>
      <c r="E183" s="2">
        <v>8.27</v>
      </c>
      <c r="F183" s="2"/>
      <c r="G183" s="7">
        <v>23.3</v>
      </c>
      <c r="H183" s="7"/>
      <c r="I183" s="2">
        <v>0.15</v>
      </c>
      <c r="J183" s="2">
        <v>2.29</v>
      </c>
    </row>
    <row r="184" spans="1:10">
      <c r="A184" s="3">
        <v>402</v>
      </c>
      <c r="B184" s="4">
        <v>39023</v>
      </c>
      <c r="C184" s="2"/>
      <c r="D184" s="2">
        <v>9.1300000000000008</v>
      </c>
      <c r="E184" s="2"/>
      <c r="F184" s="2">
        <v>2.2400000000000002</v>
      </c>
      <c r="G184" s="7">
        <v>20.7</v>
      </c>
      <c r="H184" s="7">
        <v>21.4</v>
      </c>
      <c r="I184" s="2">
        <v>0.15</v>
      </c>
      <c r="J184" s="2">
        <v>1.79</v>
      </c>
    </row>
    <row r="185" spans="1:10">
      <c r="A185" s="3">
        <v>406</v>
      </c>
      <c r="B185" s="4">
        <v>39027</v>
      </c>
      <c r="C185" s="2">
        <v>8.1</v>
      </c>
      <c r="D185" s="2">
        <v>9.19</v>
      </c>
      <c r="E185" s="2"/>
      <c r="F185" s="2">
        <v>2.09</v>
      </c>
      <c r="G185" s="7"/>
      <c r="H185" s="7">
        <v>21.6</v>
      </c>
      <c r="I185" s="2">
        <v>0.11</v>
      </c>
      <c r="J185" s="2">
        <v>1.02</v>
      </c>
    </row>
    <row r="186" spans="1:10">
      <c r="A186" s="3">
        <v>407</v>
      </c>
      <c r="B186" s="4">
        <v>39028</v>
      </c>
      <c r="C186" s="2">
        <v>8.14</v>
      </c>
      <c r="D186" s="2">
        <v>9.1</v>
      </c>
      <c r="E186" s="2">
        <v>7.63</v>
      </c>
      <c r="F186" s="2">
        <v>1.75</v>
      </c>
      <c r="G186" s="7">
        <v>22.2</v>
      </c>
      <c r="H186" s="7">
        <v>21.7</v>
      </c>
      <c r="I186" s="2">
        <v>0.14000000000000001</v>
      </c>
      <c r="J186" s="2">
        <v>2.02</v>
      </c>
    </row>
    <row r="187" spans="1:10">
      <c r="A187" s="3">
        <v>408</v>
      </c>
      <c r="B187" s="4">
        <v>39029</v>
      </c>
      <c r="C187" s="2">
        <v>7.99</v>
      </c>
      <c r="D187" s="2">
        <v>9.1999999999999993</v>
      </c>
      <c r="E187" s="2">
        <v>7.99</v>
      </c>
      <c r="F187" s="2">
        <v>2.16</v>
      </c>
      <c r="G187" s="7">
        <v>22.7</v>
      </c>
      <c r="H187" s="7">
        <v>20.8</v>
      </c>
      <c r="I187" s="2">
        <v>0.11</v>
      </c>
      <c r="J187" s="2">
        <v>2</v>
      </c>
    </row>
    <row r="188" spans="1:10">
      <c r="A188" s="3">
        <v>420</v>
      </c>
      <c r="B188" s="4">
        <v>39041</v>
      </c>
      <c r="C188" s="2">
        <v>8.0299999999999994</v>
      </c>
      <c r="D188" s="2">
        <v>8.76</v>
      </c>
      <c r="E188" s="2">
        <v>8.23</v>
      </c>
      <c r="F188" s="2">
        <v>2.48</v>
      </c>
      <c r="G188" s="7">
        <v>21.7</v>
      </c>
      <c r="H188" s="7">
        <v>20.5</v>
      </c>
      <c r="I188" s="2">
        <v>7.0000000000000007E-2</v>
      </c>
      <c r="J188" s="2">
        <v>1.04</v>
      </c>
    </row>
    <row r="189" spans="1:10">
      <c r="A189" s="3">
        <v>434</v>
      </c>
      <c r="B189" s="4">
        <v>39055</v>
      </c>
      <c r="C189" s="2">
        <v>8</v>
      </c>
      <c r="D189" s="2">
        <v>9.26</v>
      </c>
      <c r="E189" s="2">
        <v>8.74</v>
      </c>
      <c r="F189" s="2">
        <v>2.34</v>
      </c>
      <c r="G189" s="7">
        <v>20.2</v>
      </c>
      <c r="H189" s="7">
        <v>21.1</v>
      </c>
      <c r="I189" s="2">
        <v>0.08</v>
      </c>
      <c r="J189" s="2">
        <v>1.27</v>
      </c>
    </row>
    <row r="190" spans="1:10">
      <c r="A190" s="3">
        <v>435</v>
      </c>
      <c r="B190" s="4">
        <v>39056</v>
      </c>
      <c r="C190" s="2">
        <v>8.1</v>
      </c>
      <c r="D190" s="2">
        <v>8.85</v>
      </c>
      <c r="E190" s="2">
        <v>9.02</v>
      </c>
      <c r="F190" s="2">
        <v>1.67</v>
      </c>
      <c r="G190" s="7">
        <v>21.2</v>
      </c>
      <c r="H190" s="7">
        <v>21.1</v>
      </c>
      <c r="I190" s="2">
        <v>0.09</v>
      </c>
      <c r="J190" s="2">
        <v>1.19</v>
      </c>
    </row>
    <row r="191" spans="1:10">
      <c r="A191" s="3">
        <v>436</v>
      </c>
      <c r="B191" s="4">
        <v>39057</v>
      </c>
      <c r="C191" s="2">
        <v>7.99</v>
      </c>
      <c r="D191" s="2">
        <v>8.9600000000000009</v>
      </c>
      <c r="E191" s="2">
        <v>7.75</v>
      </c>
      <c r="F191" s="2">
        <v>2.0099999999999998</v>
      </c>
      <c r="G191" s="7">
        <v>22.2</v>
      </c>
      <c r="H191" s="7">
        <v>19.399999999999999</v>
      </c>
      <c r="I191" s="2">
        <v>0.11</v>
      </c>
      <c r="J191" s="2">
        <v>1.4</v>
      </c>
    </row>
    <row r="192" spans="1:10">
      <c r="A192" s="3">
        <v>437</v>
      </c>
      <c r="B192" s="4">
        <v>39058</v>
      </c>
      <c r="C192" s="2">
        <v>8.0299999999999994</v>
      </c>
      <c r="D192" s="2">
        <v>9.1</v>
      </c>
      <c r="E192" s="2">
        <v>7.79</v>
      </c>
      <c r="F192" s="2">
        <v>2.33</v>
      </c>
      <c r="G192" s="7">
        <v>20.399999999999999</v>
      </c>
      <c r="H192" s="7">
        <v>21.2</v>
      </c>
      <c r="I192" s="2">
        <v>0</v>
      </c>
      <c r="J192" s="2">
        <v>0.9</v>
      </c>
    </row>
    <row r="193" spans="1:10">
      <c r="A193" s="3">
        <v>448</v>
      </c>
      <c r="B193" s="4">
        <v>39069</v>
      </c>
      <c r="C193" s="2">
        <v>7.8</v>
      </c>
      <c r="D193" s="2">
        <v>9.2799999999999994</v>
      </c>
      <c r="E193" s="2">
        <v>9.4</v>
      </c>
      <c r="F193" s="2">
        <v>2.1</v>
      </c>
      <c r="G193" s="7">
        <v>21.3</v>
      </c>
      <c r="H193" s="7">
        <v>21.4</v>
      </c>
      <c r="I193" s="2">
        <v>7.0000000000000007E-2</v>
      </c>
      <c r="J193" s="2">
        <v>1.21</v>
      </c>
    </row>
    <row r="194" spans="1:10">
      <c r="A194" s="3">
        <v>449</v>
      </c>
      <c r="B194" s="4">
        <v>39070</v>
      </c>
      <c r="C194" s="2">
        <v>8.18</v>
      </c>
      <c r="D194" s="2">
        <v>9.06</v>
      </c>
      <c r="E194" s="2">
        <v>8.6999999999999993</v>
      </c>
      <c r="F194" s="2">
        <v>3.68</v>
      </c>
      <c r="G194" s="7">
        <v>21.3</v>
      </c>
      <c r="H194" s="7">
        <v>21.3</v>
      </c>
      <c r="I194" s="2"/>
      <c r="J194" s="2"/>
    </row>
    <row r="195" spans="1:10">
      <c r="A195" s="3">
        <v>458</v>
      </c>
      <c r="B195" s="4">
        <v>39079</v>
      </c>
      <c r="C195" s="2"/>
      <c r="D195" s="2"/>
      <c r="E195" s="2"/>
      <c r="F195" s="2"/>
      <c r="G195" s="7"/>
      <c r="H195" s="7"/>
      <c r="I195" s="2"/>
      <c r="J195" s="2"/>
    </row>
    <row r="196" spans="1:10">
      <c r="A196" s="3">
        <v>459</v>
      </c>
      <c r="B196" s="4">
        <v>39080</v>
      </c>
      <c r="C196" s="2"/>
      <c r="D196" s="2">
        <v>9.25</v>
      </c>
      <c r="E196" s="2"/>
      <c r="F196" s="2">
        <v>2.3199999999999998</v>
      </c>
      <c r="G196" s="7"/>
      <c r="H196" s="7">
        <v>21.8</v>
      </c>
      <c r="I196" s="2">
        <v>0.04</v>
      </c>
      <c r="J196" s="2">
        <v>0.83</v>
      </c>
    </row>
    <row r="197" spans="1:10">
      <c r="A197" s="3">
        <v>464</v>
      </c>
      <c r="B197" s="4">
        <v>39085</v>
      </c>
      <c r="C197" s="2">
        <v>8.01</v>
      </c>
      <c r="D197" s="2">
        <v>9.18</v>
      </c>
      <c r="E197" s="2">
        <v>8.6300000000000008</v>
      </c>
      <c r="F197" s="2">
        <v>2.11</v>
      </c>
      <c r="G197" s="7">
        <v>22.7</v>
      </c>
      <c r="H197" s="7">
        <v>21.6</v>
      </c>
      <c r="I197" s="2">
        <v>0.13</v>
      </c>
      <c r="J197" s="2">
        <v>1.26</v>
      </c>
    </row>
    <row r="198" spans="1:10">
      <c r="A198" s="3">
        <v>465</v>
      </c>
      <c r="B198" s="4">
        <v>39086</v>
      </c>
      <c r="C198" s="2">
        <v>8.16</v>
      </c>
      <c r="D198" s="2">
        <v>9.2799999999999994</v>
      </c>
      <c r="E198" s="2">
        <v>9.2200000000000006</v>
      </c>
      <c r="F198" s="2">
        <v>1.83</v>
      </c>
      <c r="G198" s="7">
        <v>21.9</v>
      </c>
      <c r="H198" s="7">
        <v>23.8</v>
      </c>
      <c r="I198" s="2">
        <v>0.11</v>
      </c>
      <c r="J198" s="2">
        <v>1.23</v>
      </c>
    </row>
    <row r="199" spans="1:10">
      <c r="A199" s="3">
        <v>469</v>
      </c>
      <c r="B199" s="4">
        <v>39090</v>
      </c>
      <c r="C199" s="2">
        <v>8.11</v>
      </c>
      <c r="D199" s="2">
        <v>9.32</v>
      </c>
      <c r="E199" s="2">
        <v>8.34</v>
      </c>
      <c r="F199" s="2">
        <v>1.82</v>
      </c>
      <c r="G199" s="7">
        <v>22</v>
      </c>
      <c r="H199" s="7">
        <v>23</v>
      </c>
      <c r="I199" s="2">
        <v>0.02</v>
      </c>
      <c r="J199" s="2">
        <v>1.92</v>
      </c>
    </row>
    <row r="200" spans="1:10">
      <c r="A200" s="3">
        <v>470</v>
      </c>
      <c r="B200" s="4">
        <v>39091</v>
      </c>
      <c r="C200" s="2">
        <v>8.25</v>
      </c>
      <c r="D200" s="2">
        <v>9.19</v>
      </c>
      <c r="E200" s="2">
        <v>8.6999999999999993</v>
      </c>
      <c r="F200" s="2">
        <v>1.51</v>
      </c>
      <c r="G200" s="7">
        <v>21.9</v>
      </c>
      <c r="H200" s="7">
        <v>21.6</v>
      </c>
      <c r="I200" s="2">
        <v>0.11</v>
      </c>
      <c r="J200" s="2">
        <v>1.95</v>
      </c>
    </row>
    <row r="201" spans="1:10">
      <c r="A201" s="3">
        <v>471</v>
      </c>
      <c r="B201" s="4">
        <v>39092</v>
      </c>
      <c r="C201" s="2">
        <v>8.2100000000000009</v>
      </c>
      <c r="D201" s="2">
        <v>9.2100000000000009</v>
      </c>
      <c r="E201" s="2">
        <v>8.61</v>
      </c>
      <c r="F201" s="2">
        <v>1.72</v>
      </c>
      <c r="G201" s="7">
        <v>21.8</v>
      </c>
      <c r="H201" s="7">
        <v>21.8</v>
      </c>
      <c r="I201" s="2">
        <v>7.0000000000000007E-2</v>
      </c>
      <c r="J201" s="2">
        <v>1.85</v>
      </c>
    </row>
    <row r="202" spans="1:10">
      <c r="A202" s="3">
        <v>472</v>
      </c>
      <c r="B202" s="4">
        <v>39093</v>
      </c>
      <c r="C202" s="2">
        <v>8.25</v>
      </c>
      <c r="D202" s="2">
        <v>9.19</v>
      </c>
      <c r="E202" s="2">
        <v>8.15</v>
      </c>
      <c r="F202" s="2">
        <v>1.1599999999999999</v>
      </c>
      <c r="G202" s="7">
        <v>22.9</v>
      </c>
      <c r="H202" s="7">
        <v>21.5</v>
      </c>
      <c r="I202" s="2">
        <v>0.02</v>
      </c>
      <c r="J202" s="2">
        <v>1.65</v>
      </c>
    </row>
    <row r="203" spans="1:10">
      <c r="A203" s="3">
        <v>484</v>
      </c>
      <c r="B203" s="5">
        <v>39105</v>
      </c>
      <c r="C203" s="2">
        <v>7.89</v>
      </c>
      <c r="D203" s="2">
        <v>9.25</v>
      </c>
      <c r="E203" s="2">
        <v>9.24</v>
      </c>
      <c r="F203" s="2">
        <v>1.96</v>
      </c>
      <c r="G203" s="7">
        <v>22.2</v>
      </c>
      <c r="H203" s="7">
        <v>21.4</v>
      </c>
      <c r="I203" s="2">
        <v>0.11</v>
      </c>
      <c r="J203" s="2">
        <v>0.66</v>
      </c>
    </row>
    <row r="204" spans="1:10">
      <c r="A204" s="3">
        <v>485</v>
      </c>
      <c r="B204" s="4">
        <v>39106</v>
      </c>
      <c r="C204" s="2">
        <v>8.0299999999999994</v>
      </c>
      <c r="D204" s="2">
        <v>9.3800000000000008</v>
      </c>
      <c r="E204" s="2">
        <v>9.51</v>
      </c>
      <c r="F204" s="2">
        <v>2.0099999999999998</v>
      </c>
      <c r="G204" s="7">
        <v>22.4</v>
      </c>
      <c r="H204" s="7">
        <v>22.4</v>
      </c>
      <c r="I204" s="2">
        <v>0.08</v>
      </c>
      <c r="J204" s="2">
        <v>1.46</v>
      </c>
    </row>
    <row r="205" spans="1:10">
      <c r="A205" s="3">
        <v>486</v>
      </c>
      <c r="B205" s="4">
        <v>39107</v>
      </c>
      <c r="C205" s="2">
        <v>7.85</v>
      </c>
      <c r="D205" s="2">
        <v>9.2100000000000009</v>
      </c>
      <c r="E205" s="2">
        <v>8.35</v>
      </c>
      <c r="F205" s="2">
        <v>2.15</v>
      </c>
      <c r="G205" s="7">
        <v>22.1</v>
      </c>
      <c r="H205" s="7">
        <v>22.7</v>
      </c>
      <c r="I205" s="2">
        <v>0.09</v>
      </c>
      <c r="J205" s="2">
        <v>1.51</v>
      </c>
    </row>
    <row r="206" spans="1:10">
      <c r="A206" s="3">
        <v>490</v>
      </c>
      <c r="B206" s="4">
        <v>39111</v>
      </c>
      <c r="C206" s="2">
        <v>8.09</v>
      </c>
      <c r="D206" s="2">
        <v>9.36</v>
      </c>
      <c r="E206" s="2">
        <v>9.2200000000000006</v>
      </c>
      <c r="F206" s="2">
        <v>2.25</v>
      </c>
      <c r="G206" s="7">
        <v>22.9</v>
      </c>
      <c r="H206" s="7">
        <v>22.9</v>
      </c>
      <c r="I206" s="2">
        <v>0.13</v>
      </c>
      <c r="J206" s="2">
        <v>1.49</v>
      </c>
    </row>
    <row r="207" spans="1:10">
      <c r="A207" s="3">
        <v>493</v>
      </c>
      <c r="B207" s="4">
        <v>39114</v>
      </c>
      <c r="C207" s="2">
        <v>8.23</v>
      </c>
      <c r="D207" s="2">
        <v>9.4600000000000009</v>
      </c>
      <c r="E207" s="2">
        <v>8.08</v>
      </c>
      <c r="F207" s="2">
        <v>2.35</v>
      </c>
      <c r="G207" s="7">
        <v>22.8</v>
      </c>
      <c r="H207" s="7">
        <v>22.3</v>
      </c>
      <c r="I207" s="2">
        <v>0.11</v>
      </c>
      <c r="J207" s="2">
        <v>1.47</v>
      </c>
    </row>
    <row r="208" spans="1:10">
      <c r="A208" s="3">
        <v>497</v>
      </c>
      <c r="B208" s="4">
        <v>39118</v>
      </c>
      <c r="C208" s="2">
        <v>8.11</v>
      </c>
      <c r="D208" s="2">
        <v>9.35</v>
      </c>
      <c r="E208" s="2">
        <v>9.3000000000000007</v>
      </c>
      <c r="F208" s="2">
        <v>3.49</v>
      </c>
      <c r="G208" s="7">
        <v>21.3</v>
      </c>
      <c r="H208" s="7">
        <v>22.1</v>
      </c>
      <c r="I208" s="2">
        <v>0.08</v>
      </c>
      <c r="J208" s="2">
        <v>0.74</v>
      </c>
    </row>
    <row r="209" spans="1:10">
      <c r="A209" s="3">
        <v>498</v>
      </c>
      <c r="B209" s="4">
        <v>39119</v>
      </c>
      <c r="C209" s="2">
        <v>8.1999999999999993</v>
      </c>
      <c r="D209" s="2">
        <v>9.48</v>
      </c>
      <c r="E209" s="2">
        <v>9.82</v>
      </c>
      <c r="F209" s="2">
        <v>5.56</v>
      </c>
      <c r="G209" s="7">
        <v>20.3</v>
      </c>
      <c r="H209" s="7">
        <v>20.5</v>
      </c>
      <c r="I209" s="2">
        <v>0.05</v>
      </c>
      <c r="J209" s="2">
        <v>0.59</v>
      </c>
    </row>
    <row r="210" spans="1:10">
      <c r="A210" s="3">
        <v>499</v>
      </c>
      <c r="B210" s="4">
        <v>39120</v>
      </c>
      <c r="C210" s="2">
        <v>8.23</v>
      </c>
      <c r="D210" s="2">
        <v>9.39</v>
      </c>
      <c r="E210" s="2">
        <v>11.1</v>
      </c>
      <c r="F210" s="2">
        <v>4.24</v>
      </c>
      <c r="G210" s="7">
        <v>20.2</v>
      </c>
      <c r="H210" s="7">
        <v>19.8</v>
      </c>
      <c r="I210" s="2">
        <v>0.08</v>
      </c>
      <c r="J210" s="2">
        <v>0.88</v>
      </c>
    </row>
    <row r="211" spans="1:10">
      <c r="A211" s="3">
        <v>500</v>
      </c>
      <c r="B211" s="4">
        <v>39121</v>
      </c>
      <c r="C211" s="2">
        <v>8.1199999999999992</v>
      </c>
      <c r="D211" s="2">
        <v>9.4</v>
      </c>
      <c r="E211" s="8" t="s">
        <v>54</v>
      </c>
      <c r="F211" s="2">
        <v>2.61</v>
      </c>
      <c r="G211" s="7">
        <v>20.399999999999999</v>
      </c>
      <c r="H211" s="7">
        <v>21.2</v>
      </c>
      <c r="I211" s="2">
        <v>0.06</v>
      </c>
      <c r="J211" s="2">
        <v>0.99</v>
      </c>
    </row>
    <row r="212" spans="1:10">
      <c r="A212" s="3">
        <v>507</v>
      </c>
      <c r="B212" s="4">
        <v>39128</v>
      </c>
      <c r="C212" s="2">
        <v>8.09</v>
      </c>
      <c r="D212" s="2">
        <v>9.51</v>
      </c>
      <c r="E212" s="2">
        <v>9.84</v>
      </c>
      <c r="F212" s="2">
        <v>1.21</v>
      </c>
      <c r="G212" s="7">
        <v>20.7</v>
      </c>
      <c r="H212" s="7">
        <v>21.6</v>
      </c>
      <c r="I212" s="2">
        <v>0.1</v>
      </c>
      <c r="J212" s="2">
        <v>1.31</v>
      </c>
    </row>
    <row r="213" spans="1:10">
      <c r="A213" s="3">
        <v>512</v>
      </c>
      <c r="B213" s="4">
        <v>39133</v>
      </c>
      <c r="C213" s="2">
        <v>8.0299999999999994</v>
      </c>
      <c r="D213" s="2">
        <v>9.49</v>
      </c>
      <c r="E213" s="2">
        <v>9.68</v>
      </c>
      <c r="F213" s="2">
        <v>1.1499999999999999</v>
      </c>
      <c r="G213" s="7">
        <v>20.8</v>
      </c>
      <c r="H213" s="7">
        <v>22</v>
      </c>
      <c r="I213" s="2">
        <v>0.05</v>
      </c>
      <c r="J213" s="2">
        <v>1.36</v>
      </c>
    </row>
    <row r="214" spans="1:10">
      <c r="A214" s="3">
        <v>519</v>
      </c>
      <c r="B214" s="4">
        <v>39140</v>
      </c>
      <c r="C214" s="2">
        <v>8.07</v>
      </c>
      <c r="D214" s="2">
        <v>9.43</v>
      </c>
      <c r="E214" s="2">
        <v>8.65</v>
      </c>
      <c r="F214" s="2">
        <v>2.08</v>
      </c>
      <c r="G214" s="7">
        <v>21.5</v>
      </c>
      <c r="H214" s="7">
        <v>21.9</v>
      </c>
      <c r="I214" s="2">
        <v>0.06</v>
      </c>
      <c r="J214" s="2">
        <v>0.6</v>
      </c>
    </row>
    <row r="215" spans="1:10">
      <c r="A215" s="3">
        <v>520</v>
      </c>
      <c r="B215" s="4">
        <v>39141</v>
      </c>
      <c r="C215" s="2">
        <v>8.1</v>
      </c>
      <c r="D215" s="2">
        <v>9.4499999999999993</v>
      </c>
      <c r="E215" s="2">
        <v>8.85</v>
      </c>
      <c r="F215" s="2">
        <v>2.56</v>
      </c>
      <c r="G215" s="7">
        <v>21</v>
      </c>
      <c r="H215" s="7">
        <v>22.4</v>
      </c>
      <c r="I215" s="2">
        <v>0.18</v>
      </c>
      <c r="J215" s="2">
        <v>0.54</v>
      </c>
    </row>
    <row r="216" spans="1:10">
      <c r="A216" s="3">
        <v>525</v>
      </c>
      <c r="B216" s="4">
        <v>39146</v>
      </c>
      <c r="C216" s="2">
        <v>8.07</v>
      </c>
      <c r="D216" s="2">
        <v>9.25</v>
      </c>
      <c r="E216" s="2">
        <v>8.68</v>
      </c>
      <c r="F216" s="2">
        <v>2.0099999999999998</v>
      </c>
      <c r="G216" s="7">
        <v>22.5</v>
      </c>
      <c r="H216" s="7">
        <v>20.5</v>
      </c>
      <c r="I216" s="2">
        <v>0.08</v>
      </c>
      <c r="J216" s="2">
        <v>0.59</v>
      </c>
    </row>
    <row r="217" spans="1:10">
      <c r="A217" s="3">
        <v>532</v>
      </c>
      <c r="B217" s="4">
        <v>39153</v>
      </c>
      <c r="C217" s="2">
        <v>8.26</v>
      </c>
      <c r="D217" s="2">
        <v>8.9600000000000009</v>
      </c>
      <c r="E217" s="2">
        <v>9.23</v>
      </c>
      <c r="F217" s="2">
        <v>2.11</v>
      </c>
      <c r="G217" s="7">
        <v>23.3</v>
      </c>
      <c r="H217" s="7">
        <v>20.9</v>
      </c>
      <c r="I217" s="2">
        <v>0.04</v>
      </c>
      <c r="J217" s="2">
        <v>0.43</v>
      </c>
    </row>
    <row r="218" spans="1:10">
      <c r="A218" s="3">
        <v>533</v>
      </c>
      <c r="B218" s="4">
        <v>39154</v>
      </c>
      <c r="C218" s="2">
        <v>8.25</v>
      </c>
      <c r="D218" s="2">
        <v>8.92</v>
      </c>
      <c r="E218" s="2">
        <v>9.1199999999999992</v>
      </c>
      <c r="F218" s="2">
        <v>2.61</v>
      </c>
      <c r="G218" s="7">
        <v>21</v>
      </c>
      <c r="H218" s="7">
        <v>22.9</v>
      </c>
      <c r="I218" s="2">
        <v>0.01</v>
      </c>
      <c r="J218" s="2">
        <v>0.18</v>
      </c>
    </row>
    <row r="219" spans="1:10">
      <c r="A219" s="3">
        <v>539</v>
      </c>
      <c r="B219" s="4">
        <v>39160</v>
      </c>
      <c r="C219" s="2">
        <v>7.99</v>
      </c>
      <c r="D219" s="2">
        <v>8.9</v>
      </c>
      <c r="E219" s="2">
        <v>9.43</v>
      </c>
      <c r="F219" s="2">
        <v>1.66</v>
      </c>
      <c r="G219" s="7">
        <v>22</v>
      </c>
      <c r="H219" s="7">
        <v>20.7</v>
      </c>
      <c r="I219" s="2">
        <v>0.01</v>
      </c>
      <c r="J219" s="2">
        <v>0.27</v>
      </c>
    </row>
    <row r="220" spans="1:10">
      <c r="A220" s="3">
        <v>546</v>
      </c>
      <c r="B220" s="4">
        <v>39167</v>
      </c>
      <c r="C220" s="2">
        <v>8.0399999999999991</v>
      </c>
      <c r="D220" s="2">
        <v>8.77</v>
      </c>
      <c r="E220" s="2">
        <v>7.27</v>
      </c>
      <c r="F220" s="2">
        <v>2.7</v>
      </c>
      <c r="G220" s="7">
        <v>22.5</v>
      </c>
      <c r="H220" s="7">
        <v>22.2</v>
      </c>
      <c r="I220" s="2">
        <v>0.03</v>
      </c>
      <c r="J220" s="2">
        <v>0.46</v>
      </c>
    </row>
    <row r="221" spans="1:10">
      <c r="A221" s="3">
        <v>547</v>
      </c>
      <c r="B221" s="4">
        <v>39168</v>
      </c>
      <c r="C221" s="2">
        <v>8.11</v>
      </c>
      <c r="D221" s="2">
        <v>8.9700000000000006</v>
      </c>
      <c r="E221" s="2">
        <v>7.84</v>
      </c>
      <c r="F221" s="2">
        <v>5.05</v>
      </c>
      <c r="G221" s="7">
        <v>22.9</v>
      </c>
      <c r="H221" s="7">
        <v>22.1</v>
      </c>
      <c r="I221" s="2">
        <v>0.01</v>
      </c>
      <c r="J221" s="2">
        <v>0.41</v>
      </c>
    </row>
    <row r="222" spans="1:10">
      <c r="A222" s="3">
        <v>548</v>
      </c>
      <c r="B222" s="4">
        <v>39169</v>
      </c>
      <c r="C222" s="2">
        <v>8.17</v>
      </c>
      <c r="D222" s="2">
        <v>8.9600000000000009</v>
      </c>
      <c r="E222" s="2">
        <v>9.1999999999999993</v>
      </c>
      <c r="F222" s="2">
        <v>2.67</v>
      </c>
      <c r="G222" s="7">
        <v>23</v>
      </c>
      <c r="H222" s="7">
        <v>21.7</v>
      </c>
      <c r="I222" s="2">
        <v>0</v>
      </c>
      <c r="J222" s="2">
        <v>0.08</v>
      </c>
    </row>
    <row r="223" spans="1:10">
      <c r="A223" s="3">
        <v>549</v>
      </c>
      <c r="B223" s="4">
        <v>39170</v>
      </c>
      <c r="C223" s="2">
        <v>8.1</v>
      </c>
      <c r="D223" s="2">
        <v>8.8800000000000008</v>
      </c>
      <c r="E223" s="2">
        <v>9.11</v>
      </c>
      <c r="F223" s="2">
        <v>3.14</v>
      </c>
      <c r="G223" s="7">
        <v>21.4</v>
      </c>
      <c r="H223" s="7">
        <v>22</v>
      </c>
      <c r="I223" s="2">
        <v>0</v>
      </c>
      <c r="J223" s="2">
        <v>0</v>
      </c>
    </row>
    <row r="224" spans="1:10">
      <c r="A224" s="3">
        <v>560</v>
      </c>
      <c r="B224" s="4">
        <v>39181</v>
      </c>
      <c r="C224" s="2">
        <v>8.06</v>
      </c>
      <c r="D224" s="2">
        <v>8.73</v>
      </c>
      <c r="E224" s="2">
        <v>8.33</v>
      </c>
      <c r="F224" s="2">
        <v>1.78</v>
      </c>
      <c r="G224" s="7">
        <v>22.6</v>
      </c>
      <c r="H224" s="7">
        <v>22.3</v>
      </c>
      <c r="I224" s="2">
        <v>0.06</v>
      </c>
      <c r="J224" s="2">
        <v>0.37</v>
      </c>
    </row>
    <row r="225" spans="1:10">
      <c r="A225" s="3">
        <v>561</v>
      </c>
      <c r="B225" s="4">
        <v>39182</v>
      </c>
      <c r="C225" s="2">
        <v>8.07</v>
      </c>
      <c r="D225" s="2">
        <v>8.69</v>
      </c>
      <c r="E225" s="2">
        <v>7.81</v>
      </c>
      <c r="F225" s="2">
        <v>2.13</v>
      </c>
      <c r="G225" s="7">
        <v>23</v>
      </c>
      <c r="H225" s="7">
        <v>20.9</v>
      </c>
      <c r="I225" s="2">
        <v>0.04</v>
      </c>
      <c r="J225" s="2">
        <v>0.28000000000000003</v>
      </c>
    </row>
    <row r="226" spans="1:10">
      <c r="A226" s="3">
        <v>562</v>
      </c>
      <c r="B226" s="4">
        <v>39183</v>
      </c>
      <c r="C226" s="2">
        <v>8.06</v>
      </c>
      <c r="D226" s="2">
        <v>8.75</v>
      </c>
      <c r="E226" s="2">
        <v>8.11</v>
      </c>
      <c r="F226" s="2">
        <v>2.66</v>
      </c>
      <c r="G226" s="7">
        <v>22.9</v>
      </c>
      <c r="H226" s="7">
        <v>22.2</v>
      </c>
      <c r="I226" s="2">
        <v>0</v>
      </c>
      <c r="J226" s="2">
        <v>0.48</v>
      </c>
    </row>
    <row r="227" spans="1:10">
      <c r="A227" s="3">
        <v>563</v>
      </c>
      <c r="B227" s="4">
        <v>39184</v>
      </c>
      <c r="C227" s="2">
        <v>8.09</v>
      </c>
      <c r="D227" s="2">
        <v>8.6999999999999993</v>
      </c>
      <c r="E227" s="2">
        <v>8.69</v>
      </c>
      <c r="F227" s="2">
        <v>2.95</v>
      </c>
      <c r="G227" s="7">
        <v>23.5</v>
      </c>
      <c r="H227" s="7">
        <v>21.5</v>
      </c>
      <c r="I227" s="2">
        <v>0.02</v>
      </c>
      <c r="J227" s="2">
        <v>0.09</v>
      </c>
    </row>
    <row r="228" spans="1:10">
      <c r="A228" s="3">
        <v>567</v>
      </c>
      <c r="B228" s="4">
        <v>39188</v>
      </c>
      <c r="C228" s="2">
        <v>8.14</v>
      </c>
      <c r="D228" s="2">
        <v>8.76</v>
      </c>
      <c r="E228" s="2">
        <v>8.2799999999999994</v>
      </c>
      <c r="F228" s="2">
        <v>2.8</v>
      </c>
      <c r="G228" s="7">
        <v>22.9</v>
      </c>
      <c r="H228" s="7">
        <v>22</v>
      </c>
      <c r="I228" s="2">
        <v>0</v>
      </c>
      <c r="J228" s="2">
        <v>0.32</v>
      </c>
    </row>
    <row r="229" spans="1:10">
      <c r="A229" s="3">
        <v>570</v>
      </c>
      <c r="B229" s="4">
        <v>39191</v>
      </c>
      <c r="C229" s="2">
        <v>8.17</v>
      </c>
      <c r="D229" s="2">
        <v>8.74</v>
      </c>
      <c r="E229" s="2">
        <v>7.87</v>
      </c>
      <c r="F229" s="2">
        <v>3.36</v>
      </c>
      <c r="G229" s="7">
        <v>23.3</v>
      </c>
      <c r="H229" s="7">
        <v>21.1</v>
      </c>
      <c r="I229" s="2">
        <v>0</v>
      </c>
      <c r="J229" s="2">
        <v>0.03</v>
      </c>
    </row>
    <row r="230" spans="1:10">
      <c r="A230" s="3">
        <v>574</v>
      </c>
      <c r="B230" s="4">
        <v>39195</v>
      </c>
      <c r="C230" s="2">
        <v>8.1199999999999992</v>
      </c>
      <c r="D230" s="2">
        <v>8.75</v>
      </c>
      <c r="E230" s="2">
        <v>8.08</v>
      </c>
      <c r="F230" s="2">
        <v>2.2599999999999998</v>
      </c>
      <c r="G230" s="7">
        <v>23.7</v>
      </c>
      <c r="H230" s="7">
        <v>21.8</v>
      </c>
      <c r="I230" s="2">
        <v>0.03</v>
      </c>
      <c r="J230" s="2">
        <v>0.24</v>
      </c>
    </row>
    <row r="231" spans="1:10">
      <c r="A231" s="3">
        <v>575</v>
      </c>
      <c r="B231" s="4">
        <v>39196</v>
      </c>
      <c r="C231" s="2">
        <v>8.1</v>
      </c>
      <c r="D231" s="2">
        <v>8.73</v>
      </c>
      <c r="E231" s="2">
        <v>7.98</v>
      </c>
      <c r="F231" s="2">
        <v>2.19</v>
      </c>
      <c r="G231" s="7">
        <v>23.3</v>
      </c>
      <c r="H231" s="7">
        <v>23</v>
      </c>
      <c r="I231" s="2">
        <v>0</v>
      </c>
      <c r="J231" s="2">
        <v>0.15</v>
      </c>
    </row>
    <row r="232" spans="1:10">
      <c r="A232" s="3">
        <v>576</v>
      </c>
      <c r="B232" s="4">
        <v>39197</v>
      </c>
      <c r="C232" s="2">
        <v>8.06</v>
      </c>
      <c r="D232" s="2">
        <v>8.7100000000000009</v>
      </c>
      <c r="E232" s="2">
        <v>8.65</v>
      </c>
      <c r="F232" s="2">
        <v>2.48</v>
      </c>
      <c r="G232" s="7">
        <v>22.1</v>
      </c>
      <c r="H232" s="7">
        <v>23</v>
      </c>
      <c r="I232" s="2">
        <v>0</v>
      </c>
      <c r="J232" s="2">
        <v>0.28000000000000003</v>
      </c>
    </row>
    <row r="233" spans="1:10">
      <c r="A233" s="3">
        <v>577</v>
      </c>
      <c r="B233" s="4">
        <v>39198</v>
      </c>
      <c r="C233" s="2">
        <v>7.83</v>
      </c>
      <c r="D233" s="2">
        <v>8.73</v>
      </c>
      <c r="E233" s="2">
        <v>8.3699999999999992</v>
      </c>
      <c r="F233" s="2">
        <v>1.52</v>
      </c>
      <c r="G233" s="7">
        <v>22.8</v>
      </c>
      <c r="H233" s="7">
        <v>23.2</v>
      </c>
      <c r="I233" s="2">
        <v>0</v>
      </c>
      <c r="J233" s="2">
        <v>0.26</v>
      </c>
    </row>
    <row r="234" spans="1:10">
      <c r="A234" s="3">
        <v>581</v>
      </c>
      <c r="B234" s="4">
        <v>39202</v>
      </c>
      <c r="C234" s="2">
        <v>8.1199999999999992</v>
      </c>
      <c r="D234" s="2">
        <v>8.66</v>
      </c>
      <c r="E234" s="2">
        <v>7.82</v>
      </c>
      <c r="F234" s="2">
        <v>1.62</v>
      </c>
      <c r="G234" s="7">
        <v>22.7</v>
      </c>
      <c r="H234" s="7">
        <v>22.1</v>
      </c>
      <c r="I234" s="2">
        <v>0.09</v>
      </c>
      <c r="J234" s="2">
        <v>0.99</v>
      </c>
    </row>
    <row r="235" spans="1:10">
      <c r="A235" s="3">
        <v>582</v>
      </c>
      <c r="B235" s="4">
        <v>39203</v>
      </c>
      <c r="C235" s="2">
        <v>8.11</v>
      </c>
      <c r="D235" s="2">
        <v>8.74</v>
      </c>
      <c r="E235" s="2">
        <v>8.3000000000000007</v>
      </c>
      <c r="F235" s="2">
        <v>1.65</v>
      </c>
      <c r="G235" s="7">
        <v>22.1</v>
      </c>
      <c r="H235" s="7">
        <v>23.3</v>
      </c>
      <c r="I235" s="2">
        <v>0.03</v>
      </c>
      <c r="J235" s="2">
        <v>0.65</v>
      </c>
    </row>
    <row r="236" spans="1:10">
      <c r="A236" s="3">
        <v>583</v>
      </c>
      <c r="B236" s="4">
        <v>39204</v>
      </c>
      <c r="C236" s="2">
        <v>8.14</v>
      </c>
      <c r="D236" s="2">
        <v>8.7799999999999994</v>
      </c>
      <c r="E236" s="2">
        <v>8.9499999999999993</v>
      </c>
      <c r="F236" s="2">
        <v>1.72</v>
      </c>
      <c r="G236" s="7">
        <v>23.1</v>
      </c>
      <c r="H236" s="7">
        <v>22.7</v>
      </c>
      <c r="I236" s="2">
        <v>0.02</v>
      </c>
      <c r="J236" s="2">
        <v>0.55000000000000004</v>
      </c>
    </row>
    <row r="237" spans="1:10">
      <c r="A237" s="3">
        <v>584</v>
      </c>
      <c r="B237" s="4">
        <v>39205</v>
      </c>
      <c r="C237" s="2">
        <v>8.18</v>
      </c>
      <c r="D237" s="2">
        <v>8.7899999999999991</v>
      </c>
      <c r="E237" s="2">
        <v>8.4</v>
      </c>
      <c r="F237" s="2">
        <v>2.2000000000000002</v>
      </c>
      <c r="G237" s="7">
        <v>22.8</v>
      </c>
      <c r="H237" s="7">
        <v>22.7</v>
      </c>
      <c r="I237" s="2">
        <v>0</v>
      </c>
      <c r="J237" s="2">
        <v>0.53</v>
      </c>
    </row>
    <row r="238" spans="1:10">
      <c r="A238" s="3">
        <v>588</v>
      </c>
      <c r="B238" s="4">
        <v>39209</v>
      </c>
      <c r="C238" s="2">
        <v>8.15</v>
      </c>
      <c r="D238" s="2">
        <v>8.67</v>
      </c>
      <c r="E238" s="2">
        <v>8.85</v>
      </c>
      <c r="F238" s="2">
        <v>2.34</v>
      </c>
      <c r="G238" s="7">
        <v>21.6</v>
      </c>
      <c r="H238" s="7">
        <v>22.2</v>
      </c>
      <c r="I238" s="2">
        <v>0</v>
      </c>
      <c r="J238" s="2">
        <v>0.45</v>
      </c>
    </row>
    <row r="239" spans="1:10">
      <c r="A239" s="3">
        <v>589</v>
      </c>
      <c r="B239" s="4">
        <v>39210</v>
      </c>
      <c r="C239" s="2">
        <v>8.1199999999999992</v>
      </c>
      <c r="D239" s="2">
        <v>8.76</v>
      </c>
      <c r="E239" s="2">
        <v>8.85</v>
      </c>
      <c r="F239" s="2">
        <v>2.04</v>
      </c>
      <c r="G239" s="7">
        <v>22.8</v>
      </c>
      <c r="H239" s="7">
        <v>22.4</v>
      </c>
      <c r="I239" s="2">
        <v>0</v>
      </c>
      <c r="J239" s="2">
        <v>0.28999999999999998</v>
      </c>
    </row>
    <row r="240" spans="1:10">
      <c r="A240" s="3">
        <v>590</v>
      </c>
      <c r="B240" s="4">
        <v>39211</v>
      </c>
      <c r="C240" s="2">
        <v>8.1199999999999992</v>
      </c>
      <c r="D240" s="2">
        <v>8.76</v>
      </c>
      <c r="E240" s="2">
        <v>8.6999999999999993</v>
      </c>
      <c r="F240" s="2">
        <v>2.38</v>
      </c>
      <c r="G240" s="7">
        <v>22.2</v>
      </c>
      <c r="H240" s="7">
        <v>22.7</v>
      </c>
      <c r="I240" s="2">
        <v>0</v>
      </c>
      <c r="J240" s="2">
        <v>0.26</v>
      </c>
    </row>
    <row r="241" spans="1:10">
      <c r="A241" s="3">
        <v>591</v>
      </c>
      <c r="B241" s="4">
        <v>39212</v>
      </c>
      <c r="C241" s="2">
        <v>8.19</v>
      </c>
      <c r="D241" s="2">
        <v>8.89</v>
      </c>
      <c r="E241" s="2">
        <v>8.44</v>
      </c>
      <c r="F241" s="2">
        <v>1.75</v>
      </c>
      <c r="G241" s="7">
        <v>22.5</v>
      </c>
      <c r="H241" s="7">
        <v>22.4</v>
      </c>
      <c r="I241" s="2">
        <v>0</v>
      </c>
      <c r="J241" s="2">
        <v>0.32</v>
      </c>
    </row>
    <row r="242" spans="1:10">
      <c r="A242" s="3">
        <v>595</v>
      </c>
      <c r="B242" s="4">
        <v>39216</v>
      </c>
      <c r="C242" s="2">
        <v>8.17</v>
      </c>
      <c r="D242" s="2">
        <v>8.7100000000000009</v>
      </c>
      <c r="E242" s="2">
        <v>8.32</v>
      </c>
      <c r="F242" s="2">
        <v>1.26</v>
      </c>
      <c r="G242" s="7">
        <v>22.6</v>
      </c>
      <c r="H242" s="7">
        <v>22.8</v>
      </c>
      <c r="I242" s="2">
        <v>0</v>
      </c>
      <c r="J242" s="2">
        <v>0.3</v>
      </c>
    </row>
    <row r="243" spans="1:10">
      <c r="A243" s="3">
        <v>596</v>
      </c>
      <c r="B243" s="4">
        <v>39217</v>
      </c>
      <c r="C243" s="2">
        <v>8.1300000000000008</v>
      </c>
      <c r="D243" s="2">
        <v>8.75</v>
      </c>
      <c r="E243" s="2">
        <v>7.58</v>
      </c>
      <c r="F243" s="2">
        <v>1.73</v>
      </c>
      <c r="G243" s="7">
        <v>23.6</v>
      </c>
      <c r="H243" s="7">
        <v>22.8</v>
      </c>
      <c r="I243" s="2">
        <v>0</v>
      </c>
      <c r="J243" s="2">
        <v>0.25</v>
      </c>
    </row>
    <row r="244" spans="1:10">
      <c r="A244" s="3">
        <v>597</v>
      </c>
      <c r="B244" s="4">
        <v>39218</v>
      </c>
      <c r="C244" s="2">
        <v>8.15</v>
      </c>
      <c r="D244" s="2">
        <v>8.84</v>
      </c>
      <c r="E244" s="2">
        <v>7.8</v>
      </c>
      <c r="F244" s="2">
        <v>1.72</v>
      </c>
      <c r="G244" s="7">
        <v>22.4</v>
      </c>
      <c r="H244" s="7">
        <v>22.1</v>
      </c>
      <c r="I244" s="2">
        <v>0</v>
      </c>
      <c r="J244" s="2">
        <v>0.31</v>
      </c>
    </row>
    <row r="245" spans="1:10">
      <c r="A245" s="3">
        <v>598</v>
      </c>
      <c r="B245" s="4">
        <v>39219</v>
      </c>
      <c r="C245" s="2">
        <v>8.1199999999999992</v>
      </c>
      <c r="D245" s="2">
        <v>8.84</v>
      </c>
      <c r="E245" s="2">
        <v>8.1300000000000008</v>
      </c>
      <c r="F245" s="2">
        <v>2.06</v>
      </c>
      <c r="G245" s="7">
        <v>21.3</v>
      </c>
      <c r="H245" s="7">
        <v>22.5</v>
      </c>
      <c r="I245" s="2">
        <v>0</v>
      </c>
      <c r="J245" s="2">
        <v>0.42</v>
      </c>
    </row>
    <row r="246" spans="1:10">
      <c r="A246" s="3">
        <v>602</v>
      </c>
      <c r="B246" s="4">
        <v>39223</v>
      </c>
      <c r="C246" s="2">
        <v>8.11</v>
      </c>
      <c r="D246" s="2">
        <v>8.77</v>
      </c>
      <c r="E246" s="2">
        <v>7.8</v>
      </c>
      <c r="F246" s="2">
        <v>2.2200000000000002</v>
      </c>
      <c r="G246" s="7">
        <v>23</v>
      </c>
      <c r="H246" s="7">
        <v>22.6</v>
      </c>
      <c r="I246" s="2">
        <v>0.01</v>
      </c>
      <c r="J246" s="2">
        <v>0.35</v>
      </c>
    </row>
    <row r="247" spans="1:10">
      <c r="A247" s="3">
        <v>603</v>
      </c>
      <c r="B247" s="4">
        <v>39224</v>
      </c>
      <c r="C247" s="2">
        <v>8.1300000000000008</v>
      </c>
      <c r="D247" s="2">
        <v>8.84</v>
      </c>
      <c r="E247" s="2">
        <v>8.56</v>
      </c>
      <c r="F247" s="2">
        <v>2.5</v>
      </c>
      <c r="G247" s="7">
        <v>23.5</v>
      </c>
      <c r="H247" s="7">
        <v>22.5</v>
      </c>
      <c r="I247" s="2">
        <v>0</v>
      </c>
      <c r="J247" s="2">
        <v>0.16</v>
      </c>
    </row>
    <row r="248" spans="1:10">
      <c r="A248" s="3">
        <v>604</v>
      </c>
      <c r="B248" s="4">
        <v>39225</v>
      </c>
      <c r="C248" s="2">
        <v>8.14</v>
      </c>
      <c r="D248" s="2">
        <v>8.82</v>
      </c>
      <c r="E248" s="2">
        <v>8.61</v>
      </c>
      <c r="F248" s="2">
        <v>1.56</v>
      </c>
      <c r="G248" s="7">
        <v>23.2</v>
      </c>
      <c r="H248" s="7">
        <v>23.6</v>
      </c>
      <c r="I248" s="2">
        <v>0</v>
      </c>
      <c r="J248" s="2">
        <v>0.19</v>
      </c>
    </row>
    <row r="249" spans="1:10">
      <c r="A249" s="3">
        <v>610</v>
      </c>
      <c r="B249" s="4">
        <v>39231</v>
      </c>
      <c r="C249" s="2">
        <v>8.08</v>
      </c>
      <c r="D249" s="2">
        <v>8.7200000000000006</v>
      </c>
      <c r="E249" s="2">
        <v>8.74</v>
      </c>
      <c r="F249" s="2">
        <v>1.6</v>
      </c>
      <c r="G249" s="7">
        <v>24</v>
      </c>
      <c r="H249" s="7">
        <v>23.2</v>
      </c>
      <c r="I249" s="2">
        <v>0</v>
      </c>
      <c r="J249" s="2">
        <v>0.34</v>
      </c>
    </row>
    <row r="250" spans="1:10">
      <c r="A250" s="3">
        <v>616</v>
      </c>
      <c r="B250" s="4">
        <v>39237</v>
      </c>
      <c r="C250" s="2">
        <v>8.09</v>
      </c>
      <c r="D250" s="2">
        <v>8.67</v>
      </c>
      <c r="E250" s="2">
        <v>7.72</v>
      </c>
      <c r="F250" s="2">
        <v>1.85</v>
      </c>
      <c r="G250" s="7">
        <v>23</v>
      </c>
      <c r="H250" s="7">
        <v>22.6</v>
      </c>
      <c r="I250" s="2">
        <v>0</v>
      </c>
      <c r="J250" s="2">
        <v>0.19</v>
      </c>
    </row>
    <row r="251" spans="1:10">
      <c r="A251" s="3">
        <v>617</v>
      </c>
      <c r="B251" s="4">
        <v>39238</v>
      </c>
      <c r="C251" s="2">
        <v>8.15</v>
      </c>
      <c r="D251" s="2">
        <v>8.74</v>
      </c>
      <c r="E251" s="2">
        <v>9.3000000000000007</v>
      </c>
      <c r="F251" s="2">
        <v>0.83</v>
      </c>
      <c r="G251" s="7">
        <v>23.2</v>
      </c>
      <c r="H251" s="7">
        <v>22.5</v>
      </c>
      <c r="I251" s="2">
        <v>0</v>
      </c>
      <c r="J251" s="2">
        <v>0.5</v>
      </c>
    </row>
    <row r="252" spans="1:10">
      <c r="A252" s="3">
        <v>618</v>
      </c>
      <c r="B252" s="4">
        <v>39239</v>
      </c>
      <c r="C252" s="2">
        <v>8.1199999999999992</v>
      </c>
      <c r="D252" s="2">
        <v>8.82</v>
      </c>
      <c r="E252" s="2">
        <v>8.4</v>
      </c>
      <c r="F252" s="2">
        <v>0.49</v>
      </c>
      <c r="G252" s="7">
        <v>23.5</v>
      </c>
      <c r="H252" s="7">
        <v>22.3</v>
      </c>
      <c r="I252" s="2">
        <v>0</v>
      </c>
      <c r="J252" s="2">
        <v>0.56000000000000005</v>
      </c>
    </row>
    <row r="253" spans="1:10">
      <c r="A253" s="3">
        <v>619</v>
      </c>
      <c r="B253" s="4">
        <v>39240</v>
      </c>
      <c r="C253" s="2">
        <v>8.1999999999999993</v>
      </c>
      <c r="D253" s="2">
        <v>8.77</v>
      </c>
      <c r="E253" s="2">
        <v>8.51</v>
      </c>
      <c r="F253" s="2">
        <v>2.84</v>
      </c>
      <c r="G253" s="7">
        <v>22.9</v>
      </c>
      <c r="H253" s="7">
        <v>22.7</v>
      </c>
      <c r="I253" s="2">
        <v>0</v>
      </c>
      <c r="J253" s="2">
        <v>0.22</v>
      </c>
    </row>
    <row r="254" spans="1:10">
      <c r="A254" s="3">
        <v>626</v>
      </c>
      <c r="B254" s="4">
        <v>39247</v>
      </c>
      <c r="C254" s="2">
        <v>8.18</v>
      </c>
      <c r="D254" s="2">
        <v>9.02</v>
      </c>
      <c r="E254" s="2">
        <v>8.1300000000000008</v>
      </c>
      <c r="F254" s="2">
        <v>2.04</v>
      </c>
      <c r="G254" s="7">
        <v>24.5</v>
      </c>
      <c r="H254" s="7">
        <v>23.1</v>
      </c>
      <c r="I254" s="2">
        <v>0.11</v>
      </c>
      <c r="J254" s="2">
        <v>3.1</v>
      </c>
    </row>
    <row r="255" spans="1:10">
      <c r="A255" s="3">
        <v>632</v>
      </c>
      <c r="B255" s="4">
        <v>39253</v>
      </c>
      <c r="C255" s="2">
        <v>8.1</v>
      </c>
      <c r="D255" s="2">
        <v>8.81</v>
      </c>
      <c r="E255" s="2">
        <v>7.28</v>
      </c>
      <c r="F255" s="2">
        <v>1.78</v>
      </c>
      <c r="G255" s="7">
        <v>24.1</v>
      </c>
      <c r="H255" s="7">
        <v>22.2</v>
      </c>
      <c r="I255" s="2">
        <v>0.02</v>
      </c>
      <c r="J255" s="2">
        <v>0.5</v>
      </c>
    </row>
    <row r="256" spans="1:10">
      <c r="A256" s="3">
        <v>633</v>
      </c>
      <c r="B256" s="4">
        <v>39254</v>
      </c>
      <c r="C256" s="2">
        <v>8.1199999999999992</v>
      </c>
      <c r="D256" s="2">
        <v>8.93</v>
      </c>
      <c r="E256" s="2">
        <v>8.4600000000000009</v>
      </c>
      <c r="F256" s="2">
        <v>1.9</v>
      </c>
      <c r="G256" s="7">
        <v>24.1</v>
      </c>
      <c r="H256" s="7">
        <v>22.8</v>
      </c>
      <c r="I256" s="2">
        <v>0.02</v>
      </c>
      <c r="J256" s="2">
        <v>0.62</v>
      </c>
    </row>
    <row r="257" spans="1:10">
      <c r="A257" s="3">
        <v>637</v>
      </c>
      <c r="B257" s="4">
        <v>39258</v>
      </c>
      <c r="C257" s="2">
        <v>8.14</v>
      </c>
      <c r="D257" s="2">
        <v>8.7799999999999994</v>
      </c>
      <c r="E257" s="2">
        <v>7.04</v>
      </c>
      <c r="F257" s="2">
        <v>1.43</v>
      </c>
      <c r="G257" s="7">
        <v>24.5</v>
      </c>
      <c r="H257" s="7">
        <v>23.7</v>
      </c>
      <c r="I257" s="2">
        <v>0.02</v>
      </c>
      <c r="J257" s="2">
        <v>0.79</v>
      </c>
    </row>
    <row r="258" spans="1:10">
      <c r="A258" s="3">
        <v>638</v>
      </c>
      <c r="B258" s="4">
        <v>39259</v>
      </c>
      <c r="C258" s="2">
        <v>8.15</v>
      </c>
      <c r="D258" s="2">
        <v>8.57</v>
      </c>
      <c r="E258" s="2">
        <v>7.53</v>
      </c>
      <c r="F258" s="2">
        <v>2.11</v>
      </c>
      <c r="G258" s="7">
        <v>24.3</v>
      </c>
      <c r="H258" s="7">
        <v>22.3</v>
      </c>
      <c r="I258" s="2">
        <v>0.01</v>
      </c>
      <c r="J258" s="2">
        <v>0.27</v>
      </c>
    </row>
    <row r="259" spans="1:10">
      <c r="A259" s="3">
        <v>639</v>
      </c>
      <c r="B259" s="4">
        <v>39260</v>
      </c>
      <c r="C259" s="2">
        <v>7.94</v>
      </c>
      <c r="D259" s="2">
        <v>8.67</v>
      </c>
      <c r="E259" s="2">
        <v>7.12</v>
      </c>
      <c r="F259" s="2">
        <v>2.25</v>
      </c>
      <c r="G259" s="7">
        <v>24.6</v>
      </c>
      <c r="H259" s="7">
        <v>22.5</v>
      </c>
      <c r="I259" s="2">
        <v>0.02</v>
      </c>
      <c r="J259" s="2">
        <v>0.82</v>
      </c>
    </row>
    <row r="260" spans="1:10">
      <c r="A260" s="3">
        <v>640</v>
      </c>
      <c r="B260" s="4">
        <v>39261</v>
      </c>
      <c r="C260" s="2">
        <v>7.75</v>
      </c>
      <c r="D260" s="2">
        <v>8.68</v>
      </c>
      <c r="E260" s="2">
        <v>7.13</v>
      </c>
      <c r="F260" s="2">
        <v>2.15</v>
      </c>
      <c r="G260" s="7">
        <v>24.3</v>
      </c>
      <c r="H260" s="7">
        <v>23.5</v>
      </c>
      <c r="I260" s="2">
        <v>0.02</v>
      </c>
      <c r="J260" s="2">
        <v>0.32</v>
      </c>
    </row>
    <row r="261" spans="1:10">
      <c r="A261" s="3">
        <v>644</v>
      </c>
      <c r="B261" s="4">
        <v>39265</v>
      </c>
      <c r="C261" s="2">
        <v>8.02</v>
      </c>
      <c r="D261" s="2">
        <v>8.6</v>
      </c>
      <c r="E261" s="2">
        <v>7.24</v>
      </c>
      <c r="F261" s="2">
        <v>2.82</v>
      </c>
      <c r="G261" s="7">
        <v>24.3</v>
      </c>
      <c r="H261" s="7">
        <v>21.8</v>
      </c>
      <c r="I261" s="2">
        <v>0.02</v>
      </c>
      <c r="J261" s="2">
        <v>0.32</v>
      </c>
    </row>
    <row r="262" spans="1:10">
      <c r="A262" s="3">
        <v>647</v>
      </c>
      <c r="B262" s="4">
        <v>39268</v>
      </c>
      <c r="C262" s="2">
        <v>7.97</v>
      </c>
      <c r="D262" s="2">
        <v>8.5500000000000007</v>
      </c>
      <c r="E262" s="2">
        <v>7.22</v>
      </c>
      <c r="F262" s="2">
        <v>2.06</v>
      </c>
      <c r="G262" s="7">
        <v>25.3</v>
      </c>
      <c r="H262" s="7">
        <v>21.7</v>
      </c>
      <c r="I262" s="2">
        <v>0.01</v>
      </c>
      <c r="J262" s="2">
        <v>0.22</v>
      </c>
    </row>
    <row r="263" spans="1:10">
      <c r="A263" s="3">
        <v>651</v>
      </c>
      <c r="B263" s="4">
        <v>39272</v>
      </c>
      <c r="C263" s="2">
        <v>8.08</v>
      </c>
      <c r="D263" s="2">
        <v>8.61</v>
      </c>
      <c r="E263" s="2">
        <v>7.87</v>
      </c>
      <c r="F263" s="2">
        <v>2.06</v>
      </c>
      <c r="G263" s="7">
        <v>25.1</v>
      </c>
      <c r="H263" s="7">
        <v>22.2</v>
      </c>
      <c r="I263" s="2">
        <v>0.01</v>
      </c>
      <c r="J263" s="2">
        <v>0.97</v>
      </c>
    </row>
    <row r="264" spans="1:10">
      <c r="A264" s="3">
        <v>652</v>
      </c>
      <c r="B264" s="4">
        <v>39273</v>
      </c>
      <c r="C264" s="2">
        <v>7.91</v>
      </c>
      <c r="D264" s="2">
        <v>8.64</v>
      </c>
      <c r="E264" s="2">
        <v>6.51</v>
      </c>
      <c r="F264" s="2">
        <v>2.2599999999999998</v>
      </c>
      <c r="G264" s="7">
        <v>24.9</v>
      </c>
      <c r="H264" s="7">
        <v>22.3</v>
      </c>
      <c r="I264" s="2">
        <v>0.01</v>
      </c>
      <c r="J264" s="2">
        <v>0.24</v>
      </c>
    </row>
    <row r="265" spans="1:10">
      <c r="A265" s="3">
        <v>653</v>
      </c>
      <c r="B265" s="4">
        <v>39274</v>
      </c>
      <c r="C265" s="2">
        <v>7.94</v>
      </c>
      <c r="D265" s="2">
        <v>8.58</v>
      </c>
      <c r="E265" s="2">
        <v>7.42</v>
      </c>
      <c r="F265" s="2">
        <v>2.79</v>
      </c>
      <c r="G265" s="7">
        <v>24.2</v>
      </c>
      <c r="H265" s="7">
        <v>22.9</v>
      </c>
      <c r="I265" s="2">
        <v>0.01</v>
      </c>
      <c r="J265" s="2">
        <v>0.27</v>
      </c>
    </row>
    <row r="266" spans="1:10">
      <c r="A266" s="3">
        <v>654</v>
      </c>
      <c r="B266" s="4">
        <v>39275</v>
      </c>
      <c r="C266" s="2">
        <v>8.0399999999999991</v>
      </c>
      <c r="D266" s="2">
        <v>8.56</v>
      </c>
      <c r="E266" s="2">
        <v>7.23</v>
      </c>
      <c r="F266" s="2">
        <v>2.4700000000000002</v>
      </c>
      <c r="G266" s="7">
        <v>22.9</v>
      </c>
      <c r="H266" s="7">
        <v>23.8</v>
      </c>
      <c r="I266" s="2">
        <v>0.01</v>
      </c>
      <c r="J266" s="2">
        <v>0.37</v>
      </c>
    </row>
    <row r="267" spans="1:10">
      <c r="A267" s="3">
        <v>658</v>
      </c>
      <c r="B267" s="4">
        <v>39279</v>
      </c>
      <c r="C267" s="2">
        <v>7.9</v>
      </c>
      <c r="D267" s="2">
        <v>8.57</v>
      </c>
      <c r="E267" s="2">
        <v>7.01</v>
      </c>
      <c r="F267" s="2">
        <v>2.5299999999999998</v>
      </c>
      <c r="G267" s="7">
        <v>24.5</v>
      </c>
      <c r="H267" s="7">
        <v>22.3</v>
      </c>
      <c r="I267" s="2">
        <v>0.01</v>
      </c>
      <c r="J267" s="2">
        <v>0.39</v>
      </c>
    </row>
    <row r="268" spans="1:10">
      <c r="A268" s="3">
        <v>659</v>
      </c>
      <c r="B268" s="4">
        <v>39280</v>
      </c>
      <c r="C268" s="2">
        <v>7.96</v>
      </c>
      <c r="D268" s="2">
        <v>8.9600000000000009</v>
      </c>
      <c r="E268" s="2">
        <v>7.48</v>
      </c>
      <c r="F268" s="2"/>
      <c r="G268" s="7">
        <v>24.3</v>
      </c>
      <c r="H268" s="7"/>
      <c r="I268" s="2">
        <v>0.04</v>
      </c>
      <c r="J268" s="2">
        <v>0.36</v>
      </c>
    </row>
    <row r="269" spans="1:10">
      <c r="A269" s="3">
        <v>660</v>
      </c>
      <c r="B269" s="4">
        <v>39281</v>
      </c>
      <c r="C269" s="2">
        <v>8.2100000000000009</v>
      </c>
      <c r="D269" s="2">
        <v>8.6</v>
      </c>
      <c r="E269" s="2"/>
      <c r="F269" s="2">
        <v>2.23</v>
      </c>
      <c r="G269" s="7"/>
      <c r="H269" s="7">
        <v>22.3</v>
      </c>
      <c r="I269" s="2">
        <v>0.02</v>
      </c>
      <c r="J269" s="2">
        <v>0.38</v>
      </c>
    </row>
    <row r="270" spans="1:10">
      <c r="A270" s="3">
        <v>661</v>
      </c>
      <c r="B270" s="4">
        <v>39282</v>
      </c>
      <c r="C270" s="2">
        <v>7.94</v>
      </c>
      <c r="D270" s="2">
        <v>8.5500000000000007</v>
      </c>
      <c r="E270" s="2">
        <v>7.11</v>
      </c>
      <c r="F270" s="2">
        <v>2.4900000000000002</v>
      </c>
      <c r="G270" s="7">
        <v>25</v>
      </c>
      <c r="H270" s="7">
        <v>22.1</v>
      </c>
      <c r="I270" s="2">
        <v>0.01</v>
      </c>
      <c r="J270" s="2">
        <v>0.3</v>
      </c>
    </row>
    <row r="271" spans="1:10">
      <c r="A271" s="3">
        <v>665</v>
      </c>
      <c r="B271" s="4">
        <v>39286</v>
      </c>
      <c r="C271" s="2">
        <v>7.98</v>
      </c>
      <c r="D271" s="2">
        <v>8.57</v>
      </c>
      <c r="E271" s="2">
        <v>6.67</v>
      </c>
      <c r="F271" s="2">
        <v>2.06</v>
      </c>
      <c r="G271" s="7">
        <v>24.2</v>
      </c>
      <c r="H271" s="7">
        <v>22</v>
      </c>
      <c r="I271" s="2">
        <v>0.02</v>
      </c>
      <c r="J271" s="2">
        <v>0.4</v>
      </c>
    </row>
    <row r="272" spans="1:10">
      <c r="A272" s="3">
        <v>666</v>
      </c>
      <c r="B272" s="4">
        <v>39287</v>
      </c>
      <c r="C272" s="2">
        <v>7.95</v>
      </c>
      <c r="D272" s="2">
        <v>8.5</v>
      </c>
      <c r="E272" s="2">
        <v>6.58</v>
      </c>
      <c r="F272" s="2">
        <v>2.5</v>
      </c>
      <c r="G272" s="7">
        <v>25.2</v>
      </c>
      <c r="H272" s="7">
        <v>22.8</v>
      </c>
      <c r="I272" s="2">
        <v>0.02</v>
      </c>
      <c r="J272" s="2">
        <v>0.41</v>
      </c>
    </row>
    <row r="273" spans="1:10">
      <c r="A273" s="3">
        <v>667</v>
      </c>
      <c r="B273" s="4">
        <v>39288</v>
      </c>
      <c r="C273" s="2">
        <v>7.96</v>
      </c>
      <c r="D273" s="2">
        <v>8.6300000000000008</v>
      </c>
      <c r="E273" s="2">
        <v>7.21</v>
      </c>
      <c r="F273" s="2">
        <v>2.46</v>
      </c>
      <c r="G273" s="7">
        <v>24.8</v>
      </c>
      <c r="H273" s="7">
        <v>22.5</v>
      </c>
      <c r="I273" s="2">
        <v>0.01</v>
      </c>
      <c r="J273" s="2">
        <v>0.32</v>
      </c>
    </row>
    <row r="274" spans="1:10">
      <c r="A274" s="3">
        <v>668</v>
      </c>
      <c r="B274" s="4">
        <v>39289</v>
      </c>
      <c r="C274" s="2">
        <v>7.92</v>
      </c>
      <c r="D274" s="2">
        <v>8.64</v>
      </c>
      <c r="E274" s="2">
        <v>6.97</v>
      </c>
      <c r="F274" s="2">
        <v>2.27</v>
      </c>
      <c r="G274" s="7">
        <v>24.5</v>
      </c>
      <c r="H274" s="7">
        <v>21.1</v>
      </c>
      <c r="I274" s="2">
        <v>0.01</v>
      </c>
      <c r="J274" s="2">
        <v>0.3</v>
      </c>
    </row>
    <row r="275" spans="1:10">
      <c r="A275" s="3">
        <v>672</v>
      </c>
      <c r="B275" s="4">
        <v>39293</v>
      </c>
      <c r="C275" s="2">
        <v>7.88</v>
      </c>
      <c r="D275" s="2">
        <v>8.6300000000000008</v>
      </c>
      <c r="E275" s="2">
        <v>7.08</v>
      </c>
      <c r="F275" s="2">
        <v>1.74</v>
      </c>
      <c r="G275" s="7">
        <v>24.5</v>
      </c>
      <c r="H275" s="7">
        <v>23.2</v>
      </c>
      <c r="I275" s="2">
        <v>0.02</v>
      </c>
      <c r="J275" s="2">
        <v>0.42</v>
      </c>
    </row>
    <row r="276" spans="1:10">
      <c r="A276" s="3">
        <v>673</v>
      </c>
      <c r="B276" s="4">
        <v>39294</v>
      </c>
      <c r="C276" s="2">
        <v>8.02</v>
      </c>
      <c r="D276" s="2">
        <v>8.4600000000000009</v>
      </c>
      <c r="E276" s="2">
        <v>6.68</v>
      </c>
      <c r="F276" s="2">
        <v>2.4</v>
      </c>
      <c r="G276" s="7">
        <v>24.5</v>
      </c>
      <c r="H276" s="7">
        <v>24.3</v>
      </c>
      <c r="I276" s="2">
        <v>0.01</v>
      </c>
      <c r="J276" s="2">
        <v>0.39</v>
      </c>
    </row>
    <row r="277" spans="1:10">
      <c r="A277" s="3">
        <v>674</v>
      </c>
      <c r="B277" s="4">
        <v>39295</v>
      </c>
      <c r="C277" s="2">
        <v>7.91</v>
      </c>
      <c r="D277" s="2">
        <v>8.5399999999999991</v>
      </c>
      <c r="E277" s="2">
        <v>7.14</v>
      </c>
      <c r="F277" s="2">
        <v>2.25</v>
      </c>
      <c r="G277" s="7">
        <v>24</v>
      </c>
      <c r="H277" s="7">
        <v>23.1</v>
      </c>
      <c r="I277" s="2">
        <v>0.01</v>
      </c>
      <c r="J277" s="2">
        <v>0.51</v>
      </c>
    </row>
    <row r="278" spans="1:10">
      <c r="A278" s="3">
        <v>675</v>
      </c>
      <c r="B278" s="4">
        <v>39296</v>
      </c>
      <c r="C278" s="2">
        <v>7.84</v>
      </c>
      <c r="D278" s="2">
        <v>8.4600000000000009</v>
      </c>
      <c r="E278" s="2">
        <v>7.13</v>
      </c>
      <c r="F278" s="2">
        <v>2.5499999999999998</v>
      </c>
      <c r="G278" s="7">
        <v>24.6</v>
      </c>
      <c r="H278" s="7">
        <v>23.6</v>
      </c>
      <c r="I278" s="2">
        <v>0.01</v>
      </c>
      <c r="J278" s="2">
        <v>0.2</v>
      </c>
    </row>
    <row r="279" spans="1:10">
      <c r="A279" s="3">
        <v>679</v>
      </c>
      <c r="B279" s="4">
        <v>39300</v>
      </c>
      <c r="C279" s="2">
        <v>7.77</v>
      </c>
      <c r="D279" s="2">
        <v>8.5</v>
      </c>
      <c r="E279" s="2">
        <v>6.71</v>
      </c>
      <c r="F279" s="2">
        <v>2.31</v>
      </c>
      <c r="G279" s="7">
        <v>24.1</v>
      </c>
      <c r="H279" s="7">
        <v>23.7</v>
      </c>
      <c r="I279" s="2">
        <v>0.01</v>
      </c>
      <c r="J279" s="2">
        <v>0.27</v>
      </c>
    </row>
    <row r="280" spans="1:10">
      <c r="A280" s="3">
        <v>686</v>
      </c>
      <c r="B280" s="4">
        <v>39307</v>
      </c>
      <c r="C280" s="2">
        <v>7.67</v>
      </c>
      <c r="D280" s="2">
        <v>9.3800000000000008</v>
      </c>
      <c r="E280" s="2">
        <v>10.65</v>
      </c>
      <c r="F280" s="2">
        <v>2.56</v>
      </c>
      <c r="G280" s="7">
        <v>25</v>
      </c>
      <c r="H280" s="7">
        <v>23.3</v>
      </c>
      <c r="I280" s="2">
        <v>0.02</v>
      </c>
      <c r="J280" s="2">
        <v>0.35</v>
      </c>
    </row>
    <row r="281" spans="1:10">
      <c r="A281" s="3">
        <v>687</v>
      </c>
      <c r="B281" s="4">
        <v>39308</v>
      </c>
      <c r="C281" s="2">
        <v>7.5</v>
      </c>
      <c r="D281" s="2">
        <v>8.49</v>
      </c>
      <c r="E281" s="2">
        <v>6.56</v>
      </c>
      <c r="F281" s="2">
        <v>2.35</v>
      </c>
      <c r="G281" s="7">
        <v>25.4</v>
      </c>
      <c r="H281" s="7">
        <v>22.8</v>
      </c>
      <c r="I281" s="2">
        <v>0.01</v>
      </c>
      <c r="J281" s="2">
        <v>0.49</v>
      </c>
    </row>
    <row r="282" spans="1:10">
      <c r="A282" s="3">
        <v>688</v>
      </c>
      <c r="B282" s="4">
        <v>39309</v>
      </c>
      <c r="C282" s="2">
        <v>7.62</v>
      </c>
      <c r="D282" s="2">
        <v>8.14</v>
      </c>
      <c r="E282" s="2">
        <v>6.97</v>
      </c>
      <c r="F282" s="2">
        <v>1.98</v>
      </c>
      <c r="G282" s="7">
        <v>25</v>
      </c>
      <c r="H282" s="7">
        <v>23.2</v>
      </c>
      <c r="I282" s="2">
        <v>0.02</v>
      </c>
      <c r="J282" s="2">
        <v>0.49</v>
      </c>
    </row>
    <row r="283" spans="1:10">
      <c r="A283" s="3">
        <v>689</v>
      </c>
      <c r="B283" s="4">
        <v>39310</v>
      </c>
      <c r="C283" s="2">
        <v>7.3</v>
      </c>
      <c r="D283" s="2">
        <v>8.26</v>
      </c>
      <c r="E283" s="2">
        <v>6.55</v>
      </c>
      <c r="F283" s="2">
        <v>1.97</v>
      </c>
      <c r="G283" s="7">
        <v>24.5</v>
      </c>
      <c r="H283" s="7">
        <v>23.3</v>
      </c>
      <c r="I283" s="2">
        <v>0.03</v>
      </c>
      <c r="J283" s="2">
        <v>0.68</v>
      </c>
    </row>
    <row r="284" spans="1:10">
      <c r="A284" s="3">
        <v>693</v>
      </c>
      <c r="B284" s="4">
        <v>39314</v>
      </c>
      <c r="C284" s="2">
        <v>7.53</v>
      </c>
      <c r="D284" s="2">
        <v>8.76</v>
      </c>
      <c r="E284" s="2">
        <v>6.46</v>
      </c>
      <c r="F284" s="2">
        <v>2.2799999999999998</v>
      </c>
      <c r="G284" s="7">
        <v>26.2</v>
      </c>
      <c r="H284" s="7">
        <v>23.2</v>
      </c>
      <c r="I284" s="2">
        <v>0.03</v>
      </c>
      <c r="J284" s="2">
        <v>0.05</v>
      </c>
    </row>
    <row r="285" spans="1:10">
      <c r="A285" s="3">
        <v>694</v>
      </c>
      <c r="B285" s="4">
        <v>39315</v>
      </c>
      <c r="C285" s="2">
        <v>7.63</v>
      </c>
      <c r="D285" s="2">
        <v>8.9600000000000009</v>
      </c>
      <c r="E285" s="2">
        <v>7.3</v>
      </c>
      <c r="F285" s="2">
        <v>2.4900000000000002</v>
      </c>
      <c r="G285" s="7">
        <v>24.3</v>
      </c>
      <c r="H285" s="7">
        <v>22.6</v>
      </c>
      <c r="I285" s="2">
        <v>0.02</v>
      </c>
      <c r="J285" s="2">
        <v>0.51</v>
      </c>
    </row>
    <row r="286" spans="1:10">
      <c r="A286" s="3">
        <v>700</v>
      </c>
      <c r="B286" s="4">
        <v>39321</v>
      </c>
      <c r="C286" s="2">
        <v>7.33</v>
      </c>
      <c r="D286" s="2">
        <v>8.24</v>
      </c>
      <c r="E286" s="2">
        <v>7.71</v>
      </c>
      <c r="F286" s="2">
        <v>2.38</v>
      </c>
      <c r="G286" s="7">
        <v>24.3</v>
      </c>
      <c r="H286" s="7">
        <v>23.2</v>
      </c>
      <c r="I286" s="2">
        <v>0.02</v>
      </c>
      <c r="J286" s="2">
        <v>0.41</v>
      </c>
    </row>
    <row r="287" spans="1:10">
      <c r="A287" s="3">
        <v>701</v>
      </c>
      <c r="B287" s="4">
        <v>39322</v>
      </c>
      <c r="C287" s="2">
        <v>7.53</v>
      </c>
      <c r="D287" s="2">
        <v>5.9</v>
      </c>
      <c r="E287" s="2">
        <v>7.67</v>
      </c>
      <c r="F287" s="2">
        <v>2.57</v>
      </c>
      <c r="G287" s="7">
        <v>24.1</v>
      </c>
      <c r="H287" s="7">
        <v>22.6</v>
      </c>
      <c r="I287" s="2">
        <v>0.02</v>
      </c>
      <c r="J287" s="2">
        <v>0.45</v>
      </c>
    </row>
    <row r="288" spans="1:10">
      <c r="A288" s="3">
        <v>702</v>
      </c>
      <c r="B288" s="4">
        <v>39323</v>
      </c>
      <c r="C288" s="2">
        <v>7.55</v>
      </c>
      <c r="D288" s="2">
        <v>8.98</v>
      </c>
      <c r="E288" s="2">
        <v>7.57</v>
      </c>
      <c r="F288" s="2">
        <v>2.27</v>
      </c>
      <c r="G288" s="7">
        <v>24.2</v>
      </c>
      <c r="H288" s="7">
        <v>23.3</v>
      </c>
      <c r="I288" s="2">
        <v>0.02</v>
      </c>
      <c r="J288" s="2">
        <v>0.6</v>
      </c>
    </row>
    <row r="289" spans="1:10">
      <c r="A289" s="3">
        <v>703</v>
      </c>
      <c r="B289" s="4">
        <v>39324</v>
      </c>
      <c r="C289" s="2">
        <v>7.66</v>
      </c>
      <c r="D289" s="2">
        <v>8.15</v>
      </c>
      <c r="E289" s="2">
        <v>7.82</v>
      </c>
      <c r="F289" s="2">
        <v>3.04</v>
      </c>
      <c r="G289" s="7">
        <v>24.4</v>
      </c>
      <c r="H289" s="7">
        <v>22.6</v>
      </c>
      <c r="I289" s="2">
        <v>0.03</v>
      </c>
      <c r="J289" s="2">
        <v>0.52</v>
      </c>
    </row>
    <row r="290" spans="1:10">
      <c r="A290" s="3">
        <v>708</v>
      </c>
      <c r="B290" s="4">
        <v>39329</v>
      </c>
      <c r="C290" s="2">
        <v>7.66</v>
      </c>
      <c r="D290" s="2">
        <v>9.06</v>
      </c>
      <c r="E290" s="2">
        <v>8.57</v>
      </c>
      <c r="F290" s="2">
        <v>3.1</v>
      </c>
      <c r="G290" s="7">
        <v>24.1</v>
      </c>
      <c r="H290" s="7">
        <v>24</v>
      </c>
      <c r="I290" s="2">
        <v>0.04</v>
      </c>
      <c r="J290" s="2">
        <v>0.53</v>
      </c>
    </row>
    <row r="291" spans="1:10">
      <c r="A291" s="3">
        <v>709</v>
      </c>
      <c r="B291" s="4">
        <v>39330</v>
      </c>
      <c r="C291" s="2">
        <v>7.49</v>
      </c>
      <c r="D291" s="2">
        <v>9.1300000000000008</v>
      </c>
      <c r="E291" s="2">
        <v>8.5399999999999991</v>
      </c>
      <c r="F291" s="2">
        <v>3.48</v>
      </c>
      <c r="G291" s="7">
        <v>24.8</v>
      </c>
      <c r="H291" s="7">
        <v>24</v>
      </c>
      <c r="I291" s="2">
        <v>0.01</v>
      </c>
      <c r="J291" s="2">
        <v>0.36</v>
      </c>
    </row>
    <row r="292" spans="1:10">
      <c r="A292" s="3">
        <v>714</v>
      </c>
      <c r="B292" s="4">
        <v>39335</v>
      </c>
      <c r="C292" s="2">
        <v>7.59</v>
      </c>
      <c r="D292" s="2">
        <v>8.15</v>
      </c>
      <c r="E292" s="2">
        <v>7.43</v>
      </c>
      <c r="F292" s="2">
        <v>2.67</v>
      </c>
      <c r="G292" s="7">
        <v>24.2</v>
      </c>
      <c r="H292" s="7">
        <v>21.8</v>
      </c>
      <c r="I292" s="2">
        <v>0.05</v>
      </c>
      <c r="J292" s="2">
        <v>0.88</v>
      </c>
    </row>
    <row r="293" spans="1:10">
      <c r="A293" s="3">
        <v>715</v>
      </c>
      <c r="B293" s="4">
        <v>39336</v>
      </c>
      <c r="C293" s="2">
        <v>7.64</v>
      </c>
      <c r="D293" s="2">
        <v>7.48</v>
      </c>
      <c r="E293" s="2">
        <v>6.77</v>
      </c>
      <c r="F293" s="2">
        <v>2.64</v>
      </c>
      <c r="G293" s="7">
        <v>24.3</v>
      </c>
      <c r="H293" s="7">
        <v>22.4</v>
      </c>
      <c r="I293" s="2">
        <v>0.02</v>
      </c>
      <c r="J293" s="2">
        <v>0.5</v>
      </c>
    </row>
    <row r="294" spans="1:10">
      <c r="A294" s="3">
        <v>721</v>
      </c>
      <c r="B294" s="4">
        <v>39342</v>
      </c>
      <c r="C294" s="2">
        <v>7.19</v>
      </c>
      <c r="D294" s="2">
        <v>8.69</v>
      </c>
      <c r="E294" s="2">
        <v>7.66</v>
      </c>
      <c r="F294" s="2">
        <v>2.48</v>
      </c>
      <c r="G294" s="7">
        <v>22.9</v>
      </c>
      <c r="H294" s="7">
        <v>21.6</v>
      </c>
      <c r="I294" s="2">
        <v>0.03</v>
      </c>
      <c r="J294" s="2">
        <v>0.71</v>
      </c>
    </row>
    <row r="295" spans="1:10">
      <c r="A295" s="3">
        <v>722</v>
      </c>
      <c r="B295" s="4">
        <v>39343</v>
      </c>
      <c r="C295" s="2">
        <v>7.7</v>
      </c>
      <c r="D295" s="2">
        <v>8.42</v>
      </c>
      <c r="E295" s="2">
        <v>7.55</v>
      </c>
      <c r="F295" s="2">
        <v>2.88</v>
      </c>
      <c r="G295" s="7">
        <v>24</v>
      </c>
      <c r="H295" s="7">
        <v>22.7</v>
      </c>
      <c r="I295" s="2">
        <v>0.02</v>
      </c>
      <c r="J295" s="2">
        <v>0.39</v>
      </c>
    </row>
    <row r="296" spans="1:10">
      <c r="A296" s="3">
        <v>723</v>
      </c>
      <c r="B296" s="4">
        <v>39344</v>
      </c>
      <c r="C296" s="2">
        <v>7.3</v>
      </c>
      <c r="D296" s="2">
        <v>9.01</v>
      </c>
      <c r="E296" s="2">
        <v>7.4</v>
      </c>
      <c r="F296" s="2">
        <v>2.79</v>
      </c>
      <c r="G296" s="7">
        <v>24.2</v>
      </c>
      <c r="H296" s="7">
        <v>23.1</v>
      </c>
      <c r="I296" s="2">
        <v>0.04</v>
      </c>
      <c r="J296" s="2">
        <v>0.39</v>
      </c>
    </row>
    <row r="297" spans="1:10">
      <c r="A297" s="3">
        <v>724</v>
      </c>
      <c r="B297" s="4">
        <v>39345</v>
      </c>
      <c r="C297" s="2">
        <v>7.43</v>
      </c>
      <c r="D297" s="2">
        <v>9.16</v>
      </c>
      <c r="E297" s="2">
        <v>7.64</v>
      </c>
      <c r="F297" s="2">
        <v>3.57</v>
      </c>
      <c r="G297" s="7">
        <v>23.8</v>
      </c>
      <c r="H297" s="7">
        <v>23</v>
      </c>
      <c r="I297" s="2">
        <v>7.0000000000000007E-2</v>
      </c>
      <c r="J297" s="2">
        <v>0.48</v>
      </c>
    </row>
    <row r="298" spans="1:10">
      <c r="A298" s="3">
        <v>728</v>
      </c>
      <c r="B298" s="4">
        <v>39349</v>
      </c>
      <c r="C298" s="2">
        <v>7.93</v>
      </c>
      <c r="D298" s="2">
        <v>9.2899999999999991</v>
      </c>
      <c r="E298" s="2"/>
      <c r="F298" s="2"/>
      <c r="G298" s="7"/>
      <c r="H298" s="7"/>
      <c r="I298" s="2">
        <v>0.04</v>
      </c>
      <c r="J298" s="2">
        <v>0.72</v>
      </c>
    </row>
    <row r="299" spans="1:10">
      <c r="A299" s="3">
        <v>729</v>
      </c>
      <c r="B299" s="4">
        <v>39350</v>
      </c>
      <c r="C299" s="2">
        <v>8</v>
      </c>
      <c r="D299" s="2">
        <v>9.27</v>
      </c>
      <c r="E299" s="2"/>
      <c r="F299" s="2">
        <v>2.23</v>
      </c>
      <c r="G299" s="7"/>
      <c r="H299" s="7">
        <v>22.8</v>
      </c>
      <c r="I299" s="2">
        <v>0.06</v>
      </c>
      <c r="J299" s="2">
        <v>0.56999999999999995</v>
      </c>
    </row>
    <row r="300" spans="1:10">
      <c r="A300" s="3">
        <v>730</v>
      </c>
      <c r="B300" s="4">
        <v>39351</v>
      </c>
      <c r="C300" s="2">
        <v>7.73</v>
      </c>
      <c r="D300" s="2">
        <v>9.2200000000000006</v>
      </c>
      <c r="E300" s="2">
        <v>6.72</v>
      </c>
      <c r="F300" s="2">
        <v>2.19</v>
      </c>
      <c r="G300" s="7">
        <v>24.1</v>
      </c>
      <c r="H300" s="7">
        <v>22.6</v>
      </c>
      <c r="I300" s="2">
        <v>7.0000000000000007E-2</v>
      </c>
      <c r="J300" s="2">
        <v>0.81</v>
      </c>
    </row>
    <row r="301" spans="1:10">
      <c r="A301" s="3">
        <v>731</v>
      </c>
      <c r="B301" s="4">
        <v>39352</v>
      </c>
      <c r="C301" s="2">
        <v>7.33</v>
      </c>
      <c r="D301" s="2">
        <v>9.18</v>
      </c>
      <c r="E301" s="2">
        <v>6.93</v>
      </c>
      <c r="F301" s="2">
        <v>3.8</v>
      </c>
      <c r="G301" s="7">
        <v>24.4</v>
      </c>
      <c r="H301" s="7">
        <v>22.9</v>
      </c>
      <c r="I301" s="2">
        <v>0.05</v>
      </c>
      <c r="J301" s="2">
        <v>0.82</v>
      </c>
    </row>
    <row r="302" spans="1:10">
      <c r="A302" s="3">
        <v>735</v>
      </c>
      <c r="B302" s="4">
        <v>39356</v>
      </c>
      <c r="C302" s="2">
        <v>7.35</v>
      </c>
      <c r="D302" s="2">
        <v>2.56</v>
      </c>
      <c r="E302" s="2">
        <v>7.44</v>
      </c>
      <c r="F302" s="2">
        <v>9.17</v>
      </c>
      <c r="G302" s="7">
        <v>23.6</v>
      </c>
      <c r="H302" s="7">
        <v>23.7</v>
      </c>
      <c r="I302" s="2">
        <v>7.0000000000000007E-2</v>
      </c>
      <c r="J302" s="2">
        <v>0.64</v>
      </c>
    </row>
    <row r="303" spans="1:10">
      <c r="A303" s="3">
        <v>743</v>
      </c>
      <c r="B303" s="4">
        <v>39364</v>
      </c>
      <c r="C303" s="2">
        <v>7.71</v>
      </c>
      <c r="D303" s="2">
        <v>8.91</v>
      </c>
      <c r="E303" s="2">
        <v>6.89</v>
      </c>
      <c r="F303" s="2">
        <v>2.12</v>
      </c>
      <c r="G303" s="7">
        <v>24.6</v>
      </c>
      <c r="H303" s="7">
        <v>23.5</v>
      </c>
      <c r="I303" s="2">
        <v>0.06</v>
      </c>
      <c r="J303" s="2">
        <v>0.54</v>
      </c>
    </row>
    <row r="304" spans="1:10">
      <c r="A304" s="3">
        <v>744</v>
      </c>
      <c r="B304" s="5">
        <v>39365</v>
      </c>
      <c r="C304" s="2">
        <v>7.66</v>
      </c>
      <c r="D304" s="2">
        <v>9.23</v>
      </c>
      <c r="E304" s="2">
        <v>7.21</v>
      </c>
      <c r="F304" s="2">
        <v>2.95</v>
      </c>
      <c r="G304" s="7">
        <v>23.9</v>
      </c>
      <c r="H304" s="7">
        <v>22.7</v>
      </c>
      <c r="I304" s="2">
        <v>7.0000000000000007E-2</v>
      </c>
      <c r="J304" s="2">
        <v>0.61</v>
      </c>
    </row>
    <row r="305" spans="1:10">
      <c r="A305" s="3">
        <v>745</v>
      </c>
      <c r="B305" s="4">
        <v>39366</v>
      </c>
      <c r="C305" s="2">
        <v>7.75</v>
      </c>
      <c r="D305" s="2">
        <v>3.01</v>
      </c>
      <c r="E305" s="2">
        <v>6.58</v>
      </c>
      <c r="F305" s="2">
        <v>8.92</v>
      </c>
      <c r="G305" s="7">
        <v>25</v>
      </c>
      <c r="H305" s="7">
        <v>23.6</v>
      </c>
      <c r="I305" s="2">
        <v>0.13</v>
      </c>
      <c r="J305" s="2">
        <v>1.08</v>
      </c>
    </row>
    <row r="306" spans="1:10">
      <c r="A306" s="3">
        <v>749</v>
      </c>
      <c r="B306" s="4">
        <v>39370</v>
      </c>
      <c r="C306" s="2">
        <v>7.76</v>
      </c>
      <c r="D306" s="2">
        <v>9.25</v>
      </c>
      <c r="E306" s="2">
        <v>7.37</v>
      </c>
      <c r="F306" s="2">
        <v>2.46</v>
      </c>
      <c r="G306" s="7">
        <v>23.6</v>
      </c>
      <c r="H306" s="7">
        <v>22.6</v>
      </c>
      <c r="I306" s="2">
        <v>0.05</v>
      </c>
      <c r="J306" s="2">
        <v>0.47</v>
      </c>
    </row>
    <row r="307" spans="1:10">
      <c r="A307" s="3">
        <v>750</v>
      </c>
      <c r="B307" s="4">
        <v>39371</v>
      </c>
      <c r="C307" s="2">
        <v>7.76</v>
      </c>
      <c r="D307" s="2">
        <v>9.16</v>
      </c>
      <c r="E307" s="2">
        <v>7.26</v>
      </c>
      <c r="F307" s="2">
        <v>2.79</v>
      </c>
      <c r="G307" s="7">
        <v>25</v>
      </c>
      <c r="H307" s="7">
        <v>23.4</v>
      </c>
      <c r="I307" s="2">
        <v>0.04</v>
      </c>
      <c r="J307" s="2">
        <v>0.45</v>
      </c>
    </row>
    <row r="308" spans="1:10">
      <c r="A308" s="3">
        <v>751</v>
      </c>
      <c r="B308" s="4">
        <v>39372</v>
      </c>
      <c r="C308" s="2">
        <v>7.83</v>
      </c>
      <c r="D308" s="2">
        <v>9.16</v>
      </c>
      <c r="E308" s="2">
        <v>7.81</v>
      </c>
      <c r="F308" s="2">
        <v>2.5099999999999998</v>
      </c>
      <c r="G308" s="7">
        <v>23.5</v>
      </c>
      <c r="H308" s="7">
        <v>23</v>
      </c>
      <c r="I308" s="2">
        <v>7.0000000000000007E-2</v>
      </c>
      <c r="J308" s="2">
        <v>0.68</v>
      </c>
    </row>
    <row r="309" spans="1:10">
      <c r="A309" s="3">
        <v>752</v>
      </c>
      <c r="B309" s="4">
        <v>39373</v>
      </c>
      <c r="C309" s="2">
        <v>7.51</v>
      </c>
      <c r="D309" s="2">
        <v>9.15</v>
      </c>
      <c r="E309" s="2">
        <v>7.2</v>
      </c>
      <c r="F309" s="2">
        <v>3.86</v>
      </c>
      <c r="G309" s="7">
        <v>24.2</v>
      </c>
      <c r="H309" s="7">
        <v>23.4</v>
      </c>
      <c r="I309" s="2">
        <v>0.05</v>
      </c>
      <c r="J309" s="2">
        <v>0.56999999999999995</v>
      </c>
    </row>
    <row r="310" spans="1:10">
      <c r="A310" s="3">
        <v>756</v>
      </c>
      <c r="B310" s="4">
        <v>39377</v>
      </c>
      <c r="C310" s="2">
        <v>7.69</v>
      </c>
      <c r="D310" s="2">
        <v>9.06</v>
      </c>
      <c r="E310" s="2">
        <v>7.57</v>
      </c>
      <c r="F310" s="2">
        <v>2.85</v>
      </c>
      <c r="G310" s="7">
        <v>23.7</v>
      </c>
      <c r="H310" s="7">
        <v>23.4</v>
      </c>
      <c r="I310" s="2">
        <v>0.06</v>
      </c>
      <c r="J310" s="2">
        <v>0.57999999999999996</v>
      </c>
    </row>
    <row r="311" spans="1:10">
      <c r="A311" s="3">
        <v>757</v>
      </c>
      <c r="B311" s="4">
        <v>39378</v>
      </c>
      <c r="C311" s="2">
        <v>5.57</v>
      </c>
      <c r="D311" s="2">
        <v>9.1</v>
      </c>
      <c r="E311" s="2">
        <v>7.65</v>
      </c>
      <c r="F311" s="2">
        <v>2.69</v>
      </c>
      <c r="G311" s="7">
        <v>23.4</v>
      </c>
      <c r="H311" s="7">
        <v>22.1</v>
      </c>
      <c r="I311" s="2">
        <v>0.06</v>
      </c>
      <c r="J311" s="2">
        <v>0.48</v>
      </c>
    </row>
    <row r="312" spans="1:10">
      <c r="A312" s="3">
        <v>758</v>
      </c>
      <c r="B312" s="4">
        <v>39379</v>
      </c>
      <c r="C312" s="2">
        <v>7.66</v>
      </c>
      <c r="D312" s="2">
        <v>9.09</v>
      </c>
      <c r="E312" s="2">
        <v>7.74</v>
      </c>
      <c r="F312" s="2">
        <v>2.29</v>
      </c>
      <c r="G312" s="7">
        <v>24</v>
      </c>
      <c r="H312" s="7">
        <v>22.7</v>
      </c>
      <c r="I312" s="2">
        <v>0.06</v>
      </c>
      <c r="J312" s="2">
        <v>0.51</v>
      </c>
    </row>
    <row r="313" spans="1:10">
      <c r="A313" s="3">
        <v>759</v>
      </c>
      <c r="B313" s="4">
        <v>39380</v>
      </c>
      <c r="C313" s="2">
        <v>7.73</v>
      </c>
      <c r="D313" s="2">
        <v>9.15</v>
      </c>
      <c r="E313" s="2">
        <v>7.95</v>
      </c>
      <c r="F313" s="2">
        <v>2.64</v>
      </c>
      <c r="G313" s="7">
        <v>23.5</v>
      </c>
      <c r="H313" s="7">
        <v>23</v>
      </c>
      <c r="I313" s="2">
        <v>7.0000000000000007E-2</v>
      </c>
      <c r="J313" s="2">
        <v>0.62</v>
      </c>
    </row>
    <row r="314" spans="1:10">
      <c r="A314" s="3">
        <v>763</v>
      </c>
      <c r="B314" s="4">
        <v>39384</v>
      </c>
      <c r="C314" s="2">
        <v>8.26</v>
      </c>
      <c r="D314" s="2">
        <v>9.06</v>
      </c>
      <c r="E314" s="2">
        <v>7.8</v>
      </c>
      <c r="F314" s="2">
        <v>2.0499999999999998</v>
      </c>
      <c r="G314" s="7">
        <v>23.4</v>
      </c>
      <c r="H314" s="7">
        <v>23.6</v>
      </c>
      <c r="I314" s="2">
        <v>0.13</v>
      </c>
      <c r="J314" s="2">
        <v>1.42</v>
      </c>
    </row>
    <row r="315" spans="1:10">
      <c r="A315" s="3">
        <v>764</v>
      </c>
      <c r="B315" s="4">
        <v>39385</v>
      </c>
      <c r="C315" s="2">
        <v>7.8</v>
      </c>
      <c r="D315" s="2">
        <v>9.09</v>
      </c>
      <c r="E315" s="2">
        <v>6.86</v>
      </c>
      <c r="F315" s="2">
        <v>2.2200000000000002</v>
      </c>
      <c r="G315" s="7">
        <v>23.2</v>
      </c>
      <c r="H315" s="7">
        <v>22.4</v>
      </c>
      <c r="I315" s="2">
        <v>0.05</v>
      </c>
      <c r="J315" s="2">
        <v>0.5</v>
      </c>
    </row>
    <row r="316" spans="1:10">
      <c r="A316" s="3">
        <v>765</v>
      </c>
      <c r="B316" s="4">
        <v>39386</v>
      </c>
      <c r="C316" s="2">
        <v>7.93</v>
      </c>
      <c r="D316" s="2">
        <v>9.2899999999999991</v>
      </c>
      <c r="E316" s="2">
        <v>7.8</v>
      </c>
      <c r="F316" s="2">
        <v>2.2599999999999998</v>
      </c>
      <c r="G316" s="7">
        <v>23.3</v>
      </c>
      <c r="H316" s="7">
        <v>22</v>
      </c>
      <c r="I316" s="2">
        <v>7.0000000000000007E-2</v>
      </c>
      <c r="J316" s="2">
        <v>0.48</v>
      </c>
    </row>
    <row r="317" spans="1:10">
      <c r="A317" s="3">
        <v>766</v>
      </c>
      <c r="B317" s="4">
        <v>39387</v>
      </c>
      <c r="C317" s="2">
        <v>7.91</v>
      </c>
      <c r="D317" s="2">
        <v>9.25</v>
      </c>
      <c r="E317" s="2">
        <v>9.4499999999999993</v>
      </c>
      <c r="F317" s="2">
        <v>2.76</v>
      </c>
      <c r="G317" s="7">
        <v>22.2</v>
      </c>
      <c r="H317" s="7">
        <v>23.7</v>
      </c>
      <c r="I317" s="2">
        <v>0.05</v>
      </c>
      <c r="J317" s="2">
        <v>0.47</v>
      </c>
    </row>
    <row r="318" spans="1:10">
      <c r="A318" s="3">
        <v>770</v>
      </c>
      <c r="B318" s="4">
        <v>39391</v>
      </c>
      <c r="C318" s="2">
        <v>8.09</v>
      </c>
      <c r="D318" s="2">
        <v>9.16</v>
      </c>
      <c r="E318" s="2">
        <v>7.32</v>
      </c>
      <c r="F318" s="2">
        <v>1.83</v>
      </c>
      <c r="G318" s="7">
        <v>24.4</v>
      </c>
      <c r="H318" s="7">
        <v>23.8</v>
      </c>
      <c r="I318" s="2">
        <v>0.06</v>
      </c>
      <c r="J318" s="2">
        <v>0.55000000000000004</v>
      </c>
    </row>
    <row r="319" spans="1:10">
      <c r="A319" s="3">
        <v>771</v>
      </c>
      <c r="B319" s="4">
        <v>39392</v>
      </c>
      <c r="C319" s="2">
        <v>8.0399999999999991</v>
      </c>
      <c r="D319" s="2">
        <v>9.09</v>
      </c>
      <c r="E319" s="2">
        <v>7.27</v>
      </c>
      <c r="F319" s="2">
        <v>2.79</v>
      </c>
      <c r="G319" s="7">
        <v>24.2</v>
      </c>
      <c r="H319" s="7">
        <v>23.4</v>
      </c>
      <c r="I319" s="2">
        <v>0.06</v>
      </c>
      <c r="J319" s="2">
        <v>0.71</v>
      </c>
    </row>
    <row r="320" spans="1:10">
      <c r="A320" s="3">
        <v>772</v>
      </c>
      <c r="B320" s="4">
        <v>39393</v>
      </c>
      <c r="C320" s="2">
        <v>7.87</v>
      </c>
      <c r="D320" s="2">
        <v>9.27</v>
      </c>
      <c r="E320" s="2">
        <v>11.29</v>
      </c>
      <c r="F320" s="2">
        <v>2.2999999999999998</v>
      </c>
      <c r="G320" s="7">
        <v>24.5</v>
      </c>
      <c r="H320" s="7">
        <v>24.1</v>
      </c>
      <c r="I320" s="2">
        <v>0.06</v>
      </c>
      <c r="J320" s="2">
        <v>1</v>
      </c>
    </row>
    <row r="321" spans="1:10">
      <c r="A321" s="3">
        <v>773</v>
      </c>
      <c r="B321" s="4">
        <v>39394</v>
      </c>
      <c r="C321" s="2">
        <v>7.88</v>
      </c>
      <c r="D321" s="2">
        <v>9.14</v>
      </c>
      <c r="E321" s="2">
        <v>7.99</v>
      </c>
      <c r="F321" s="2">
        <v>3.32</v>
      </c>
      <c r="G321" s="7">
        <v>24.2</v>
      </c>
      <c r="H321" s="7">
        <v>23.5</v>
      </c>
      <c r="I321" s="2">
        <v>0.02</v>
      </c>
      <c r="J321" s="2">
        <v>0.72</v>
      </c>
    </row>
    <row r="322" spans="1:10">
      <c r="A322" s="3">
        <v>778</v>
      </c>
      <c r="B322" s="4">
        <v>39399</v>
      </c>
      <c r="C322" s="2">
        <v>7.89</v>
      </c>
      <c r="D322" s="2">
        <v>9.2200000000000006</v>
      </c>
      <c r="E322" s="2">
        <v>7.71</v>
      </c>
      <c r="F322" s="2">
        <v>1.73</v>
      </c>
      <c r="G322" s="7">
        <v>23.1</v>
      </c>
      <c r="H322" s="7">
        <v>24.6</v>
      </c>
      <c r="I322" s="2">
        <v>0.06</v>
      </c>
      <c r="J322" s="2">
        <v>0.91</v>
      </c>
    </row>
    <row r="323" spans="1:10">
      <c r="A323" s="3">
        <v>779</v>
      </c>
      <c r="B323" s="4">
        <v>39400</v>
      </c>
      <c r="C323" s="2">
        <v>7.96</v>
      </c>
      <c r="D323" s="2">
        <v>9.24</v>
      </c>
      <c r="E323" s="2">
        <v>8.02</v>
      </c>
      <c r="F323" s="2">
        <v>2.2200000000000002</v>
      </c>
      <c r="G323" s="7">
        <v>24.5</v>
      </c>
      <c r="H323" s="7">
        <v>24.3</v>
      </c>
      <c r="I323" s="2">
        <v>0.05</v>
      </c>
      <c r="J323" s="2">
        <v>0.66</v>
      </c>
    </row>
    <row r="324" spans="1:10">
      <c r="A324" s="3">
        <v>780</v>
      </c>
      <c r="B324" s="4">
        <v>39401</v>
      </c>
      <c r="C324" s="2">
        <v>7.91</v>
      </c>
      <c r="D324" s="2">
        <v>9.26</v>
      </c>
      <c r="E324" s="2">
        <v>8.84</v>
      </c>
      <c r="F324" s="2">
        <v>1.92</v>
      </c>
      <c r="G324" s="7">
        <v>24</v>
      </c>
      <c r="H324" s="7">
        <v>22.7</v>
      </c>
      <c r="I324" s="2">
        <v>0.06</v>
      </c>
      <c r="J324" s="2">
        <v>0.83</v>
      </c>
    </row>
    <row r="325" spans="1:10">
      <c r="A325" s="3">
        <v>784</v>
      </c>
      <c r="B325" s="4">
        <v>39405</v>
      </c>
      <c r="C325" s="2">
        <v>7.65</v>
      </c>
      <c r="D325" s="2">
        <v>9.2899999999999991</v>
      </c>
      <c r="E325" s="2">
        <v>7.4</v>
      </c>
      <c r="F325" s="2">
        <v>1.93</v>
      </c>
      <c r="G325" s="7">
        <v>24.2</v>
      </c>
      <c r="H325" s="7">
        <v>23.9</v>
      </c>
      <c r="I325" s="2">
        <v>0.05</v>
      </c>
      <c r="J325" s="2">
        <v>0.57999999999999996</v>
      </c>
    </row>
    <row r="326" spans="1:10">
      <c r="A326" s="3">
        <v>785</v>
      </c>
      <c r="B326" s="4">
        <v>39406</v>
      </c>
      <c r="C326" s="2">
        <v>7.98</v>
      </c>
      <c r="D326" s="2">
        <v>9.35</v>
      </c>
      <c r="E326" s="2">
        <v>8.02</v>
      </c>
      <c r="F326" s="2">
        <v>2.11</v>
      </c>
      <c r="G326" s="7">
        <v>23.9</v>
      </c>
      <c r="H326" s="7">
        <v>23.4</v>
      </c>
      <c r="I326" s="2">
        <v>0.05</v>
      </c>
      <c r="J326" s="2">
        <v>0.81</v>
      </c>
    </row>
    <row r="327" spans="1:10">
      <c r="A327" s="3">
        <v>791</v>
      </c>
      <c r="B327" s="4">
        <v>39412</v>
      </c>
      <c r="C327" s="2">
        <v>8.26</v>
      </c>
      <c r="D327" s="2">
        <v>9.35</v>
      </c>
      <c r="E327" s="2">
        <v>7.75</v>
      </c>
      <c r="F327" s="2">
        <v>2.19</v>
      </c>
      <c r="G327" s="7">
        <v>23.9</v>
      </c>
      <c r="H327" s="7">
        <v>24.1</v>
      </c>
      <c r="I327" s="2">
        <v>0.05</v>
      </c>
      <c r="J327" s="2">
        <v>0.54</v>
      </c>
    </row>
    <row r="328" spans="1:10">
      <c r="A328" s="3">
        <v>792</v>
      </c>
      <c r="B328" s="4">
        <v>39413</v>
      </c>
      <c r="C328" s="2">
        <v>7.93</v>
      </c>
      <c r="D328" s="2">
        <v>9.2799999999999994</v>
      </c>
      <c r="E328" s="2">
        <v>8.5399999999999991</v>
      </c>
      <c r="F328" s="2">
        <v>2.15</v>
      </c>
      <c r="G328" s="7">
        <v>23.5</v>
      </c>
      <c r="H328" s="7">
        <v>23.9</v>
      </c>
      <c r="I328" s="2">
        <v>7.0000000000000007E-2</v>
      </c>
      <c r="J328" s="2">
        <v>0.68</v>
      </c>
    </row>
    <row r="329" spans="1:10">
      <c r="A329" s="3">
        <v>793</v>
      </c>
      <c r="B329" s="4">
        <v>39414</v>
      </c>
      <c r="C329" s="2">
        <v>7.83</v>
      </c>
      <c r="D329" s="2">
        <v>9.39</v>
      </c>
      <c r="E329" s="2">
        <v>8.89</v>
      </c>
      <c r="F329" s="2">
        <v>2.2799999999999998</v>
      </c>
      <c r="G329" s="7">
        <v>22.9</v>
      </c>
      <c r="H329" s="7">
        <v>23.9</v>
      </c>
      <c r="I329" s="2">
        <v>0.06</v>
      </c>
      <c r="J329" s="2">
        <v>0.68</v>
      </c>
    </row>
    <row r="330" spans="1:10">
      <c r="A330" s="3">
        <v>794</v>
      </c>
      <c r="B330" s="4">
        <v>39415</v>
      </c>
      <c r="C330" s="2">
        <v>8.26</v>
      </c>
      <c r="D330" s="2">
        <v>9.32</v>
      </c>
      <c r="E330" s="2">
        <v>6.58</v>
      </c>
      <c r="F330" s="2">
        <v>2.48</v>
      </c>
      <c r="G330" s="7">
        <v>22.2</v>
      </c>
      <c r="H330" s="7">
        <v>23.8</v>
      </c>
      <c r="I330" s="2">
        <v>0.06</v>
      </c>
      <c r="J330" s="2">
        <v>0.66</v>
      </c>
    </row>
    <row r="331" spans="1:10">
      <c r="A331" s="3">
        <v>798</v>
      </c>
      <c r="B331" s="4">
        <v>39419</v>
      </c>
      <c r="C331" s="2">
        <v>7.99</v>
      </c>
      <c r="D331" s="2">
        <v>9.2200000000000006</v>
      </c>
      <c r="E331" s="2">
        <v>8.17</v>
      </c>
      <c r="F331" s="2">
        <v>2.1</v>
      </c>
      <c r="G331" s="7">
        <v>23.7</v>
      </c>
      <c r="H331" s="7">
        <v>23.3</v>
      </c>
      <c r="I331" s="2">
        <v>0.06</v>
      </c>
      <c r="J331" s="2">
        <v>2.52</v>
      </c>
    </row>
    <row r="332" spans="1:10">
      <c r="A332" s="3">
        <v>799</v>
      </c>
      <c r="B332" s="4">
        <v>39420</v>
      </c>
      <c r="C332" s="2">
        <v>8</v>
      </c>
      <c r="D332" s="2">
        <v>9.25</v>
      </c>
      <c r="E332" s="2">
        <v>8.8000000000000007</v>
      </c>
      <c r="F332" s="2">
        <v>2.48</v>
      </c>
      <c r="G332" s="7">
        <v>21.9</v>
      </c>
      <c r="H332" s="7">
        <v>24.1</v>
      </c>
      <c r="I332" s="2">
        <v>0.05</v>
      </c>
      <c r="J332" s="2">
        <v>0.8</v>
      </c>
    </row>
    <row r="333" spans="1:10">
      <c r="A333" s="3">
        <v>800</v>
      </c>
      <c r="B333" s="4">
        <v>39421</v>
      </c>
      <c r="C333" s="2">
        <v>8.1300000000000008</v>
      </c>
      <c r="D333" s="2">
        <v>9.32</v>
      </c>
      <c r="E333" s="2">
        <v>5.4</v>
      </c>
      <c r="F333" s="2">
        <v>2.5</v>
      </c>
      <c r="G333" s="7">
        <v>23.8</v>
      </c>
      <c r="H333" s="7">
        <v>23.6</v>
      </c>
      <c r="I333" s="2">
        <v>0.04</v>
      </c>
      <c r="J333" s="2">
        <v>0.63</v>
      </c>
    </row>
    <row r="334" spans="1:10">
      <c r="A334" s="3">
        <v>801</v>
      </c>
      <c r="B334" s="4">
        <v>39422</v>
      </c>
      <c r="C334" s="2">
        <v>8.16</v>
      </c>
      <c r="D334" s="2">
        <v>9.33</v>
      </c>
      <c r="E334" s="2">
        <v>7.32</v>
      </c>
      <c r="F334" s="2">
        <v>2.88</v>
      </c>
      <c r="G334" s="7">
        <v>23.5</v>
      </c>
      <c r="H334" s="7">
        <v>23.6</v>
      </c>
      <c r="I334" s="2">
        <v>0.08</v>
      </c>
      <c r="J334" s="2">
        <v>1.1000000000000001</v>
      </c>
    </row>
    <row r="335" spans="1:10">
      <c r="A335" s="3">
        <v>815</v>
      </c>
      <c r="B335" s="4">
        <v>39436</v>
      </c>
      <c r="C335" s="2">
        <v>8.43</v>
      </c>
      <c r="D335" s="2"/>
      <c r="E335" s="2">
        <v>8.84</v>
      </c>
      <c r="F335" s="2"/>
      <c r="G335" s="7">
        <v>21</v>
      </c>
      <c r="H335" s="7"/>
      <c r="I335" s="2"/>
      <c r="J335" s="2"/>
    </row>
    <row r="336" spans="1:10">
      <c r="A336" s="3">
        <v>828</v>
      </c>
      <c r="B336" s="4">
        <v>39449</v>
      </c>
      <c r="C336" s="2">
        <v>7.83</v>
      </c>
      <c r="D336" s="2">
        <v>8.9</v>
      </c>
      <c r="E336" s="2">
        <v>8.5299999999999994</v>
      </c>
      <c r="F336" s="2">
        <v>2.34</v>
      </c>
      <c r="G336" s="7">
        <v>21.6</v>
      </c>
      <c r="H336" s="7">
        <v>21.3</v>
      </c>
      <c r="I336" s="2">
        <v>0.03</v>
      </c>
      <c r="J336" s="2">
        <v>0.78</v>
      </c>
    </row>
    <row r="337" spans="1:10">
      <c r="A337" s="3">
        <v>829</v>
      </c>
      <c r="B337" s="4">
        <v>39450</v>
      </c>
      <c r="C337" s="2">
        <v>8.23</v>
      </c>
      <c r="D337" s="2">
        <v>8.83</v>
      </c>
      <c r="E337" s="2">
        <v>8.5299999999999994</v>
      </c>
      <c r="F337" s="2">
        <v>3.06</v>
      </c>
      <c r="G337" s="7">
        <v>21</v>
      </c>
      <c r="H337" s="7">
        <v>21.6</v>
      </c>
      <c r="I337" s="2">
        <v>0.01</v>
      </c>
      <c r="J337" s="2">
        <v>0.39</v>
      </c>
    </row>
    <row r="338" spans="1:10">
      <c r="A338" s="3">
        <v>834</v>
      </c>
      <c r="B338" s="4">
        <v>39455</v>
      </c>
      <c r="C338" s="2">
        <v>7.89</v>
      </c>
      <c r="D338" s="2">
        <v>9.2899999999999991</v>
      </c>
      <c r="E338" s="2">
        <v>19.22</v>
      </c>
      <c r="F338" s="2">
        <v>2.5099999999999998</v>
      </c>
      <c r="G338" s="7">
        <v>20.100000000000001</v>
      </c>
      <c r="H338" s="7">
        <v>24.6</v>
      </c>
      <c r="I338" s="2">
        <v>0.05</v>
      </c>
      <c r="J338" s="2">
        <v>0.75</v>
      </c>
    </row>
    <row r="339" spans="1:10">
      <c r="A339" s="3">
        <v>835</v>
      </c>
      <c r="B339" s="4">
        <v>39456</v>
      </c>
      <c r="C339" s="2">
        <v>7.88</v>
      </c>
      <c r="D339" s="2">
        <v>9.36</v>
      </c>
      <c r="E339" s="2">
        <v>10.34</v>
      </c>
      <c r="F339" s="2"/>
      <c r="G339" s="7">
        <v>21.3</v>
      </c>
      <c r="H339" s="7">
        <v>25.5</v>
      </c>
      <c r="I339" s="2">
        <v>0.03</v>
      </c>
      <c r="J339" s="2">
        <v>0.56000000000000005</v>
      </c>
    </row>
    <row r="340" spans="1:10">
      <c r="A340" s="3">
        <v>836</v>
      </c>
      <c r="B340" s="4">
        <v>39457</v>
      </c>
      <c r="C340" s="2">
        <v>7.87</v>
      </c>
      <c r="D340" s="8" t="s">
        <v>57</v>
      </c>
      <c r="E340" s="2"/>
      <c r="F340" s="2"/>
      <c r="G340" s="7">
        <v>22</v>
      </c>
      <c r="H340" s="7">
        <v>24.5</v>
      </c>
      <c r="I340" s="2">
        <v>0.02</v>
      </c>
      <c r="J340" s="2">
        <v>0.69</v>
      </c>
    </row>
    <row r="341" spans="1:10">
      <c r="A341" s="3">
        <v>840</v>
      </c>
      <c r="B341" s="4">
        <v>39461</v>
      </c>
      <c r="C341" s="2">
        <v>8.01</v>
      </c>
      <c r="D341" s="2">
        <v>9.2799999999999994</v>
      </c>
      <c r="E341" s="2">
        <v>9.0500000000000007</v>
      </c>
      <c r="F341" s="2">
        <v>4.03</v>
      </c>
      <c r="G341" s="7">
        <v>21.3</v>
      </c>
      <c r="H341" s="7">
        <v>25.5</v>
      </c>
      <c r="I341" s="2">
        <v>0.03</v>
      </c>
      <c r="J341" s="2">
        <v>0.56999999999999995</v>
      </c>
    </row>
    <row r="342" spans="1:10">
      <c r="A342" s="3">
        <v>841</v>
      </c>
      <c r="B342" s="4">
        <v>39462</v>
      </c>
      <c r="C342" s="2">
        <v>7.47</v>
      </c>
      <c r="D342" s="2">
        <v>9.33</v>
      </c>
      <c r="E342" s="2">
        <v>11.5</v>
      </c>
      <c r="F342" s="2">
        <v>4.3600000000000003</v>
      </c>
      <c r="G342" s="7">
        <v>21.5</v>
      </c>
      <c r="H342" s="7">
        <v>24.5</v>
      </c>
      <c r="I342" s="2">
        <v>0.03</v>
      </c>
      <c r="J342" s="2">
        <v>0.65</v>
      </c>
    </row>
    <row r="343" spans="1:10">
      <c r="A343" s="3">
        <v>848</v>
      </c>
      <c r="B343" s="4">
        <v>39469</v>
      </c>
      <c r="C343" s="2">
        <v>7.87</v>
      </c>
      <c r="D343" s="2">
        <v>8.92</v>
      </c>
      <c r="E343" s="2">
        <v>7.79</v>
      </c>
      <c r="F343" s="2">
        <v>3.86</v>
      </c>
      <c r="G343" s="7">
        <v>22.7</v>
      </c>
      <c r="H343" s="7">
        <v>25</v>
      </c>
      <c r="I343" s="2">
        <v>0.02</v>
      </c>
      <c r="J343" s="2">
        <v>0.67</v>
      </c>
    </row>
    <row r="344" spans="1:10">
      <c r="A344" s="3">
        <v>849</v>
      </c>
      <c r="B344" s="4">
        <v>39470</v>
      </c>
      <c r="C344" s="2">
        <v>8.0299999999999994</v>
      </c>
      <c r="D344" s="2">
        <v>8.69</v>
      </c>
      <c r="E344" s="2">
        <v>11.91</v>
      </c>
      <c r="F344" s="2">
        <v>4.8</v>
      </c>
      <c r="G344" s="7">
        <v>22.3</v>
      </c>
      <c r="H344" s="7">
        <v>23.9</v>
      </c>
      <c r="I344" s="2">
        <v>0.02</v>
      </c>
      <c r="J344" s="2">
        <v>0.54</v>
      </c>
    </row>
    <row r="345" spans="1:10">
      <c r="A345" s="3">
        <v>850</v>
      </c>
      <c r="B345" s="4">
        <v>39471</v>
      </c>
      <c r="C345" s="2">
        <v>8.07</v>
      </c>
      <c r="D345" s="2">
        <v>9.33</v>
      </c>
      <c r="E345" s="2">
        <v>11.01</v>
      </c>
      <c r="F345" s="2">
        <v>3.89</v>
      </c>
      <c r="G345" s="7">
        <v>21.9</v>
      </c>
      <c r="H345" s="7">
        <v>23.8</v>
      </c>
      <c r="I345" s="2">
        <v>0.03</v>
      </c>
      <c r="J345" s="2">
        <v>0.56999999999999995</v>
      </c>
    </row>
    <row r="346" spans="1:10">
      <c r="A346" s="3">
        <v>854</v>
      </c>
      <c r="B346" s="4">
        <v>39475</v>
      </c>
      <c r="C346" s="2">
        <v>7.91</v>
      </c>
      <c r="D346" s="2">
        <v>9.23</v>
      </c>
      <c r="E346" s="2">
        <v>11.41</v>
      </c>
      <c r="F346" s="2">
        <v>3.17</v>
      </c>
      <c r="G346" s="7">
        <v>21.7</v>
      </c>
      <c r="H346" s="7">
        <v>24.3</v>
      </c>
      <c r="I346" s="2">
        <v>0.03</v>
      </c>
      <c r="J346" s="2">
        <v>0.47</v>
      </c>
    </row>
    <row r="347" spans="1:10">
      <c r="A347" s="3">
        <v>855</v>
      </c>
      <c r="B347" s="4">
        <v>39476</v>
      </c>
      <c r="C347" s="2">
        <v>7.87</v>
      </c>
      <c r="D347" s="2">
        <v>9.19</v>
      </c>
      <c r="E347" s="2">
        <v>8.42</v>
      </c>
      <c r="F347" s="2">
        <v>4.43</v>
      </c>
      <c r="G347" s="7">
        <v>21.6</v>
      </c>
      <c r="H347" s="7">
        <v>24.5</v>
      </c>
      <c r="I347" s="2">
        <v>0.04</v>
      </c>
      <c r="J347" s="2">
        <v>0.55000000000000004</v>
      </c>
    </row>
    <row r="348" spans="1:10">
      <c r="A348" s="3">
        <v>856</v>
      </c>
      <c r="B348" s="4">
        <v>39477</v>
      </c>
      <c r="C348" s="2">
        <v>7.86</v>
      </c>
      <c r="D348" s="2">
        <v>9.0399999999999991</v>
      </c>
      <c r="E348" s="2">
        <v>10.98</v>
      </c>
      <c r="F348" s="2">
        <v>2.7</v>
      </c>
      <c r="G348" s="7">
        <v>21.6</v>
      </c>
      <c r="H348" s="7">
        <v>24.4</v>
      </c>
      <c r="I348" s="2">
        <v>0.03</v>
      </c>
      <c r="J348" s="2">
        <v>0.63</v>
      </c>
    </row>
    <row r="349" spans="1:10">
      <c r="A349" s="3">
        <v>857</v>
      </c>
      <c r="B349" s="4">
        <v>39478</v>
      </c>
      <c r="C349" s="2">
        <v>7.95</v>
      </c>
      <c r="D349" s="2">
        <v>9.2100000000000009</v>
      </c>
      <c r="E349" s="2">
        <v>8.93</v>
      </c>
      <c r="F349" s="2">
        <v>4.26</v>
      </c>
      <c r="G349" s="7">
        <v>22.4</v>
      </c>
      <c r="H349" s="7">
        <v>24.1</v>
      </c>
      <c r="I349" s="2">
        <v>0.05</v>
      </c>
      <c r="J349" s="2">
        <v>0.69</v>
      </c>
    </row>
    <row r="350" spans="1:10">
      <c r="A350" s="3">
        <v>861</v>
      </c>
      <c r="B350" s="4">
        <v>39482</v>
      </c>
      <c r="C350" s="2">
        <v>8.02</v>
      </c>
      <c r="D350" s="2">
        <v>9.07</v>
      </c>
      <c r="E350" s="2">
        <v>9.14</v>
      </c>
      <c r="F350" s="2">
        <v>2.73</v>
      </c>
      <c r="G350" s="7">
        <v>22</v>
      </c>
      <c r="H350" s="7">
        <v>26.3</v>
      </c>
      <c r="I350" s="2">
        <v>0.06</v>
      </c>
      <c r="J350" s="2">
        <v>0.61</v>
      </c>
    </row>
    <row r="351" spans="1:10">
      <c r="A351" s="3">
        <v>862</v>
      </c>
      <c r="B351" s="4">
        <v>39483</v>
      </c>
      <c r="C351" s="2">
        <v>7.76</v>
      </c>
      <c r="D351" s="2">
        <v>9.11</v>
      </c>
      <c r="E351" s="2">
        <v>8.3800000000000008</v>
      </c>
      <c r="F351" s="2">
        <v>2.35</v>
      </c>
      <c r="G351" s="7">
        <v>22.1</v>
      </c>
      <c r="H351" s="7">
        <v>25.6</v>
      </c>
      <c r="I351" s="2">
        <v>0.03</v>
      </c>
      <c r="J351" s="2">
        <v>0.61</v>
      </c>
    </row>
    <row r="352" spans="1:10">
      <c r="A352" s="3">
        <v>863</v>
      </c>
      <c r="B352" s="4">
        <v>39484</v>
      </c>
      <c r="C352" s="2">
        <v>8.36</v>
      </c>
      <c r="D352" s="2">
        <v>9.0500000000000007</v>
      </c>
      <c r="E352" s="2">
        <v>8.69</v>
      </c>
      <c r="F352" s="2">
        <v>3.89</v>
      </c>
      <c r="G352" s="7">
        <v>22.2</v>
      </c>
      <c r="H352" s="7">
        <v>25.7</v>
      </c>
      <c r="I352" s="2">
        <v>0.03</v>
      </c>
      <c r="J352" s="2">
        <v>0.59</v>
      </c>
    </row>
    <row r="353" spans="1:10">
      <c r="A353" s="3">
        <v>864</v>
      </c>
      <c r="B353" s="4">
        <v>39485</v>
      </c>
      <c r="C353" s="2">
        <v>7.49</v>
      </c>
      <c r="D353" s="2">
        <v>8.93</v>
      </c>
      <c r="E353" s="2">
        <v>10.39</v>
      </c>
      <c r="F353" s="2">
        <v>3.65</v>
      </c>
      <c r="G353" s="7">
        <v>21.2</v>
      </c>
      <c r="H353" s="7">
        <v>25.3</v>
      </c>
      <c r="I353" s="2">
        <v>0.06</v>
      </c>
      <c r="J353" s="2">
        <v>0.63</v>
      </c>
    </row>
    <row r="354" spans="1:10">
      <c r="A354" s="3">
        <v>871</v>
      </c>
      <c r="B354" s="4">
        <v>39492</v>
      </c>
      <c r="C354" s="2">
        <v>7.72</v>
      </c>
      <c r="D354" s="2">
        <v>9.1300000000000008</v>
      </c>
      <c r="E354" s="2">
        <v>10.62</v>
      </c>
      <c r="F354" s="2">
        <v>2.93</v>
      </c>
      <c r="G354" s="7">
        <v>21.5</v>
      </c>
      <c r="H354" s="7">
        <v>24.6</v>
      </c>
      <c r="I354" s="2">
        <v>0.03</v>
      </c>
      <c r="J354" s="2">
        <v>0.53</v>
      </c>
    </row>
    <row r="355" spans="1:10">
      <c r="A355" s="3">
        <v>876</v>
      </c>
      <c r="B355" s="4">
        <v>39497</v>
      </c>
      <c r="C355" s="2">
        <v>7.76</v>
      </c>
      <c r="D355" s="2">
        <v>9.1199999999999992</v>
      </c>
      <c r="E355" s="2">
        <v>8.2899999999999991</v>
      </c>
      <c r="F355" s="2">
        <v>3.8</v>
      </c>
      <c r="G355" s="7">
        <v>22.2</v>
      </c>
      <c r="H355" s="7">
        <v>24.6</v>
      </c>
      <c r="I355" s="2">
        <v>0.02</v>
      </c>
      <c r="J355" s="2">
        <v>0.46</v>
      </c>
    </row>
    <row r="356" spans="1:10">
      <c r="A356" s="3">
        <v>877</v>
      </c>
      <c r="B356" s="4">
        <v>39498</v>
      </c>
      <c r="C356" s="2">
        <v>8.08</v>
      </c>
      <c r="D356" s="2">
        <v>9.0299999999999994</v>
      </c>
      <c r="E356" s="2">
        <v>9.9600000000000009</v>
      </c>
      <c r="F356" s="2">
        <v>5.33</v>
      </c>
      <c r="G356" s="7">
        <v>22</v>
      </c>
      <c r="H356" s="7">
        <v>24.9</v>
      </c>
      <c r="I356" s="2">
        <v>0.02</v>
      </c>
      <c r="J356" s="2">
        <v>0.3</v>
      </c>
    </row>
    <row r="357" spans="1:10">
      <c r="A357" s="3">
        <v>878</v>
      </c>
      <c r="B357" s="4">
        <v>39499</v>
      </c>
      <c r="C357" s="2">
        <v>7.81</v>
      </c>
      <c r="D357" s="2">
        <v>8.83</v>
      </c>
      <c r="E357" s="2">
        <v>13.05</v>
      </c>
      <c r="F357" s="2">
        <v>4.2699999999999996</v>
      </c>
      <c r="G357" s="7">
        <v>21.9</v>
      </c>
      <c r="H357" s="7">
        <v>23.9</v>
      </c>
      <c r="I357" s="2">
        <v>0.02</v>
      </c>
      <c r="J357" s="2">
        <v>0.41</v>
      </c>
    </row>
    <row r="358" spans="1:10">
      <c r="A358" s="3"/>
      <c r="B358" s="4"/>
      <c r="C358" s="2"/>
      <c r="D358" s="2"/>
      <c r="E358" s="2"/>
      <c r="F358" s="2"/>
      <c r="G358" s="7"/>
      <c r="H358" s="7"/>
      <c r="I358" s="2"/>
      <c r="J358" s="2"/>
    </row>
    <row r="359" spans="1:10">
      <c r="A359" s="3"/>
      <c r="B359" s="4"/>
      <c r="C359" s="2"/>
      <c r="D359" s="2"/>
      <c r="E359" s="2"/>
      <c r="F359" s="2"/>
      <c r="G359" s="7"/>
      <c r="H359" s="7"/>
      <c r="I359" s="2"/>
      <c r="J359" s="2"/>
    </row>
    <row r="360" spans="1:10">
      <c r="A360" s="3"/>
      <c r="B360" s="4"/>
      <c r="C360" s="2"/>
      <c r="D360" s="2"/>
      <c r="E360" s="2"/>
      <c r="F360" s="2"/>
      <c r="G360" s="7"/>
      <c r="H360" s="7"/>
      <c r="I360" s="2"/>
      <c r="J360" s="2"/>
    </row>
    <row r="361" spans="1:10">
      <c r="A361" s="3"/>
      <c r="B361" s="4"/>
      <c r="C361" s="2"/>
      <c r="D361" s="2"/>
      <c r="E361" s="2"/>
      <c r="F361" s="2"/>
      <c r="G361" s="7"/>
      <c r="H361" s="7"/>
      <c r="I361" s="2"/>
      <c r="J361" s="2"/>
    </row>
    <row r="362" spans="1:10">
      <c r="A362" s="3"/>
      <c r="B362" s="4"/>
      <c r="C362" s="2"/>
      <c r="D362" s="2"/>
      <c r="E362" s="2"/>
      <c r="F362" s="2"/>
      <c r="G362" s="7"/>
      <c r="H362" s="7"/>
      <c r="I362" s="2"/>
      <c r="J362" s="2"/>
    </row>
  </sheetData>
  <sortState ref="A342:L698">
    <sortCondition ref="A342:A698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AA104"/>
  <sheetViews>
    <sheetView topLeftCell="A73" workbookViewId="0">
      <selection activeCell="J16" sqref="J16"/>
    </sheetView>
  </sheetViews>
  <sheetFormatPr defaultRowHeight="12.75"/>
  <sheetData>
    <row r="1" spans="1:27" s="6" customFormat="1" ht="15" customHeight="1">
      <c r="A1" s="114" t="s">
        <v>101</v>
      </c>
      <c r="B1" s="115" t="s">
        <v>27</v>
      </c>
      <c r="C1" s="115" t="s">
        <v>48</v>
      </c>
      <c r="D1" s="115" t="s">
        <v>28</v>
      </c>
      <c r="E1" s="115" t="s">
        <v>32</v>
      </c>
      <c r="F1" s="115"/>
      <c r="G1" s="115" t="s">
        <v>45</v>
      </c>
      <c r="H1" s="115"/>
      <c r="I1" s="116" t="s">
        <v>46</v>
      </c>
      <c r="J1" s="116"/>
      <c r="K1" s="115" t="s">
        <v>49</v>
      </c>
      <c r="L1" s="115" t="s">
        <v>47</v>
      </c>
      <c r="M1" s="115" t="s">
        <v>139</v>
      </c>
      <c r="N1" s="115" t="s">
        <v>29</v>
      </c>
      <c r="O1" s="115" t="s">
        <v>31</v>
      </c>
      <c r="P1" s="115" t="s">
        <v>30</v>
      </c>
      <c r="S1" s="25"/>
    </row>
    <row r="2" spans="1:27" s="6" customFormat="1" ht="25.5">
      <c r="A2" s="114"/>
      <c r="B2" s="115"/>
      <c r="C2" s="115"/>
      <c r="D2" s="115"/>
      <c r="E2" s="9" t="s">
        <v>43</v>
      </c>
      <c r="F2" s="9" t="s">
        <v>44</v>
      </c>
      <c r="G2" s="9" t="s">
        <v>43</v>
      </c>
      <c r="H2" s="9" t="s">
        <v>44</v>
      </c>
      <c r="I2" s="10" t="s">
        <v>43</v>
      </c>
      <c r="J2" s="10" t="s">
        <v>44</v>
      </c>
      <c r="K2" s="115"/>
      <c r="L2" s="115"/>
      <c r="M2" s="115"/>
      <c r="N2" s="115"/>
      <c r="O2" s="115"/>
      <c r="P2" s="115"/>
      <c r="Q2" s="93" t="s">
        <v>27</v>
      </c>
      <c r="R2" s="94" t="s">
        <v>28</v>
      </c>
      <c r="S2" s="95" t="s">
        <v>128</v>
      </c>
      <c r="T2" s="95" t="s">
        <v>129</v>
      </c>
      <c r="U2" s="95" t="s">
        <v>130</v>
      </c>
      <c r="V2" s="95" t="s">
        <v>131</v>
      </c>
      <c r="W2" s="95" t="s">
        <v>132</v>
      </c>
      <c r="X2" s="95" t="s">
        <v>133</v>
      </c>
      <c r="Y2" s="95" t="s">
        <v>134</v>
      </c>
      <c r="Z2" s="95" t="s">
        <v>135</v>
      </c>
      <c r="AA2" s="95" t="s">
        <v>136</v>
      </c>
    </row>
    <row r="3" spans="1:27" s="1" customFormat="1">
      <c r="A3" s="1">
        <v>1</v>
      </c>
      <c r="B3" s="1">
        <v>0</v>
      </c>
      <c r="C3" s="3">
        <v>1</v>
      </c>
      <c r="D3" s="4">
        <v>38621</v>
      </c>
      <c r="E3" s="2"/>
      <c r="F3" s="2">
        <v>9.52</v>
      </c>
      <c r="G3" s="2"/>
      <c r="H3" s="2">
        <v>5.26</v>
      </c>
      <c r="I3" s="7"/>
      <c r="J3" s="7"/>
      <c r="K3" s="2"/>
      <c r="L3" s="2"/>
      <c r="M3" s="2" t="s">
        <v>127</v>
      </c>
      <c r="N3" s="22"/>
      <c r="O3" s="22"/>
      <c r="P3" s="22"/>
      <c r="S3" s="2"/>
    </row>
    <row r="4" spans="1:27" s="1" customFormat="1">
      <c r="A4" s="1">
        <v>2</v>
      </c>
      <c r="B4" s="3">
        <v>1</v>
      </c>
      <c r="C4" s="3">
        <v>1</v>
      </c>
      <c r="D4" s="4">
        <v>38622</v>
      </c>
      <c r="E4" s="2">
        <v>8.6300000000000008</v>
      </c>
      <c r="F4" s="2">
        <v>9.5399999999999991</v>
      </c>
      <c r="G4" s="2">
        <v>4.29</v>
      </c>
      <c r="H4" s="2">
        <v>3.47</v>
      </c>
      <c r="I4" s="7"/>
      <c r="J4" s="7"/>
      <c r="K4" s="2">
        <v>0.05</v>
      </c>
      <c r="L4" s="2"/>
      <c r="M4" s="2" t="s">
        <v>127</v>
      </c>
      <c r="N4" s="22"/>
      <c r="O4" s="22"/>
      <c r="P4" s="22"/>
      <c r="S4" s="2"/>
    </row>
    <row r="5" spans="1:27" s="1" customFormat="1">
      <c r="A5" s="1">
        <v>3</v>
      </c>
      <c r="B5" s="3">
        <v>2</v>
      </c>
      <c r="C5" s="3">
        <v>1</v>
      </c>
      <c r="D5" s="4">
        <v>38623</v>
      </c>
      <c r="E5" s="2"/>
      <c r="F5" s="2">
        <v>8.69</v>
      </c>
      <c r="G5" s="2"/>
      <c r="H5" s="2">
        <v>4.32</v>
      </c>
      <c r="I5" s="7"/>
      <c r="J5" s="7"/>
      <c r="K5" s="2"/>
      <c r="L5" s="2"/>
      <c r="M5" s="2" t="s">
        <v>127</v>
      </c>
      <c r="N5" s="22"/>
      <c r="O5" s="22"/>
      <c r="P5" s="22"/>
      <c r="S5" s="2"/>
    </row>
    <row r="6" spans="1:27" s="1" customFormat="1">
      <c r="A6" s="1">
        <v>4</v>
      </c>
      <c r="B6" s="3">
        <v>3</v>
      </c>
      <c r="C6" s="3">
        <v>1</v>
      </c>
      <c r="D6" s="4">
        <v>38624</v>
      </c>
      <c r="E6" s="2"/>
      <c r="F6" s="2">
        <v>8.5399999999999991</v>
      </c>
      <c r="G6" s="2"/>
      <c r="H6" s="2">
        <v>3.16</v>
      </c>
      <c r="I6" s="7"/>
      <c r="J6" s="7"/>
      <c r="K6" s="2">
        <v>0</v>
      </c>
      <c r="L6" s="2">
        <v>0.05</v>
      </c>
      <c r="M6" s="2" t="s">
        <v>127</v>
      </c>
      <c r="N6" s="22"/>
      <c r="O6" s="22"/>
      <c r="P6" s="22"/>
      <c r="S6" s="2"/>
    </row>
    <row r="7" spans="1:27" s="1" customFormat="1">
      <c r="A7" s="1">
        <v>5</v>
      </c>
      <c r="B7" s="3">
        <v>7</v>
      </c>
      <c r="C7" s="3">
        <v>1</v>
      </c>
      <c r="D7" s="4">
        <v>38628</v>
      </c>
      <c r="E7" s="2"/>
      <c r="F7" s="2"/>
      <c r="G7" s="2"/>
      <c r="H7" s="2"/>
      <c r="I7" s="7"/>
      <c r="J7" s="7"/>
      <c r="K7" s="2"/>
      <c r="L7" s="2"/>
      <c r="M7" s="2" t="s">
        <v>127</v>
      </c>
      <c r="N7" s="22"/>
      <c r="O7" s="22"/>
      <c r="P7" s="22"/>
      <c r="S7" s="2"/>
    </row>
    <row r="8" spans="1:27" s="1" customFormat="1">
      <c r="A8" s="1">
        <v>6</v>
      </c>
      <c r="B8" s="3">
        <v>15</v>
      </c>
      <c r="C8" s="3">
        <v>1</v>
      </c>
      <c r="D8" s="4">
        <v>38636</v>
      </c>
      <c r="E8" s="2"/>
      <c r="F8" s="2">
        <v>8.5500000000000007</v>
      </c>
      <c r="G8" s="2"/>
      <c r="H8" s="2"/>
      <c r="I8" s="7"/>
      <c r="J8" s="7"/>
      <c r="K8" s="2">
        <v>0</v>
      </c>
      <c r="L8" s="2">
        <v>0.06</v>
      </c>
      <c r="M8" s="2" t="s">
        <v>127</v>
      </c>
      <c r="N8" s="22"/>
      <c r="O8" s="22"/>
      <c r="P8" s="22"/>
      <c r="S8" s="2"/>
    </row>
    <row r="9" spans="1:27" s="1" customFormat="1">
      <c r="A9" s="1">
        <v>7</v>
      </c>
      <c r="B9" s="3">
        <v>16</v>
      </c>
      <c r="C9" s="3">
        <v>1</v>
      </c>
      <c r="D9" s="4">
        <v>38637</v>
      </c>
      <c r="E9" s="2"/>
      <c r="F9" s="2">
        <v>8.1</v>
      </c>
      <c r="G9" s="2"/>
      <c r="H9" s="2"/>
      <c r="I9" s="7"/>
      <c r="J9" s="7"/>
      <c r="K9" s="2">
        <v>0</v>
      </c>
      <c r="L9" s="2">
        <v>0.02</v>
      </c>
      <c r="M9" s="2" t="s">
        <v>127</v>
      </c>
      <c r="N9" s="22"/>
      <c r="O9" s="22"/>
      <c r="P9" s="22"/>
      <c r="S9" s="2"/>
    </row>
    <row r="10" spans="1:27" s="1" customFormat="1">
      <c r="A10" s="1">
        <v>8</v>
      </c>
      <c r="B10" s="3">
        <v>17</v>
      </c>
      <c r="C10" s="3">
        <v>1</v>
      </c>
      <c r="D10" s="4">
        <v>38638</v>
      </c>
      <c r="E10" s="2"/>
      <c r="F10" s="2"/>
      <c r="G10" s="2"/>
      <c r="H10" s="2"/>
      <c r="I10" s="7"/>
      <c r="J10" s="7"/>
      <c r="K10" s="2">
        <v>0</v>
      </c>
      <c r="L10" s="2">
        <v>0.03</v>
      </c>
      <c r="M10" s="2" t="s">
        <v>127</v>
      </c>
      <c r="N10" s="22"/>
      <c r="O10" s="22"/>
      <c r="P10" s="22"/>
      <c r="S10" s="2"/>
    </row>
    <row r="11" spans="1:27" s="1" customFormat="1">
      <c r="A11" s="1">
        <v>9</v>
      </c>
      <c r="B11" s="3">
        <v>21</v>
      </c>
      <c r="C11" s="3">
        <v>1</v>
      </c>
      <c r="D11" s="4">
        <v>38642</v>
      </c>
      <c r="E11" s="2"/>
      <c r="F11" s="2"/>
      <c r="G11" s="2"/>
      <c r="H11" s="2"/>
      <c r="I11" s="7"/>
      <c r="J11" s="7"/>
      <c r="K11" s="2">
        <v>0.03</v>
      </c>
      <c r="L11" s="2">
        <v>0.03</v>
      </c>
      <c r="M11" s="2" t="s">
        <v>127</v>
      </c>
      <c r="N11" s="22"/>
      <c r="O11" s="22"/>
      <c r="P11" s="22"/>
      <c r="S11" s="2"/>
    </row>
    <row r="12" spans="1:27" s="1" customFormat="1">
      <c r="A12" s="1">
        <v>10</v>
      </c>
      <c r="B12" s="3">
        <v>22</v>
      </c>
      <c r="C12" s="3">
        <v>1</v>
      </c>
      <c r="D12" s="4">
        <v>38643</v>
      </c>
      <c r="E12" s="2"/>
      <c r="F12" s="2"/>
      <c r="G12" s="2"/>
      <c r="H12" s="2"/>
      <c r="I12" s="7"/>
      <c r="J12" s="7"/>
      <c r="K12" s="2">
        <v>0</v>
      </c>
      <c r="L12" s="2">
        <v>7.0000000000000007E-2</v>
      </c>
      <c r="M12" s="2" t="s">
        <v>127</v>
      </c>
      <c r="N12" s="22"/>
      <c r="O12" s="22"/>
      <c r="P12" s="22"/>
      <c r="S12" s="2"/>
    </row>
    <row r="13" spans="1:27" s="1" customFormat="1">
      <c r="A13" s="1">
        <v>11</v>
      </c>
      <c r="B13" s="3">
        <v>23</v>
      </c>
      <c r="C13" s="3">
        <v>1</v>
      </c>
      <c r="D13" s="4">
        <v>38644</v>
      </c>
      <c r="E13" s="2">
        <v>7.96</v>
      </c>
      <c r="F13" s="2">
        <v>8.39</v>
      </c>
      <c r="G13" s="2">
        <v>4.87</v>
      </c>
      <c r="H13" s="2">
        <v>2.79</v>
      </c>
      <c r="I13" s="7"/>
      <c r="J13" s="7"/>
      <c r="K13" s="2">
        <v>0.04</v>
      </c>
      <c r="L13" s="2">
        <v>0.04</v>
      </c>
      <c r="M13" s="2" t="s">
        <v>127</v>
      </c>
      <c r="N13" s="22"/>
      <c r="O13" s="22"/>
      <c r="P13" s="22"/>
      <c r="S13" s="2"/>
    </row>
    <row r="14" spans="1:27" s="1" customFormat="1">
      <c r="A14" s="1">
        <v>12</v>
      </c>
      <c r="B14" s="3">
        <v>28</v>
      </c>
      <c r="C14" s="3">
        <v>1</v>
      </c>
      <c r="D14" s="4">
        <v>38649</v>
      </c>
      <c r="E14" s="2">
        <v>7.97</v>
      </c>
      <c r="F14" s="2">
        <v>8.18</v>
      </c>
      <c r="G14" s="2">
        <v>4.8499999999999996</v>
      </c>
      <c r="H14" s="2">
        <v>2.38</v>
      </c>
      <c r="I14" s="7"/>
      <c r="J14" s="7"/>
      <c r="K14" s="2">
        <v>0.01</v>
      </c>
      <c r="L14" s="2">
        <v>0.11</v>
      </c>
      <c r="M14" s="2" t="s">
        <v>127</v>
      </c>
      <c r="N14" s="22"/>
      <c r="O14" s="22"/>
      <c r="P14" s="22"/>
      <c r="S14" s="2"/>
    </row>
    <row r="15" spans="1:27" s="1" customFormat="1">
      <c r="A15" s="1">
        <v>13</v>
      </c>
      <c r="B15" s="3">
        <v>29</v>
      </c>
      <c r="C15" s="3">
        <v>1</v>
      </c>
      <c r="D15" s="4">
        <v>38650</v>
      </c>
      <c r="E15" s="2">
        <v>7.88</v>
      </c>
      <c r="F15" s="2">
        <v>7.84</v>
      </c>
      <c r="G15" s="2">
        <v>4.95</v>
      </c>
      <c r="H15" s="2">
        <v>2.74</v>
      </c>
      <c r="I15" s="7"/>
      <c r="J15" s="7"/>
      <c r="K15" s="2">
        <v>0</v>
      </c>
      <c r="L15" s="2">
        <v>0.04</v>
      </c>
      <c r="M15" s="2" t="s">
        <v>127</v>
      </c>
      <c r="N15" s="22"/>
      <c r="O15" s="22"/>
      <c r="P15" s="22"/>
      <c r="S15" s="2"/>
    </row>
    <row r="16" spans="1:27" s="1" customFormat="1">
      <c r="A16" s="1">
        <v>14</v>
      </c>
      <c r="B16" s="3">
        <v>30</v>
      </c>
      <c r="C16" s="3">
        <v>1</v>
      </c>
      <c r="D16" s="4">
        <v>38651</v>
      </c>
      <c r="E16" s="2">
        <v>7.97</v>
      </c>
      <c r="F16" s="2">
        <v>7.99</v>
      </c>
      <c r="G16" s="2">
        <v>4.97</v>
      </c>
      <c r="H16" s="2">
        <v>3.47</v>
      </c>
      <c r="I16" s="7"/>
      <c r="J16" s="7"/>
      <c r="K16" s="2">
        <v>0</v>
      </c>
      <c r="L16" s="2">
        <v>0.03</v>
      </c>
      <c r="M16" s="2" t="s">
        <v>127</v>
      </c>
      <c r="N16" s="22"/>
      <c r="O16" s="22"/>
      <c r="P16" s="22"/>
      <c r="S16" s="2"/>
    </row>
    <row r="17" spans="1:21" s="1" customFormat="1">
      <c r="A17" s="1">
        <v>15</v>
      </c>
      <c r="B17" s="3">
        <v>31</v>
      </c>
      <c r="C17" s="3">
        <v>1</v>
      </c>
      <c r="D17" s="4">
        <v>38652</v>
      </c>
      <c r="E17" s="2">
        <v>7.9</v>
      </c>
      <c r="F17" s="2">
        <v>8.23</v>
      </c>
      <c r="G17" s="2">
        <v>6.04</v>
      </c>
      <c r="H17" s="2">
        <v>3.32</v>
      </c>
      <c r="I17" s="7"/>
      <c r="J17" s="7"/>
      <c r="K17" s="2">
        <v>0</v>
      </c>
      <c r="L17" s="2">
        <v>0.03</v>
      </c>
      <c r="M17" s="2" t="s">
        <v>127</v>
      </c>
      <c r="N17" s="22"/>
      <c r="O17" s="22"/>
      <c r="P17" s="22"/>
      <c r="S17" s="2"/>
    </row>
    <row r="18" spans="1:21" s="1" customFormat="1">
      <c r="A18" s="1">
        <v>16</v>
      </c>
      <c r="B18" s="3">
        <v>35</v>
      </c>
      <c r="C18" s="3">
        <v>1</v>
      </c>
      <c r="D18" s="4">
        <v>38656</v>
      </c>
      <c r="E18" s="2">
        <v>8.02</v>
      </c>
      <c r="F18" s="2"/>
      <c r="G18" s="2">
        <v>5</v>
      </c>
      <c r="H18" s="2"/>
      <c r="I18" s="7"/>
      <c r="J18" s="7"/>
      <c r="K18" s="2"/>
      <c r="L18" s="2"/>
      <c r="M18" s="2" t="s">
        <v>127</v>
      </c>
      <c r="N18" s="22"/>
      <c r="O18" s="22"/>
      <c r="P18" s="22"/>
      <c r="S18" s="2"/>
    </row>
    <row r="19" spans="1:21" s="1" customFormat="1">
      <c r="A19" s="1">
        <v>17</v>
      </c>
      <c r="B19" s="3">
        <v>36</v>
      </c>
      <c r="C19" s="3">
        <v>1</v>
      </c>
      <c r="D19" s="4">
        <v>38657</v>
      </c>
      <c r="E19" s="2">
        <v>8.0299999999999994</v>
      </c>
      <c r="F19" s="2"/>
      <c r="G19" s="2">
        <v>5.31</v>
      </c>
      <c r="H19" s="2"/>
      <c r="I19" s="7"/>
      <c r="J19" s="7"/>
      <c r="K19" s="2"/>
      <c r="L19" s="2"/>
      <c r="M19" s="2" t="s">
        <v>127</v>
      </c>
      <c r="N19" s="22"/>
      <c r="O19" s="22"/>
      <c r="P19" s="22"/>
      <c r="S19" s="2"/>
    </row>
    <row r="20" spans="1:21" s="1" customFormat="1">
      <c r="A20" s="1">
        <v>18</v>
      </c>
      <c r="B20" s="3">
        <v>37</v>
      </c>
      <c r="C20" s="3">
        <v>1</v>
      </c>
      <c r="D20" s="4">
        <v>38658</v>
      </c>
      <c r="E20" s="2">
        <v>7.94</v>
      </c>
      <c r="F20" s="2">
        <v>8.83</v>
      </c>
      <c r="G20" s="2">
        <v>5.25</v>
      </c>
      <c r="H20" s="2">
        <v>1.75</v>
      </c>
      <c r="I20" s="7"/>
      <c r="J20" s="7"/>
      <c r="K20" s="2">
        <v>0.02</v>
      </c>
      <c r="L20" s="2">
        <v>1.38</v>
      </c>
      <c r="M20" s="2" t="s">
        <v>127</v>
      </c>
      <c r="N20" s="22"/>
      <c r="O20" s="22"/>
      <c r="P20" s="22"/>
      <c r="S20" s="2"/>
    </row>
    <row r="21" spans="1:21" s="1" customFormat="1">
      <c r="A21" s="1">
        <v>19</v>
      </c>
      <c r="B21" s="3">
        <v>44</v>
      </c>
      <c r="C21" s="3">
        <v>1</v>
      </c>
      <c r="D21" s="4">
        <v>38665</v>
      </c>
      <c r="E21" s="2">
        <v>8.02</v>
      </c>
      <c r="F21" s="2">
        <v>9.1999999999999993</v>
      </c>
      <c r="G21" s="2">
        <v>11.22</v>
      </c>
      <c r="H21" s="2">
        <v>2.38</v>
      </c>
      <c r="I21" s="7"/>
      <c r="J21" s="7"/>
      <c r="K21" s="2">
        <v>0.04</v>
      </c>
      <c r="L21" s="2">
        <v>0.54</v>
      </c>
      <c r="M21" s="2" t="s">
        <v>127</v>
      </c>
      <c r="N21" s="22"/>
      <c r="O21" s="22"/>
      <c r="P21" s="22"/>
      <c r="S21" s="2"/>
    </row>
    <row r="22" spans="1:21" s="1" customFormat="1">
      <c r="A22" s="1">
        <v>20</v>
      </c>
      <c r="B22" s="3">
        <v>77</v>
      </c>
      <c r="C22" s="3">
        <v>1</v>
      </c>
      <c r="D22" s="5">
        <v>38698</v>
      </c>
      <c r="E22" s="2"/>
      <c r="F22" s="2">
        <v>9.01</v>
      </c>
      <c r="G22" s="2"/>
      <c r="H22" s="2">
        <v>2.31</v>
      </c>
      <c r="I22" s="7"/>
      <c r="J22" s="7">
        <v>23</v>
      </c>
      <c r="K22" s="2">
        <v>0.09</v>
      </c>
      <c r="L22" s="2">
        <v>1.1499999999999999</v>
      </c>
      <c r="M22" s="2" t="s">
        <v>127</v>
      </c>
      <c r="N22" s="22"/>
      <c r="O22" s="22"/>
      <c r="P22" s="22"/>
      <c r="S22" s="2"/>
    </row>
    <row r="23" spans="1:21" s="1" customFormat="1">
      <c r="A23" s="1">
        <v>21</v>
      </c>
      <c r="B23" s="3">
        <v>78</v>
      </c>
      <c r="C23" s="3">
        <v>1</v>
      </c>
      <c r="D23" s="4">
        <v>38699</v>
      </c>
      <c r="E23" s="2">
        <v>8.0299999999999994</v>
      </c>
      <c r="F23" s="2">
        <v>9.01</v>
      </c>
      <c r="G23" s="2">
        <v>8.11</v>
      </c>
      <c r="H23" s="2">
        <v>2.75</v>
      </c>
      <c r="I23" s="7">
        <v>22.9</v>
      </c>
      <c r="J23" s="7">
        <v>23</v>
      </c>
      <c r="K23" s="2">
        <v>0.08</v>
      </c>
      <c r="L23" s="2">
        <v>2.33</v>
      </c>
      <c r="M23" s="2" t="s">
        <v>127</v>
      </c>
      <c r="N23" s="22"/>
      <c r="O23" s="22"/>
      <c r="P23" s="22"/>
      <c r="S23" s="2"/>
    </row>
    <row r="24" spans="1:21" s="1" customFormat="1">
      <c r="A24" s="1">
        <v>22</v>
      </c>
      <c r="B24" s="3">
        <v>79</v>
      </c>
      <c r="C24" s="3">
        <v>1</v>
      </c>
      <c r="D24" s="4">
        <v>38700</v>
      </c>
      <c r="E24" s="2">
        <v>8.36</v>
      </c>
      <c r="F24" s="2">
        <v>9.0399999999999991</v>
      </c>
      <c r="G24" s="2">
        <v>7.62</v>
      </c>
      <c r="H24" s="2">
        <v>2.85</v>
      </c>
      <c r="I24" s="7">
        <v>22.2</v>
      </c>
      <c r="J24" s="7">
        <v>23.2</v>
      </c>
      <c r="K24" s="2">
        <v>0.01</v>
      </c>
      <c r="L24" s="2">
        <v>0.56999999999999995</v>
      </c>
      <c r="M24" s="2" t="s">
        <v>127</v>
      </c>
      <c r="N24" s="22"/>
      <c r="O24" s="22"/>
      <c r="P24" s="22"/>
      <c r="S24" s="2"/>
    </row>
    <row r="25" spans="1:21" s="1" customFormat="1">
      <c r="A25" s="1">
        <v>23</v>
      </c>
      <c r="B25" s="3">
        <v>80</v>
      </c>
      <c r="C25" s="3">
        <v>1</v>
      </c>
      <c r="D25" s="4">
        <v>38701</v>
      </c>
      <c r="E25" s="2">
        <v>8.31</v>
      </c>
      <c r="F25" s="2">
        <v>9.2899999999999991</v>
      </c>
      <c r="G25" s="2">
        <v>7.91</v>
      </c>
      <c r="H25" s="2">
        <v>3.24</v>
      </c>
      <c r="I25" s="7">
        <v>22.2</v>
      </c>
      <c r="J25" s="7">
        <v>22.2</v>
      </c>
      <c r="K25" s="2">
        <v>0.06</v>
      </c>
      <c r="L25" s="2">
        <v>1.5</v>
      </c>
      <c r="M25" s="2" t="s">
        <v>127</v>
      </c>
      <c r="N25" s="22"/>
      <c r="O25" s="22"/>
      <c r="P25" s="22"/>
      <c r="S25" s="2"/>
    </row>
    <row r="26" spans="1:21" s="1" customFormat="1">
      <c r="A26" s="1">
        <v>24</v>
      </c>
      <c r="B26" s="3">
        <v>84</v>
      </c>
      <c r="C26" s="3">
        <v>1</v>
      </c>
      <c r="D26" s="4">
        <v>38705</v>
      </c>
      <c r="E26" s="2">
        <v>8.3000000000000007</v>
      </c>
      <c r="F26" s="2">
        <v>9.2200000000000006</v>
      </c>
      <c r="G26" s="2">
        <v>7.75</v>
      </c>
      <c r="H26" s="2">
        <v>1.35</v>
      </c>
      <c r="I26" s="7">
        <v>21.9</v>
      </c>
      <c r="J26" s="7">
        <v>23.1</v>
      </c>
      <c r="K26" s="2">
        <v>0.06</v>
      </c>
      <c r="L26" s="2">
        <v>1</v>
      </c>
      <c r="M26" s="2" t="s">
        <v>127</v>
      </c>
      <c r="N26" s="22"/>
      <c r="O26" s="22"/>
      <c r="P26" s="22"/>
      <c r="S26" s="2"/>
    </row>
    <row r="27" spans="1:21" s="1" customFormat="1">
      <c r="A27" s="1">
        <v>25</v>
      </c>
      <c r="B27" s="3">
        <v>85</v>
      </c>
      <c r="C27" s="3">
        <v>1</v>
      </c>
      <c r="D27" s="4">
        <v>38706</v>
      </c>
      <c r="E27" s="2">
        <v>8.39</v>
      </c>
      <c r="F27" s="2">
        <v>9.26</v>
      </c>
      <c r="G27" s="2">
        <v>7.97</v>
      </c>
      <c r="H27" s="2">
        <v>1.29</v>
      </c>
      <c r="I27" s="7">
        <v>22.3</v>
      </c>
      <c r="J27" s="7">
        <v>22.9</v>
      </c>
      <c r="K27" s="2">
        <v>0.03</v>
      </c>
      <c r="L27" s="2">
        <v>0.79</v>
      </c>
      <c r="M27" s="2" t="s">
        <v>127</v>
      </c>
      <c r="N27" s="22"/>
      <c r="O27" s="22"/>
      <c r="P27" s="22"/>
      <c r="S27" s="2"/>
    </row>
    <row r="28" spans="1:21" s="1" customFormat="1">
      <c r="A28" s="1">
        <v>26</v>
      </c>
      <c r="B28" s="3">
        <v>86</v>
      </c>
      <c r="C28" s="3">
        <v>1</v>
      </c>
      <c r="D28" s="4">
        <v>38707</v>
      </c>
      <c r="E28" s="2">
        <v>8.3000000000000007</v>
      </c>
      <c r="F28" s="2">
        <v>9.27</v>
      </c>
      <c r="G28" s="2">
        <v>7.67</v>
      </c>
      <c r="H28" s="2">
        <v>1.24</v>
      </c>
      <c r="I28" s="7">
        <v>22.1</v>
      </c>
      <c r="J28" s="7">
        <v>22.9</v>
      </c>
      <c r="K28" s="2">
        <v>0.03</v>
      </c>
      <c r="L28" s="2">
        <v>0.77</v>
      </c>
      <c r="M28" s="2" t="s">
        <v>127</v>
      </c>
      <c r="N28" s="22"/>
      <c r="O28" s="22"/>
      <c r="P28" s="22"/>
      <c r="S28" s="2"/>
    </row>
    <row r="29" spans="1:21" s="1" customFormat="1">
      <c r="A29" s="1">
        <v>27</v>
      </c>
      <c r="B29" s="3">
        <v>87</v>
      </c>
      <c r="C29" s="3">
        <v>1</v>
      </c>
      <c r="D29" s="4">
        <v>38708</v>
      </c>
      <c r="E29" s="2">
        <v>8.3000000000000007</v>
      </c>
      <c r="F29" s="2">
        <v>9.0299999999999994</v>
      </c>
      <c r="G29" s="2">
        <v>7.87</v>
      </c>
      <c r="H29" s="2">
        <v>1.35</v>
      </c>
      <c r="I29" s="7">
        <v>22.2</v>
      </c>
      <c r="J29" s="7">
        <v>22.8</v>
      </c>
      <c r="K29" s="2">
        <v>0.03</v>
      </c>
      <c r="L29" s="2">
        <v>0.63</v>
      </c>
      <c r="M29" s="2" t="s">
        <v>127</v>
      </c>
      <c r="N29" s="22"/>
      <c r="O29" s="22"/>
      <c r="P29" s="22"/>
      <c r="S29" s="2"/>
    </row>
    <row r="30" spans="1:21" s="1" customFormat="1">
      <c r="A30" s="1">
        <v>28</v>
      </c>
      <c r="B30" s="3">
        <v>100</v>
      </c>
      <c r="C30" s="3">
        <v>1</v>
      </c>
      <c r="D30" s="4">
        <v>38721</v>
      </c>
      <c r="E30" s="2">
        <v>7.87</v>
      </c>
      <c r="F30" s="2">
        <v>8.8699999999999992</v>
      </c>
      <c r="G30" s="2">
        <v>7.36</v>
      </c>
      <c r="H30" s="2">
        <v>2.0299999999999998</v>
      </c>
      <c r="I30" s="7">
        <v>21.7</v>
      </c>
      <c r="J30" s="7">
        <v>23.1</v>
      </c>
      <c r="K30" s="2">
        <v>0.06</v>
      </c>
      <c r="L30" s="2">
        <v>0.78</v>
      </c>
      <c r="M30" s="2" t="s">
        <v>127</v>
      </c>
      <c r="N30" s="22"/>
      <c r="O30" s="22"/>
      <c r="P30" s="22"/>
    </row>
    <row r="31" spans="1:21" s="1" customFormat="1">
      <c r="A31" s="1">
        <v>29</v>
      </c>
      <c r="B31" s="3">
        <v>101</v>
      </c>
      <c r="C31" s="3">
        <v>1</v>
      </c>
      <c r="D31" s="4">
        <v>38722</v>
      </c>
      <c r="E31" s="2">
        <v>8.3000000000000007</v>
      </c>
      <c r="F31" s="2">
        <v>9.18</v>
      </c>
      <c r="G31" s="2">
        <v>8.1300000000000008</v>
      </c>
      <c r="H31" s="2">
        <v>2.16</v>
      </c>
      <c r="I31" s="7">
        <v>21.9</v>
      </c>
      <c r="J31" s="7">
        <v>23.2</v>
      </c>
      <c r="K31" s="2">
        <v>0.05</v>
      </c>
      <c r="L31" s="2">
        <v>0.77</v>
      </c>
      <c r="M31" s="2" t="s">
        <v>127</v>
      </c>
      <c r="N31" s="22"/>
      <c r="O31" s="22"/>
      <c r="P31" s="22"/>
      <c r="S31" s="26"/>
      <c r="T31" s="2"/>
      <c r="U31" s="2"/>
    </row>
    <row r="32" spans="1:21" s="1" customFormat="1">
      <c r="A32" s="1">
        <v>30</v>
      </c>
      <c r="B32" s="3">
        <v>105</v>
      </c>
      <c r="C32" s="3">
        <v>1</v>
      </c>
      <c r="D32" s="4">
        <v>38726</v>
      </c>
      <c r="E32" s="2">
        <v>8.18</v>
      </c>
      <c r="F32" s="2">
        <v>9.1</v>
      </c>
      <c r="G32" s="2">
        <v>5.0999999999999996</v>
      </c>
      <c r="H32" s="2">
        <v>3.03</v>
      </c>
      <c r="I32" s="7">
        <v>22.7</v>
      </c>
      <c r="J32" s="7">
        <v>23.8</v>
      </c>
      <c r="K32" s="2">
        <v>0.03</v>
      </c>
      <c r="L32" s="2">
        <v>0.39</v>
      </c>
      <c r="M32" s="2" t="s">
        <v>127</v>
      </c>
      <c r="N32" s="22"/>
      <c r="O32" s="22"/>
      <c r="P32" s="22"/>
      <c r="S32" s="26"/>
      <c r="T32" s="27"/>
      <c r="U32" s="27"/>
    </row>
    <row r="33" spans="1:21" s="1" customFormat="1">
      <c r="A33" s="1">
        <v>31</v>
      </c>
      <c r="B33" s="3">
        <v>106</v>
      </c>
      <c r="C33" s="3">
        <v>1</v>
      </c>
      <c r="D33" s="4">
        <v>38727</v>
      </c>
      <c r="E33" s="2">
        <v>8.0500000000000007</v>
      </c>
      <c r="F33" s="2">
        <v>9.3800000000000008</v>
      </c>
      <c r="G33" s="2">
        <v>6.02</v>
      </c>
      <c r="H33" s="2">
        <v>3.25</v>
      </c>
      <c r="I33" s="7">
        <v>23.2</v>
      </c>
      <c r="J33" s="7">
        <v>23.8</v>
      </c>
      <c r="K33" s="2">
        <v>0.05</v>
      </c>
      <c r="L33" s="2">
        <v>0.63</v>
      </c>
      <c r="M33" s="2" t="s">
        <v>127</v>
      </c>
      <c r="N33" s="22"/>
      <c r="O33" s="22"/>
      <c r="P33" s="22"/>
      <c r="S33" s="26"/>
      <c r="T33" s="3"/>
      <c r="U33" s="3"/>
    </row>
    <row r="34" spans="1:21" s="1" customFormat="1">
      <c r="A34" s="1">
        <v>32</v>
      </c>
      <c r="B34" s="3">
        <v>107</v>
      </c>
      <c r="C34" s="3">
        <v>1</v>
      </c>
      <c r="D34" s="4">
        <v>38728</v>
      </c>
      <c r="E34" s="2">
        <v>8.24</v>
      </c>
      <c r="F34" s="2">
        <v>9.26</v>
      </c>
      <c r="G34" s="2">
        <v>6.84</v>
      </c>
      <c r="H34" s="2">
        <v>3.14</v>
      </c>
      <c r="I34" s="7">
        <v>21.3</v>
      </c>
      <c r="J34" s="7">
        <v>23.4</v>
      </c>
      <c r="K34" s="2">
        <v>0.05</v>
      </c>
      <c r="L34" s="2">
        <v>0.75</v>
      </c>
      <c r="M34" s="2" t="s">
        <v>127</v>
      </c>
      <c r="N34" s="22"/>
      <c r="O34" s="22"/>
      <c r="P34" s="22"/>
      <c r="S34" s="8"/>
    </row>
    <row r="35" spans="1:21" s="1" customFormat="1">
      <c r="A35" s="1">
        <v>33</v>
      </c>
      <c r="B35" s="3">
        <v>108</v>
      </c>
      <c r="C35" s="3">
        <v>1</v>
      </c>
      <c r="D35" s="4">
        <v>38729</v>
      </c>
      <c r="E35" s="2">
        <v>8.26</v>
      </c>
      <c r="F35" s="2">
        <v>9.4</v>
      </c>
      <c r="G35" s="2">
        <v>6.64</v>
      </c>
      <c r="H35" s="2">
        <v>2.92</v>
      </c>
      <c r="I35" s="7">
        <v>22.2</v>
      </c>
      <c r="J35" s="7">
        <v>23.5</v>
      </c>
      <c r="K35" s="2">
        <v>0</v>
      </c>
      <c r="L35" s="2">
        <v>0.67</v>
      </c>
      <c r="M35" s="2" t="s">
        <v>127</v>
      </c>
      <c r="N35" s="22"/>
      <c r="O35" s="22"/>
      <c r="P35" s="22"/>
      <c r="S35" s="8"/>
    </row>
    <row r="36" spans="1:21" s="1" customFormat="1">
      <c r="A36" s="1">
        <v>34</v>
      </c>
      <c r="B36" s="3">
        <v>113</v>
      </c>
      <c r="C36" s="3">
        <v>1</v>
      </c>
      <c r="D36" s="4">
        <v>38734</v>
      </c>
      <c r="E36" s="2">
        <v>3.37</v>
      </c>
      <c r="F36" s="2">
        <v>9.44</v>
      </c>
      <c r="G36" s="2">
        <v>6.55</v>
      </c>
      <c r="H36" s="2">
        <v>2.78</v>
      </c>
      <c r="I36" s="7">
        <v>20.7</v>
      </c>
      <c r="J36" s="7">
        <v>2.2999999999999998</v>
      </c>
      <c r="K36" s="2">
        <v>0.06</v>
      </c>
      <c r="L36" s="2">
        <v>0.41</v>
      </c>
      <c r="M36" s="2" t="s">
        <v>127</v>
      </c>
      <c r="N36" s="22"/>
      <c r="O36" s="22"/>
      <c r="P36" s="22"/>
      <c r="S36" s="2"/>
    </row>
    <row r="37" spans="1:21" s="1" customFormat="1">
      <c r="A37" s="1">
        <v>35</v>
      </c>
      <c r="B37" s="3">
        <v>114</v>
      </c>
      <c r="C37" s="3">
        <v>1</v>
      </c>
      <c r="D37" s="4">
        <v>38735</v>
      </c>
      <c r="E37" s="2">
        <v>8.51</v>
      </c>
      <c r="F37" s="2">
        <v>9.1999999999999993</v>
      </c>
      <c r="G37" s="2">
        <v>7.05</v>
      </c>
      <c r="H37" s="2">
        <v>3.22</v>
      </c>
      <c r="I37" s="7">
        <v>21.6</v>
      </c>
      <c r="J37" s="7">
        <v>22.8</v>
      </c>
      <c r="K37" s="2">
        <v>0.04</v>
      </c>
      <c r="L37" s="2">
        <v>0.47</v>
      </c>
      <c r="M37" s="2" t="s">
        <v>127</v>
      </c>
      <c r="N37" s="22"/>
      <c r="O37" s="22"/>
      <c r="P37" s="22"/>
      <c r="S37" s="8"/>
    </row>
    <row r="38" spans="1:21" s="1" customFormat="1">
      <c r="A38" s="1">
        <v>36</v>
      </c>
      <c r="B38" s="3">
        <v>115</v>
      </c>
      <c r="C38" s="3">
        <v>1</v>
      </c>
      <c r="D38" s="4">
        <v>38736</v>
      </c>
      <c r="E38" s="2">
        <v>8.32</v>
      </c>
      <c r="F38" s="2">
        <v>9.49</v>
      </c>
      <c r="G38" s="2">
        <v>6.7</v>
      </c>
      <c r="H38" s="2">
        <v>2.7</v>
      </c>
      <c r="I38" s="7">
        <v>21.2</v>
      </c>
      <c r="J38" s="7">
        <v>22.6</v>
      </c>
      <c r="K38" s="2">
        <v>0.03</v>
      </c>
      <c r="L38" s="2">
        <v>0.7</v>
      </c>
      <c r="M38" s="2" t="s">
        <v>127</v>
      </c>
      <c r="N38" s="22"/>
      <c r="O38" s="22"/>
      <c r="P38" s="22"/>
      <c r="S38" s="2"/>
    </row>
    <row r="39" spans="1:21" s="1" customFormat="1">
      <c r="A39" s="1">
        <v>37</v>
      </c>
      <c r="B39" s="3">
        <v>119</v>
      </c>
      <c r="C39" s="3">
        <v>1</v>
      </c>
      <c r="D39" s="4">
        <v>38740</v>
      </c>
      <c r="E39" s="2">
        <v>8.31</v>
      </c>
      <c r="F39" s="2">
        <v>9.35</v>
      </c>
      <c r="G39" s="2">
        <v>6.24</v>
      </c>
      <c r="H39" s="2">
        <v>2.78</v>
      </c>
      <c r="I39" s="7">
        <v>21.2</v>
      </c>
      <c r="J39" s="7">
        <v>23.5</v>
      </c>
      <c r="K39" s="2">
        <v>0.02</v>
      </c>
      <c r="L39" s="2">
        <v>0.82</v>
      </c>
      <c r="M39" s="2" t="s">
        <v>127</v>
      </c>
      <c r="N39" s="22"/>
      <c r="O39" s="22"/>
      <c r="P39" s="22"/>
      <c r="S39" s="2"/>
    </row>
    <row r="40" spans="1:21" s="1" customFormat="1">
      <c r="A40" s="1">
        <v>38</v>
      </c>
      <c r="B40" s="3">
        <v>120</v>
      </c>
      <c r="C40" s="3">
        <v>1</v>
      </c>
      <c r="D40" s="4">
        <v>38741</v>
      </c>
      <c r="E40" s="2">
        <v>8.4</v>
      </c>
      <c r="F40" s="2">
        <v>9.4600000000000009</v>
      </c>
      <c r="G40" s="2">
        <v>6.28</v>
      </c>
      <c r="H40" s="2">
        <v>2.74</v>
      </c>
      <c r="I40" s="7">
        <v>21.2</v>
      </c>
      <c r="J40" s="7">
        <v>23</v>
      </c>
      <c r="K40" s="2">
        <v>0.04</v>
      </c>
      <c r="L40" s="2">
        <v>0.53</v>
      </c>
      <c r="M40" s="2" t="s">
        <v>127</v>
      </c>
      <c r="N40" s="22"/>
      <c r="O40" s="22"/>
      <c r="P40" s="22"/>
      <c r="S40" s="2"/>
    </row>
    <row r="41" spans="1:21" s="1" customFormat="1">
      <c r="A41" s="1">
        <v>39</v>
      </c>
      <c r="B41" s="3">
        <v>121</v>
      </c>
      <c r="C41" s="3">
        <v>1</v>
      </c>
      <c r="D41" s="4">
        <v>38742</v>
      </c>
      <c r="E41" s="2">
        <v>8.44</v>
      </c>
      <c r="F41" s="2">
        <v>9.48</v>
      </c>
      <c r="G41" s="2">
        <v>6.55</v>
      </c>
      <c r="H41" s="2">
        <v>4.2699999999999996</v>
      </c>
      <c r="I41" s="7">
        <v>21.2</v>
      </c>
      <c r="J41" s="7">
        <v>23.6</v>
      </c>
      <c r="K41" s="2">
        <v>0.03</v>
      </c>
      <c r="L41" s="2">
        <v>0.4</v>
      </c>
      <c r="M41" s="2" t="s">
        <v>127</v>
      </c>
      <c r="N41" s="22"/>
      <c r="O41" s="22"/>
      <c r="P41" s="22"/>
      <c r="S41" s="2"/>
    </row>
    <row r="42" spans="1:21" s="1" customFormat="1">
      <c r="A42" s="1">
        <v>40</v>
      </c>
      <c r="B42" s="3">
        <v>122</v>
      </c>
      <c r="C42" s="3">
        <v>1</v>
      </c>
      <c r="D42" s="4">
        <v>38743</v>
      </c>
      <c r="E42" s="2">
        <v>8.26</v>
      </c>
      <c r="F42" s="2">
        <v>9.4600000000000009</v>
      </c>
      <c r="G42" s="2">
        <v>5.5</v>
      </c>
      <c r="H42" s="2">
        <v>3.12</v>
      </c>
      <c r="I42" s="7">
        <v>21.7</v>
      </c>
      <c r="J42" s="7">
        <v>23.7</v>
      </c>
      <c r="K42" s="2">
        <v>0.03</v>
      </c>
      <c r="L42" s="2">
        <v>0.51</v>
      </c>
      <c r="M42" s="2" t="s">
        <v>127</v>
      </c>
      <c r="N42" s="22"/>
      <c r="O42" s="22"/>
      <c r="P42" s="22"/>
      <c r="S42" s="2"/>
    </row>
    <row r="43" spans="1:21" s="1" customFormat="1">
      <c r="A43" s="1">
        <v>41</v>
      </c>
      <c r="B43" s="3">
        <v>191</v>
      </c>
      <c r="C43" s="3">
        <v>1</v>
      </c>
      <c r="D43" s="4">
        <v>38812</v>
      </c>
      <c r="E43" s="2">
        <v>8.36</v>
      </c>
      <c r="F43" s="2">
        <v>9.3000000000000007</v>
      </c>
      <c r="G43" s="2">
        <v>9.57</v>
      </c>
      <c r="H43" s="2">
        <v>8.5299999999999994</v>
      </c>
      <c r="I43" s="7">
        <v>23.4</v>
      </c>
      <c r="J43" s="7">
        <v>20</v>
      </c>
      <c r="K43" s="2">
        <v>0.08</v>
      </c>
      <c r="L43" s="2">
        <v>1.2</v>
      </c>
      <c r="M43" s="2" t="s">
        <v>127</v>
      </c>
      <c r="N43" s="22"/>
      <c r="O43" s="22"/>
      <c r="P43" s="22">
        <v>-0.09</v>
      </c>
      <c r="S43" s="2"/>
    </row>
    <row r="44" spans="1:21" s="1" customFormat="1">
      <c r="A44" s="1">
        <v>42</v>
      </c>
      <c r="B44" s="3">
        <v>192</v>
      </c>
      <c r="C44" s="3">
        <v>1</v>
      </c>
      <c r="D44" s="4">
        <v>38813</v>
      </c>
      <c r="E44" s="2">
        <v>8.35</v>
      </c>
      <c r="F44" s="2">
        <v>9.25</v>
      </c>
      <c r="G44" s="2">
        <v>8.1999999999999993</v>
      </c>
      <c r="H44" s="2"/>
      <c r="I44" s="7">
        <v>22.6</v>
      </c>
      <c r="J44" s="7">
        <v>23.9</v>
      </c>
      <c r="K44" s="2">
        <v>0.03</v>
      </c>
      <c r="L44" s="2">
        <v>0.75</v>
      </c>
      <c r="M44" s="2" t="s">
        <v>127</v>
      </c>
      <c r="N44" s="22"/>
      <c r="O44" s="22"/>
      <c r="P44" s="22"/>
      <c r="S44" s="2"/>
    </row>
    <row r="45" spans="1:21" s="1" customFormat="1">
      <c r="A45" s="1">
        <v>43</v>
      </c>
      <c r="B45" s="3">
        <v>196</v>
      </c>
      <c r="C45" s="3">
        <v>1</v>
      </c>
      <c r="D45" s="4">
        <v>38817</v>
      </c>
      <c r="E45" s="2">
        <v>8.32</v>
      </c>
      <c r="F45" s="2">
        <v>9.18</v>
      </c>
      <c r="G45" s="2"/>
      <c r="H45" s="2">
        <v>4.6100000000000003</v>
      </c>
      <c r="I45" s="7">
        <v>23.8</v>
      </c>
      <c r="J45" s="7">
        <v>22.6</v>
      </c>
      <c r="K45" s="2">
        <v>0.04</v>
      </c>
      <c r="L45" s="2">
        <v>0.73</v>
      </c>
      <c r="M45" s="2" t="s">
        <v>127</v>
      </c>
      <c r="N45" s="22"/>
      <c r="O45" s="22"/>
      <c r="P45" s="22"/>
      <c r="S45" s="2"/>
    </row>
    <row r="46" spans="1:21" s="1" customFormat="1">
      <c r="A46" s="1">
        <v>44</v>
      </c>
      <c r="B46" s="3">
        <v>197</v>
      </c>
      <c r="C46" s="3">
        <v>1</v>
      </c>
      <c r="D46" s="5">
        <v>38818</v>
      </c>
      <c r="E46" s="2">
        <v>8.25</v>
      </c>
      <c r="F46" s="2">
        <v>9.24</v>
      </c>
      <c r="G46" s="2">
        <v>8.24</v>
      </c>
      <c r="H46" s="2">
        <v>3.52</v>
      </c>
      <c r="I46" s="7">
        <v>22.7</v>
      </c>
      <c r="J46" s="7">
        <v>23.6</v>
      </c>
      <c r="K46" s="2">
        <v>0.03</v>
      </c>
      <c r="L46" s="2">
        <v>0.49</v>
      </c>
      <c r="M46" s="2" t="s">
        <v>127</v>
      </c>
      <c r="N46" s="22"/>
      <c r="O46" s="22"/>
      <c r="P46" s="22"/>
      <c r="S46" s="2"/>
    </row>
    <row r="47" spans="1:21" s="1" customFormat="1">
      <c r="A47" s="1">
        <v>45</v>
      </c>
      <c r="B47" s="3">
        <v>198</v>
      </c>
      <c r="C47" s="3">
        <v>1</v>
      </c>
      <c r="D47" s="4">
        <v>38819</v>
      </c>
      <c r="E47" s="2">
        <v>8.32</v>
      </c>
      <c r="F47" s="2">
        <v>9.24</v>
      </c>
      <c r="G47" s="2">
        <v>7.8</v>
      </c>
      <c r="H47" s="2">
        <v>4.54</v>
      </c>
      <c r="I47" s="7">
        <v>23.4</v>
      </c>
      <c r="J47" s="7">
        <v>22.7</v>
      </c>
      <c r="K47" s="2">
        <v>0.06</v>
      </c>
      <c r="L47" s="2">
        <v>0.37</v>
      </c>
      <c r="M47" s="2" t="s">
        <v>127</v>
      </c>
      <c r="N47" s="22"/>
      <c r="O47" s="22"/>
      <c r="P47" s="22">
        <v>-0.09</v>
      </c>
      <c r="S47" s="2"/>
    </row>
    <row r="48" spans="1:21" s="1" customFormat="1">
      <c r="A48" s="1">
        <v>46</v>
      </c>
      <c r="B48" s="3">
        <v>199</v>
      </c>
      <c r="C48" s="3">
        <v>1</v>
      </c>
      <c r="D48" s="4">
        <v>38820</v>
      </c>
      <c r="E48" s="2">
        <v>8.24</v>
      </c>
      <c r="F48" s="2">
        <v>9.23</v>
      </c>
      <c r="G48" s="2">
        <v>8.27</v>
      </c>
      <c r="H48" s="2">
        <v>4.12</v>
      </c>
      <c r="I48" s="7">
        <v>24.1</v>
      </c>
      <c r="J48" s="7">
        <v>22.3</v>
      </c>
      <c r="K48" s="2">
        <v>0.01</v>
      </c>
      <c r="L48" s="2">
        <v>0.39</v>
      </c>
      <c r="M48" s="2" t="s">
        <v>127</v>
      </c>
      <c r="N48" s="22"/>
      <c r="O48" s="22"/>
      <c r="P48" s="22"/>
      <c r="S48" s="2"/>
    </row>
    <row r="49" spans="1:19" s="1" customFormat="1">
      <c r="A49" s="1">
        <v>47</v>
      </c>
      <c r="B49" s="3">
        <v>203</v>
      </c>
      <c r="C49" s="3">
        <v>1</v>
      </c>
      <c r="D49" s="4">
        <v>38824</v>
      </c>
      <c r="E49" s="2">
        <v>8.1199999999999992</v>
      </c>
      <c r="F49" s="2">
        <v>9.2100000000000009</v>
      </c>
      <c r="G49" s="2">
        <v>7.62</v>
      </c>
      <c r="H49" s="2">
        <v>4.3099999999999996</v>
      </c>
      <c r="I49" s="7">
        <v>23.7</v>
      </c>
      <c r="J49" s="7">
        <v>21.8</v>
      </c>
      <c r="K49" s="2">
        <v>0.02</v>
      </c>
      <c r="L49" s="2">
        <v>0.44</v>
      </c>
      <c r="M49" s="2" t="s">
        <v>127</v>
      </c>
      <c r="N49" s="22"/>
      <c r="O49" s="22"/>
      <c r="P49" s="22"/>
      <c r="S49" s="2"/>
    </row>
    <row r="50" spans="1:19" s="1" customFormat="1">
      <c r="A50" s="1">
        <v>48</v>
      </c>
      <c r="B50" s="3">
        <v>212</v>
      </c>
      <c r="C50" s="3">
        <v>1</v>
      </c>
      <c r="D50" s="4">
        <v>38833</v>
      </c>
      <c r="E50" s="2">
        <v>8.25</v>
      </c>
      <c r="F50" s="2">
        <v>9.1</v>
      </c>
      <c r="G50" s="2">
        <v>8.07</v>
      </c>
      <c r="H50" s="2">
        <v>3.91</v>
      </c>
      <c r="I50" s="7">
        <v>23.6</v>
      </c>
      <c r="J50" s="7">
        <v>22.6</v>
      </c>
      <c r="K50" s="2">
        <v>0.04</v>
      </c>
      <c r="L50" s="2">
        <v>0.81</v>
      </c>
      <c r="M50" s="2" t="s">
        <v>127</v>
      </c>
      <c r="N50" s="22"/>
      <c r="O50" s="22"/>
      <c r="P50" s="22">
        <v>-0.09</v>
      </c>
      <c r="S50" s="2"/>
    </row>
    <row r="51" spans="1:19" s="1" customFormat="1">
      <c r="A51" s="1">
        <v>49</v>
      </c>
      <c r="B51" s="3">
        <v>213</v>
      </c>
      <c r="C51" s="3">
        <v>1</v>
      </c>
      <c r="D51" s="4">
        <v>38834</v>
      </c>
      <c r="E51" s="2">
        <v>8.23</v>
      </c>
      <c r="F51" s="2">
        <v>9.11</v>
      </c>
      <c r="G51" s="2">
        <v>7.4</v>
      </c>
      <c r="H51" s="2">
        <v>4.76</v>
      </c>
      <c r="I51" s="7">
        <v>24.3</v>
      </c>
      <c r="J51" s="7">
        <v>21.4</v>
      </c>
      <c r="K51" s="2">
        <v>0.03</v>
      </c>
      <c r="L51" s="2">
        <v>0.64</v>
      </c>
      <c r="M51" s="2" t="s">
        <v>127</v>
      </c>
      <c r="N51" s="22"/>
      <c r="O51" s="22"/>
      <c r="P51" s="22"/>
      <c r="S51" s="2"/>
    </row>
    <row r="52" spans="1:19" s="1" customFormat="1">
      <c r="A52" s="1">
        <v>50</v>
      </c>
      <c r="B52" s="3">
        <v>217</v>
      </c>
      <c r="C52" s="3">
        <v>1</v>
      </c>
      <c r="D52" s="4">
        <v>38838</v>
      </c>
      <c r="E52" s="2">
        <v>8.1199999999999992</v>
      </c>
      <c r="F52" s="2">
        <v>9.1300000000000008</v>
      </c>
      <c r="G52" s="2">
        <v>6.8</v>
      </c>
      <c r="H52" s="2">
        <v>2.79</v>
      </c>
      <c r="I52" s="7">
        <v>23.5</v>
      </c>
      <c r="J52" s="7">
        <v>22.2</v>
      </c>
      <c r="K52" s="2">
        <v>0.05</v>
      </c>
      <c r="L52" s="2">
        <v>0.76</v>
      </c>
      <c r="M52" s="2" t="s">
        <v>127</v>
      </c>
      <c r="N52" s="22"/>
      <c r="O52" s="22"/>
      <c r="P52" s="22"/>
      <c r="S52" s="2"/>
    </row>
    <row r="53" spans="1:19" s="1" customFormat="1">
      <c r="A53" s="1">
        <v>51</v>
      </c>
      <c r="B53" s="3">
        <v>218</v>
      </c>
      <c r="C53" s="3">
        <v>1</v>
      </c>
      <c r="D53" s="4">
        <v>38839</v>
      </c>
      <c r="E53" s="2">
        <v>8.15</v>
      </c>
      <c r="F53" s="2">
        <v>9.2799999999999994</v>
      </c>
      <c r="G53" s="2">
        <v>7.59</v>
      </c>
      <c r="H53" s="2">
        <v>3.14</v>
      </c>
      <c r="I53" s="7">
        <v>23.4</v>
      </c>
      <c r="J53" s="7">
        <v>21.6</v>
      </c>
      <c r="K53" s="2">
        <v>0.03</v>
      </c>
      <c r="L53" s="2">
        <v>0.51</v>
      </c>
      <c r="M53" s="2" t="s">
        <v>127</v>
      </c>
      <c r="N53" s="22"/>
      <c r="O53" s="22"/>
      <c r="P53" s="22"/>
      <c r="S53" s="2"/>
    </row>
    <row r="54" spans="1:19" s="1" customFormat="1">
      <c r="A54" s="1">
        <v>52</v>
      </c>
      <c r="B54" s="3">
        <v>219</v>
      </c>
      <c r="C54" s="3">
        <v>1</v>
      </c>
      <c r="D54" s="4">
        <v>38840</v>
      </c>
      <c r="E54" s="2">
        <v>8.42</v>
      </c>
      <c r="F54" s="2">
        <v>9.1999999999999993</v>
      </c>
      <c r="G54" s="2">
        <v>7.27</v>
      </c>
      <c r="H54" s="2">
        <v>2.97</v>
      </c>
      <c r="I54" s="7">
        <v>23.5</v>
      </c>
      <c r="J54" s="7">
        <v>22.4</v>
      </c>
      <c r="K54" s="2">
        <v>0.02</v>
      </c>
      <c r="L54" s="2">
        <v>0.46</v>
      </c>
      <c r="M54" s="2" t="s">
        <v>127</v>
      </c>
      <c r="N54" s="22"/>
      <c r="O54" s="22"/>
      <c r="P54" s="22">
        <v>-0.09</v>
      </c>
      <c r="S54" s="2"/>
    </row>
    <row r="55" spans="1:19" s="1" customFormat="1">
      <c r="A55" s="1">
        <v>53</v>
      </c>
      <c r="B55" s="3">
        <v>224</v>
      </c>
      <c r="C55" s="3">
        <v>1</v>
      </c>
      <c r="D55" s="4">
        <v>38845</v>
      </c>
      <c r="E55" s="2">
        <v>8.2200000000000006</v>
      </c>
      <c r="F55" s="2">
        <v>9.1300000000000008</v>
      </c>
      <c r="G55" s="2">
        <v>7.37</v>
      </c>
      <c r="H55" s="2">
        <v>2.0499999999999998</v>
      </c>
      <c r="I55" s="7">
        <v>23.8</v>
      </c>
      <c r="J55" s="7">
        <v>22.8</v>
      </c>
      <c r="K55" s="2">
        <v>0.11</v>
      </c>
      <c r="L55" s="2">
        <v>0.7</v>
      </c>
      <c r="M55" s="2" t="s">
        <v>127</v>
      </c>
      <c r="N55" s="22"/>
      <c r="O55" s="22"/>
      <c r="P55" s="22"/>
      <c r="S55" s="2"/>
    </row>
    <row r="56" spans="1:19" s="1" customFormat="1">
      <c r="A56" s="1">
        <v>54</v>
      </c>
      <c r="B56" s="3">
        <v>294</v>
      </c>
      <c r="C56" s="3">
        <v>1</v>
      </c>
      <c r="D56" s="4">
        <v>38915</v>
      </c>
      <c r="E56" s="2">
        <v>7.42</v>
      </c>
      <c r="F56" s="2">
        <v>8.0500000000000007</v>
      </c>
      <c r="G56" s="2">
        <v>7.37</v>
      </c>
      <c r="H56" s="2">
        <v>1.74</v>
      </c>
      <c r="I56" s="7">
        <v>24.9</v>
      </c>
      <c r="J56" s="7">
        <v>24.1</v>
      </c>
      <c r="K56" s="2">
        <v>0.1</v>
      </c>
      <c r="L56" s="2">
        <v>0.51</v>
      </c>
      <c r="M56" s="2" t="s">
        <v>127</v>
      </c>
      <c r="N56" s="22"/>
      <c r="O56" s="22"/>
      <c r="P56" s="22"/>
      <c r="S56" s="2"/>
    </row>
    <row r="57" spans="1:19" s="1" customFormat="1">
      <c r="A57" s="1">
        <v>55</v>
      </c>
      <c r="B57" s="3">
        <v>295</v>
      </c>
      <c r="C57" s="3">
        <v>1</v>
      </c>
      <c r="D57" s="4">
        <v>38916</v>
      </c>
      <c r="E57" s="2">
        <v>7.5</v>
      </c>
      <c r="F57" s="2">
        <v>8.3000000000000007</v>
      </c>
      <c r="G57" s="2">
        <v>6.85</v>
      </c>
      <c r="H57" s="2">
        <v>1.57</v>
      </c>
      <c r="I57" s="7">
        <v>25.1</v>
      </c>
      <c r="J57" s="7">
        <v>24</v>
      </c>
      <c r="K57" s="2">
        <v>7.0000000000000007E-2</v>
      </c>
      <c r="L57" s="2">
        <v>0.78</v>
      </c>
      <c r="M57" s="2" t="s">
        <v>127</v>
      </c>
      <c r="N57" s="22"/>
      <c r="O57" s="22"/>
      <c r="P57" s="22"/>
      <c r="S57" s="2"/>
    </row>
    <row r="58" spans="1:19" s="1" customFormat="1">
      <c r="A58" s="1">
        <v>56</v>
      </c>
      <c r="B58" s="3">
        <v>296</v>
      </c>
      <c r="C58" s="3">
        <v>1</v>
      </c>
      <c r="D58" s="4">
        <v>38917</v>
      </c>
      <c r="E58" s="2">
        <v>7.68</v>
      </c>
      <c r="F58" s="2">
        <v>8.84</v>
      </c>
      <c r="G58" s="2">
        <v>6.6</v>
      </c>
      <c r="H58" s="2">
        <v>1.43</v>
      </c>
      <c r="I58" s="7">
        <v>25</v>
      </c>
      <c r="J58" s="7">
        <v>23.3</v>
      </c>
      <c r="K58" s="2">
        <v>0.09</v>
      </c>
      <c r="L58" s="2">
        <v>0.76</v>
      </c>
      <c r="M58" s="2" t="s">
        <v>127</v>
      </c>
      <c r="N58" s="22"/>
      <c r="O58" s="22"/>
      <c r="P58" s="22"/>
      <c r="S58" s="2"/>
    </row>
    <row r="59" spans="1:19" s="1" customFormat="1">
      <c r="A59" s="1">
        <v>57</v>
      </c>
      <c r="B59" s="3">
        <v>297</v>
      </c>
      <c r="C59" s="3">
        <v>1</v>
      </c>
      <c r="D59" s="4">
        <v>38918</v>
      </c>
      <c r="E59" s="2">
        <v>7.38</v>
      </c>
      <c r="F59" s="2">
        <v>8.6300000000000008</v>
      </c>
      <c r="G59" s="2">
        <v>7.22</v>
      </c>
      <c r="H59" s="2">
        <v>1.43</v>
      </c>
      <c r="I59" s="7">
        <v>25</v>
      </c>
      <c r="J59" s="7">
        <v>22.8</v>
      </c>
      <c r="K59" s="2">
        <v>0.08</v>
      </c>
      <c r="L59" s="2">
        <v>0.56000000000000005</v>
      </c>
      <c r="M59" s="2" t="s">
        <v>127</v>
      </c>
      <c r="N59" s="22"/>
      <c r="O59" s="22"/>
      <c r="P59" s="22">
        <v>-0.09</v>
      </c>
      <c r="S59" s="2"/>
    </row>
    <row r="60" spans="1:19" s="1" customFormat="1">
      <c r="A60" s="1">
        <v>58</v>
      </c>
      <c r="B60" s="3">
        <v>301</v>
      </c>
      <c r="C60" s="3">
        <v>1</v>
      </c>
      <c r="D60" s="4">
        <v>38922</v>
      </c>
      <c r="E60" s="2">
        <v>6.98</v>
      </c>
      <c r="F60" s="2">
        <v>8.51</v>
      </c>
      <c r="G60" s="2">
        <v>7.11</v>
      </c>
      <c r="H60" s="2">
        <v>2.82</v>
      </c>
      <c r="I60" s="7">
        <v>25</v>
      </c>
      <c r="J60" s="7">
        <v>23.8</v>
      </c>
      <c r="K60" s="2">
        <v>0.02</v>
      </c>
      <c r="L60" s="2">
        <v>0.55000000000000004</v>
      </c>
      <c r="M60" s="2" t="s">
        <v>127</v>
      </c>
      <c r="N60" s="22"/>
      <c r="O60" s="22"/>
      <c r="P60" s="22"/>
      <c r="S60" s="2"/>
    </row>
    <row r="61" spans="1:19" s="1" customFormat="1">
      <c r="A61" s="1">
        <v>59</v>
      </c>
      <c r="B61" s="3">
        <v>302</v>
      </c>
      <c r="C61" s="3">
        <v>1</v>
      </c>
      <c r="D61" s="4">
        <v>38923</v>
      </c>
      <c r="E61" s="2">
        <v>7.32</v>
      </c>
      <c r="F61" s="2">
        <v>8.5299999999999994</v>
      </c>
      <c r="G61" s="2">
        <v>7.02</v>
      </c>
      <c r="H61" s="2">
        <v>1.86</v>
      </c>
      <c r="I61" s="7">
        <v>26</v>
      </c>
      <c r="J61" s="7">
        <v>23.2</v>
      </c>
      <c r="K61" s="2">
        <v>0.02</v>
      </c>
      <c r="L61" s="2">
        <v>0.54</v>
      </c>
      <c r="M61" s="2" t="s">
        <v>127</v>
      </c>
      <c r="N61" s="22"/>
      <c r="O61" s="22"/>
      <c r="P61" s="22">
        <v>-0.09</v>
      </c>
      <c r="S61" s="2"/>
    </row>
    <row r="62" spans="1:19" s="1" customFormat="1">
      <c r="A62" s="1">
        <v>60</v>
      </c>
      <c r="B62" s="3">
        <v>303</v>
      </c>
      <c r="C62" s="3">
        <v>1</v>
      </c>
      <c r="D62" s="4">
        <v>38924</v>
      </c>
      <c r="E62" s="2">
        <v>7.32</v>
      </c>
      <c r="F62" s="2">
        <v>8.66</v>
      </c>
      <c r="G62" s="2">
        <v>6.8</v>
      </c>
      <c r="H62" s="2">
        <v>2.2000000000000002</v>
      </c>
      <c r="I62" s="7">
        <v>25.2</v>
      </c>
      <c r="J62" s="7">
        <v>23.7</v>
      </c>
      <c r="K62" s="2">
        <v>0.01</v>
      </c>
      <c r="L62" s="2">
        <v>0.33</v>
      </c>
      <c r="M62" s="2" t="s">
        <v>127</v>
      </c>
      <c r="N62" s="22"/>
      <c r="O62" s="22"/>
      <c r="P62" s="22">
        <v>-0.09</v>
      </c>
      <c r="S62" s="2"/>
    </row>
    <row r="63" spans="1:19" s="1" customFormat="1">
      <c r="A63" s="1">
        <v>61</v>
      </c>
      <c r="B63" s="3">
        <v>304</v>
      </c>
      <c r="C63" s="3">
        <v>1</v>
      </c>
      <c r="D63" s="4">
        <v>38925</v>
      </c>
      <c r="E63" s="2">
        <v>7.49</v>
      </c>
      <c r="F63" s="2">
        <v>8.4</v>
      </c>
      <c r="G63" s="2">
        <v>7.05</v>
      </c>
      <c r="H63" s="2">
        <v>2.11</v>
      </c>
      <c r="I63" s="7">
        <v>25.1</v>
      </c>
      <c r="J63" s="7">
        <v>23.5</v>
      </c>
      <c r="K63" s="2">
        <v>0.09</v>
      </c>
      <c r="L63" s="2">
        <v>0.28999999999999998</v>
      </c>
      <c r="M63" s="2" t="s">
        <v>127</v>
      </c>
      <c r="N63" s="22"/>
      <c r="O63" s="22"/>
      <c r="P63" s="22">
        <v>-0.09</v>
      </c>
      <c r="S63" s="2"/>
    </row>
    <row r="64" spans="1:19" s="1" customFormat="1">
      <c r="A64" s="1">
        <v>62</v>
      </c>
      <c r="B64" s="3">
        <v>519</v>
      </c>
      <c r="C64" s="3">
        <v>1</v>
      </c>
      <c r="D64" s="4">
        <v>39140</v>
      </c>
      <c r="E64" s="2">
        <v>8.07</v>
      </c>
      <c r="F64" s="2">
        <v>9.43</v>
      </c>
      <c r="G64" s="2">
        <v>8.65</v>
      </c>
      <c r="H64" s="2">
        <v>2.08</v>
      </c>
      <c r="I64" s="7">
        <v>21.5</v>
      </c>
      <c r="J64" s="7">
        <v>21.9</v>
      </c>
      <c r="K64" s="2">
        <v>0.06</v>
      </c>
      <c r="L64" s="2">
        <v>0.6</v>
      </c>
      <c r="M64" s="2" t="s">
        <v>127</v>
      </c>
      <c r="N64" s="22"/>
      <c r="O64" s="22"/>
      <c r="P64" s="22">
        <v>-0.09</v>
      </c>
      <c r="S64" s="2"/>
    </row>
    <row r="65" spans="1:21" s="1" customFormat="1">
      <c r="A65" s="1">
        <v>63</v>
      </c>
      <c r="B65" s="3">
        <v>520</v>
      </c>
      <c r="C65" s="3">
        <v>1</v>
      </c>
      <c r="D65" s="4">
        <v>39141</v>
      </c>
      <c r="E65" s="2">
        <v>8.1</v>
      </c>
      <c r="F65" s="2">
        <v>9.4499999999999993</v>
      </c>
      <c r="G65" s="2">
        <v>8.85</v>
      </c>
      <c r="H65" s="2">
        <v>2.56</v>
      </c>
      <c r="I65" s="7">
        <v>21</v>
      </c>
      <c r="J65" s="7">
        <v>22.4</v>
      </c>
      <c r="K65" s="2">
        <v>0.18</v>
      </c>
      <c r="L65" s="2">
        <v>0.54</v>
      </c>
      <c r="M65" s="2" t="s">
        <v>127</v>
      </c>
      <c r="N65" s="22"/>
      <c r="O65" s="22"/>
      <c r="P65" s="22">
        <v>-0.09</v>
      </c>
      <c r="S65" s="2"/>
    </row>
    <row r="66" spans="1:21" s="1" customFormat="1">
      <c r="A66" s="1">
        <v>64</v>
      </c>
      <c r="B66" s="3">
        <v>525</v>
      </c>
      <c r="C66" s="3">
        <v>1</v>
      </c>
      <c r="D66" s="4">
        <v>39146</v>
      </c>
      <c r="E66" s="2">
        <v>8.07</v>
      </c>
      <c r="F66" s="2">
        <v>9.25</v>
      </c>
      <c r="G66" s="2">
        <v>8.68</v>
      </c>
      <c r="H66" s="2">
        <v>2.0099999999999998</v>
      </c>
      <c r="I66" s="7">
        <v>22.5</v>
      </c>
      <c r="J66" s="7">
        <v>20.5</v>
      </c>
      <c r="K66" s="2">
        <v>0.08</v>
      </c>
      <c r="L66" s="2">
        <v>0.59</v>
      </c>
      <c r="M66" s="2" t="s">
        <v>127</v>
      </c>
      <c r="N66" s="22"/>
      <c r="O66" s="22"/>
      <c r="P66" s="22"/>
      <c r="S66" s="2"/>
    </row>
    <row r="67" spans="1:21" s="1" customFormat="1">
      <c r="B67" s="3"/>
      <c r="C67" s="3"/>
      <c r="D67" s="4"/>
      <c r="E67" s="2"/>
      <c r="F67" s="2"/>
      <c r="G67" s="2"/>
      <c r="H67" s="2"/>
      <c r="I67" s="7"/>
      <c r="J67" s="7"/>
      <c r="K67" s="2"/>
      <c r="L67" s="2"/>
      <c r="M67" s="2"/>
      <c r="N67" s="22"/>
      <c r="O67" s="22"/>
      <c r="P67" s="22"/>
      <c r="S67" s="2"/>
    </row>
    <row r="68" spans="1:21" s="1" customFormat="1">
      <c r="B68" s="3"/>
      <c r="C68" s="3"/>
      <c r="D68" s="4"/>
      <c r="E68" s="2"/>
      <c r="F68" s="2"/>
      <c r="G68" s="2"/>
      <c r="H68" s="2"/>
      <c r="I68" s="7"/>
      <c r="J68" s="7"/>
      <c r="K68" s="2"/>
      <c r="L68" s="2"/>
      <c r="M68" s="2"/>
      <c r="N68" s="22"/>
      <c r="O68" s="22"/>
      <c r="P68" s="22"/>
      <c r="S68" s="2"/>
    </row>
    <row r="69" spans="1:21" s="1" customFormat="1">
      <c r="B69" s="3"/>
      <c r="C69" s="3"/>
      <c r="D69" s="4"/>
      <c r="E69" s="2"/>
      <c r="F69" s="2"/>
      <c r="G69" s="2"/>
      <c r="H69" s="2"/>
      <c r="I69" s="7"/>
      <c r="J69" s="7"/>
      <c r="K69" s="2"/>
      <c r="L69" s="2"/>
      <c r="M69" s="2"/>
      <c r="N69" s="22"/>
      <c r="O69" s="22"/>
      <c r="P69" s="22"/>
      <c r="S69" s="2"/>
    </row>
    <row r="70" spans="1:21" s="1" customFormat="1">
      <c r="B70" s="3"/>
      <c r="C70" s="3"/>
      <c r="D70" s="4"/>
      <c r="E70" s="2"/>
      <c r="F70" s="2"/>
      <c r="G70" s="2"/>
      <c r="H70" s="2"/>
      <c r="I70" s="7"/>
      <c r="J70" s="7"/>
      <c r="K70" s="2"/>
      <c r="L70" s="2"/>
      <c r="M70" s="2"/>
      <c r="N70" s="22"/>
      <c r="O70" s="22"/>
      <c r="P70" s="22"/>
      <c r="S70" s="2"/>
    </row>
    <row r="71" spans="1:21" s="1" customFormat="1">
      <c r="B71" s="3"/>
      <c r="C71" s="3"/>
      <c r="D71" s="4"/>
      <c r="E71" s="2"/>
      <c r="F71" s="2"/>
      <c r="G71" s="2"/>
      <c r="H71" s="2"/>
      <c r="I71" s="7"/>
      <c r="J71" s="7"/>
      <c r="K71" s="2"/>
      <c r="L71" s="2"/>
      <c r="M71" s="2"/>
      <c r="N71" s="22"/>
      <c r="O71" s="22"/>
      <c r="P71" s="22"/>
      <c r="S71" s="2"/>
    </row>
    <row r="72" spans="1:21" s="1" customFormat="1">
      <c r="B72" s="3"/>
      <c r="C72" s="3"/>
      <c r="D72" s="4"/>
      <c r="E72" s="2"/>
      <c r="F72" s="2"/>
      <c r="G72" s="2"/>
      <c r="H72" s="2"/>
      <c r="I72" s="7"/>
      <c r="J72" s="7"/>
      <c r="K72" s="2"/>
      <c r="L72" s="2"/>
      <c r="M72" s="2"/>
      <c r="N72" s="22"/>
      <c r="O72" s="22"/>
      <c r="P72" s="22"/>
      <c r="S72"/>
      <c r="T72"/>
      <c r="U72"/>
    </row>
    <row r="73" spans="1:21" s="1" customFormat="1">
      <c r="B73" s="3"/>
      <c r="C73" s="3"/>
      <c r="D73" s="4"/>
      <c r="E73" s="2"/>
      <c r="F73" s="2"/>
      <c r="G73" s="2"/>
      <c r="H73" s="2"/>
      <c r="I73" s="7"/>
      <c r="J73" s="7"/>
      <c r="K73" s="2"/>
      <c r="L73" s="2"/>
      <c r="M73" s="2"/>
      <c r="N73" s="22"/>
      <c r="O73" s="22"/>
      <c r="P73" s="22"/>
      <c r="S73"/>
      <c r="T73"/>
      <c r="U73"/>
    </row>
    <row r="74" spans="1:21" s="1" customFormat="1">
      <c r="B74" s="3"/>
      <c r="C74" s="3"/>
      <c r="D74" s="4"/>
      <c r="E74" s="2"/>
      <c r="F74" s="2"/>
      <c r="G74" s="2"/>
      <c r="H74" s="2"/>
      <c r="I74" s="7"/>
      <c r="J74" s="7"/>
      <c r="K74" s="2"/>
      <c r="L74" s="2"/>
      <c r="M74" s="2"/>
      <c r="N74" s="22"/>
      <c r="O74" s="22"/>
      <c r="P74" s="22"/>
      <c r="S74"/>
      <c r="T74"/>
      <c r="U74"/>
    </row>
    <row r="75" spans="1:21" s="1" customFormat="1">
      <c r="B75" s="3"/>
      <c r="C75" s="3"/>
      <c r="D75" s="4"/>
      <c r="E75" s="2"/>
      <c r="F75" s="2"/>
      <c r="G75" s="2"/>
      <c r="H75" s="2"/>
      <c r="I75" s="7"/>
      <c r="J75" s="7"/>
      <c r="K75" s="2"/>
      <c r="L75" s="2"/>
      <c r="M75" s="2"/>
      <c r="N75" s="22"/>
      <c r="O75" s="22"/>
      <c r="P75" s="22"/>
      <c r="S75"/>
      <c r="T75"/>
      <c r="U75"/>
    </row>
    <row r="76" spans="1:21" s="1" customFormat="1">
      <c r="B76" s="3"/>
      <c r="C76" s="3"/>
      <c r="D76" s="4"/>
      <c r="E76" s="2"/>
      <c r="F76" s="2"/>
      <c r="G76" s="2"/>
      <c r="H76" s="2"/>
      <c r="I76" s="7"/>
      <c r="J76" s="7"/>
      <c r="K76" s="2"/>
      <c r="L76" s="2"/>
      <c r="M76" s="2"/>
      <c r="N76" s="22"/>
      <c r="O76" s="22"/>
      <c r="P76" s="22"/>
      <c r="S76"/>
      <c r="T76"/>
      <c r="U76"/>
    </row>
    <row r="77" spans="1:21" s="1" customFormat="1">
      <c r="B77" s="3"/>
      <c r="C77" s="3"/>
      <c r="D77" s="4"/>
      <c r="E77" s="2"/>
      <c r="F77" s="2"/>
      <c r="G77" s="2"/>
      <c r="H77" s="2"/>
      <c r="I77" s="7"/>
      <c r="J77" s="7"/>
      <c r="K77" s="2"/>
      <c r="L77" s="2"/>
      <c r="M77" s="2"/>
      <c r="N77" s="22"/>
      <c r="O77" s="22"/>
      <c r="P77" s="22"/>
      <c r="S77"/>
      <c r="T77"/>
      <c r="U77"/>
    </row>
    <row r="78" spans="1:21" s="1" customFormat="1">
      <c r="B78" s="3"/>
      <c r="C78" s="3"/>
      <c r="D78" s="4"/>
      <c r="E78" s="2"/>
      <c r="F78" s="2"/>
      <c r="G78" s="2"/>
      <c r="H78" s="2"/>
      <c r="I78" s="7"/>
      <c r="J78" s="7"/>
      <c r="K78" s="2"/>
      <c r="L78" s="2"/>
      <c r="M78" s="2"/>
      <c r="N78" s="22"/>
      <c r="O78" s="22"/>
      <c r="P78" s="22"/>
      <c r="S78"/>
      <c r="T78"/>
      <c r="U78"/>
    </row>
    <row r="79" spans="1:21" s="1" customFormat="1">
      <c r="B79" s="3"/>
      <c r="C79" s="3"/>
      <c r="D79" s="4"/>
      <c r="E79" s="2"/>
      <c r="F79" s="2"/>
      <c r="G79" s="2"/>
      <c r="H79" s="2"/>
      <c r="I79" s="7"/>
      <c r="J79" s="7"/>
      <c r="K79" s="2"/>
      <c r="L79" s="2"/>
      <c r="M79" s="2"/>
      <c r="N79" s="22"/>
      <c r="O79" s="22"/>
      <c r="P79" s="22"/>
      <c r="S79"/>
      <c r="T79"/>
      <c r="U79"/>
    </row>
    <row r="80" spans="1:21" s="1" customFormat="1">
      <c r="B80" s="3"/>
      <c r="C80" s="3"/>
      <c r="D80" s="4"/>
      <c r="E80" s="2"/>
      <c r="F80" s="2"/>
      <c r="G80" s="2"/>
      <c r="H80" s="2"/>
      <c r="I80" s="7"/>
      <c r="J80" s="7"/>
      <c r="K80" s="2"/>
      <c r="L80" s="2"/>
      <c r="M80" s="2"/>
      <c r="N80" s="22"/>
      <c r="O80" s="22"/>
      <c r="P80" s="22"/>
      <c r="S80"/>
      <c r="T80"/>
      <c r="U80"/>
    </row>
    <row r="81" spans="2:21" s="1" customFormat="1">
      <c r="B81" s="3"/>
      <c r="C81" s="3"/>
      <c r="D81" s="4"/>
      <c r="E81" s="2"/>
      <c r="F81" s="2"/>
      <c r="G81" s="2"/>
      <c r="H81" s="2"/>
      <c r="I81" s="7"/>
      <c r="J81" s="7"/>
      <c r="K81" s="2"/>
      <c r="L81" s="2"/>
      <c r="M81" s="2"/>
      <c r="N81" s="22"/>
      <c r="O81" s="22"/>
      <c r="P81" s="22"/>
      <c r="S81"/>
      <c r="T81"/>
      <c r="U81"/>
    </row>
    <row r="82" spans="2:21" s="1" customFormat="1">
      <c r="B82" s="3"/>
      <c r="C82" s="3"/>
      <c r="D82" s="4"/>
      <c r="E82" s="2"/>
      <c r="F82" s="2"/>
      <c r="G82" s="2"/>
      <c r="H82" s="2"/>
      <c r="I82" s="7"/>
      <c r="J82" s="7"/>
      <c r="K82" s="2"/>
      <c r="L82" s="2"/>
      <c r="M82" s="2"/>
      <c r="N82" s="22"/>
      <c r="O82" s="22"/>
      <c r="P82" s="22"/>
      <c r="S82"/>
      <c r="T82"/>
      <c r="U82"/>
    </row>
    <row r="83" spans="2:21" s="1" customFormat="1">
      <c r="B83" s="3"/>
      <c r="C83" s="3"/>
      <c r="D83" s="4"/>
      <c r="E83" s="2"/>
      <c r="F83" s="2"/>
      <c r="G83" s="2"/>
      <c r="H83" s="2"/>
      <c r="I83" s="7"/>
      <c r="J83" s="7"/>
      <c r="K83" s="2"/>
      <c r="L83" s="2"/>
      <c r="M83" s="2"/>
      <c r="N83" s="22"/>
      <c r="O83" s="22"/>
      <c r="P83" s="22"/>
      <c r="S83"/>
      <c r="T83"/>
      <c r="U83"/>
    </row>
    <row r="84" spans="2:21" s="1" customFormat="1">
      <c r="B84" s="3"/>
      <c r="C84" s="3"/>
      <c r="D84" s="4"/>
      <c r="E84" s="2"/>
      <c r="F84" s="2"/>
      <c r="G84" s="2"/>
      <c r="H84" s="2"/>
      <c r="I84" s="7"/>
      <c r="J84" s="7"/>
      <c r="K84" s="2"/>
      <c r="L84" s="2"/>
      <c r="M84" s="2"/>
      <c r="N84" s="22"/>
      <c r="O84" s="22"/>
      <c r="P84" s="22"/>
      <c r="S84"/>
      <c r="T84"/>
      <c r="U84"/>
    </row>
    <row r="85" spans="2:21" s="1" customFormat="1">
      <c r="B85" s="3"/>
      <c r="C85" s="3"/>
      <c r="D85" s="4"/>
      <c r="E85" s="2"/>
      <c r="F85" s="2"/>
      <c r="G85" s="2"/>
      <c r="H85" s="2"/>
      <c r="I85" s="7"/>
      <c r="J85" s="7"/>
      <c r="K85" s="2"/>
      <c r="L85" s="2"/>
      <c r="M85" s="2"/>
      <c r="N85" s="22"/>
      <c r="O85" s="22"/>
      <c r="P85" s="22"/>
      <c r="S85"/>
      <c r="T85"/>
      <c r="U85"/>
    </row>
    <row r="86" spans="2:21" s="1" customFormat="1">
      <c r="B86" s="3"/>
      <c r="C86" s="3"/>
      <c r="D86" s="4"/>
      <c r="E86" s="2"/>
      <c r="F86" s="2"/>
      <c r="G86" s="2"/>
      <c r="H86" s="2"/>
      <c r="I86" s="7"/>
      <c r="J86" s="7"/>
      <c r="K86" s="2"/>
      <c r="L86" s="2"/>
      <c r="M86" s="2"/>
      <c r="N86" s="22"/>
      <c r="O86" s="22"/>
      <c r="P86" s="22"/>
      <c r="S86"/>
      <c r="T86"/>
      <c r="U86"/>
    </row>
    <row r="87" spans="2:21" s="1" customFormat="1">
      <c r="B87" s="3"/>
      <c r="C87" s="3"/>
      <c r="D87" s="4"/>
      <c r="E87" s="2"/>
      <c r="F87" s="2"/>
      <c r="G87" s="2"/>
      <c r="H87" s="2"/>
      <c r="I87" s="7"/>
      <c r="J87" s="7"/>
      <c r="K87" s="2"/>
      <c r="L87" s="2"/>
      <c r="M87" s="2"/>
      <c r="N87" s="22"/>
      <c r="O87" s="22"/>
      <c r="P87" s="22"/>
      <c r="S87"/>
      <c r="T87"/>
      <c r="U87"/>
    </row>
    <row r="88" spans="2:21" s="1" customFormat="1">
      <c r="B88" s="3"/>
      <c r="C88" s="3"/>
      <c r="D88" s="4"/>
      <c r="E88" s="2"/>
      <c r="F88" s="2"/>
      <c r="G88" s="2"/>
      <c r="H88" s="2"/>
      <c r="I88" s="7"/>
      <c r="J88" s="7"/>
      <c r="K88" s="2"/>
      <c r="L88" s="2"/>
      <c r="M88" s="2"/>
      <c r="N88" s="22"/>
      <c r="O88" s="22"/>
      <c r="P88" s="22"/>
      <c r="S88"/>
      <c r="T88"/>
      <c r="U88"/>
    </row>
    <row r="89" spans="2:21" s="1" customFormat="1">
      <c r="B89" s="3"/>
      <c r="C89" s="3"/>
      <c r="D89" s="4"/>
      <c r="E89" s="2"/>
      <c r="F89" s="2"/>
      <c r="G89" s="2"/>
      <c r="H89" s="2"/>
      <c r="I89" s="7"/>
      <c r="J89" s="7"/>
      <c r="K89" s="2"/>
      <c r="L89" s="2"/>
      <c r="M89" s="2"/>
      <c r="N89" s="22"/>
      <c r="O89" s="22"/>
      <c r="P89" s="22"/>
      <c r="S89"/>
      <c r="T89"/>
      <c r="U89"/>
    </row>
    <row r="90" spans="2:21" s="1" customFormat="1">
      <c r="B90" s="3"/>
      <c r="C90" s="3"/>
      <c r="D90" s="4"/>
      <c r="E90" s="2"/>
      <c r="F90" s="2"/>
      <c r="G90" s="2"/>
      <c r="H90" s="2"/>
      <c r="I90" s="7"/>
      <c r="J90" s="7"/>
      <c r="K90" s="2"/>
      <c r="L90" s="2"/>
      <c r="M90" s="2"/>
      <c r="N90" s="22"/>
      <c r="O90" s="22"/>
      <c r="P90" s="22"/>
      <c r="S90"/>
      <c r="T90"/>
      <c r="U90"/>
    </row>
    <row r="91" spans="2:21" s="1" customFormat="1">
      <c r="B91" s="3"/>
      <c r="C91" s="3"/>
      <c r="D91" s="4"/>
      <c r="E91" s="2"/>
      <c r="F91" s="2"/>
      <c r="G91" s="2"/>
      <c r="H91" s="2"/>
      <c r="I91" s="7"/>
      <c r="J91" s="7"/>
      <c r="K91" s="2"/>
      <c r="L91" s="2"/>
      <c r="M91" s="2"/>
      <c r="N91" s="22"/>
      <c r="O91" s="22"/>
      <c r="P91" s="22"/>
      <c r="S91"/>
      <c r="T91"/>
      <c r="U91"/>
    </row>
    <row r="92" spans="2:21" s="1" customFormat="1">
      <c r="B92" s="3"/>
      <c r="C92" s="3"/>
      <c r="D92" s="4"/>
      <c r="E92" s="2"/>
      <c r="F92" s="2"/>
      <c r="G92" s="2"/>
      <c r="H92" s="2"/>
      <c r="I92" s="7"/>
      <c r="J92" s="7"/>
      <c r="K92" s="2"/>
      <c r="L92" s="2"/>
      <c r="M92" s="2"/>
      <c r="N92" s="22"/>
      <c r="O92" s="22"/>
      <c r="P92" s="22"/>
      <c r="S92"/>
      <c r="T92"/>
      <c r="U92"/>
    </row>
    <row r="93" spans="2:21" s="1" customFormat="1">
      <c r="B93" s="3"/>
      <c r="C93" s="3"/>
      <c r="D93" s="4"/>
      <c r="E93" s="2"/>
      <c r="F93" s="2"/>
      <c r="G93" s="2"/>
      <c r="H93" s="2"/>
      <c r="I93" s="7"/>
      <c r="J93" s="7"/>
      <c r="K93" s="2"/>
      <c r="L93" s="2"/>
      <c r="M93" s="2"/>
      <c r="N93" s="22"/>
      <c r="O93" s="22"/>
      <c r="P93" s="22"/>
      <c r="S93"/>
      <c r="T93"/>
      <c r="U93"/>
    </row>
    <row r="94" spans="2:21" s="1" customFormat="1">
      <c r="B94" s="3"/>
      <c r="C94" s="3"/>
      <c r="D94" s="4"/>
      <c r="E94" s="2"/>
      <c r="F94" s="2"/>
      <c r="G94" s="2"/>
      <c r="H94" s="2"/>
      <c r="I94" s="7"/>
      <c r="J94" s="7"/>
      <c r="K94" s="2"/>
      <c r="L94" s="2"/>
      <c r="M94" s="2"/>
      <c r="N94" s="22"/>
      <c r="O94" s="22"/>
      <c r="P94" s="22"/>
      <c r="S94"/>
      <c r="T94"/>
      <c r="U94"/>
    </row>
    <row r="95" spans="2:21" s="1" customFormat="1">
      <c r="B95" s="3"/>
      <c r="C95" s="3"/>
      <c r="D95" s="4"/>
      <c r="E95" s="2"/>
      <c r="F95" s="2"/>
      <c r="G95" s="2"/>
      <c r="H95" s="2"/>
      <c r="I95" s="7"/>
      <c r="J95" s="7"/>
      <c r="K95" s="2"/>
      <c r="L95" s="2"/>
      <c r="M95" s="2"/>
      <c r="N95" s="22"/>
      <c r="O95" s="22"/>
      <c r="P95" s="22"/>
      <c r="S95"/>
      <c r="T95"/>
      <c r="U95"/>
    </row>
    <row r="96" spans="2:21" s="1" customFormat="1">
      <c r="B96" s="3"/>
      <c r="C96" s="3"/>
      <c r="D96" s="4"/>
      <c r="E96" s="2"/>
      <c r="F96" s="2"/>
      <c r="G96" s="2"/>
      <c r="H96" s="2"/>
      <c r="I96" s="7"/>
      <c r="J96" s="7"/>
      <c r="K96" s="2"/>
      <c r="L96" s="2"/>
      <c r="M96" s="2"/>
      <c r="N96" s="22"/>
      <c r="O96" s="22"/>
      <c r="P96" s="22"/>
      <c r="S96"/>
      <c r="T96"/>
      <c r="U96"/>
    </row>
    <row r="97" spans="2:21" s="1" customFormat="1">
      <c r="B97" s="3"/>
      <c r="C97" s="3"/>
      <c r="D97" s="4"/>
      <c r="E97" s="2"/>
      <c r="F97" s="2"/>
      <c r="G97" s="2"/>
      <c r="H97" s="2"/>
      <c r="I97" s="7"/>
      <c r="J97" s="7"/>
      <c r="K97" s="2"/>
      <c r="L97" s="2"/>
      <c r="M97" s="2"/>
      <c r="N97" s="22"/>
      <c r="O97" s="22"/>
      <c r="P97" s="22"/>
      <c r="S97"/>
      <c r="T97"/>
      <c r="U97"/>
    </row>
    <row r="98" spans="2:21" s="1" customFormat="1">
      <c r="B98" s="3"/>
      <c r="C98" s="3"/>
      <c r="D98" s="4"/>
      <c r="E98" s="2"/>
      <c r="F98" s="2"/>
      <c r="G98" s="2"/>
      <c r="H98" s="2"/>
      <c r="I98" s="7"/>
      <c r="J98" s="7"/>
      <c r="K98" s="2"/>
      <c r="L98" s="2"/>
      <c r="M98" s="2"/>
      <c r="N98" s="22"/>
      <c r="O98" s="22"/>
      <c r="P98" s="22"/>
      <c r="S98"/>
      <c r="T98"/>
      <c r="U98"/>
    </row>
    <row r="99" spans="2:21" s="1" customFormat="1">
      <c r="B99" s="3"/>
      <c r="C99" s="3"/>
      <c r="D99" s="4"/>
      <c r="E99" s="2"/>
      <c r="F99" s="2"/>
      <c r="G99" s="2"/>
      <c r="H99" s="2"/>
      <c r="I99" s="7"/>
      <c r="J99" s="7"/>
      <c r="K99" s="2"/>
      <c r="L99" s="2"/>
      <c r="M99" s="2"/>
      <c r="N99" s="22"/>
      <c r="O99" s="22"/>
      <c r="P99" s="22"/>
      <c r="S99"/>
      <c r="T99"/>
      <c r="U99"/>
    </row>
    <row r="100" spans="2:21" s="2" customFormat="1">
      <c r="B100" s="2" t="s">
        <v>60</v>
      </c>
      <c r="C100" s="2">
        <f>AVERAGE(C3:C90)</f>
        <v>1</v>
      </c>
      <c r="E100" s="2">
        <f t="shared" ref="E100:P100" si="0">AVERAGE(E3:E90)</f>
        <v>7.9907407407407431</v>
      </c>
      <c r="F100" s="2">
        <f t="shared" si="0"/>
        <v>8.9905172413793117</v>
      </c>
      <c r="G100" s="2">
        <f t="shared" si="0"/>
        <v>7.0379245283018887</v>
      </c>
      <c r="H100" s="2">
        <f t="shared" si="0"/>
        <v>2.9203636363636374</v>
      </c>
      <c r="I100" s="2">
        <f t="shared" si="0"/>
        <v>22.947727272727271</v>
      </c>
      <c r="J100" s="2">
        <f t="shared" si="0"/>
        <v>22.411111111111108</v>
      </c>
      <c r="K100" s="2">
        <f t="shared" si="0"/>
        <v>4.1016949152542392E-2</v>
      </c>
      <c r="L100" s="2">
        <f>AVERAGE(L3:L90)</f>
        <v>0.57413793103448285</v>
      </c>
      <c r="N100" s="2" t="e">
        <f t="shared" si="0"/>
        <v>#DIV/0!</v>
      </c>
      <c r="O100" s="2" t="e">
        <f t="shared" si="0"/>
        <v>#DIV/0!</v>
      </c>
      <c r="P100" s="2">
        <f t="shared" si="0"/>
        <v>-8.9999999999999983E-2</v>
      </c>
      <c r="S100" s="28"/>
      <c r="T100" s="28"/>
      <c r="U100" s="28"/>
    </row>
    <row r="101" spans="2:21" s="3" customFormat="1">
      <c r="B101" s="3" t="s">
        <v>61</v>
      </c>
      <c r="C101" s="3">
        <f>COUNT(C3:C90)</f>
        <v>64</v>
      </c>
      <c r="E101" s="3">
        <f t="shared" ref="E101:P101" si="1">COUNT(E3:E90)</f>
        <v>54</v>
      </c>
      <c r="F101" s="3">
        <f t="shared" si="1"/>
        <v>58</v>
      </c>
      <c r="G101" s="3">
        <f t="shared" si="1"/>
        <v>53</v>
      </c>
      <c r="H101" s="3">
        <f t="shared" si="1"/>
        <v>55</v>
      </c>
      <c r="I101" s="3">
        <f t="shared" si="1"/>
        <v>44</v>
      </c>
      <c r="J101" s="3">
        <f t="shared" si="1"/>
        <v>45</v>
      </c>
      <c r="K101" s="3">
        <f t="shared" si="1"/>
        <v>59</v>
      </c>
      <c r="L101" s="3">
        <f>COUNT(L3:L90)</f>
        <v>58</v>
      </c>
      <c r="N101" s="3">
        <f t="shared" si="1"/>
        <v>0</v>
      </c>
      <c r="O101" s="3">
        <f t="shared" si="1"/>
        <v>0</v>
      </c>
      <c r="P101" s="3">
        <f t="shared" si="1"/>
        <v>10</v>
      </c>
      <c r="S101" s="29"/>
      <c r="T101" s="29"/>
      <c r="U101" s="29"/>
    </row>
    <row r="102" spans="2:21" s="2" customFormat="1">
      <c r="B102" s="2" t="s">
        <v>62</v>
      </c>
      <c r="C102" s="2">
        <f>STDEV(C3:C83)</f>
        <v>0</v>
      </c>
      <c r="E102" s="2">
        <f t="shared" ref="E102:P102" si="2">STDEV(E3:E83)</f>
        <v>0.72612398715644244</v>
      </c>
      <c r="F102" s="2">
        <f t="shared" si="2"/>
        <v>0.44757993469673502</v>
      </c>
      <c r="G102" s="2">
        <f t="shared" si="2"/>
        <v>1.3304241060228712</v>
      </c>
      <c r="H102" s="2">
        <f t="shared" si="2"/>
        <v>1.2344603913906886</v>
      </c>
      <c r="I102" s="2">
        <f t="shared" si="2"/>
        <v>1.3960889950248869</v>
      </c>
      <c r="J102" s="2">
        <f t="shared" si="2"/>
        <v>3.1849234486463587</v>
      </c>
      <c r="K102" s="2">
        <f t="shared" si="2"/>
        <v>3.4073698788839181E-2</v>
      </c>
      <c r="L102" s="2">
        <f t="shared" si="2"/>
        <v>0.40763345455548322</v>
      </c>
      <c r="N102" s="2" t="e">
        <f t="shared" si="2"/>
        <v>#DIV/0!</v>
      </c>
      <c r="O102" s="2" t="e">
        <f t="shared" si="2"/>
        <v>#DIV/0!</v>
      </c>
      <c r="P102" s="2">
        <f t="shared" si="2"/>
        <v>1.4628472785736255E-17</v>
      </c>
      <c r="S102" s="28"/>
      <c r="T102" s="28"/>
      <c r="U102" s="28"/>
    </row>
    <row r="103" spans="2:21" s="1" customFormat="1">
      <c r="B103" s="3"/>
      <c r="C103" s="3"/>
      <c r="D103" s="4"/>
      <c r="E103" s="2"/>
      <c r="F103" s="2"/>
      <c r="G103" s="2"/>
      <c r="H103" s="2"/>
      <c r="I103" s="7"/>
      <c r="J103" s="7"/>
      <c r="K103" s="2"/>
      <c r="L103" s="2"/>
      <c r="M103" s="2"/>
      <c r="N103" s="22"/>
      <c r="O103" s="22"/>
      <c r="P103" s="22"/>
      <c r="S103"/>
      <c r="T103"/>
      <c r="U103"/>
    </row>
    <row r="104" spans="2:21" s="1" customFormat="1">
      <c r="B104" s="3"/>
      <c r="C104" s="3"/>
      <c r="D104" s="4"/>
      <c r="E104" s="2"/>
      <c r="F104" s="2"/>
      <c r="G104" s="2"/>
      <c r="H104" s="2"/>
      <c r="I104" s="7"/>
      <c r="J104" s="7"/>
      <c r="K104" s="2"/>
      <c r="L104" s="2"/>
      <c r="M104" s="2"/>
      <c r="N104" s="22"/>
      <c r="O104" s="22"/>
      <c r="P104" s="22"/>
      <c r="S104"/>
      <c r="T104"/>
      <c r="U104"/>
    </row>
  </sheetData>
  <sortState ref="B3:Q92">
    <sortCondition ref="C3:C92"/>
  </sortState>
  <mergeCells count="13">
    <mergeCell ref="A1:A2"/>
    <mergeCell ref="P1:P2"/>
    <mergeCell ref="B1:B2"/>
    <mergeCell ref="C1:C2"/>
    <mergeCell ref="D1:D2"/>
    <mergeCell ref="E1:F1"/>
    <mergeCell ref="G1:H1"/>
    <mergeCell ref="I1:J1"/>
    <mergeCell ref="K1:K2"/>
    <mergeCell ref="L1:L2"/>
    <mergeCell ref="N1:N2"/>
    <mergeCell ref="O1:O2"/>
    <mergeCell ref="M1:M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P102"/>
  <sheetViews>
    <sheetView workbookViewId="0">
      <selection activeCell="J16" sqref="J16"/>
    </sheetView>
  </sheetViews>
  <sheetFormatPr defaultRowHeight="12.75"/>
  <sheetData>
    <row r="1" spans="1:16" s="6" customFormat="1" ht="15" customHeight="1">
      <c r="A1" s="114" t="s">
        <v>101</v>
      </c>
      <c r="B1" s="115" t="s">
        <v>27</v>
      </c>
      <c r="C1" s="115" t="s">
        <v>48</v>
      </c>
      <c r="D1" s="115" t="s">
        <v>28</v>
      </c>
      <c r="E1" s="115" t="s">
        <v>32</v>
      </c>
      <c r="F1" s="115"/>
      <c r="G1" s="115" t="s">
        <v>45</v>
      </c>
      <c r="H1" s="115"/>
      <c r="I1" s="116" t="s">
        <v>46</v>
      </c>
      <c r="J1" s="116"/>
      <c r="K1" s="115" t="s">
        <v>49</v>
      </c>
      <c r="L1" s="115" t="s">
        <v>47</v>
      </c>
      <c r="M1" s="115" t="s">
        <v>139</v>
      </c>
      <c r="N1" s="115" t="s">
        <v>29</v>
      </c>
      <c r="O1" s="115" t="s">
        <v>31</v>
      </c>
      <c r="P1" s="115" t="s">
        <v>30</v>
      </c>
    </row>
    <row r="2" spans="1:16" s="6" customFormat="1" ht="15">
      <c r="A2" s="114"/>
      <c r="B2" s="115"/>
      <c r="C2" s="115"/>
      <c r="D2" s="115"/>
      <c r="E2" s="9" t="s">
        <v>43</v>
      </c>
      <c r="F2" s="9" t="s">
        <v>44</v>
      </c>
      <c r="G2" s="9" t="s">
        <v>43</v>
      </c>
      <c r="H2" s="9" t="s">
        <v>44</v>
      </c>
      <c r="I2" s="10" t="s">
        <v>43</v>
      </c>
      <c r="J2" s="10" t="s">
        <v>44</v>
      </c>
      <c r="K2" s="115"/>
      <c r="L2" s="115"/>
      <c r="M2" s="115"/>
      <c r="N2" s="115"/>
      <c r="O2" s="115"/>
      <c r="P2" s="115"/>
    </row>
    <row r="3" spans="1:16" s="1" customFormat="1">
      <c r="A3" s="1">
        <v>1</v>
      </c>
      <c r="B3" s="3">
        <v>49</v>
      </c>
      <c r="C3" s="3">
        <v>1</v>
      </c>
      <c r="D3" s="4">
        <v>38670</v>
      </c>
      <c r="E3" s="2">
        <v>6.53</v>
      </c>
      <c r="F3" s="2">
        <v>8.93</v>
      </c>
      <c r="G3" s="2">
        <v>4.38</v>
      </c>
      <c r="H3" s="2">
        <v>1.59</v>
      </c>
      <c r="I3" s="7"/>
      <c r="J3" s="7"/>
      <c r="K3" s="2">
        <v>0.03</v>
      </c>
      <c r="L3" s="2">
        <v>0.64</v>
      </c>
      <c r="M3" s="2" t="s">
        <v>127</v>
      </c>
      <c r="N3" s="22"/>
      <c r="O3" s="22"/>
      <c r="P3" s="22"/>
    </row>
    <row r="4" spans="1:16" s="1" customFormat="1">
      <c r="A4" s="1">
        <v>2</v>
      </c>
      <c r="B4" s="3">
        <v>50</v>
      </c>
      <c r="C4" s="3">
        <v>1</v>
      </c>
      <c r="D4" s="4">
        <v>38671</v>
      </c>
      <c r="E4" s="2">
        <v>6.55</v>
      </c>
      <c r="F4" s="2">
        <v>9.01</v>
      </c>
      <c r="G4" s="2">
        <v>4.91</v>
      </c>
      <c r="H4" s="2">
        <v>0.69</v>
      </c>
      <c r="I4" s="7"/>
      <c r="J4" s="7"/>
      <c r="K4" s="2">
        <v>0.04</v>
      </c>
      <c r="L4" s="2">
        <v>0.74</v>
      </c>
      <c r="M4" s="2" t="s">
        <v>127</v>
      </c>
      <c r="N4" s="22"/>
      <c r="O4" s="22"/>
      <c r="P4" s="22"/>
    </row>
    <row r="5" spans="1:16" s="1" customFormat="1">
      <c r="A5" s="1">
        <v>3</v>
      </c>
      <c r="B5" s="3">
        <v>51</v>
      </c>
      <c r="C5" s="3">
        <v>1</v>
      </c>
      <c r="D5" s="4">
        <v>38672</v>
      </c>
      <c r="E5" s="2">
        <v>6.53</v>
      </c>
      <c r="F5" s="2">
        <v>7.39</v>
      </c>
      <c r="G5" s="2">
        <v>5.04</v>
      </c>
      <c r="H5" s="2">
        <v>1.7</v>
      </c>
      <c r="I5" s="7"/>
      <c r="J5" s="7"/>
      <c r="K5" s="2">
        <v>0.06</v>
      </c>
      <c r="L5" s="2">
        <v>0.89</v>
      </c>
      <c r="M5" s="2" t="s">
        <v>127</v>
      </c>
      <c r="N5" s="22"/>
      <c r="O5" s="22"/>
      <c r="P5" s="22"/>
    </row>
    <row r="6" spans="1:16" s="1" customFormat="1">
      <c r="A6" s="1">
        <v>4</v>
      </c>
      <c r="B6" s="3">
        <v>52</v>
      </c>
      <c r="C6" s="3">
        <v>1</v>
      </c>
      <c r="D6" s="5">
        <v>38673</v>
      </c>
      <c r="E6" s="2">
        <v>6.47</v>
      </c>
      <c r="F6" s="2">
        <v>8.66</v>
      </c>
      <c r="G6" s="2">
        <v>5.12</v>
      </c>
      <c r="H6" s="2">
        <v>1.1599999999999999</v>
      </c>
      <c r="I6" s="7"/>
      <c r="J6" s="7"/>
      <c r="K6" s="2">
        <v>0.09</v>
      </c>
      <c r="L6" s="2">
        <v>1.39</v>
      </c>
      <c r="M6" s="2" t="s">
        <v>127</v>
      </c>
      <c r="N6" s="22"/>
      <c r="O6" s="22"/>
      <c r="P6" s="22"/>
    </row>
    <row r="7" spans="1:16" s="1" customFormat="1">
      <c r="A7" s="1">
        <v>5</v>
      </c>
      <c r="B7" s="3">
        <v>56</v>
      </c>
      <c r="C7" s="3">
        <v>1</v>
      </c>
      <c r="D7" s="5">
        <v>38677</v>
      </c>
      <c r="E7" s="2">
        <v>6.53</v>
      </c>
      <c r="F7" s="2">
        <v>7.35</v>
      </c>
      <c r="G7" s="2">
        <v>4.42</v>
      </c>
      <c r="H7" s="2">
        <v>1.41</v>
      </c>
      <c r="I7" s="7"/>
      <c r="J7" s="7"/>
      <c r="K7" s="2">
        <v>0.05</v>
      </c>
      <c r="L7" s="2">
        <v>0.92</v>
      </c>
      <c r="M7" s="2" t="s">
        <v>127</v>
      </c>
      <c r="N7" s="22"/>
      <c r="O7" s="22"/>
      <c r="P7" s="22"/>
    </row>
    <row r="8" spans="1:16" s="1" customFormat="1">
      <c r="A8" s="1">
        <v>6</v>
      </c>
      <c r="B8" s="3">
        <v>57</v>
      </c>
      <c r="C8" s="3">
        <v>1</v>
      </c>
      <c r="D8" s="5">
        <v>38678</v>
      </c>
      <c r="E8" s="2">
        <v>6.54</v>
      </c>
      <c r="F8" s="2">
        <v>8.3800000000000008</v>
      </c>
      <c r="G8" s="2">
        <v>4.7699999999999996</v>
      </c>
      <c r="H8" s="2">
        <v>1.81</v>
      </c>
      <c r="I8" s="7"/>
      <c r="J8" s="7"/>
      <c r="K8" s="2">
        <v>0.11</v>
      </c>
      <c r="L8" s="2">
        <v>0.84</v>
      </c>
      <c r="M8" s="2" t="s">
        <v>127</v>
      </c>
      <c r="N8" s="22"/>
      <c r="O8" s="22"/>
      <c r="P8" s="22"/>
    </row>
    <row r="9" spans="1:16" s="1" customFormat="1">
      <c r="A9" s="1">
        <v>7</v>
      </c>
      <c r="B9" s="3"/>
      <c r="C9" s="3"/>
      <c r="D9" s="5"/>
      <c r="E9" s="2"/>
      <c r="F9" s="2"/>
      <c r="G9" s="2"/>
      <c r="H9" s="2"/>
      <c r="I9" s="7"/>
      <c r="J9" s="7"/>
      <c r="K9" s="2"/>
      <c r="L9" s="2"/>
      <c r="M9" s="2"/>
      <c r="N9" s="22"/>
      <c r="O9" s="22"/>
      <c r="P9" s="22"/>
    </row>
    <row r="10" spans="1:16" s="1" customFormat="1">
      <c r="A10" s="1">
        <v>8</v>
      </c>
      <c r="B10" s="3"/>
      <c r="C10" s="3"/>
      <c r="D10" s="5"/>
      <c r="E10" s="2"/>
      <c r="F10" s="2"/>
      <c r="G10" s="2"/>
      <c r="H10" s="2"/>
      <c r="I10" s="7"/>
      <c r="J10" s="7"/>
      <c r="K10" s="2"/>
      <c r="L10" s="2"/>
      <c r="M10" s="2"/>
      <c r="N10" s="22"/>
      <c r="O10" s="22"/>
      <c r="P10" s="22"/>
    </row>
    <row r="11" spans="1:16" s="1" customFormat="1">
      <c r="A11" s="1">
        <v>9</v>
      </c>
      <c r="B11" s="3"/>
      <c r="C11" s="3"/>
      <c r="D11" s="5"/>
      <c r="E11" s="2"/>
      <c r="F11" s="2"/>
      <c r="G11" s="2"/>
      <c r="H11" s="2"/>
      <c r="I11" s="7"/>
      <c r="J11" s="7"/>
      <c r="K11" s="2"/>
      <c r="L11" s="2"/>
      <c r="M11" s="2"/>
      <c r="N11" s="22"/>
      <c r="O11" s="22"/>
      <c r="P11" s="22"/>
    </row>
    <row r="12" spans="1:16" s="1" customFormat="1">
      <c r="A12" s="1">
        <v>10</v>
      </c>
      <c r="B12" s="3"/>
      <c r="C12" s="3"/>
      <c r="D12" s="5"/>
      <c r="E12" s="2"/>
      <c r="F12" s="2"/>
      <c r="G12" s="2"/>
      <c r="H12" s="2"/>
      <c r="I12" s="7"/>
      <c r="J12" s="7"/>
      <c r="K12" s="2"/>
      <c r="L12" s="2"/>
      <c r="M12" s="2"/>
      <c r="N12" s="22"/>
      <c r="O12" s="22"/>
      <c r="P12" s="22"/>
    </row>
    <row r="13" spans="1:16" s="1" customFormat="1">
      <c r="A13" s="1">
        <v>11</v>
      </c>
      <c r="B13" s="3"/>
      <c r="C13" s="3"/>
      <c r="D13" s="5"/>
      <c r="E13" s="2"/>
      <c r="F13" s="2"/>
      <c r="G13" s="2"/>
      <c r="H13" s="2"/>
      <c r="I13" s="7"/>
      <c r="J13" s="7"/>
      <c r="K13" s="2"/>
      <c r="L13" s="2"/>
      <c r="M13" s="2"/>
      <c r="N13" s="22"/>
      <c r="O13" s="22"/>
      <c r="P13" s="22"/>
    </row>
    <row r="14" spans="1:16" s="1" customFormat="1">
      <c r="A14" s="1">
        <v>12</v>
      </c>
      <c r="B14" s="3"/>
      <c r="C14" s="3"/>
      <c r="D14" s="5"/>
      <c r="E14" s="2"/>
      <c r="F14" s="2"/>
      <c r="G14" s="2"/>
      <c r="H14" s="2"/>
      <c r="I14" s="7"/>
      <c r="J14" s="7"/>
      <c r="K14" s="2"/>
      <c r="L14" s="2"/>
      <c r="M14" s="2"/>
      <c r="N14" s="22"/>
      <c r="O14" s="22"/>
      <c r="P14" s="22"/>
    </row>
    <row r="15" spans="1:16" s="1" customFormat="1">
      <c r="A15" s="1">
        <v>13</v>
      </c>
      <c r="B15" s="3"/>
      <c r="C15" s="3"/>
      <c r="D15" s="5"/>
      <c r="E15" s="2"/>
      <c r="F15" s="2"/>
      <c r="G15" s="2"/>
      <c r="H15" s="2"/>
      <c r="I15" s="7"/>
      <c r="J15" s="7"/>
      <c r="K15" s="2"/>
      <c r="L15" s="2"/>
      <c r="M15" s="2"/>
      <c r="N15" s="22"/>
      <c r="O15" s="22"/>
      <c r="P15" s="22"/>
    </row>
    <row r="16" spans="1:16" s="1" customFormat="1">
      <c r="A16" s="1">
        <v>14</v>
      </c>
      <c r="B16" s="3"/>
      <c r="C16" s="3"/>
      <c r="D16" s="5"/>
      <c r="E16" s="2"/>
      <c r="F16" s="2"/>
      <c r="G16" s="2"/>
      <c r="H16" s="2"/>
      <c r="I16" s="7"/>
      <c r="J16" s="7"/>
      <c r="K16" s="2"/>
      <c r="L16" s="2"/>
      <c r="M16" s="2"/>
      <c r="N16" s="22"/>
      <c r="O16" s="22"/>
      <c r="P16" s="22"/>
    </row>
    <row r="17" spans="1:16" s="1" customFormat="1">
      <c r="A17" s="1">
        <v>15</v>
      </c>
      <c r="B17" s="3"/>
      <c r="C17" s="3"/>
      <c r="D17" s="4"/>
      <c r="E17" s="2"/>
      <c r="F17" s="2"/>
      <c r="G17" s="2"/>
      <c r="H17" s="2"/>
      <c r="I17" s="7"/>
      <c r="J17" s="7"/>
      <c r="K17" s="2"/>
      <c r="L17" s="2"/>
      <c r="M17" s="2"/>
      <c r="N17" s="22"/>
      <c r="O17" s="22"/>
      <c r="P17" s="22"/>
    </row>
    <row r="18" spans="1:16" s="1" customFormat="1">
      <c r="A18" s="1">
        <v>16</v>
      </c>
      <c r="B18" s="3"/>
      <c r="C18" s="3"/>
      <c r="D18" s="4"/>
      <c r="E18" s="2"/>
      <c r="F18" s="2"/>
      <c r="G18" s="2"/>
      <c r="H18" s="2"/>
      <c r="I18" s="7"/>
      <c r="J18" s="7"/>
      <c r="K18" s="2"/>
      <c r="L18" s="2"/>
      <c r="M18" s="2"/>
      <c r="N18" s="22"/>
      <c r="O18" s="22"/>
      <c r="P18" s="22"/>
    </row>
    <row r="19" spans="1:16">
      <c r="A19" s="1">
        <v>17</v>
      </c>
    </row>
    <row r="20" spans="1:16">
      <c r="A20" s="1">
        <v>18</v>
      </c>
    </row>
    <row r="21" spans="1:16">
      <c r="A21" s="1">
        <v>19</v>
      </c>
    </row>
    <row r="22" spans="1:16">
      <c r="A22" s="1">
        <v>20</v>
      </c>
    </row>
    <row r="23" spans="1:16">
      <c r="A23" s="1">
        <v>21</v>
      </c>
    </row>
    <row r="24" spans="1:16">
      <c r="A24" s="1">
        <v>22</v>
      </c>
    </row>
    <row r="25" spans="1:16">
      <c r="A25" s="1">
        <v>23</v>
      </c>
    </row>
    <row r="26" spans="1:16">
      <c r="A26" s="1">
        <v>24</v>
      </c>
    </row>
    <row r="27" spans="1:16">
      <c r="A27" s="1">
        <v>25</v>
      </c>
    </row>
    <row r="28" spans="1:16">
      <c r="A28" s="1">
        <v>26</v>
      </c>
    </row>
    <row r="29" spans="1:16">
      <c r="A29" s="1">
        <v>27</v>
      </c>
    </row>
    <row r="30" spans="1:16">
      <c r="A30" s="1">
        <v>28</v>
      </c>
    </row>
    <row r="31" spans="1:16">
      <c r="A31" s="1">
        <v>29</v>
      </c>
    </row>
    <row r="32" spans="1:16">
      <c r="A32" s="1">
        <v>30</v>
      </c>
    </row>
    <row r="33" spans="1:1">
      <c r="A33" s="1">
        <v>31</v>
      </c>
    </row>
    <row r="34" spans="1:1">
      <c r="A34" s="1">
        <v>32</v>
      </c>
    </row>
    <row r="35" spans="1:1">
      <c r="A35" s="1">
        <v>33</v>
      </c>
    </row>
    <row r="36" spans="1:1">
      <c r="A36" s="1">
        <v>34</v>
      </c>
    </row>
    <row r="37" spans="1:1">
      <c r="A37" s="1">
        <v>35</v>
      </c>
    </row>
    <row r="38" spans="1:1">
      <c r="A38" s="1">
        <v>36</v>
      </c>
    </row>
    <row r="39" spans="1:1">
      <c r="A39" s="1">
        <v>37</v>
      </c>
    </row>
    <row r="40" spans="1:1">
      <c r="A40" s="1">
        <v>38</v>
      </c>
    </row>
    <row r="41" spans="1:1">
      <c r="A41" s="1">
        <v>39</v>
      </c>
    </row>
    <row r="42" spans="1:1">
      <c r="A42" s="1">
        <v>40</v>
      </c>
    </row>
    <row r="43" spans="1:1">
      <c r="A43" s="1">
        <v>41</v>
      </c>
    </row>
    <row r="44" spans="1:1">
      <c r="A44" s="1">
        <v>42</v>
      </c>
    </row>
    <row r="45" spans="1:1">
      <c r="A45" s="1">
        <v>43</v>
      </c>
    </row>
    <row r="46" spans="1:1">
      <c r="A46" s="1">
        <v>44</v>
      </c>
    </row>
    <row r="47" spans="1:1">
      <c r="A47" s="1">
        <v>45</v>
      </c>
    </row>
    <row r="48" spans="1:1">
      <c r="A48" s="1">
        <v>46</v>
      </c>
    </row>
    <row r="49" spans="1:1">
      <c r="A49" s="1">
        <v>47</v>
      </c>
    </row>
    <row r="50" spans="1:1">
      <c r="A50" s="1">
        <v>48</v>
      </c>
    </row>
    <row r="51" spans="1:1">
      <c r="A51" s="1">
        <v>49</v>
      </c>
    </row>
    <row r="52" spans="1:1">
      <c r="A52" s="1">
        <v>50</v>
      </c>
    </row>
    <row r="53" spans="1:1">
      <c r="A53" s="1">
        <v>51</v>
      </c>
    </row>
    <row r="54" spans="1:1">
      <c r="A54" s="1">
        <v>52</v>
      </c>
    </row>
    <row r="55" spans="1:1">
      <c r="A55" s="1">
        <v>53</v>
      </c>
    </row>
    <row r="56" spans="1:1">
      <c r="A56" s="1">
        <v>54</v>
      </c>
    </row>
    <row r="57" spans="1:1">
      <c r="A57" s="1">
        <v>55</v>
      </c>
    </row>
    <row r="58" spans="1:1">
      <c r="A58" s="1">
        <v>56</v>
      </c>
    </row>
    <row r="59" spans="1:1">
      <c r="A59" s="1">
        <v>57</v>
      </c>
    </row>
    <row r="60" spans="1:1">
      <c r="A60" s="1">
        <v>58</v>
      </c>
    </row>
    <row r="61" spans="1:1">
      <c r="A61" s="1">
        <v>59</v>
      </c>
    </row>
    <row r="62" spans="1:1">
      <c r="A62" s="1">
        <v>60</v>
      </c>
    </row>
    <row r="63" spans="1:1">
      <c r="A63" s="1">
        <v>61</v>
      </c>
    </row>
    <row r="64" spans="1:1">
      <c r="A64" s="1">
        <v>62</v>
      </c>
    </row>
    <row r="65" spans="1:1">
      <c r="A65" s="1">
        <v>63</v>
      </c>
    </row>
    <row r="66" spans="1:1">
      <c r="A66" s="1">
        <v>64</v>
      </c>
    </row>
    <row r="67" spans="1:1">
      <c r="A67" s="1">
        <v>65</v>
      </c>
    </row>
    <row r="68" spans="1:1">
      <c r="A68" s="1">
        <v>66</v>
      </c>
    </row>
    <row r="69" spans="1:1">
      <c r="A69" s="1">
        <v>67</v>
      </c>
    </row>
    <row r="70" spans="1:1">
      <c r="A70" s="1">
        <v>68</v>
      </c>
    </row>
    <row r="71" spans="1:1">
      <c r="A71" s="1">
        <v>69</v>
      </c>
    </row>
    <row r="72" spans="1:1">
      <c r="A72" s="1">
        <v>70</v>
      </c>
    </row>
    <row r="73" spans="1:1">
      <c r="A73" s="1">
        <v>71</v>
      </c>
    </row>
    <row r="74" spans="1:1">
      <c r="A74" s="1">
        <v>72</v>
      </c>
    </row>
    <row r="75" spans="1:1">
      <c r="A75" s="1">
        <v>73</v>
      </c>
    </row>
    <row r="76" spans="1:1">
      <c r="A76" s="1">
        <v>74</v>
      </c>
    </row>
    <row r="77" spans="1:1">
      <c r="A77" s="1">
        <v>75</v>
      </c>
    </row>
    <row r="78" spans="1:1">
      <c r="A78" s="1">
        <v>76</v>
      </c>
    </row>
    <row r="79" spans="1:1">
      <c r="A79" s="1">
        <v>77</v>
      </c>
    </row>
    <row r="80" spans="1:1">
      <c r="A80" s="1">
        <v>78</v>
      </c>
    </row>
    <row r="100" spans="2:16" s="1" customFormat="1">
      <c r="B100" s="3" t="s">
        <v>60</v>
      </c>
      <c r="C100" s="3">
        <f>AVERAGE(C3:C90)</f>
        <v>1</v>
      </c>
      <c r="D100" s="3"/>
      <c r="E100" s="2">
        <f t="shared" ref="E100:P100" si="0">AVERAGE(E3:E90)</f>
        <v>6.5249999999999995</v>
      </c>
      <c r="F100" s="2">
        <f t="shared" si="0"/>
        <v>8.2866666666666671</v>
      </c>
      <c r="G100" s="2">
        <f t="shared" si="0"/>
        <v>4.7733333333333325</v>
      </c>
      <c r="H100" s="2">
        <f t="shared" si="0"/>
        <v>1.3933333333333335</v>
      </c>
      <c r="I100" s="2" t="e">
        <f t="shared" si="0"/>
        <v>#DIV/0!</v>
      </c>
      <c r="J100" s="2" t="e">
        <f t="shared" si="0"/>
        <v>#DIV/0!</v>
      </c>
      <c r="K100" s="2">
        <f t="shared" si="0"/>
        <v>6.3333333333333339E-2</v>
      </c>
      <c r="L100" s="2">
        <f t="shared" si="0"/>
        <v>0.90333333333333332</v>
      </c>
      <c r="M100" s="2"/>
      <c r="N100" s="3" t="e">
        <f t="shared" si="0"/>
        <v>#DIV/0!</v>
      </c>
      <c r="O100" s="3" t="e">
        <f t="shared" si="0"/>
        <v>#DIV/0!</v>
      </c>
      <c r="P100" s="3" t="e">
        <f t="shared" si="0"/>
        <v>#DIV/0!</v>
      </c>
    </row>
    <row r="101" spans="2:16" s="1" customFormat="1">
      <c r="B101" s="3" t="s">
        <v>61</v>
      </c>
      <c r="C101" s="3">
        <f>COUNT(C3:C90)</f>
        <v>6</v>
      </c>
      <c r="D101" s="3"/>
      <c r="E101" s="2">
        <f t="shared" ref="E101:P101" si="1">COUNT(E3:E90)</f>
        <v>6</v>
      </c>
      <c r="F101" s="2">
        <f t="shared" si="1"/>
        <v>6</v>
      </c>
      <c r="G101" s="2">
        <f t="shared" si="1"/>
        <v>6</v>
      </c>
      <c r="H101" s="2">
        <f t="shared" si="1"/>
        <v>6</v>
      </c>
      <c r="I101" s="2">
        <f t="shared" si="1"/>
        <v>0</v>
      </c>
      <c r="J101" s="2">
        <f t="shared" si="1"/>
        <v>0</v>
      </c>
      <c r="K101" s="2">
        <f t="shared" si="1"/>
        <v>6</v>
      </c>
      <c r="L101" s="2">
        <f t="shared" si="1"/>
        <v>6</v>
      </c>
      <c r="M101" s="2"/>
      <c r="N101" s="3">
        <f t="shared" si="1"/>
        <v>0</v>
      </c>
      <c r="O101" s="3">
        <f t="shared" si="1"/>
        <v>0</v>
      </c>
      <c r="P101" s="3">
        <f t="shared" si="1"/>
        <v>0</v>
      </c>
    </row>
    <row r="102" spans="2:16" s="1" customFormat="1">
      <c r="B102" s="3" t="s">
        <v>62</v>
      </c>
      <c r="C102" s="3">
        <f>STDEV(C3:C83)</f>
        <v>0</v>
      </c>
      <c r="D102" s="3"/>
      <c r="E102" s="2">
        <f t="shared" ref="E102:P102" si="2">STDEV(E3:E83)</f>
        <v>2.8106938645110487E-2</v>
      </c>
      <c r="F102" s="2">
        <f t="shared" si="2"/>
        <v>0.74384586216948656</v>
      </c>
      <c r="G102" s="2">
        <f t="shared" si="2"/>
        <v>0.31290041014141662</v>
      </c>
      <c r="H102" s="2">
        <f t="shared" si="2"/>
        <v>0.4136987631920912</v>
      </c>
      <c r="I102" s="2" t="e">
        <f t="shared" si="2"/>
        <v>#DIV/0!</v>
      </c>
      <c r="J102" s="2" t="e">
        <f t="shared" si="2"/>
        <v>#DIV/0!</v>
      </c>
      <c r="K102" s="2">
        <f t="shared" si="2"/>
        <v>3.0767948691238202E-2</v>
      </c>
      <c r="L102" s="2">
        <f t="shared" si="2"/>
        <v>0.2597434631837085</v>
      </c>
      <c r="M102" s="2"/>
      <c r="N102" s="3" t="e">
        <f t="shared" si="2"/>
        <v>#DIV/0!</v>
      </c>
      <c r="O102" s="3" t="e">
        <f t="shared" si="2"/>
        <v>#DIV/0!</v>
      </c>
      <c r="P102" s="3" t="e">
        <f t="shared" si="2"/>
        <v>#DIV/0!</v>
      </c>
    </row>
  </sheetData>
  <sortState ref="B4:Q11">
    <sortCondition ref="C3:C11"/>
  </sortState>
  <mergeCells count="13">
    <mergeCell ref="A1:A2"/>
    <mergeCell ref="P1:P2"/>
    <mergeCell ref="B1:B2"/>
    <mergeCell ref="C1:C2"/>
    <mergeCell ref="D1:D2"/>
    <mergeCell ref="E1:F1"/>
    <mergeCell ref="G1:H1"/>
    <mergeCell ref="I1:J1"/>
    <mergeCell ref="K1:K2"/>
    <mergeCell ref="L1:L2"/>
    <mergeCell ref="N1:N2"/>
    <mergeCell ref="O1:O2"/>
    <mergeCell ref="M1:M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P116"/>
  <sheetViews>
    <sheetView workbookViewId="0">
      <selection activeCell="J16" sqref="J16"/>
    </sheetView>
  </sheetViews>
  <sheetFormatPr defaultRowHeight="12.75"/>
  <sheetData>
    <row r="1" spans="1:16" s="6" customFormat="1" ht="15" customHeight="1">
      <c r="A1" s="114" t="s">
        <v>101</v>
      </c>
      <c r="B1" s="115" t="s">
        <v>27</v>
      </c>
      <c r="C1" s="115" t="s">
        <v>48</v>
      </c>
      <c r="D1" s="115" t="s">
        <v>28</v>
      </c>
      <c r="E1" s="115" t="s">
        <v>32</v>
      </c>
      <c r="F1" s="115"/>
      <c r="G1" s="115" t="s">
        <v>45</v>
      </c>
      <c r="H1" s="115"/>
      <c r="I1" s="116" t="s">
        <v>46</v>
      </c>
      <c r="J1" s="116"/>
      <c r="K1" s="115" t="s">
        <v>49</v>
      </c>
      <c r="L1" s="115" t="s">
        <v>47</v>
      </c>
      <c r="M1" s="115" t="s">
        <v>139</v>
      </c>
      <c r="N1" s="115" t="s">
        <v>29</v>
      </c>
      <c r="O1" s="115" t="s">
        <v>31</v>
      </c>
      <c r="P1" s="115" t="s">
        <v>30</v>
      </c>
    </row>
    <row r="2" spans="1:16" s="6" customFormat="1" ht="15">
      <c r="A2" s="114"/>
      <c r="B2" s="115"/>
      <c r="C2" s="115"/>
      <c r="D2" s="115"/>
      <c r="E2" s="9" t="s">
        <v>43</v>
      </c>
      <c r="F2" s="9" t="s">
        <v>44</v>
      </c>
      <c r="G2" s="9" t="s">
        <v>43</v>
      </c>
      <c r="H2" s="9" t="s">
        <v>44</v>
      </c>
      <c r="I2" s="10" t="s">
        <v>43</v>
      </c>
      <c r="J2" s="10" t="s">
        <v>44</v>
      </c>
      <c r="K2" s="115"/>
      <c r="L2" s="115"/>
      <c r="M2" s="115"/>
      <c r="N2" s="115"/>
      <c r="O2" s="115"/>
      <c r="P2" s="115"/>
    </row>
    <row r="3" spans="1:16" s="1" customFormat="1">
      <c r="A3" s="1">
        <v>1</v>
      </c>
      <c r="B3" s="3">
        <v>126</v>
      </c>
      <c r="C3" s="3">
        <v>1</v>
      </c>
      <c r="D3" s="4">
        <v>38747</v>
      </c>
      <c r="E3" s="2">
        <v>8.44</v>
      </c>
      <c r="F3" s="2">
        <v>9.26</v>
      </c>
      <c r="G3" s="2">
        <v>5.77</v>
      </c>
      <c r="H3" s="2">
        <v>2.34</v>
      </c>
      <c r="I3" s="7">
        <v>21.9</v>
      </c>
      <c r="J3" s="7">
        <v>23.7</v>
      </c>
      <c r="K3" s="2">
        <v>0.08</v>
      </c>
      <c r="L3" s="2">
        <v>1.1299999999999999</v>
      </c>
      <c r="M3" s="2">
        <v>4.6399999999999997</v>
      </c>
      <c r="N3" s="22"/>
      <c r="O3" s="22"/>
      <c r="P3" s="22"/>
    </row>
    <row r="4" spans="1:16" s="1" customFormat="1">
      <c r="A4" s="1">
        <v>2</v>
      </c>
      <c r="B4" s="3">
        <v>127</v>
      </c>
      <c r="C4" s="3">
        <v>1</v>
      </c>
      <c r="D4" s="4">
        <v>38748</v>
      </c>
      <c r="E4" s="2">
        <v>8.39</v>
      </c>
      <c r="F4" s="2">
        <v>9.33</v>
      </c>
      <c r="G4" s="2">
        <v>5.78</v>
      </c>
      <c r="H4" s="2">
        <v>2.8</v>
      </c>
      <c r="I4" s="7">
        <v>21.9</v>
      </c>
      <c r="J4" s="7">
        <v>23.5</v>
      </c>
      <c r="K4" s="2">
        <v>0.09</v>
      </c>
      <c r="L4" s="2">
        <v>1.03</v>
      </c>
      <c r="M4" s="2">
        <v>4.6399999999999997</v>
      </c>
      <c r="N4" s="22"/>
      <c r="O4" s="22"/>
      <c r="P4" s="22"/>
    </row>
    <row r="5" spans="1:16" s="1" customFormat="1">
      <c r="A5" s="1">
        <v>3</v>
      </c>
      <c r="B5" s="3">
        <v>128</v>
      </c>
      <c r="C5" s="3">
        <v>1</v>
      </c>
      <c r="D5" s="4">
        <v>38749</v>
      </c>
      <c r="E5" s="2">
        <v>8.27</v>
      </c>
      <c r="F5" s="2">
        <v>9.43</v>
      </c>
      <c r="G5" s="2">
        <v>6.47</v>
      </c>
      <c r="H5" s="2">
        <v>2.91</v>
      </c>
      <c r="I5" s="7">
        <v>21.6</v>
      </c>
      <c r="J5" s="7">
        <v>23.2</v>
      </c>
      <c r="K5" s="2">
        <v>0.09</v>
      </c>
      <c r="L5" s="2">
        <v>1.27</v>
      </c>
      <c r="M5" s="2">
        <v>4.6399999999999997</v>
      </c>
      <c r="N5" s="22"/>
      <c r="O5" s="22"/>
      <c r="P5" s="22"/>
    </row>
    <row r="6" spans="1:16" s="1" customFormat="1">
      <c r="A6" s="1">
        <v>4</v>
      </c>
      <c r="B6" s="3">
        <v>129</v>
      </c>
      <c r="C6" s="3">
        <v>1</v>
      </c>
      <c r="D6" s="4">
        <v>38750</v>
      </c>
      <c r="E6" s="2">
        <v>8.59</v>
      </c>
      <c r="F6" s="2">
        <v>9.41</v>
      </c>
      <c r="G6" s="2">
        <v>6.58</v>
      </c>
      <c r="H6" s="2">
        <v>2.94</v>
      </c>
      <c r="I6" s="7">
        <v>20.5</v>
      </c>
      <c r="J6" s="7">
        <v>23.5</v>
      </c>
      <c r="K6" s="2">
        <v>0.08</v>
      </c>
      <c r="L6" s="2">
        <v>1.18</v>
      </c>
      <c r="M6" s="2">
        <v>4.6399999999999997</v>
      </c>
      <c r="N6" s="22"/>
      <c r="O6" s="22"/>
      <c r="P6" s="22"/>
    </row>
    <row r="7" spans="1:16" s="1" customFormat="1">
      <c r="A7" s="1">
        <v>5</v>
      </c>
      <c r="B7" s="3">
        <v>133</v>
      </c>
      <c r="C7" s="3">
        <v>1</v>
      </c>
      <c r="D7" s="4">
        <v>38754</v>
      </c>
      <c r="E7" s="2">
        <v>8.6300000000000008</v>
      </c>
      <c r="F7" s="2">
        <v>9.43</v>
      </c>
      <c r="G7" s="2">
        <v>6.1</v>
      </c>
      <c r="H7" s="2">
        <v>1.21</v>
      </c>
      <c r="I7" s="7">
        <v>22.3</v>
      </c>
      <c r="J7" s="7">
        <v>23.2</v>
      </c>
      <c r="K7" s="2">
        <v>0.08</v>
      </c>
      <c r="L7" s="2">
        <v>0.89</v>
      </c>
      <c r="M7" s="2">
        <v>4.6399999999999997</v>
      </c>
      <c r="N7" s="22"/>
      <c r="O7" s="22"/>
      <c r="P7" s="22"/>
    </row>
    <row r="8" spans="1:16" s="1" customFormat="1">
      <c r="A8" s="1">
        <v>6</v>
      </c>
      <c r="B8" s="3">
        <v>134</v>
      </c>
      <c r="C8" s="3">
        <v>1</v>
      </c>
      <c r="D8" s="4">
        <v>38755</v>
      </c>
      <c r="E8" s="2">
        <v>8.42</v>
      </c>
      <c r="F8" s="2">
        <v>9.43</v>
      </c>
      <c r="G8" s="2">
        <v>3.88</v>
      </c>
      <c r="H8" s="2">
        <v>1.3</v>
      </c>
      <c r="I8" s="7">
        <v>22.4</v>
      </c>
      <c r="J8" s="7">
        <v>23</v>
      </c>
      <c r="K8" s="2">
        <v>7.0000000000000007E-2</v>
      </c>
      <c r="L8" s="2">
        <v>1.07</v>
      </c>
      <c r="M8" s="2">
        <v>4.6399999999999997</v>
      </c>
      <c r="N8" s="22"/>
      <c r="O8" s="22"/>
      <c r="P8" s="22"/>
    </row>
    <row r="9" spans="1:16" s="1" customFormat="1">
      <c r="A9" s="1">
        <v>7</v>
      </c>
      <c r="B9" s="3">
        <v>135</v>
      </c>
      <c r="C9" s="3">
        <v>1</v>
      </c>
      <c r="D9" s="4">
        <v>38756</v>
      </c>
      <c r="E9" s="2">
        <v>8.6300000000000008</v>
      </c>
      <c r="F9" s="2">
        <v>9.6199999999999992</v>
      </c>
      <c r="G9" s="2">
        <v>4.1399999999999997</v>
      </c>
      <c r="H9" s="2">
        <v>1.46</v>
      </c>
      <c r="I9" s="7">
        <v>21.6</v>
      </c>
      <c r="J9" s="7">
        <v>24</v>
      </c>
      <c r="K9" s="2">
        <v>0.04</v>
      </c>
      <c r="L9" s="2">
        <v>0.95</v>
      </c>
      <c r="M9" s="2">
        <v>4.6399999999999997</v>
      </c>
      <c r="N9" s="22"/>
      <c r="O9" s="22"/>
      <c r="P9" s="22"/>
    </row>
    <row r="10" spans="1:16" s="1" customFormat="1">
      <c r="A10" s="1">
        <v>8</v>
      </c>
      <c r="B10" s="3">
        <v>136</v>
      </c>
      <c r="C10" s="3">
        <v>1</v>
      </c>
      <c r="D10" s="4">
        <v>38757</v>
      </c>
      <c r="E10" s="2">
        <v>8.86</v>
      </c>
      <c r="F10" s="2">
        <v>9.7899999999999991</v>
      </c>
      <c r="G10" s="2">
        <v>3.75</v>
      </c>
      <c r="H10" s="2">
        <v>2.04</v>
      </c>
      <c r="I10" s="7">
        <v>21.6</v>
      </c>
      <c r="J10" s="7">
        <v>23.9</v>
      </c>
      <c r="K10" s="2">
        <v>0.06</v>
      </c>
      <c r="L10" s="2">
        <v>1.04</v>
      </c>
      <c r="M10" s="2">
        <v>4.6399999999999997</v>
      </c>
      <c r="N10" s="22"/>
      <c r="O10" s="22"/>
      <c r="P10" s="22"/>
    </row>
    <row r="11" spans="1:16" s="1" customFormat="1">
      <c r="A11" s="1">
        <v>9</v>
      </c>
      <c r="B11" s="3">
        <v>140</v>
      </c>
      <c r="C11" s="3">
        <v>1</v>
      </c>
      <c r="D11" s="4">
        <v>38761</v>
      </c>
      <c r="E11" s="2">
        <v>8.52</v>
      </c>
      <c r="F11" s="2">
        <v>9.48</v>
      </c>
      <c r="G11" s="2">
        <v>4.09</v>
      </c>
      <c r="H11" s="2">
        <v>1.44</v>
      </c>
      <c r="I11" s="7">
        <v>23.4</v>
      </c>
      <c r="J11" s="7">
        <v>24.1</v>
      </c>
      <c r="K11" s="2">
        <v>7.0000000000000007E-2</v>
      </c>
      <c r="L11" s="2">
        <v>0.92</v>
      </c>
      <c r="M11" s="2">
        <v>4.6399999999999997</v>
      </c>
      <c r="N11" s="22"/>
      <c r="O11" s="22"/>
      <c r="P11" s="22"/>
    </row>
    <row r="12" spans="1:16" s="1" customFormat="1">
      <c r="A12" s="1">
        <v>10</v>
      </c>
      <c r="B12" s="3">
        <v>141</v>
      </c>
      <c r="C12" s="3">
        <v>1</v>
      </c>
      <c r="D12" s="4">
        <v>38762</v>
      </c>
      <c r="E12" s="2">
        <v>8.4700000000000006</v>
      </c>
      <c r="F12" s="2">
        <v>9.6199999999999992</v>
      </c>
      <c r="G12" s="2">
        <v>3.87</v>
      </c>
      <c r="H12" s="2">
        <v>1.51</v>
      </c>
      <c r="I12" s="7">
        <v>21.8</v>
      </c>
      <c r="J12" s="7">
        <v>24.1</v>
      </c>
      <c r="K12" s="2">
        <v>0.09</v>
      </c>
      <c r="L12" s="2">
        <v>1.06</v>
      </c>
      <c r="M12" s="2">
        <v>4.6399999999999997</v>
      </c>
      <c r="N12" s="22"/>
      <c r="O12" s="22"/>
      <c r="P12" s="22"/>
    </row>
    <row r="13" spans="1:16" s="1" customFormat="1">
      <c r="A13" s="1">
        <v>11</v>
      </c>
      <c r="B13" s="3">
        <v>142</v>
      </c>
      <c r="C13" s="3">
        <v>1</v>
      </c>
      <c r="D13" s="4">
        <v>38763</v>
      </c>
      <c r="E13" s="2">
        <v>8.39</v>
      </c>
      <c r="F13" s="2">
        <v>9.6300000000000008</v>
      </c>
      <c r="G13" s="2">
        <v>4.1900000000000004</v>
      </c>
      <c r="H13" s="2">
        <v>1.86</v>
      </c>
      <c r="I13" s="7">
        <v>19.399999999999999</v>
      </c>
      <c r="J13" s="7">
        <v>23.3</v>
      </c>
      <c r="K13" s="2">
        <v>0.14000000000000001</v>
      </c>
      <c r="L13" s="2">
        <v>0.82</v>
      </c>
      <c r="M13" s="2">
        <v>4.6399999999999997</v>
      </c>
      <c r="N13" s="22">
        <v>10.39</v>
      </c>
      <c r="O13" s="22"/>
      <c r="P13" s="22">
        <v>151.846</v>
      </c>
    </row>
    <row r="14" spans="1:16" s="1" customFormat="1">
      <c r="A14" s="1">
        <v>12</v>
      </c>
      <c r="B14" s="3">
        <v>148</v>
      </c>
      <c r="C14" s="3">
        <v>1</v>
      </c>
      <c r="D14" s="4">
        <v>38769</v>
      </c>
      <c r="E14" s="2">
        <v>8.6300000000000008</v>
      </c>
      <c r="F14" s="2">
        <v>9.42</v>
      </c>
      <c r="G14" s="2">
        <v>4.26</v>
      </c>
      <c r="H14" s="2">
        <v>0.8</v>
      </c>
      <c r="I14" s="7">
        <v>22.6</v>
      </c>
      <c r="J14" s="7">
        <v>23.5</v>
      </c>
      <c r="K14" s="2">
        <v>0.1</v>
      </c>
      <c r="L14" s="2">
        <v>1.26</v>
      </c>
      <c r="M14" s="2">
        <v>4.6399999999999997</v>
      </c>
      <c r="N14" s="22">
        <v>10.24</v>
      </c>
      <c r="O14" s="22"/>
      <c r="P14" s="22">
        <v>145.17599999999999</v>
      </c>
    </row>
    <row r="15" spans="1:16" s="1" customFormat="1">
      <c r="A15" s="1">
        <v>13</v>
      </c>
      <c r="B15" s="3">
        <v>149</v>
      </c>
      <c r="C15" s="3">
        <v>1</v>
      </c>
      <c r="D15" s="4">
        <v>38770</v>
      </c>
      <c r="E15" s="2">
        <v>8.44</v>
      </c>
      <c r="F15" s="2">
        <v>9.5399999999999991</v>
      </c>
      <c r="G15" s="2">
        <v>4.37</v>
      </c>
      <c r="H15" s="2">
        <v>1.24</v>
      </c>
      <c r="I15" s="7">
        <v>21.4</v>
      </c>
      <c r="J15" s="7">
        <v>22.9</v>
      </c>
      <c r="K15" s="2">
        <v>0.08</v>
      </c>
      <c r="L15" s="2">
        <v>1.1399999999999999</v>
      </c>
      <c r="M15" s="2">
        <v>4.6399999999999997</v>
      </c>
      <c r="N15" s="22">
        <v>10.47</v>
      </c>
      <c r="O15" s="22"/>
      <c r="P15" s="22">
        <v>156.46899999999999</v>
      </c>
    </row>
    <row r="16" spans="1:16" s="1" customFormat="1">
      <c r="A16" s="1">
        <v>14</v>
      </c>
      <c r="B16" s="3">
        <v>150</v>
      </c>
      <c r="C16" s="3">
        <v>1</v>
      </c>
      <c r="D16" s="4">
        <v>38771</v>
      </c>
      <c r="E16" s="2">
        <v>8.2200000000000006</v>
      </c>
      <c r="F16" s="2">
        <v>9.3800000000000008</v>
      </c>
      <c r="G16" s="2">
        <v>4.29</v>
      </c>
      <c r="H16" s="2">
        <v>1.27</v>
      </c>
      <c r="I16" s="7">
        <v>21</v>
      </c>
      <c r="J16" s="7">
        <v>23.5</v>
      </c>
      <c r="K16" s="2">
        <v>0.11</v>
      </c>
      <c r="L16" s="2">
        <v>1.26</v>
      </c>
      <c r="M16" s="2">
        <v>4.6399999999999997</v>
      </c>
      <c r="N16" s="22">
        <v>10.4</v>
      </c>
      <c r="O16" s="22"/>
      <c r="P16" s="22">
        <v>152.35499999999999</v>
      </c>
    </row>
    <row r="17" spans="1:16" s="1" customFormat="1">
      <c r="A17" s="1">
        <v>15</v>
      </c>
      <c r="B17" s="3">
        <v>154</v>
      </c>
      <c r="C17" s="3">
        <v>1</v>
      </c>
      <c r="D17" s="4">
        <v>38775</v>
      </c>
      <c r="E17" s="2">
        <v>8.25</v>
      </c>
      <c r="F17" s="2">
        <v>9.39</v>
      </c>
      <c r="G17" s="2">
        <v>4.25</v>
      </c>
      <c r="H17" s="2">
        <v>1.54</v>
      </c>
      <c r="I17" s="7">
        <v>21.4</v>
      </c>
      <c r="J17" s="7">
        <v>23.5</v>
      </c>
      <c r="K17" s="2">
        <v>0.12</v>
      </c>
      <c r="L17" s="2">
        <v>1.25</v>
      </c>
      <c r="M17" s="2">
        <v>4.6399999999999997</v>
      </c>
      <c r="N17" s="22">
        <v>10.02</v>
      </c>
      <c r="O17" s="22"/>
      <c r="P17" s="22">
        <v>154.62</v>
      </c>
    </row>
    <row r="18" spans="1:16" s="1" customFormat="1">
      <c r="A18" s="1">
        <v>16</v>
      </c>
      <c r="B18" s="3">
        <v>155</v>
      </c>
      <c r="C18" s="3">
        <v>1</v>
      </c>
      <c r="D18" s="4">
        <v>38776</v>
      </c>
      <c r="E18" s="2">
        <v>8.2899999999999991</v>
      </c>
      <c r="F18" s="2">
        <v>9.4700000000000006</v>
      </c>
      <c r="G18" s="2">
        <v>4.29</v>
      </c>
      <c r="H18" s="2">
        <v>3.25</v>
      </c>
      <c r="I18" s="7">
        <v>21.4</v>
      </c>
      <c r="J18" s="7">
        <v>22.8</v>
      </c>
      <c r="K18" s="2">
        <v>0.09</v>
      </c>
      <c r="L18" s="2">
        <v>1.1499999999999999</v>
      </c>
      <c r="M18" s="2">
        <v>4.6399999999999997</v>
      </c>
      <c r="N18" s="22"/>
      <c r="O18" s="22"/>
      <c r="P18" s="22"/>
    </row>
    <row r="19" spans="1:16" s="1" customFormat="1">
      <c r="A19" s="1">
        <v>17</v>
      </c>
      <c r="B19" s="3">
        <v>156</v>
      </c>
      <c r="C19" s="3">
        <v>1</v>
      </c>
      <c r="D19" s="4">
        <v>38777</v>
      </c>
      <c r="E19" s="2">
        <v>8.34</v>
      </c>
      <c r="F19" s="2">
        <v>9.4600000000000009</v>
      </c>
      <c r="G19" s="2">
        <v>7.96</v>
      </c>
      <c r="H19" s="2">
        <v>3.32</v>
      </c>
      <c r="I19" s="7">
        <v>21.8</v>
      </c>
      <c r="J19" s="7">
        <v>22.6</v>
      </c>
      <c r="K19" s="2">
        <v>7.0000000000000007E-2</v>
      </c>
      <c r="L19" s="2">
        <v>1.18</v>
      </c>
      <c r="M19" s="2">
        <v>4.6399999999999997</v>
      </c>
      <c r="N19" s="22">
        <v>10.18</v>
      </c>
      <c r="O19" s="22"/>
      <c r="P19" s="22"/>
    </row>
    <row r="20" spans="1:16" s="1" customFormat="1">
      <c r="A20" s="1">
        <v>18</v>
      </c>
      <c r="B20" s="3">
        <v>157</v>
      </c>
      <c r="C20" s="3">
        <v>1</v>
      </c>
      <c r="D20" s="4">
        <v>38778</v>
      </c>
      <c r="E20" s="2">
        <v>8.4</v>
      </c>
      <c r="F20" s="2">
        <v>9.4</v>
      </c>
      <c r="G20" s="2">
        <v>7.63</v>
      </c>
      <c r="H20" s="2">
        <v>3.2</v>
      </c>
      <c r="I20" s="7">
        <v>21.5</v>
      </c>
      <c r="J20" s="7">
        <v>23</v>
      </c>
      <c r="K20" s="2">
        <v>7.0000000000000007E-2</v>
      </c>
      <c r="L20" s="2">
        <v>1.17</v>
      </c>
      <c r="M20" s="2">
        <v>4.6399999999999997</v>
      </c>
      <c r="N20" s="22"/>
      <c r="O20" s="22"/>
      <c r="P20" s="22"/>
    </row>
    <row r="21" spans="1:16" s="1" customFormat="1">
      <c r="A21" s="1">
        <v>19</v>
      </c>
      <c r="B21" s="3">
        <v>161</v>
      </c>
      <c r="C21" s="3">
        <v>1</v>
      </c>
      <c r="D21" s="4">
        <v>38782</v>
      </c>
      <c r="E21" s="2">
        <v>8.2899999999999991</v>
      </c>
      <c r="F21" s="2">
        <v>9.24</v>
      </c>
      <c r="G21" s="2">
        <v>7.01</v>
      </c>
      <c r="H21" s="2">
        <v>1.43</v>
      </c>
      <c r="I21" s="7">
        <v>22.9</v>
      </c>
      <c r="J21" s="7">
        <v>24.3</v>
      </c>
      <c r="K21" s="2">
        <v>0.08</v>
      </c>
      <c r="L21" s="2">
        <v>1.2</v>
      </c>
      <c r="M21" s="2">
        <v>4.6399999999999997</v>
      </c>
      <c r="N21" s="22">
        <v>10.26</v>
      </c>
      <c r="O21" s="22"/>
      <c r="P21" s="22">
        <v>149.47300000000001</v>
      </c>
    </row>
    <row r="22" spans="1:16" s="1" customFormat="1">
      <c r="A22" s="1">
        <v>20</v>
      </c>
      <c r="B22" s="3">
        <v>162</v>
      </c>
      <c r="C22" s="3">
        <v>1</v>
      </c>
      <c r="D22" s="4">
        <v>38783</v>
      </c>
      <c r="E22" s="2">
        <v>8.56</v>
      </c>
      <c r="F22" s="2">
        <v>9.33</v>
      </c>
      <c r="G22" s="2">
        <v>8.4499999999999993</v>
      </c>
      <c r="H22" s="2">
        <v>2.7</v>
      </c>
      <c r="I22" s="7">
        <v>22.4</v>
      </c>
      <c r="J22" s="7">
        <v>23.2</v>
      </c>
      <c r="K22" s="2">
        <v>0.06</v>
      </c>
      <c r="L22" s="2">
        <v>1.06</v>
      </c>
      <c r="M22" s="2">
        <v>4.6399999999999997</v>
      </c>
      <c r="N22" s="22"/>
      <c r="O22" s="22"/>
      <c r="P22" s="22"/>
    </row>
    <row r="23" spans="1:16" s="1" customFormat="1">
      <c r="A23" s="1">
        <v>21</v>
      </c>
      <c r="B23" s="3">
        <v>163</v>
      </c>
      <c r="C23" s="3">
        <v>1</v>
      </c>
      <c r="D23" s="4">
        <v>38784</v>
      </c>
      <c r="E23" s="2">
        <v>8.31</v>
      </c>
      <c r="F23" s="2">
        <v>9.32</v>
      </c>
      <c r="G23" s="2">
        <v>8.5</v>
      </c>
      <c r="H23" s="2">
        <v>2.7</v>
      </c>
      <c r="I23" s="7">
        <v>22.4</v>
      </c>
      <c r="J23" s="7">
        <v>23.9</v>
      </c>
      <c r="K23" s="2">
        <v>0.08</v>
      </c>
      <c r="L23" s="2">
        <v>1.22</v>
      </c>
      <c r="M23" s="2">
        <v>4.6399999999999997</v>
      </c>
      <c r="N23" s="22">
        <v>10.19</v>
      </c>
      <c r="O23" s="22"/>
      <c r="P23" s="22">
        <v>153.34100000000001</v>
      </c>
    </row>
    <row r="24" spans="1:16" s="1" customFormat="1">
      <c r="A24" s="1">
        <v>22</v>
      </c>
      <c r="B24" s="3">
        <v>164</v>
      </c>
      <c r="C24" s="3">
        <v>1</v>
      </c>
      <c r="D24" s="4">
        <v>38785</v>
      </c>
      <c r="E24" s="2">
        <v>8.33</v>
      </c>
      <c r="F24" s="2">
        <v>9.33</v>
      </c>
      <c r="G24" s="2">
        <v>8.6999999999999993</v>
      </c>
      <c r="H24" s="2">
        <v>2.5</v>
      </c>
      <c r="I24" s="7">
        <v>22.4</v>
      </c>
      <c r="J24" s="7">
        <v>23.3</v>
      </c>
      <c r="K24" s="2">
        <v>0.1</v>
      </c>
      <c r="L24" s="2">
        <v>1.28</v>
      </c>
      <c r="M24" s="2">
        <v>4.6399999999999997</v>
      </c>
      <c r="N24" s="22"/>
      <c r="O24" s="22"/>
      <c r="P24" s="22"/>
    </row>
    <row r="25" spans="1:16" s="1" customFormat="1">
      <c r="A25" s="1">
        <v>23</v>
      </c>
      <c r="B25" s="3">
        <v>168</v>
      </c>
      <c r="C25" s="3">
        <v>1</v>
      </c>
      <c r="D25" s="4">
        <v>38789</v>
      </c>
      <c r="E25" s="2">
        <v>8.2200000000000006</v>
      </c>
      <c r="F25" s="2">
        <v>9.2899999999999991</v>
      </c>
      <c r="G25" s="2">
        <v>8</v>
      </c>
      <c r="H25" s="2">
        <v>2.5</v>
      </c>
      <c r="I25" s="7">
        <v>23.2</v>
      </c>
      <c r="J25" s="7">
        <v>24.4</v>
      </c>
      <c r="K25" s="2">
        <v>0.09</v>
      </c>
      <c r="L25" s="2">
        <v>0.9</v>
      </c>
      <c r="M25" s="2">
        <v>4.6399999999999997</v>
      </c>
      <c r="N25" s="22">
        <v>11.18</v>
      </c>
      <c r="O25" s="22"/>
      <c r="P25" s="22">
        <v>162.334</v>
      </c>
    </row>
    <row r="26" spans="1:16" s="1" customFormat="1">
      <c r="A26" s="1">
        <v>24</v>
      </c>
      <c r="B26" s="3">
        <v>169</v>
      </c>
      <c r="C26" s="3">
        <v>1</v>
      </c>
      <c r="D26" s="5">
        <v>38790</v>
      </c>
      <c r="E26" s="2">
        <v>8.4</v>
      </c>
      <c r="F26" s="2">
        <v>9.42</v>
      </c>
      <c r="G26" s="2">
        <v>8.8000000000000007</v>
      </c>
      <c r="H26" s="2">
        <v>3.7</v>
      </c>
      <c r="I26" s="7">
        <v>22.6</v>
      </c>
      <c r="J26" s="7">
        <v>23.6</v>
      </c>
      <c r="K26" s="2">
        <v>0.06</v>
      </c>
      <c r="L26" s="2">
        <v>1.1000000000000001</v>
      </c>
      <c r="M26" s="2">
        <v>4.6399999999999997</v>
      </c>
      <c r="N26" s="22"/>
      <c r="O26" s="22"/>
      <c r="P26" s="22"/>
    </row>
    <row r="27" spans="1:16" s="1" customFormat="1">
      <c r="A27" s="1">
        <v>25</v>
      </c>
      <c r="B27" s="3">
        <v>170</v>
      </c>
      <c r="C27" s="3">
        <v>1</v>
      </c>
      <c r="D27" s="4">
        <v>38791</v>
      </c>
      <c r="E27" s="2">
        <v>8.3800000000000008</v>
      </c>
      <c r="F27" s="2">
        <v>9.42</v>
      </c>
      <c r="G27" s="2">
        <v>7.86</v>
      </c>
      <c r="H27" s="2">
        <v>3.22</v>
      </c>
      <c r="I27" s="7">
        <v>23</v>
      </c>
      <c r="J27" s="7">
        <v>2.2999999999999998</v>
      </c>
      <c r="K27" s="2">
        <v>0.05</v>
      </c>
      <c r="L27" s="2">
        <v>1.19</v>
      </c>
      <c r="M27" s="2">
        <v>4.6399999999999997</v>
      </c>
      <c r="N27" s="22">
        <v>10.5</v>
      </c>
      <c r="O27" s="22"/>
      <c r="P27" s="22">
        <v>152.261</v>
      </c>
    </row>
    <row r="28" spans="1:16" s="1" customFormat="1">
      <c r="A28" s="1">
        <v>26</v>
      </c>
      <c r="B28" s="3">
        <v>171</v>
      </c>
      <c r="C28" s="3">
        <v>1</v>
      </c>
      <c r="D28" s="4">
        <v>38792</v>
      </c>
      <c r="E28" s="2">
        <v>8.36</v>
      </c>
      <c r="F28" s="2">
        <v>9.3699999999999992</v>
      </c>
      <c r="G28" s="2">
        <v>8.3699999999999992</v>
      </c>
      <c r="H28" s="2">
        <v>4.7</v>
      </c>
      <c r="I28" s="7">
        <v>23</v>
      </c>
      <c r="J28" s="7">
        <v>23.5</v>
      </c>
      <c r="K28" s="2">
        <v>0.09</v>
      </c>
      <c r="L28" s="2">
        <v>1.1499999999999999</v>
      </c>
      <c r="M28" s="2">
        <v>4.6399999999999997</v>
      </c>
      <c r="N28" s="22"/>
      <c r="O28" s="22"/>
      <c r="P28" s="22"/>
    </row>
    <row r="29" spans="1:16" s="1" customFormat="1">
      <c r="A29" s="1">
        <v>27</v>
      </c>
      <c r="B29" s="3">
        <v>175</v>
      </c>
      <c r="C29" s="3">
        <v>1</v>
      </c>
      <c r="D29" s="4">
        <v>38796</v>
      </c>
      <c r="E29" s="2">
        <v>8.2899999999999991</v>
      </c>
      <c r="F29" s="2">
        <v>9.33</v>
      </c>
      <c r="G29" s="2"/>
      <c r="H29" s="2">
        <v>2.5099999999999998</v>
      </c>
      <c r="I29" s="7">
        <v>23.3</v>
      </c>
      <c r="J29" s="7">
        <v>24.3</v>
      </c>
      <c r="K29" s="2">
        <v>0.08</v>
      </c>
      <c r="L29" s="2">
        <v>1.26</v>
      </c>
      <c r="M29" s="2">
        <v>4.6399999999999997</v>
      </c>
      <c r="N29" s="22">
        <v>10.49</v>
      </c>
      <c r="O29" s="22"/>
      <c r="P29" s="22">
        <v>159.23500000000001</v>
      </c>
    </row>
    <row r="30" spans="1:16" s="1" customFormat="1">
      <c r="A30" s="1">
        <v>28</v>
      </c>
      <c r="B30" s="3">
        <v>176</v>
      </c>
      <c r="C30" s="3">
        <v>1</v>
      </c>
      <c r="D30" s="4">
        <v>38797</v>
      </c>
      <c r="E30" s="2">
        <v>8.2200000000000006</v>
      </c>
      <c r="F30" s="2">
        <v>9.26</v>
      </c>
      <c r="G30" s="2">
        <v>7.56</v>
      </c>
      <c r="H30" s="2">
        <v>3.6</v>
      </c>
      <c r="I30" s="7">
        <v>23.8</v>
      </c>
      <c r="J30" s="7">
        <v>23.6</v>
      </c>
      <c r="K30" s="2">
        <v>0.03</v>
      </c>
      <c r="L30" s="2">
        <v>0.74</v>
      </c>
      <c r="M30" s="2">
        <v>4.6399999999999997</v>
      </c>
      <c r="N30" s="22"/>
      <c r="O30" s="22"/>
      <c r="P30" s="22"/>
    </row>
    <row r="31" spans="1:16" s="1" customFormat="1">
      <c r="A31" s="1">
        <v>29</v>
      </c>
      <c r="B31" s="3">
        <v>177</v>
      </c>
      <c r="C31" s="3">
        <v>1</v>
      </c>
      <c r="D31" s="4">
        <v>38798</v>
      </c>
      <c r="E31" s="2">
        <v>8.25</v>
      </c>
      <c r="F31" s="2">
        <v>9.35</v>
      </c>
      <c r="G31" s="2">
        <v>8.0500000000000007</v>
      </c>
      <c r="H31" s="2">
        <v>3.1</v>
      </c>
      <c r="I31" s="7">
        <v>23.4</v>
      </c>
      <c r="J31" s="7">
        <v>23.2</v>
      </c>
      <c r="K31" s="2">
        <v>7.0000000000000007E-2</v>
      </c>
      <c r="L31" s="2">
        <v>1.17</v>
      </c>
      <c r="M31" s="2">
        <v>4.6399999999999997</v>
      </c>
      <c r="N31" s="22"/>
      <c r="O31" s="22"/>
      <c r="P31" s="22">
        <v>155.25800000000001</v>
      </c>
    </row>
    <row r="32" spans="1:16" s="1" customFormat="1">
      <c r="A32" s="1">
        <v>30</v>
      </c>
      <c r="B32" s="3">
        <v>178</v>
      </c>
      <c r="C32" s="3">
        <v>1</v>
      </c>
      <c r="D32" s="4">
        <v>38799</v>
      </c>
      <c r="E32" s="2">
        <v>8.0500000000000007</v>
      </c>
      <c r="F32" s="2">
        <v>9.35</v>
      </c>
      <c r="G32" s="2">
        <v>7.58</v>
      </c>
      <c r="H32" s="2">
        <v>3.16</v>
      </c>
      <c r="I32" s="7">
        <v>23.2</v>
      </c>
      <c r="J32" s="7">
        <v>22.8</v>
      </c>
      <c r="K32" s="2">
        <v>0.04</v>
      </c>
      <c r="L32" s="2">
        <v>1.06</v>
      </c>
      <c r="M32" s="2">
        <v>4.6399999999999997</v>
      </c>
      <c r="N32" s="22"/>
      <c r="O32" s="22"/>
      <c r="P32" s="22"/>
    </row>
    <row r="33" spans="1:16" s="1" customFormat="1">
      <c r="A33" s="1">
        <v>31</v>
      </c>
      <c r="B33" s="3">
        <v>182</v>
      </c>
      <c r="C33" s="3">
        <v>1</v>
      </c>
      <c r="D33" s="4">
        <v>38803</v>
      </c>
      <c r="E33" s="2">
        <v>8.15</v>
      </c>
      <c r="F33" s="2">
        <v>8.1300000000000008</v>
      </c>
      <c r="G33" s="2">
        <v>7.97</v>
      </c>
      <c r="H33" s="2"/>
      <c r="I33" s="7">
        <v>21.1</v>
      </c>
      <c r="J33" s="7">
        <v>23.1</v>
      </c>
      <c r="K33" s="2">
        <v>0.09</v>
      </c>
      <c r="L33" s="2">
        <v>1.17</v>
      </c>
      <c r="M33" s="2">
        <v>4.6399999999999997</v>
      </c>
      <c r="N33" s="22"/>
      <c r="O33" s="22"/>
      <c r="P33" s="22"/>
    </row>
    <row r="34" spans="1:16" s="1" customFormat="1">
      <c r="A34" s="1">
        <v>32</v>
      </c>
      <c r="B34" s="3">
        <v>183</v>
      </c>
      <c r="C34" s="3">
        <v>1</v>
      </c>
      <c r="D34" s="4">
        <v>38804</v>
      </c>
      <c r="E34" s="2">
        <v>7.99</v>
      </c>
      <c r="F34" s="2">
        <v>8.42</v>
      </c>
      <c r="G34" s="2"/>
      <c r="H34" s="2"/>
      <c r="I34" s="7">
        <v>22.9</v>
      </c>
      <c r="J34" s="7">
        <v>23.4</v>
      </c>
      <c r="K34" s="2">
        <v>0.06</v>
      </c>
      <c r="L34" s="2">
        <v>1.1000000000000001</v>
      </c>
      <c r="M34" s="2">
        <v>4.6399999999999997</v>
      </c>
      <c r="N34" s="22"/>
      <c r="O34" s="22"/>
      <c r="P34" s="22"/>
    </row>
    <row r="35" spans="1:16" s="1" customFormat="1">
      <c r="A35" s="1">
        <v>33</v>
      </c>
      <c r="B35" s="3">
        <v>184</v>
      </c>
      <c r="C35" s="3">
        <v>1</v>
      </c>
      <c r="D35" s="4">
        <v>38805</v>
      </c>
      <c r="E35" s="2">
        <v>8.19</v>
      </c>
      <c r="F35" s="2">
        <v>9.2899999999999991</v>
      </c>
      <c r="G35" s="2"/>
      <c r="H35" s="2"/>
      <c r="I35" s="7">
        <v>23.4</v>
      </c>
      <c r="J35" s="7">
        <v>24.5</v>
      </c>
      <c r="K35" s="2">
        <v>0.13</v>
      </c>
      <c r="L35" s="2">
        <v>1.32</v>
      </c>
      <c r="M35" s="2">
        <v>4.6399999999999997</v>
      </c>
      <c r="N35" s="22"/>
      <c r="O35" s="22"/>
      <c r="P35" s="22">
        <v>145.97999999999999</v>
      </c>
    </row>
    <row r="36" spans="1:16" s="1" customFormat="1">
      <c r="A36" s="1">
        <v>34</v>
      </c>
      <c r="B36" s="3">
        <v>185</v>
      </c>
      <c r="C36" s="3">
        <v>1</v>
      </c>
      <c r="D36" s="4">
        <v>38806</v>
      </c>
      <c r="E36" s="2">
        <v>8.27</v>
      </c>
      <c r="F36" s="2">
        <v>9.1199999999999992</v>
      </c>
      <c r="G36" s="2"/>
      <c r="H36" s="2"/>
      <c r="I36" s="7">
        <v>22.9</v>
      </c>
      <c r="J36" s="7">
        <v>23.9</v>
      </c>
      <c r="K36" s="2">
        <v>0.15</v>
      </c>
      <c r="L36" s="2">
        <v>1.69</v>
      </c>
      <c r="M36" s="2">
        <v>4.6399999999999997</v>
      </c>
      <c r="N36" s="22"/>
      <c r="O36" s="22"/>
      <c r="P36" s="22"/>
    </row>
    <row r="37" spans="1:16" s="1" customFormat="1">
      <c r="A37" s="1">
        <v>35</v>
      </c>
      <c r="B37" s="3">
        <v>204</v>
      </c>
      <c r="C37" s="3">
        <v>1</v>
      </c>
      <c r="D37" s="4">
        <v>38825</v>
      </c>
      <c r="E37" s="2">
        <v>8.18</v>
      </c>
      <c r="F37" s="2">
        <v>9.18</v>
      </c>
      <c r="G37" s="2">
        <v>7.87</v>
      </c>
      <c r="H37" s="2">
        <v>4.45</v>
      </c>
      <c r="I37" s="7">
        <v>23.5</v>
      </c>
      <c r="J37" s="7">
        <v>21</v>
      </c>
      <c r="K37" s="2">
        <v>0.01</v>
      </c>
      <c r="L37" s="2">
        <v>0.93</v>
      </c>
      <c r="M37" s="2">
        <v>4.6399999999999997</v>
      </c>
      <c r="N37" s="22"/>
      <c r="O37" s="22"/>
      <c r="P37" s="22"/>
    </row>
    <row r="38" spans="1:16" s="1" customFormat="1">
      <c r="A38" s="1">
        <v>36</v>
      </c>
      <c r="B38" s="3">
        <v>205</v>
      </c>
      <c r="C38" s="3">
        <v>1</v>
      </c>
      <c r="D38" s="4">
        <v>38826</v>
      </c>
      <c r="E38" s="2">
        <v>8.18</v>
      </c>
      <c r="F38" s="2">
        <v>9.09</v>
      </c>
      <c r="G38" s="2">
        <v>7.78</v>
      </c>
      <c r="H38" s="2">
        <v>3.61</v>
      </c>
      <c r="I38" s="7">
        <v>23.4</v>
      </c>
      <c r="J38" s="7">
        <v>21.8</v>
      </c>
      <c r="K38" s="2">
        <v>0.13</v>
      </c>
      <c r="L38" s="2">
        <v>2.0299999999999998</v>
      </c>
      <c r="M38" s="2">
        <v>4.6399999999999997</v>
      </c>
      <c r="N38" s="22"/>
      <c r="O38" s="22"/>
      <c r="P38" s="22">
        <v>175.43299999999999</v>
      </c>
    </row>
    <row r="39" spans="1:16" s="1" customFormat="1">
      <c r="A39" s="1">
        <v>37</v>
      </c>
      <c r="B39" s="3">
        <v>206</v>
      </c>
      <c r="C39" s="3">
        <v>1</v>
      </c>
      <c r="D39" s="4">
        <v>38827</v>
      </c>
      <c r="E39" s="2">
        <v>8.1999999999999993</v>
      </c>
      <c r="F39" s="2">
        <v>9.07</v>
      </c>
      <c r="G39" s="2">
        <v>7.88</v>
      </c>
      <c r="H39" s="2">
        <v>3.91</v>
      </c>
      <c r="I39" s="7">
        <v>22.3</v>
      </c>
      <c r="J39" s="7">
        <v>22.9</v>
      </c>
      <c r="K39" s="2">
        <v>0.1</v>
      </c>
      <c r="L39" s="2">
        <v>1.93</v>
      </c>
      <c r="M39" s="2">
        <v>4.6399999999999997</v>
      </c>
      <c r="N39" s="22"/>
      <c r="O39" s="22"/>
      <c r="P39" s="22"/>
    </row>
    <row r="40" spans="1:16" s="1" customFormat="1">
      <c r="A40" s="1">
        <v>38</v>
      </c>
      <c r="B40" s="3">
        <v>210</v>
      </c>
      <c r="C40" s="3">
        <v>1</v>
      </c>
      <c r="D40" s="4">
        <v>38831</v>
      </c>
      <c r="E40" s="2">
        <v>8.16</v>
      </c>
      <c r="F40" s="2">
        <v>9</v>
      </c>
      <c r="G40" s="2">
        <v>7.41</v>
      </c>
      <c r="H40" s="2">
        <v>3.24</v>
      </c>
      <c r="I40" s="7">
        <v>23.1</v>
      </c>
      <c r="J40" s="7">
        <v>22.4</v>
      </c>
      <c r="K40" s="2">
        <v>0.11</v>
      </c>
      <c r="L40" s="2">
        <v>1.8</v>
      </c>
      <c r="M40" s="2">
        <v>4.6399999999999997</v>
      </c>
      <c r="N40" s="22"/>
      <c r="O40" s="22"/>
      <c r="P40" s="22"/>
    </row>
    <row r="41" spans="1:16" s="1" customFormat="1">
      <c r="A41" s="1">
        <v>39</v>
      </c>
      <c r="B41" s="3">
        <v>211</v>
      </c>
      <c r="C41" s="3">
        <v>1</v>
      </c>
      <c r="D41" s="4">
        <v>38832</v>
      </c>
      <c r="E41" s="2">
        <v>8.2200000000000006</v>
      </c>
      <c r="F41" s="2">
        <v>8.91</v>
      </c>
      <c r="G41" s="2">
        <v>7.33</v>
      </c>
      <c r="H41" s="2">
        <v>4.05</v>
      </c>
      <c r="I41" s="7">
        <v>23.9</v>
      </c>
      <c r="J41" s="7">
        <v>21.7</v>
      </c>
      <c r="K41" s="2">
        <v>0.1</v>
      </c>
      <c r="L41" s="2">
        <v>1.78</v>
      </c>
      <c r="M41" s="2">
        <v>4.6399999999999997</v>
      </c>
      <c r="N41" s="22"/>
      <c r="O41" s="22"/>
      <c r="P41" s="22"/>
    </row>
    <row r="42" spans="1:16" s="1" customFormat="1">
      <c r="A42" s="1">
        <v>40</v>
      </c>
      <c r="B42" s="3">
        <v>259</v>
      </c>
      <c r="C42" s="3">
        <v>1</v>
      </c>
      <c r="D42" s="4">
        <v>38880</v>
      </c>
      <c r="E42" s="2">
        <v>7.8</v>
      </c>
      <c r="F42" s="2"/>
      <c r="G42" s="2">
        <v>7.78</v>
      </c>
      <c r="H42" s="2"/>
      <c r="I42" s="7">
        <v>22.7</v>
      </c>
      <c r="J42" s="7"/>
      <c r="K42" s="2"/>
      <c r="L42" s="2"/>
      <c r="M42" s="2">
        <v>4.6399999999999997</v>
      </c>
      <c r="N42" s="22"/>
      <c r="O42" s="22"/>
      <c r="P42" s="22"/>
    </row>
    <row r="43" spans="1:16" s="1" customFormat="1">
      <c r="A43" s="1">
        <v>41</v>
      </c>
      <c r="B43" s="3">
        <v>260</v>
      </c>
      <c r="C43" s="3">
        <v>1</v>
      </c>
      <c r="D43" s="4">
        <v>38881</v>
      </c>
      <c r="E43" s="2">
        <v>7.86</v>
      </c>
      <c r="F43" s="2">
        <v>9.08</v>
      </c>
      <c r="G43" s="2">
        <v>7.69</v>
      </c>
      <c r="H43" s="2">
        <v>2.21</v>
      </c>
      <c r="I43" s="7">
        <v>23.3</v>
      </c>
      <c r="J43" s="7">
        <v>21.3</v>
      </c>
      <c r="K43" s="2">
        <v>0.26</v>
      </c>
      <c r="L43" s="2">
        <v>3.38</v>
      </c>
      <c r="M43" s="2">
        <v>4.6399999999999997</v>
      </c>
      <c r="N43" s="22"/>
      <c r="O43" s="22"/>
      <c r="P43" s="22"/>
    </row>
    <row r="44" spans="1:16" s="1" customFormat="1">
      <c r="A44" s="1">
        <v>42</v>
      </c>
      <c r="B44" s="3">
        <v>261</v>
      </c>
      <c r="C44" s="3">
        <v>1</v>
      </c>
      <c r="D44" s="4">
        <v>38882</v>
      </c>
      <c r="E44" s="2">
        <v>7.87</v>
      </c>
      <c r="F44" s="2">
        <v>9</v>
      </c>
      <c r="G44" s="2">
        <v>8.16</v>
      </c>
      <c r="H44" s="2">
        <v>2.0299999999999998</v>
      </c>
      <c r="I44" s="7">
        <v>23.4</v>
      </c>
      <c r="J44" s="7">
        <v>22.3</v>
      </c>
      <c r="K44" s="2">
        <v>0.16</v>
      </c>
      <c r="L44" s="2">
        <v>2.86</v>
      </c>
      <c r="M44" s="2">
        <v>4.6399999999999997</v>
      </c>
      <c r="N44" s="22"/>
      <c r="O44" s="22"/>
      <c r="P44" s="22"/>
    </row>
    <row r="45" spans="1:16" s="1" customFormat="1">
      <c r="A45" s="1">
        <v>43</v>
      </c>
      <c r="B45" s="3">
        <v>262</v>
      </c>
      <c r="C45" s="3">
        <v>1</v>
      </c>
      <c r="D45" s="4">
        <v>38883</v>
      </c>
      <c r="E45" s="2">
        <v>7.73</v>
      </c>
      <c r="F45" s="2">
        <v>8.68</v>
      </c>
      <c r="G45" s="2">
        <v>8.16</v>
      </c>
      <c r="H45" s="2">
        <v>2.13</v>
      </c>
      <c r="I45" s="7">
        <v>22.8</v>
      </c>
      <c r="J45" s="7">
        <v>22.4</v>
      </c>
      <c r="K45" s="2">
        <v>0.15</v>
      </c>
      <c r="L45" s="2">
        <v>2.42</v>
      </c>
      <c r="M45" s="2">
        <v>4.6399999999999997</v>
      </c>
      <c r="N45" s="22"/>
      <c r="O45" s="22"/>
      <c r="P45" s="22">
        <v>165.73500000000001</v>
      </c>
    </row>
    <row r="46" spans="1:16" s="1" customFormat="1">
      <c r="A46" s="1">
        <v>44</v>
      </c>
      <c r="B46" s="3">
        <v>266</v>
      </c>
      <c r="C46" s="3">
        <v>1</v>
      </c>
      <c r="D46" s="4">
        <v>38887</v>
      </c>
      <c r="E46" s="2">
        <v>7.87</v>
      </c>
      <c r="F46" s="2">
        <v>8.2799999999999994</v>
      </c>
      <c r="G46" s="2">
        <v>7.82</v>
      </c>
      <c r="H46" s="2">
        <v>1.28</v>
      </c>
      <c r="I46" s="7">
        <v>23.9</v>
      </c>
      <c r="J46" s="7">
        <v>22.9</v>
      </c>
      <c r="K46" s="2">
        <v>0.12</v>
      </c>
      <c r="L46" s="2">
        <v>2.25</v>
      </c>
      <c r="M46" s="2">
        <v>4.6399999999999997</v>
      </c>
      <c r="N46" s="22"/>
      <c r="O46" s="22"/>
      <c r="P46" s="22"/>
    </row>
    <row r="47" spans="1:16" s="1" customFormat="1">
      <c r="A47" s="1">
        <v>45</v>
      </c>
      <c r="B47" s="3">
        <v>267</v>
      </c>
      <c r="C47" s="3">
        <v>1</v>
      </c>
      <c r="D47" s="4">
        <v>38888</v>
      </c>
      <c r="E47" s="2">
        <v>7.64</v>
      </c>
      <c r="F47" s="2">
        <v>8.49</v>
      </c>
      <c r="G47" s="2">
        <v>7.74</v>
      </c>
      <c r="H47" s="2">
        <v>1.81</v>
      </c>
      <c r="I47" s="7">
        <v>23.9</v>
      </c>
      <c r="J47" s="7">
        <v>23</v>
      </c>
      <c r="K47" s="2">
        <v>7.0000000000000007E-2</v>
      </c>
      <c r="L47" s="2">
        <v>2</v>
      </c>
      <c r="M47" s="2">
        <v>4.6399999999999997</v>
      </c>
      <c r="N47" s="22"/>
      <c r="O47" s="22"/>
      <c r="P47" s="22"/>
    </row>
    <row r="48" spans="1:16" s="1" customFormat="1">
      <c r="A48" s="1">
        <v>46</v>
      </c>
      <c r="B48" s="3">
        <v>268</v>
      </c>
      <c r="C48" s="3">
        <v>1</v>
      </c>
      <c r="D48" s="4">
        <v>38889</v>
      </c>
      <c r="E48" s="2">
        <v>7.58</v>
      </c>
      <c r="F48" s="2">
        <v>8.5500000000000007</v>
      </c>
      <c r="G48" s="2">
        <v>7.8</v>
      </c>
      <c r="H48" s="2">
        <v>1.65</v>
      </c>
      <c r="I48" s="7">
        <v>24</v>
      </c>
      <c r="J48" s="7">
        <v>24.1</v>
      </c>
      <c r="K48" s="2">
        <v>0.23</v>
      </c>
      <c r="L48" s="2">
        <v>3.06</v>
      </c>
      <c r="M48" s="2">
        <v>4.6399999999999997</v>
      </c>
      <c r="N48" s="22"/>
      <c r="O48" s="22"/>
      <c r="P48" s="22">
        <v>172.70500000000001</v>
      </c>
    </row>
    <row r="49" spans="1:16" s="1" customFormat="1">
      <c r="A49" s="1">
        <v>47</v>
      </c>
      <c r="B49" s="3">
        <v>269</v>
      </c>
      <c r="C49" s="3">
        <v>1</v>
      </c>
      <c r="D49" s="4">
        <v>38890</v>
      </c>
      <c r="E49" s="2">
        <v>7.71</v>
      </c>
      <c r="F49" s="2">
        <v>8.57</v>
      </c>
      <c r="G49" s="2">
        <v>7.44</v>
      </c>
      <c r="H49" s="2">
        <v>1.76</v>
      </c>
      <c r="I49" s="7">
        <v>24.8</v>
      </c>
      <c r="J49" s="7">
        <v>22.4</v>
      </c>
      <c r="K49" s="2">
        <v>0.18</v>
      </c>
      <c r="L49" s="2">
        <v>2.42</v>
      </c>
      <c r="M49" s="2">
        <v>4.6399999999999997</v>
      </c>
      <c r="N49" s="22"/>
      <c r="O49" s="22"/>
      <c r="P49" s="22"/>
    </row>
    <row r="50" spans="1:16" s="1" customFormat="1">
      <c r="A50" s="1">
        <v>48</v>
      </c>
      <c r="B50" s="3">
        <v>273</v>
      </c>
      <c r="C50" s="3">
        <v>1</v>
      </c>
      <c r="D50" s="4">
        <v>38894</v>
      </c>
      <c r="E50" s="2">
        <v>8</v>
      </c>
      <c r="F50" s="2">
        <v>8.43</v>
      </c>
      <c r="G50" s="2">
        <v>7.44</v>
      </c>
      <c r="H50" s="2">
        <v>1.02</v>
      </c>
      <c r="I50" s="7">
        <v>24.6</v>
      </c>
      <c r="J50" s="7">
        <v>22.8</v>
      </c>
      <c r="K50" s="2">
        <v>0.19</v>
      </c>
      <c r="L50" s="2">
        <v>2.84</v>
      </c>
      <c r="M50" s="2">
        <v>4.6399999999999997</v>
      </c>
      <c r="N50" s="22"/>
      <c r="O50" s="22"/>
      <c r="P50" s="22"/>
    </row>
    <row r="51" spans="1:16" s="1" customFormat="1">
      <c r="A51" s="1">
        <v>49</v>
      </c>
      <c r="B51" s="3">
        <v>274</v>
      </c>
      <c r="C51" s="3">
        <v>1</v>
      </c>
      <c r="D51" s="4">
        <v>38895</v>
      </c>
      <c r="E51" s="2">
        <v>8.31</v>
      </c>
      <c r="F51" s="2">
        <v>8.2100000000000009</v>
      </c>
      <c r="G51" s="2">
        <v>6.48</v>
      </c>
      <c r="H51" s="2">
        <v>1.28</v>
      </c>
      <c r="I51" s="7">
        <v>25.1</v>
      </c>
      <c r="J51" s="7">
        <v>22.4</v>
      </c>
      <c r="K51" s="2">
        <v>0.23</v>
      </c>
      <c r="L51" s="2">
        <v>4.0999999999999996</v>
      </c>
      <c r="M51" s="2">
        <v>4.6399999999999997</v>
      </c>
      <c r="N51" s="22"/>
      <c r="O51" s="22"/>
      <c r="P51" s="22">
        <v>247.614</v>
      </c>
    </row>
    <row r="52" spans="1:16" s="1" customFormat="1">
      <c r="A52" s="1">
        <v>50</v>
      </c>
      <c r="B52" s="3">
        <v>275</v>
      </c>
      <c r="C52" s="3">
        <v>1</v>
      </c>
      <c r="D52" s="4">
        <v>38896</v>
      </c>
      <c r="E52" s="2">
        <v>8.25</v>
      </c>
      <c r="F52" s="2">
        <v>7.83</v>
      </c>
      <c r="G52" s="2">
        <v>5.85</v>
      </c>
      <c r="H52" s="2">
        <v>2.11</v>
      </c>
      <c r="I52" s="7">
        <v>24.5</v>
      </c>
      <c r="J52" s="7">
        <v>21.7</v>
      </c>
      <c r="K52" s="2">
        <v>0.17</v>
      </c>
      <c r="L52" s="2">
        <v>3.03</v>
      </c>
      <c r="M52" s="2">
        <v>4.6399999999999997</v>
      </c>
      <c r="N52" s="22"/>
      <c r="O52" s="22"/>
      <c r="P52" s="22">
        <v>234.38900000000001</v>
      </c>
    </row>
    <row r="53" spans="1:16" s="1" customFormat="1">
      <c r="A53" s="1">
        <v>51</v>
      </c>
      <c r="B53" s="3">
        <v>276</v>
      </c>
      <c r="C53" s="3">
        <v>1</v>
      </c>
      <c r="D53" s="4">
        <v>38897</v>
      </c>
      <c r="E53" s="2">
        <v>8.24</v>
      </c>
      <c r="F53" s="2">
        <v>7.81</v>
      </c>
      <c r="G53" s="2">
        <v>5</v>
      </c>
      <c r="H53" s="2">
        <v>1.53</v>
      </c>
      <c r="I53" s="7">
        <v>23.9</v>
      </c>
      <c r="J53" s="7">
        <v>23.1</v>
      </c>
      <c r="K53" s="2">
        <v>0.26</v>
      </c>
      <c r="L53" s="2">
        <v>4</v>
      </c>
      <c r="M53" s="2">
        <v>4.6399999999999997</v>
      </c>
      <c r="N53" s="22"/>
      <c r="O53" s="22"/>
      <c r="P53" s="22">
        <v>234.363</v>
      </c>
    </row>
    <row r="54" spans="1:16" s="1" customFormat="1">
      <c r="A54" s="1">
        <v>52</v>
      </c>
      <c r="B54" s="3">
        <v>282</v>
      </c>
      <c r="C54" s="3">
        <v>1</v>
      </c>
      <c r="D54" s="4">
        <v>38903</v>
      </c>
      <c r="E54" s="2">
        <v>8.24</v>
      </c>
      <c r="F54" s="2">
        <v>7.84</v>
      </c>
      <c r="G54" s="2">
        <v>6.45</v>
      </c>
      <c r="H54" s="2">
        <v>1.62</v>
      </c>
      <c r="I54" s="7">
        <v>26</v>
      </c>
      <c r="J54" s="7">
        <v>24.9</v>
      </c>
      <c r="K54" s="2">
        <v>0.18</v>
      </c>
      <c r="L54" s="2">
        <v>2.4300000000000002</v>
      </c>
      <c r="M54" s="2">
        <v>4.6399999999999997</v>
      </c>
      <c r="N54" s="22"/>
      <c r="O54" s="22"/>
      <c r="P54" s="22">
        <v>253.88399999999999</v>
      </c>
    </row>
    <row r="55" spans="1:16" s="1" customFormat="1">
      <c r="A55" s="1">
        <v>53</v>
      </c>
      <c r="B55" s="3">
        <v>283</v>
      </c>
      <c r="C55" s="3">
        <v>1</v>
      </c>
      <c r="D55" s="4">
        <v>38904</v>
      </c>
      <c r="E55" s="2">
        <v>8.24</v>
      </c>
      <c r="F55" s="2">
        <v>7.9</v>
      </c>
      <c r="G55" s="2">
        <v>5.99</v>
      </c>
      <c r="H55" s="2">
        <v>1.68</v>
      </c>
      <c r="I55" s="7">
        <v>25.2</v>
      </c>
      <c r="J55" s="7">
        <v>24.6</v>
      </c>
      <c r="K55" s="2">
        <v>0.14000000000000001</v>
      </c>
      <c r="L55" s="2">
        <v>2.5099999999999998</v>
      </c>
      <c r="M55" s="2">
        <v>4.6399999999999997</v>
      </c>
      <c r="N55" s="22"/>
      <c r="O55" s="22"/>
      <c r="P55" s="22">
        <v>241.34200000000001</v>
      </c>
    </row>
    <row r="56" spans="1:16" s="1" customFormat="1">
      <c r="A56" s="1">
        <v>54</v>
      </c>
      <c r="B56" s="3">
        <v>287</v>
      </c>
      <c r="C56" s="3">
        <v>1</v>
      </c>
      <c r="D56" s="4">
        <v>38908</v>
      </c>
      <c r="E56" s="2">
        <v>7.91</v>
      </c>
      <c r="F56" s="2">
        <v>8.32</v>
      </c>
      <c r="G56" s="2">
        <v>7.64</v>
      </c>
      <c r="H56" s="2">
        <v>2.65</v>
      </c>
      <c r="I56" s="7">
        <v>25</v>
      </c>
      <c r="J56" s="7">
        <v>23.7</v>
      </c>
      <c r="K56" s="2">
        <v>0.11</v>
      </c>
      <c r="L56" s="2">
        <v>1.17</v>
      </c>
      <c r="M56" s="2">
        <v>4.6399999999999997</v>
      </c>
      <c r="N56" s="22"/>
      <c r="O56" s="22"/>
      <c r="P56" s="22"/>
    </row>
    <row r="57" spans="1:16" s="1" customFormat="1">
      <c r="A57" s="1">
        <v>55</v>
      </c>
      <c r="B57" s="3">
        <v>288</v>
      </c>
      <c r="C57" s="3">
        <v>1</v>
      </c>
      <c r="D57" s="4">
        <v>38909</v>
      </c>
      <c r="E57" s="2">
        <v>8.2799999999999994</v>
      </c>
      <c r="F57" s="2">
        <v>8.07</v>
      </c>
      <c r="G57" s="2">
        <v>6.57</v>
      </c>
      <c r="H57" s="2">
        <v>2.87</v>
      </c>
      <c r="I57" s="7">
        <v>25.5</v>
      </c>
      <c r="J57" s="7">
        <v>23.9</v>
      </c>
      <c r="K57" s="2">
        <v>0.2</v>
      </c>
      <c r="L57" s="2">
        <v>2.61</v>
      </c>
      <c r="M57" s="2">
        <v>4.6399999999999997</v>
      </c>
      <c r="N57" s="22"/>
      <c r="O57" s="22"/>
      <c r="P57" s="22">
        <v>233.797</v>
      </c>
    </row>
    <row r="58" spans="1:16" s="1" customFormat="1">
      <c r="A58" s="1">
        <v>56</v>
      </c>
      <c r="B58" s="3">
        <v>289</v>
      </c>
      <c r="C58" s="3">
        <v>1</v>
      </c>
      <c r="D58" s="4">
        <v>38910</v>
      </c>
      <c r="E58" s="2">
        <v>8.31</v>
      </c>
      <c r="F58" s="2">
        <v>7.96</v>
      </c>
      <c r="G58" s="2">
        <v>6.21</v>
      </c>
      <c r="H58" s="2">
        <v>1.54</v>
      </c>
      <c r="I58" s="7">
        <v>24.4</v>
      </c>
      <c r="J58" s="7">
        <v>23.2</v>
      </c>
      <c r="K58" s="2">
        <v>0.14000000000000001</v>
      </c>
      <c r="L58" s="2">
        <v>2.1800000000000002</v>
      </c>
      <c r="M58" s="2">
        <v>4.6399999999999997</v>
      </c>
      <c r="N58" s="22"/>
      <c r="O58" s="22"/>
      <c r="P58" s="22">
        <v>235.077</v>
      </c>
    </row>
    <row r="59" spans="1:16" s="1" customFormat="1">
      <c r="A59" s="1">
        <v>57</v>
      </c>
      <c r="B59" s="3">
        <v>290</v>
      </c>
      <c r="C59" s="3">
        <v>1</v>
      </c>
      <c r="D59" s="4">
        <v>38911</v>
      </c>
      <c r="E59" s="2">
        <v>8.33</v>
      </c>
      <c r="F59" s="2">
        <v>7.76</v>
      </c>
      <c r="G59" s="2">
        <v>6.4</v>
      </c>
      <c r="H59" s="2">
        <v>2.21</v>
      </c>
      <c r="I59" s="7">
        <v>24.7</v>
      </c>
      <c r="J59" s="7">
        <v>24.5</v>
      </c>
      <c r="K59" s="2">
        <v>0.14000000000000001</v>
      </c>
      <c r="L59" s="2">
        <v>2.2999999999999998</v>
      </c>
      <c r="M59" s="2">
        <v>4.6399999999999997</v>
      </c>
      <c r="N59" s="22"/>
      <c r="O59" s="22"/>
      <c r="P59" s="22">
        <v>245.91200000000001</v>
      </c>
    </row>
    <row r="60" spans="1:16" s="1" customFormat="1">
      <c r="A60" s="1">
        <v>58</v>
      </c>
      <c r="B60" s="3">
        <v>308</v>
      </c>
      <c r="C60" s="3">
        <v>1</v>
      </c>
      <c r="D60" s="4">
        <v>38929</v>
      </c>
      <c r="E60" s="2">
        <v>7.73</v>
      </c>
      <c r="F60" s="2">
        <v>8.5399999999999991</v>
      </c>
      <c r="G60" s="2">
        <v>6.92</v>
      </c>
      <c r="H60" s="2">
        <v>0.8</v>
      </c>
      <c r="I60" s="7">
        <v>24.1</v>
      </c>
      <c r="J60" s="7">
        <v>24.1</v>
      </c>
      <c r="K60" s="2">
        <v>0.27</v>
      </c>
      <c r="L60" s="2">
        <v>1.61</v>
      </c>
      <c r="M60" s="2">
        <v>4.6399999999999997</v>
      </c>
      <c r="N60" s="22"/>
      <c r="O60" s="22"/>
      <c r="P60" s="22">
        <v>156.614</v>
      </c>
    </row>
    <row r="61" spans="1:16" s="1" customFormat="1">
      <c r="A61" s="1">
        <v>59</v>
      </c>
      <c r="B61" s="3">
        <v>309</v>
      </c>
      <c r="C61" s="3">
        <v>1</v>
      </c>
      <c r="D61" s="4">
        <v>38930</v>
      </c>
      <c r="E61" s="2">
        <v>7.56</v>
      </c>
      <c r="F61" s="2"/>
      <c r="G61" s="2">
        <v>6.54</v>
      </c>
      <c r="H61" s="2"/>
      <c r="I61" s="7">
        <v>23.3</v>
      </c>
      <c r="J61" s="7"/>
      <c r="K61" s="2">
        <v>0.28000000000000003</v>
      </c>
      <c r="L61" s="2">
        <v>1.48</v>
      </c>
      <c r="M61" s="2">
        <v>4.6399999999999997</v>
      </c>
      <c r="N61" s="22"/>
      <c r="O61" s="22"/>
      <c r="P61" s="22">
        <v>161.792</v>
      </c>
    </row>
    <row r="62" spans="1:16" s="1" customFormat="1">
      <c r="A62" s="1">
        <v>60</v>
      </c>
      <c r="B62" s="3">
        <v>310</v>
      </c>
      <c r="C62" s="3">
        <v>1</v>
      </c>
      <c r="D62" s="4">
        <v>38931</v>
      </c>
      <c r="E62" s="2"/>
      <c r="F62" s="2"/>
      <c r="G62" s="2"/>
      <c r="H62" s="2"/>
      <c r="I62" s="7"/>
      <c r="J62" s="7"/>
      <c r="K62" s="2">
        <v>0.3</v>
      </c>
      <c r="L62" s="2">
        <v>1.62</v>
      </c>
      <c r="M62" s="2">
        <v>4.6399999999999997</v>
      </c>
      <c r="N62" s="22"/>
      <c r="O62" s="22"/>
      <c r="P62" s="22">
        <v>172.31800000000001</v>
      </c>
    </row>
    <row r="63" spans="1:16" s="1" customFormat="1">
      <c r="A63" s="1">
        <v>61</v>
      </c>
      <c r="B63" s="3">
        <v>311</v>
      </c>
      <c r="C63" s="3">
        <v>1</v>
      </c>
      <c r="D63" s="4">
        <v>38932</v>
      </c>
      <c r="E63" s="2"/>
      <c r="F63" s="2"/>
      <c r="G63" s="2"/>
      <c r="H63" s="2"/>
      <c r="I63" s="7"/>
      <c r="J63" s="7"/>
      <c r="K63" s="2">
        <v>0.22</v>
      </c>
      <c r="L63" s="2">
        <v>1.43</v>
      </c>
      <c r="M63" s="2">
        <v>4.6399999999999997</v>
      </c>
      <c r="N63" s="22"/>
      <c r="O63" s="22"/>
      <c r="P63" s="22">
        <v>158.08099999999999</v>
      </c>
    </row>
    <row r="64" spans="1:16" s="1" customFormat="1">
      <c r="A64" s="1">
        <v>62</v>
      </c>
      <c r="B64" s="3">
        <v>316</v>
      </c>
      <c r="C64" s="3">
        <v>1</v>
      </c>
      <c r="D64" s="4">
        <v>38937</v>
      </c>
      <c r="E64" s="2">
        <v>7.79</v>
      </c>
      <c r="F64" s="2">
        <v>8.6999999999999993</v>
      </c>
      <c r="G64" s="2">
        <v>6.91</v>
      </c>
      <c r="H64" s="2">
        <v>1.0900000000000001</v>
      </c>
      <c r="I64" s="7">
        <v>24.8</v>
      </c>
      <c r="J64" s="7">
        <v>23.7</v>
      </c>
      <c r="K64" s="2">
        <v>0.09</v>
      </c>
      <c r="L64" s="2">
        <v>1.35</v>
      </c>
      <c r="M64" s="2">
        <v>4.6399999999999997</v>
      </c>
      <c r="N64" s="22"/>
      <c r="O64" s="22"/>
      <c r="P64" s="22"/>
    </row>
    <row r="65" spans="1:16" s="1" customFormat="1">
      <c r="A65" s="1">
        <v>63</v>
      </c>
      <c r="B65" s="3">
        <v>317</v>
      </c>
      <c r="C65" s="3">
        <v>1</v>
      </c>
      <c r="D65" s="4">
        <v>38938</v>
      </c>
      <c r="E65" s="2">
        <v>7.8860000000000001</v>
      </c>
      <c r="F65" s="2">
        <v>8.57</v>
      </c>
      <c r="G65" s="2">
        <v>6.64</v>
      </c>
      <c r="H65" s="2">
        <v>1.67</v>
      </c>
      <c r="I65" s="7">
        <v>25.2</v>
      </c>
      <c r="J65" s="7">
        <v>24</v>
      </c>
      <c r="K65" s="2">
        <v>0.24</v>
      </c>
      <c r="L65" s="2">
        <v>1.45</v>
      </c>
      <c r="M65" s="2">
        <v>4.6399999999999997</v>
      </c>
      <c r="N65" s="22"/>
      <c r="O65" s="22"/>
      <c r="P65" s="22">
        <v>164.11099999999999</v>
      </c>
    </row>
    <row r="66" spans="1:16" s="1" customFormat="1">
      <c r="A66" s="1">
        <v>64</v>
      </c>
      <c r="B66" s="3">
        <v>318</v>
      </c>
      <c r="C66" s="3">
        <v>1</v>
      </c>
      <c r="D66" s="4">
        <v>38939</v>
      </c>
      <c r="E66" s="2">
        <v>7.7</v>
      </c>
      <c r="F66" s="2">
        <v>8.25</v>
      </c>
      <c r="G66" s="2">
        <v>6.45</v>
      </c>
      <c r="H66" s="2">
        <v>2.9</v>
      </c>
      <c r="I66" s="7">
        <v>25.3</v>
      </c>
      <c r="J66" s="7">
        <v>23.9</v>
      </c>
      <c r="K66" s="2">
        <v>0.04</v>
      </c>
      <c r="L66" s="2">
        <v>0.94</v>
      </c>
      <c r="M66" s="2">
        <v>4.6399999999999997</v>
      </c>
      <c r="N66" s="22"/>
      <c r="O66" s="22"/>
      <c r="P66" s="22">
        <v>174.54599999999999</v>
      </c>
    </row>
    <row r="67" spans="1:16" s="1" customFormat="1">
      <c r="A67" s="1">
        <v>65</v>
      </c>
      <c r="B67" s="3">
        <v>484</v>
      </c>
      <c r="C67" s="3">
        <v>1</v>
      </c>
      <c r="D67" s="5">
        <v>39105</v>
      </c>
      <c r="E67" s="2">
        <v>7.89</v>
      </c>
      <c r="F67" s="2">
        <v>9.25</v>
      </c>
      <c r="G67" s="2">
        <v>9.24</v>
      </c>
      <c r="H67" s="2">
        <v>1.96</v>
      </c>
      <c r="I67" s="7">
        <v>22.2</v>
      </c>
      <c r="J67" s="7">
        <v>21.4</v>
      </c>
      <c r="K67" s="2">
        <v>0.11</v>
      </c>
      <c r="L67" s="2">
        <v>0.66</v>
      </c>
      <c r="M67" s="2">
        <v>4.6399999999999997</v>
      </c>
      <c r="N67" s="22"/>
      <c r="O67" s="22"/>
      <c r="P67" s="22"/>
    </row>
    <row r="68" spans="1:16" s="1" customFormat="1">
      <c r="A68" s="1">
        <v>66</v>
      </c>
      <c r="B68" s="3">
        <v>485</v>
      </c>
      <c r="C68" s="3">
        <v>1</v>
      </c>
      <c r="D68" s="4">
        <v>39106</v>
      </c>
      <c r="E68" s="2">
        <v>8.0299999999999994</v>
      </c>
      <c r="F68" s="2">
        <v>9.3800000000000008</v>
      </c>
      <c r="G68" s="2">
        <v>9.51</v>
      </c>
      <c r="H68" s="2">
        <v>2.0099999999999998</v>
      </c>
      <c r="I68" s="7">
        <v>22.4</v>
      </c>
      <c r="J68" s="7">
        <v>22.4</v>
      </c>
      <c r="K68" s="2">
        <v>0.08</v>
      </c>
      <c r="L68" s="2">
        <v>1.46</v>
      </c>
      <c r="M68" s="2">
        <v>4.6399999999999997</v>
      </c>
      <c r="N68" s="22"/>
      <c r="O68" s="22"/>
      <c r="P68" s="22">
        <v>158.59399999999999</v>
      </c>
    </row>
    <row r="69" spans="1:16" s="1" customFormat="1">
      <c r="A69" s="1">
        <v>67</v>
      </c>
      <c r="B69" s="3">
        <v>486</v>
      </c>
      <c r="C69" s="3">
        <v>1</v>
      </c>
      <c r="D69" s="4">
        <v>39107</v>
      </c>
      <c r="E69" s="2">
        <v>7.85</v>
      </c>
      <c r="F69" s="2">
        <v>9.2100000000000009</v>
      </c>
      <c r="G69" s="2">
        <v>8.35</v>
      </c>
      <c r="H69" s="2">
        <v>2.15</v>
      </c>
      <c r="I69" s="7">
        <v>22.1</v>
      </c>
      <c r="J69" s="7">
        <v>22.7</v>
      </c>
      <c r="K69" s="2">
        <v>0.09</v>
      </c>
      <c r="L69" s="2">
        <v>1.51</v>
      </c>
      <c r="M69" s="2">
        <v>4.6399999999999997</v>
      </c>
      <c r="N69" s="22"/>
      <c r="O69" s="22"/>
      <c r="P69" s="22">
        <v>165.185</v>
      </c>
    </row>
    <row r="70" spans="1:16" s="1" customFormat="1">
      <c r="A70" s="1">
        <v>68</v>
      </c>
      <c r="B70" s="3">
        <v>490</v>
      </c>
      <c r="C70" s="3">
        <v>1</v>
      </c>
      <c r="D70" s="4">
        <v>39111</v>
      </c>
      <c r="E70" s="2">
        <v>8.09</v>
      </c>
      <c r="F70" s="2">
        <v>9.36</v>
      </c>
      <c r="G70" s="2">
        <v>9.2200000000000006</v>
      </c>
      <c r="H70" s="2">
        <v>2.25</v>
      </c>
      <c r="I70" s="7">
        <v>22.9</v>
      </c>
      <c r="J70" s="7">
        <v>22.9</v>
      </c>
      <c r="K70" s="2">
        <v>0.13</v>
      </c>
      <c r="L70" s="2">
        <v>1.49</v>
      </c>
      <c r="M70" s="2">
        <v>4.6399999999999997</v>
      </c>
      <c r="N70" s="22"/>
      <c r="O70" s="22"/>
      <c r="P70" s="22"/>
    </row>
    <row r="71" spans="1:16" s="1" customFormat="1">
      <c r="A71" s="1">
        <v>69</v>
      </c>
      <c r="B71" s="3">
        <v>493</v>
      </c>
      <c r="C71" s="3">
        <v>1</v>
      </c>
      <c r="D71" s="4">
        <v>39114</v>
      </c>
      <c r="E71" s="2">
        <v>8.23</v>
      </c>
      <c r="F71" s="2">
        <v>9.4600000000000009</v>
      </c>
      <c r="G71" s="2">
        <v>8.08</v>
      </c>
      <c r="H71" s="2">
        <v>2.35</v>
      </c>
      <c r="I71" s="7">
        <v>22.8</v>
      </c>
      <c r="J71" s="7">
        <v>22.3</v>
      </c>
      <c r="K71" s="2">
        <v>0.11</v>
      </c>
      <c r="L71" s="2">
        <v>1.47</v>
      </c>
      <c r="M71" s="2">
        <v>4.6399999999999997</v>
      </c>
      <c r="N71" s="22"/>
      <c r="O71" s="22"/>
      <c r="P71" s="22"/>
    </row>
    <row r="72" spans="1:16" s="1" customFormat="1">
      <c r="A72" s="1">
        <v>70</v>
      </c>
      <c r="B72" s="3">
        <v>497</v>
      </c>
      <c r="C72" s="3">
        <v>1</v>
      </c>
      <c r="D72" s="4">
        <v>39118</v>
      </c>
      <c r="E72" s="2">
        <v>8.11</v>
      </c>
      <c r="F72" s="2">
        <v>9.35</v>
      </c>
      <c r="G72" s="2">
        <v>9.3000000000000007</v>
      </c>
      <c r="H72" s="2">
        <v>3.49</v>
      </c>
      <c r="I72" s="7">
        <v>21.3</v>
      </c>
      <c r="J72" s="7">
        <v>22.1</v>
      </c>
      <c r="K72" s="2">
        <v>0.08</v>
      </c>
      <c r="L72" s="2">
        <v>0.74</v>
      </c>
      <c r="M72" s="2">
        <v>4.6399999999999997</v>
      </c>
      <c r="N72" s="22"/>
      <c r="O72" s="22"/>
      <c r="P72" s="22"/>
    </row>
    <row r="73" spans="1:16" s="1" customFormat="1">
      <c r="A73" s="1">
        <v>71</v>
      </c>
      <c r="B73" s="3">
        <v>498</v>
      </c>
      <c r="C73" s="3">
        <v>1</v>
      </c>
      <c r="D73" s="4">
        <v>39119</v>
      </c>
      <c r="E73" s="2">
        <v>8.1999999999999993</v>
      </c>
      <c r="F73" s="2">
        <v>9.48</v>
      </c>
      <c r="G73" s="2">
        <v>9.82</v>
      </c>
      <c r="H73" s="2">
        <v>5.56</v>
      </c>
      <c r="I73" s="7">
        <v>20.3</v>
      </c>
      <c r="J73" s="7">
        <v>20.5</v>
      </c>
      <c r="K73" s="2">
        <v>0.05</v>
      </c>
      <c r="L73" s="2">
        <v>0.59</v>
      </c>
      <c r="M73" s="2">
        <v>4.6399999999999997</v>
      </c>
      <c r="N73" s="22"/>
      <c r="O73" s="22"/>
      <c r="P73" s="22"/>
    </row>
    <row r="74" spans="1:16" s="1" customFormat="1">
      <c r="A74" s="1">
        <v>72</v>
      </c>
      <c r="B74" s="3">
        <v>499</v>
      </c>
      <c r="C74" s="3">
        <v>1</v>
      </c>
      <c r="D74" s="4">
        <v>39120</v>
      </c>
      <c r="E74" s="2">
        <v>8.23</v>
      </c>
      <c r="F74" s="2">
        <v>9.39</v>
      </c>
      <c r="G74" s="2">
        <v>11.1</v>
      </c>
      <c r="H74" s="2">
        <v>4.24</v>
      </c>
      <c r="I74" s="7">
        <v>20.2</v>
      </c>
      <c r="J74" s="7">
        <v>19.8</v>
      </c>
      <c r="K74" s="2">
        <v>0.08</v>
      </c>
      <c r="L74" s="2">
        <v>0.88</v>
      </c>
      <c r="M74" s="2">
        <v>4.6399999999999997</v>
      </c>
      <c r="N74" s="22"/>
      <c r="O74" s="22"/>
      <c r="P74" s="22">
        <v>151.14500000000001</v>
      </c>
    </row>
    <row r="75" spans="1:16" s="1" customFormat="1">
      <c r="A75" s="1">
        <v>73</v>
      </c>
      <c r="B75" s="3">
        <v>500</v>
      </c>
      <c r="C75" s="3">
        <v>1</v>
      </c>
      <c r="D75" s="4">
        <v>39121</v>
      </c>
      <c r="E75" s="2">
        <v>8.1199999999999992</v>
      </c>
      <c r="F75" s="2">
        <v>9.4</v>
      </c>
      <c r="G75" s="8" t="s">
        <v>54</v>
      </c>
      <c r="H75" s="2">
        <v>2.61</v>
      </c>
      <c r="I75" s="7">
        <v>20.399999999999999</v>
      </c>
      <c r="J75" s="7">
        <v>21.2</v>
      </c>
      <c r="K75" s="2">
        <v>0.06</v>
      </c>
      <c r="L75" s="2">
        <v>0.99</v>
      </c>
      <c r="M75" s="2">
        <v>4.6399999999999997</v>
      </c>
      <c r="N75" s="22"/>
      <c r="O75" s="22"/>
      <c r="P75" s="22">
        <v>148.702</v>
      </c>
    </row>
    <row r="76" spans="1:16" s="1" customFormat="1">
      <c r="A76" s="1">
        <v>74</v>
      </c>
      <c r="B76" s="3">
        <v>507</v>
      </c>
      <c r="C76" s="3">
        <v>1</v>
      </c>
      <c r="D76" s="4">
        <v>39128</v>
      </c>
      <c r="E76" s="2">
        <v>8.09</v>
      </c>
      <c r="F76" s="2">
        <v>9.51</v>
      </c>
      <c r="G76" s="2">
        <v>9.84</v>
      </c>
      <c r="H76" s="2">
        <v>1.21</v>
      </c>
      <c r="I76" s="7">
        <v>20.7</v>
      </c>
      <c r="J76" s="7">
        <v>21.6</v>
      </c>
      <c r="K76" s="2">
        <v>0.1</v>
      </c>
      <c r="L76" s="2">
        <v>1.31</v>
      </c>
      <c r="M76" s="2">
        <v>4.6399999999999997</v>
      </c>
      <c r="N76" s="22"/>
      <c r="O76" s="22"/>
      <c r="P76" s="22"/>
    </row>
    <row r="77" spans="1:16" s="1" customFormat="1">
      <c r="A77" s="1">
        <v>75</v>
      </c>
      <c r="B77" s="3">
        <v>512</v>
      </c>
      <c r="C77" s="3">
        <v>1</v>
      </c>
      <c r="D77" s="4">
        <v>39133</v>
      </c>
      <c r="E77" s="2">
        <v>8.0299999999999994</v>
      </c>
      <c r="F77" s="2">
        <v>9.49</v>
      </c>
      <c r="G77" s="2">
        <v>9.68</v>
      </c>
      <c r="H77" s="2">
        <v>1.1499999999999999</v>
      </c>
      <c r="I77" s="7">
        <v>20.8</v>
      </c>
      <c r="J77" s="7">
        <v>22</v>
      </c>
      <c r="K77" s="2">
        <v>0.05</v>
      </c>
      <c r="L77" s="2">
        <v>1.36</v>
      </c>
      <c r="M77" s="2">
        <v>4.6399999999999997</v>
      </c>
      <c r="N77" s="22"/>
      <c r="O77" s="22"/>
      <c r="P77" s="22"/>
    </row>
    <row r="78" spans="1:16" s="1" customFormat="1">
      <c r="A78" s="1">
        <v>76</v>
      </c>
      <c r="B78" s="3"/>
      <c r="C78" s="3"/>
      <c r="D78" s="4"/>
      <c r="E78" s="2"/>
      <c r="F78" s="2"/>
      <c r="G78" s="2"/>
      <c r="H78" s="2"/>
      <c r="I78" s="7"/>
      <c r="J78" s="7"/>
      <c r="K78" s="2"/>
      <c r="L78" s="2"/>
      <c r="M78" s="2"/>
      <c r="N78" s="22"/>
      <c r="O78" s="22"/>
      <c r="P78" s="22"/>
    </row>
    <row r="79" spans="1:16" s="1" customFormat="1">
      <c r="A79" s="1">
        <v>77</v>
      </c>
      <c r="B79" s="3"/>
      <c r="C79" s="3"/>
      <c r="D79" s="4"/>
      <c r="E79" s="2"/>
      <c r="F79" s="2"/>
      <c r="G79" s="2"/>
      <c r="H79" s="2"/>
      <c r="I79" s="7"/>
      <c r="J79" s="7"/>
      <c r="K79" s="2"/>
      <c r="L79" s="2"/>
      <c r="M79" s="2"/>
      <c r="N79" s="22"/>
      <c r="O79" s="22"/>
      <c r="P79" s="22"/>
    </row>
    <row r="80" spans="1:16" s="1" customFormat="1">
      <c r="A80" s="1">
        <v>78</v>
      </c>
      <c r="B80" s="3"/>
      <c r="C80" s="3"/>
      <c r="D80" s="4"/>
      <c r="E80" s="2"/>
      <c r="F80" s="2"/>
      <c r="G80" s="2"/>
      <c r="H80" s="2"/>
      <c r="I80" s="7"/>
      <c r="J80" s="7"/>
      <c r="K80" s="2"/>
      <c r="L80" s="2"/>
      <c r="M80" s="2"/>
      <c r="N80" s="22"/>
      <c r="O80" s="22"/>
      <c r="P80" s="22"/>
    </row>
    <row r="81" spans="2:16" s="1" customFormat="1">
      <c r="B81" s="3"/>
      <c r="C81" s="3"/>
      <c r="D81" s="4"/>
      <c r="E81" s="2"/>
      <c r="F81" s="2"/>
      <c r="G81" s="2"/>
      <c r="H81" s="2"/>
      <c r="I81" s="7"/>
      <c r="J81" s="7"/>
      <c r="K81" s="2"/>
      <c r="L81" s="2"/>
      <c r="M81" s="2"/>
      <c r="N81" s="22"/>
      <c r="O81" s="22"/>
      <c r="P81" s="22"/>
    </row>
    <row r="82" spans="2:16" s="1" customFormat="1">
      <c r="B82" s="3"/>
      <c r="C82" s="3"/>
      <c r="D82" s="4"/>
      <c r="E82" s="2"/>
      <c r="F82" s="2"/>
      <c r="G82" s="2"/>
      <c r="H82" s="2"/>
      <c r="I82" s="7"/>
      <c r="J82" s="7"/>
      <c r="K82" s="2"/>
      <c r="L82" s="2"/>
      <c r="M82" s="2"/>
      <c r="N82" s="22"/>
      <c r="O82" s="22"/>
      <c r="P82" s="22"/>
    </row>
    <row r="83" spans="2:16" s="1" customFormat="1">
      <c r="B83" s="3"/>
      <c r="C83" s="3"/>
      <c r="D83" s="4"/>
      <c r="E83" s="2"/>
      <c r="F83" s="2"/>
      <c r="G83" s="2"/>
      <c r="H83" s="2"/>
      <c r="I83" s="7"/>
      <c r="J83" s="7"/>
      <c r="K83" s="2"/>
      <c r="L83" s="2"/>
      <c r="M83" s="2"/>
      <c r="N83" s="22"/>
      <c r="O83" s="22"/>
      <c r="P83" s="22"/>
    </row>
    <row r="84" spans="2:16" s="1" customFormat="1">
      <c r="B84" s="3"/>
      <c r="C84" s="3"/>
      <c r="D84" s="4"/>
      <c r="E84" s="2"/>
      <c r="F84" s="2"/>
      <c r="G84" s="2"/>
      <c r="H84" s="2"/>
      <c r="I84" s="7"/>
      <c r="J84" s="7"/>
      <c r="K84" s="2"/>
      <c r="L84" s="2"/>
      <c r="M84" s="2"/>
      <c r="N84" s="22"/>
      <c r="O84" s="22"/>
      <c r="P84" s="22"/>
    </row>
    <row r="85" spans="2:16" s="1" customFormat="1">
      <c r="B85" s="3"/>
      <c r="C85" s="3"/>
      <c r="D85" s="4"/>
      <c r="E85" s="2"/>
      <c r="F85" s="2"/>
      <c r="G85" s="2"/>
      <c r="H85" s="2"/>
      <c r="I85" s="7"/>
      <c r="J85" s="7"/>
      <c r="K85" s="2"/>
      <c r="L85" s="2"/>
      <c r="M85" s="2"/>
      <c r="N85" s="22"/>
      <c r="O85" s="22"/>
      <c r="P85" s="22"/>
    </row>
    <row r="86" spans="2:16" s="1" customFormat="1">
      <c r="B86" s="3"/>
      <c r="C86" s="3"/>
      <c r="D86" s="4"/>
      <c r="E86" s="2"/>
      <c r="F86" s="2"/>
      <c r="G86" s="2"/>
      <c r="H86" s="2"/>
      <c r="I86" s="7"/>
      <c r="J86" s="7"/>
      <c r="K86" s="2"/>
      <c r="L86" s="2"/>
      <c r="M86" s="2"/>
      <c r="N86" s="22"/>
      <c r="O86" s="22"/>
      <c r="P86" s="22"/>
    </row>
    <row r="87" spans="2:16" s="1" customFormat="1">
      <c r="B87" s="3"/>
      <c r="C87" s="3"/>
      <c r="D87" s="4"/>
      <c r="E87" s="2"/>
      <c r="F87" s="2"/>
      <c r="G87" s="2"/>
      <c r="H87" s="2"/>
      <c r="I87" s="7"/>
      <c r="J87" s="7"/>
      <c r="K87" s="2"/>
      <c r="L87" s="2"/>
      <c r="M87" s="2"/>
      <c r="N87" s="22"/>
      <c r="O87" s="22"/>
      <c r="P87" s="22"/>
    </row>
    <row r="88" spans="2:16" s="1" customFormat="1">
      <c r="B88" s="3"/>
      <c r="C88" s="3"/>
      <c r="D88" s="4"/>
      <c r="E88" s="2"/>
      <c r="F88" s="2"/>
      <c r="G88" s="2"/>
      <c r="H88" s="2"/>
      <c r="I88" s="7"/>
      <c r="J88" s="7"/>
      <c r="K88" s="2"/>
      <c r="L88" s="2"/>
      <c r="M88" s="2"/>
      <c r="N88" s="22"/>
      <c r="O88" s="22"/>
      <c r="P88" s="22"/>
    </row>
    <row r="89" spans="2:16" s="1" customFormat="1">
      <c r="B89" s="3"/>
      <c r="C89" s="3"/>
      <c r="D89" s="4"/>
      <c r="E89" s="2"/>
      <c r="F89" s="2"/>
      <c r="G89" s="2"/>
      <c r="H89" s="2"/>
      <c r="I89" s="7"/>
      <c r="J89" s="7"/>
      <c r="K89" s="2"/>
      <c r="L89" s="2"/>
      <c r="M89" s="2"/>
      <c r="N89" s="22"/>
      <c r="O89" s="22"/>
      <c r="P89" s="22"/>
    </row>
    <row r="90" spans="2:16" s="1" customFormat="1">
      <c r="B90" s="3"/>
      <c r="C90" s="3"/>
      <c r="D90" s="4"/>
      <c r="E90" s="2"/>
      <c r="F90" s="2"/>
      <c r="G90" s="2"/>
      <c r="H90" s="2"/>
      <c r="I90" s="7"/>
      <c r="J90" s="7"/>
      <c r="K90" s="2"/>
      <c r="L90" s="2"/>
      <c r="M90" s="2"/>
      <c r="N90" s="22"/>
      <c r="O90" s="22"/>
      <c r="P90" s="22"/>
    </row>
    <row r="91" spans="2:16" s="1" customFormat="1">
      <c r="B91" s="3"/>
      <c r="C91" s="3"/>
      <c r="D91" s="4"/>
      <c r="E91" s="2"/>
      <c r="F91" s="2"/>
      <c r="G91" s="2"/>
      <c r="H91" s="2"/>
      <c r="I91" s="7"/>
      <c r="J91" s="7"/>
      <c r="K91" s="2"/>
      <c r="L91" s="2"/>
      <c r="M91" s="2"/>
      <c r="N91" s="22"/>
      <c r="O91" s="22"/>
      <c r="P91" s="22"/>
    </row>
    <row r="92" spans="2:16" s="1" customFormat="1">
      <c r="B92" s="3"/>
      <c r="C92" s="3"/>
      <c r="D92" s="4"/>
      <c r="E92" s="2"/>
      <c r="F92" s="2"/>
      <c r="G92" s="2"/>
      <c r="H92" s="2"/>
      <c r="I92" s="7"/>
      <c r="J92" s="7"/>
      <c r="K92" s="2"/>
      <c r="L92" s="2"/>
      <c r="M92" s="2"/>
      <c r="N92" s="22"/>
      <c r="O92" s="22"/>
      <c r="P92" s="22"/>
    </row>
    <row r="93" spans="2:16" s="1" customFormat="1">
      <c r="B93" s="3"/>
      <c r="C93" s="3"/>
      <c r="D93" s="4"/>
      <c r="E93" s="2"/>
      <c r="F93" s="2"/>
      <c r="G93" s="2"/>
      <c r="H93" s="2"/>
      <c r="I93" s="7"/>
      <c r="J93" s="7"/>
      <c r="K93" s="2"/>
      <c r="L93" s="2"/>
      <c r="M93" s="2"/>
      <c r="N93" s="22"/>
      <c r="O93" s="22"/>
      <c r="P93" s="22"/>
    </row>
    <row r="94" spans="2:16" s="1" customFormat="1">
      <c r="B94" s="3"/>
      <c r="C94" s="3"/>
      <c r="D94" s="4"/>
      <c r="E94" s="2"/>
      <c r="F94" s="2"/>
      <c r="G94" s="2"/>
      <c r="H94" s="2"/>
      <c r="I94" s="7"/>
      <c r="J94" s="7"/>
      <c r="K94" s="2"/>
      <c r="L94" s="2"/>
      <c r="M94" s="2"/>
      <c r="N94" s="22"/>
      <c r="O94" s="22"/>
      <c r="P94" s="22"/>
    </row>
    <row r="95" spans="2:16" s="1" customFormat="1">
      <c r="B95" s="3"/>
      <c r="C95" s="3"/>
      <c r="D95" s="4"/>
      <c r="E95" s="2"/>
      <c r="F95" s="2"/>
      <c r="G95" s="2"/>
      <c r="H95" s="2"/>
      <c r="I95" s="7"/>
      <c r="J95" s="7"/>
      <c r="K95" s="2"/>
      <c r="L95" s="2"/>
      <c r="M95" s="2"/>
      <c r="N95" s="22"/>
      <c r="O95" s="22"/>
      <c r="P95" s="22"/>
    </row>
    <row r="96" spans="2:16" s="1" customFormat="1">
      <c r="B96" s="3"/>
      <c r="C96" s="3"/>
      <c r="D96" s="4"/>
      <c r="E96" s="2"/>
      <c r="F96" s="2"/>
      <c r="G96" s="2"/>
      <c r="H96" s="2"/>
      <c r="I96" s="7"/>
      <c r="J96" s="7"/>
      <c r="K96" s="2"/>
      <c r="L96" s="2"/>
      <c r="M96" s="2"/>
      <c r="N96" s="22"/>
      <c r="O96" s="22"/>
      <c r="P96" s="22"/>
    </row>
    <row r="97" spans="2:16" s="1" customFormat="1">
      <c r="B97" s="3"/>
      <c r="C97" s="3"/>
      <c r="D97" s="4"/>
      <c r="E97" s="2"/>
      <c r="F97" s="2"/>
      <c r="G97" s="2"/>
      <c r="H97" s="2"/>
      <c r="I97" s="7"/>
      <c r="J97" s="7"/>
      <c r="K97" s="2"/>
      <c r="L97" s="2"/>
      <c r="M97" s="2"/>
      <c r="N97" s="22"/>
      <c r="O97" s="22"/>
      <c r="P97" s="22"/>
    </row>
    <row r="98" spans="2:16" s="1" customFormat="1">
      <c r="B98" s="3"/>
      <c r="C98" s="3"/>
      <c r="D98" s="4"/>
      <c r="E98" s="2"/>
      <c r="F98" s="2"/>
      <c r="G98" s="2"/>
      <c r="H98" s="2"/>
      <c r="I98" s="7"/>
      <c r="J98" s="7"/>
      <c r="K98" s="2"/>
      <c r="L98" s="2"/>
      <c r="M98" s="2"/>
      <c r="N98" s="22"/>
      <c r="O98" s="22"/>
      <c r="P98" s="22"/>
    </row>
    <row r="99" spans="2:16" s="1" customFormat="1">
      <c r="B99" s="3"/>
      <c r="C99" s="3"/>
      <c r="D99" s="4"/>
      <c r="E99" s="2"/>
      <c r="F99" s="2"/>
      <c r="G99" s="2"/>
      <c r="H99" s="2"/>
      <c r="I99" s="7"/>
      <c r="J99" s="7"/>
      <c r="K99" s="2"/>
      <c r="L99" s="2"/>
      <c r="M99" s="2"/>
      <c r="N99" s="22"/>
      <c r="O99" s="22"/>
      <c r="P99" s="22"/>
    </row>
    <row r="100" spans="2:16" s="1" customFormat="1">
      <c r="B100" s="3" t="s">
        <v>60</v>
      </c>
      <c r="C100" s="3">
        <f>AVERAGE(C3:C90)</f>
        <v>1</v>
      </c>
      <c r="D100" s="3"/>
      <c r="E100" s="2">
        <f t="shared" ref="E100:P100" si="0">AVERAGE(E3:E90)</f>
        <v>8.1792602739726057</v>
      </c>
      <c r="F100" s="2">
        <f t="shared" si="0"/>
        <v>9.0257746478873262</v>
      </c>
      <c r="G100" s="2">
        <f t="shared" si="0"/>
        <v>7.0736764705882367</v>
      </c>
      <c r="H100" s="2">
        <f t="shared" si="0"/>
        <v>2.36313432835821</v>
      </c>
      <c r="I100" s="2">
        <f t="shared" si="0"/>
        <v>22.850684931506841</v>
      </c>
      <c r="J100" s="2">
        <f t="shared" si="0"/>
        <v>22.763380281690143</v>
      </c>
      <c r="K100" s="2">
        <f t="shared" si="0"/>
        <v>0.11554054054054055</v>
      </c>
      <c r="L100" s="2">
        <f t="shared" si="0"/>
        <v>1.5506756756756759</v>
      </c>
      <c r="M100" s="2"/>
      <c r="N100" s="3">
        <f t="shared" si="0"/>
        <v>10.392727272727271</v>
      </c>
      <c r="O100" s="3" t="e">
        <f t="shared" si="0"/>
        <v>#DIV/0!</v>
      </c>
      <c r="P100" s="3">
        <f t="shared" si="0"/>
        <v>178.47536363636368</v>
      </c>
    </row>
    <row r="101" spans="2:16" s="1" customFormat="1">
      <c r="B101" s="3" t="s">
        <v>61</v>
      </c>
      <c r="C101" s="3">
        <f>COUNT(C3:C90)</f>
        <v>75</v>
      </c>
      <c r="D101" s="3"/>
      <c r="E101" s="2">
        <f t="shared" ref="E101:P101" si="1">COUNT(E3:E90)</f>
        <v>73</v>
      </c>
      <c r="F101" s="2">
        <f t="shared" si="1"/>
        <v>71</v>
      </c>
      <c r="G101" s="2">
        <f t="shared" si="1"/>
        <v>68</v>
      </c>
      <c r="H101" s="2">
        <f t="shared" si="1"/>
        <v>67</v>
      </c>
      <c r="I101" s="2">
        <f t="shared" si="1"/>
        <v>73</v>
      </c>
      <c r="J101" s="2">
        <f t="shared" si="1"/>
        <v>71</v>
      </c>
      <c r="K101" s="2">
        <f t="shared" si="1"/>
        <v>74</v>
      </c>
      <c r="L101" s="2">
        <f t="shared" si="1"/>
        <v>74</v>
      </c>
      <c r="M101" s="2"/>
      <c r="N101" s="3">
        <f t="shared" si="1"/>
        <v>11</v>
      </c>
      <c r="O101" s="3">
        <f t="shared" si="1"/>
        <v>0</v>
      </c>
      <c r="P101" s="3">
        <f t="shared" si="1"/>
        <v>33</v>
      </c>
    </row>
    <row r="102" spans="2:16" s="1" customFormat="1">
      <c r="B102" s="3" t="s">
        <v>62</v>
      </c>
      <c r="C102" s="3">
        <f>STDEV(C3:C83)</f>
        <v>0</v>
      </c>
      <c r="D102" s="3"/>
      <c r="E102" s="2">
        <f t="shared" ref="E102:P102" si="2">STDEV(E3:E83)</f>
        <v>0.26992787243371252</v>
      </c>
      <c r="F102" s="2">
        <f t="shared" si="2"/>
        <v>0.54986923633021545</v>
      </c>
      <c r="G102" s="2">
        <f t="shared" si="2"/>
        <v>1.7079733162407154</v>
      </c>
      <c r="H102" s="2">
        <f t="shared" si="2"/>
        <v>1.0237190206290205</v>
      </c>
      <c r="I102" s="2">
        <f t="shared" si="2"/>
        <v>1.4348948168643691</v>
      </c>
      <c r="J102" s="2">
        <f t="shared" si="2"/>
        <v>2.6635765127051014</v>
      </c>
      <c r="K102" s="2">
        <f t="shared" si="2"/>
        <v>6.4831539168345262E-2</v>
      </c>
      <c r="L102" s="2">
        <f t="shared" si="2"/>
        <v>0.75301463734628338</v>
      </c>
      <c r="M102" s="2"/>
      <c r="N102" s="3">
        <f t="shared" si="2"/>
        <v>0.30216190723156716</v>
      </c>
      <c r="O102" s="3" t="e">
        <f t="shared" si="2"/>
        <v>#DIV/0!</v>
      </c>
      <c r="P102" s="3">
        <f t="shared" si="2"/>
        <v>36.768687138156352</v>
      </c>
    </row>
    <row r="103" spans="2:16" s="1" customFormat="1">
      <c r="B103" s="3"/>
      <c r="C103" s="3"/>
      <c r="D103" s="4"/>
      <c r="E103" s="2"/>
      <c r="F103" s="2"/>
      <c r="G103" s="2"/>
      <c r="H103" s="2"/>
      <c r="I103" s="7"/>
      <c r="J103" s="7"/>
      <c r="K103" s="2"/>
      <c r="L103" s="2"/>
      <c r="M103" s="2"/>
      <c r="N103" s="22"/>
      <c r="O103" s="22"/>
      <c r="P103" s="22"/>
    </row>
    <row r="104" spans="2:16" s="1" customFormat="1">
      <c r="B104" s="3"/>
      <c r="C104" s="3"/>
      <c r="D104" s="4"/>
      <c r="E104" s="2"/>
      <c r="F104" s="2"/>
      <c r="G104" s="2"/>
      <c r="H104" s="2"/>
      <c r="I104" s="7"/>
      <c r="J104" s="7"/>
      <c r="K104" s="2"/>
      <c r="L104" s="2"/>
      <c r="M104" s="2"/>
      <c r="N104" s="22"/>
      <c r="O104" s="22"/>
      <c r="P104" s="22"/>
    </row>
    <row r="105" spans="2:16" s="1" customFormat="1">
      <c r="B105" s="3"/>
      <c r="C105" s="3"/>
      <c r="D105" s="4"/>
      <c r="E105" s="2"/>
      <c r="F105" s="2"/>
      <c r="G105" s="2"/>
      <c r="H105" s="2"/>
      <c r="I105" s="7"/>
      <c r="J105" s="7"/>
      <c r="K105" s="2"/>
      <c r="L105" s="2"/>
      <c r="M105" s="2"/>
      <c r="N105" s="22"/>
      <c r="O105" s="22"/>
      <c r="P105" s="22"/>
    </row>
    <row r="106" spans="2:16" s="1" customFormat="1">
      <c r="B106" s="3"/>
      <c r="C106" s="3"/>
      <c r="D106" s="4"/>
      <c r="E106" s="2"/>
      <c r="F106" s="2"/>
      <c r="G106" s="2"/>
      <c r="H106" s="2"/>
      <c r="I106" s="7"/>
      <c r="J106" s="7"/>
      <c r="K106" s="2"/>
      <c r="L106" s="2"/>
      <c r="M106" s="2"/>
      <c r="N106" s="22"/>
      <c r="O106" s="22"/>
      <c r="P106" s="22"/>
    </row>
    <row r="107" spans="2:16" s="1" customFormat="1">
      <c r="B107" s="3"/>
      <c r="C107" s="3"/>
      <c r="D107" s="4"/>
      <c r="E107" s="2"/>
      <c r="F107" s="2"/>
      <c r="G107" s="2"/>
      <c r="H107" s="2"/>
      <c r="I107" s="7"/>
      <c r="J107" s="7"/>
      <c r="K107" s="2"/>
      <c r="L107" s="2"/>
      <c r="M107" s="2"/>
      <c r="N107" s="22"/>
      <c r="O107" s="22"/>
      <c r="P107" s="22"/>
    </row>
    <row r="108" spans="2:16" s="1" customFormat="1">
      <c r="B108" s="3"/>
      <c r="C108" s="3"/>
      <c r="D108" s="4"/>
      <c r="E108" s="2"/>
      <c r="F108" s="2"/>
      <c r="G108" s="2"/>
      <c r="H108" s="2"/>
      <c r="I108" s="7"/>
      <c r="J108" s="7"/>
      <c r="K108" s="2"/>
      <c r="L108" s="2"/>
      <c r="M108" s="2"/>
      <c r="N108" s="22"/>
      <c r="O108" s="22"/>
      <c r="P108" s="22"/>
    </row>
    <row r="109" spans="2:16" s="1" customFormat="1">
      <c r="B109" s="3"/>
      <c r="C109" s="3"/>
      <c r="D109" s="4"/>
      <c r="E109" s="2"/>
      <c r="F109" s="2"/>
      <c r="G109" s="2"/>
      <c r="H109" s="2"/>
      <c r="I109" s="7"/>
      <c r="J109" s="7"/>
      <c r="K109" s="2"/>
      <c r="L109" s="2"/>
      <c r="M109" s="2"/>
      <c r="N109" s="22"/>
      <c r="O109" s="22"/>
      <c r="P109" s="22"/>
    </row>
    <row r="110" spans="2:16" s="1" customFormat="1">
      <c r="B110" s="3"/>
      <c r="C110" s="3"/>
      <c r="D110" s="4"/>
      <c r="E110" s="2"/>
      <c r="F110" s="2"/>
      <c r="G110" s="2"/>
      <c r="H110" s="2"/>
      <c r="I110" s="7"/>
      <c r="J110" s="7"/>
      <c r="K110" s="2"/>
      <c r="L110" s="2"/>
      <c r="M110" s="2"/>
      <c r="N110" s="22"/>
      <c r="O110" s="22"/>
      <c r="P110" s="22"/>
    </row>
    <row r="111" spans="2:16" s="1" customFormat="1">
      <c r="B111" s="3"/>
      <c r="C111" s="3"/>
      <c r="D111" s="4"/>
      <c r="E111" s="2"/>
      <c r="F111" s="2"/>
      <c r="G111" s="2"/>
      <c r="H111" s="2"/>
      <c r="I111" s="7"/>
      <c r="J111" s="7"/>
      <c r="K111" s="2"/>
      <c r="L111" s="2"/>
      <c r="M111" s="2"/>
      <c r="N111" s="22"/>
      <c r="O111" s="22"/>
      <c r="P111" s="22"/>
    </row>
    <row r="112" spans="2:16" s="1" customFormat="1">
      <c r="B112" s="3"/>
      <c r="C112" s="3"/>
      <c r="D112" s="4"/>
      <c r="E112" s="2"/>
      <c r="F112" s="2"/>
      <c r="G112" s="2"/>
      <c r="H112" s="2"/>
      <c r="I112" s="7"/>
      <c r="J112" s="7"/>
      <c r="K112" s="2"/>
      <c r="L112" s="2"/>
      <c r="M112" s="2"/>
      <c r="N112" s="22"/>
      <c r="O112" s="22"/>
      <c r="P112" s="22"/>
    </row>
    <row r="113" spans="2:16" s="1" customFormat="1">
      <c r="B113" s="3"/>
      <c r="C113" s="3"/>
      <c r="D113" s="4"/>
      <c r="E113" s="2"/>
      <c r="F113" s="2"/>
      <c r="G113" s="2"/>
      <c r="H113" s="2"/>
      <c r="I113" s="7"/>
      <c r="J113" s="7"/>
      <c r="K113" s="2"/>
      <c r="L113" s="2"/>
      <c r="M113" s="2"/>
      <c r="N113" s="22"/>
      <c r="O113" s="22"/>
      <c r="P113" s="22"/>
    </row>
    <row r="114" spans="2:16" s="1" customFormat="1">
      <c r="B114" s="3"/>
      <c r="C114" s="3"/>
      <c r="D114" s="4"/>
      <c r="E114" s="2"/>
      <c r="F114" s="2"/>
      <c r="G114" s="2"/>
      <c r="H114" s="2"/>
      <c r="I114" s="7"/>
      <c r="J114" s="7"/>
      <c r="K114" s="2"/>
      <c r="L114" s="2"/>
      <c r="M114" s="2"/>
      <c r="N114" s="22"/>
      <c r="O114" s="22"/>
      <c r="P114" s="22"/>
    </row>
    <row r="115" spans="2:16" s="1" customFormat="1">
      <c r="B115" s="3"/>
      <c r="C115" s="3"/>
      <c r="D115" s="4"/>
      <c r="E115" s="2"/>
      <c r="F115" s="2"/>
      <c r="G115" s="2"/>
      <c r="H115" s="2"/>
      <c r="I115" s="7"/>
      <c r="J115" s="7"/>
      <c r="K115" s="2"/>
      <c r="L115" s="2"/>
      <c r="M115" s="2"/>
      <c r="N115" s="22"/>
      <c r="O115" s="22"/>
      <c r="P115" s="22"/>
    </row>
    <row r="116" spans="2:16" s="1" customFormat="1">
      <c r="B116" s="3"/>
      <c r="C116" s="3"/>
      <c r="D116" s="4"/>
      <c r="E116" s="2"/>
      <c r="F116" s="2"/>
      <c r="G116" s="2"/>
      <c r="H116" s="2"/>
      <c r="I116" s="7"/>
      <c r="J116" s="7"/>
      <c r="K116" s="2"/>
      <c r="L116" s="2"/>
      <c r="M116" s="2"/>
      <c r="N116" s="22"/>
      <c r="O116" s="22"/>
      <c r="P116" s="22"/>
    </row>
  </sheetData>
  <sortState ref="B4:Q103">
    <sortCondition ref="C3:C103"/>
  </sortState>
  <mergeCells count="13">
    <mergeCell ref="A1:A2"/>
    <mergeCell ref="P1:P2"/>
    <mergeCell ref="B1:B2"/>
    <mergeCell ref="C1:C2"/>
    <mergeCell ref="D1:D2"/>
    <mergeCell ref="E1:F1"/>
    <mergeCell ref="G1:H1"/>
    <mergeCell ref="I1:J1"/>
    <mergeCell ref="K1:K2"/>
    <mergeCell ref="L1:L2"/>
    <mergeCell ref="N1:N2"/>
    <mergeCell ref="O1:O2"/>
    <mergeCell ref="M1:M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P102"/>
  <sheetViews>
    <sheetView workbookViewId="0">
      <selection activeCell="J16" sqref="J16"/>
    </sheetView>
  </sheetViews>
  <sheetFormatPr defaultRowHeight="12.75"/>
  <sheetData>
    <row r="1" spans="1:16" s="6" customFormat="1" ht="15" customHeight="1">
      <c r="A1" s="114" t="s">
        <v>101</v>
      </c>
      <c r="B1" s="115" t="s">
        <v>27</v>
      </c>
      <c r="C1" s="115" t="s">
        <v>48</v>
      </c>
      <c r="D1" s="115" t="s">
        <v>28</v>
      </c>
      <c r="E1" s="115" t="s">
        <v>32</v>
      </c>
      <c r="F1" s="115"/>
      <c r="G1" s="115" t="s">
        <v>45</v>
      </c>
      <c r="H1" s="115"/>
      <c r="I1" s="116" t="s">
        <v>46</v>
      </c>
      <c r="J1" s="116"/>
      <c r="K1" s="115" t="s">
        <v>49</v>
      </c>
      <c r="L1" s="115" t="s">
        <v>47</v>
      </c>
      <c r="M1" s="115" t="s">
        <v>139</v>
      </c>
      <c r="N1" s="115" t="s">
        <v>29</v>
      </c>
      <c r="O1" s="115" t="s">
        <v>31</v>
      </c>
      <c r="P1" s="115" t="s">
        <v>30</v>
      </c>
    </row>
    <row r="2" spans="1:16" s="6" customFormat="1" ht="15">
      <c r="A2" s="114"/>
      <c r="B2" s="115"/>
      <c r="C2" s="115"/>
      <c r="D2" s="115"/>
      <c r="E2" s="9" t="s">
        <v>43</v>
      </c>
      <c r="F2" s="9" t="s">
        <v>44</v>
      </c>
      <c r="G2" s="9" t="s">
        <v>43</v>
      </c>
      <c r="H2" s="9" t="s">
        <v>44</v>
      </c>
      <c r="I2" s="10" t="s">
        <v>43</v>
      </c>
      <c r="J2" s="10" t="s">
        <v>44</v>
      </c>
      <c r="K2" s="115"/>
      <c r="L2" s="115"/>
      <c r="M2" s="115"/>
      <c r="N2" s="115"/>
      <c r="O2" s="115"/>
      <c r="P2" s="115"/>
    </row>
    <row r="3" spans="1:16" s="1" customFormat="1">
      <c r="A3" s="1">
        <v>1</v>
      </c>
      <c r="B3" s="3">
        <v>225</v>
      </c>
      <c r="C3" s="3">
        <v>1</v>
      </c>
      <c r="D3" s="4">
        <v>38846</v>
      </c>
      <c r="E3" s="2">
        <v>8.3000000000000007</v>
      </c>
      <c r="F3" s="2">
        <v>8.8699999999999992</v>
      </c>
      <c r="G3" s="2">
        <v>7.3</v>
      </c>
      <c r="H3" s="2">
        <v>1.64</v>
      </c>
      <c r="I3" s="7">
        <v>23.8</v>
      </c>
      <c r="J3" s="7">
        <v>22.6</v>
      </c>
      <c r="K3" s="2">
        <v>0.16</v>
      </c>
      <c r="L3" s="2">
        <v>1.91</v>
      </c>
      <c r="M3" s="2">
        <v>4.1900000000000004</v>
      </c>
      <c r="N3" s="22"/>
      <c r="O3" s="22"/>
      <c r="P3" s="22"/>
    </row>
    <row r="4" spans="1:16" s="1" customFormat="1">
      <c r="A4" s="1">
        <v>2</v>
      </c>
      <c r="B4" s="3">
        <v>226</v>
      </c>
      <c r="C4" s="3">
        <v>1</v>
      </c>
      <c r="D4" s="4">
        <v>38847</v>
      </c>
      <c r="E4" s="2">
        <v>8.27</v>
      </c>
      <c r="F4" s="2">
        <v>8.93</v>
      </c>
      <c r="G4" s="2">
        <v>7.64</v>
      </c>
      <c r="H4" s="2">
        <v>2.91</v>
      </c>
      <c r="I4" s="7">
        <v>23.6</v>
      </c>
      <c r="J4" s="7">
        <v>20.6</v>
      </c>
      <c r="K4" s="2">
        <v>0.13</v>
      </c>
      <c r="L4" s="2">
        <v>2.02</v>
      </c>
      <c r="M4" s="2">
        <v>4.1900000000000004</v>
      </c>
      <c r="N4" s="22"/>
      <c r="O4" s="22"/>
      <c r="P4" s="22"/>
    </row>
    <row r="5" spans="1:16" s="1" customFormat="1">
      <c r="A5" s="1">
        <v>3</v>
      </c>
      <c r="B5" s="3">
        <v>227</v>
      </c>
      <c r="C5" s="3">
        <v>1</v>
      </c>
      <c r="D5" s="4">
        <v>38848</v>
      </c>
      <c r="E5" s="2">
        <v>8.17</v>
      </c>
      <c r="F5" s="2">
        <v>8.92</v>
      </c>
      <c r="G5" s="2">
        <v>7.95</v>
      </c>
      <c r="H5" s="2" t="s">
        <v>51</v>
      </c>
      <c r="I5" s="7">
        <v>23.3</v>
      </c>
      <c r="J5" s="7">
        <v>20.7</v>
      </c>
      <c r="K5" s="2">
        <v>0.19</v>
      </c>
      <c r="L5" s="2">
        <v>1.86</v>
      </c>
      <c r="M5" s="2">
        <v>4.1900000000000004</v>
      </c>
      <c r="N5" s="22"/>
      <c r="O5" s="22"/>
      <c r="P5" s="22"/>
    </row>
    <row r="6" spans="1:16" s="1" customFormat="1">
      <c r="A6" s="1">
        <v>4</v>
      </c>
      <c r="B6" s="3">
        <v>231</v>
      </c>
      <c r="C6" s="3">
        <v>1</v>
      </c>
      <c r="D6" s="4">
        <v>38852</v>
      </c>
      <c r="E6" s="2">
        <v>8.11</v>
      </c>
      <c r="F6" s="2">
        <v>8.8800000000000008</v>
      </c>
      <c r="G6" s="2">
        <v>8.23</v>
      </c>
      <c r="H6" s="2">
        <v>2.71</v>
      </c>
      <c r="I6" s="7">
        <v>23.2</v>
      </c>
      <c r="J6" s="7">
        <v>23.5</v>
      </c>
      <c r="K6" s="2">
        <v>0.18</v>
      </c>
      <c r="L6" s="2">
        <v>1.73</v>
      </c>
      <c r="M6" s="2">
        <v>4.1900000000000004</v>
      </c>
      <c r="N6" s="22"/>
      <c r="O6" s="22"/>
      <c r="P6" s="22"/>
    </row>
    <row r="7" spans="1:16" s="1" customFormat="1">
      <c r="A7" s="1">
        <v>5</v>
      </c>
      <c r="B7" s="3">
        <v>232</v>
      </c>
      <c r="C7" s="3">
        <v>1</v>
      </c>
      <c r="D7" s="4">
        <v>38853</v>
      </c>
      <c r="E7" s="2">
        <v>8.0399999999999991</v>
      </c>
      <c r="F7" s="2">
        <v>8.8699999999999992</v>
      </c>
      <c r="G7" s="2">
        <v>7.56</v>
      </c>
      <c r="H7" s="2">
        <v>2.56</v>
      </c>
      <c r="I7" s="7">
        <v>23.6</v>
      </c>
      <c r="J7" s="7">
        <v>22.2</v>
      </c>
      <c r="K7" s="2">
        <v>0.13</v>
      </c>
      <c r="L7" s="2">
        <v>2.13</v>
      </c>
      <c r="M7" s="2">
        <v>4.1900000000000004</v>
      </c>
      <c r="N7" s="22"/>
      <c r="O7" s="22"/>
      <c r="P7" s="22"/>
    </row>
    <row r="8" spans="1:16" s="1" customFormat="1">
      <c r="A8" s="1">
        <v>6</v>
      </c>
      <c r="B8" s="3">
        <v>233</v>
      </c>
      <c r="C8" s="3">
        <v>1</v>
      </c>
      <c r="D8" s="4">
        <v>38854</v>
      </c>
      <c r="E8" s="2">
        <v>8.07</v>
      </c>
      <c r="F8" s="2">
        <v>8.93</v>
      </c>
      <c r="G8" s="2">
        <v>7.9</v>
      </c>
      <c r="H8" s="2">
        <v>2.73</v>
      </c>
      <c r="I8" s="7">
        <v>23.1</v>
      </c>
      <c r="J8" s="7">
        <v>22</v>
      </c>
      <c r="K8" s="2">
        <v>0.15</v>
      </c>
      <c r="L8" s="2">
        <v>1.2</v>
      </c>
      <c r="M8" s="2">
        <v>4.1900000000000004</v>
      </c>
      <c r="N8" s="22"/>
      <c r="O8" s="22"/>
      <c r="P8" s="22">
        <v>-0.09</v>
      </c>
    </row>
    <row r="9" spans="1:16" s="1" customFormat="1">
      <c r="A9" s="1">
        <v>7</v>
      </c>
      <c r="B9" s="3">
        <v>234</v>
      </c>
      <c r="C9" s="3">
        <v>1</v>
      </c>
      <c r="D9" s="4">
        <v>38855</v>
      </c>
      <c r="E9" s="2">
        <v>8.08</v>
      </c>
      <c r="F9" s="2">
        <v>8.8000000000000007</v>
      </c>
      <c r="G9" s="2">
        <v>7.21</v>
      </c>
      <c r="H9" s="2">
        <v>2.61</v>
      </c>
      <c r="I9" s="7">
        <v>22.8</v>
      </c>
      <c r="J9" s="7">
        <v>23.6</v>
      </c>
      <c r="K9" s="2">
        <v>0.09</v>
      </c>
      <c r="L9" s="2">
        <v>1.7</v>
      </c>
      <c r="M9" s="2">
        <v>4.1900000000000004</v>
      </c>
      <c r="N9" s="22"/>
      <c r="O9" s="22"/>
      <c r="P9" s="22"/>
    </row>
    <row r="10" spans="1:16" s="1" customFormat="1">
      <c r="A10" s="1">
        <v>8</v>
      </c>
      <c r="B10" s="3">
        <v>238</v>
      </c>
      <c r="C10" s="3">
        <v>1</v>
      </c>
      <c r="D10" s="4">
        <v>38859</v>
      </c>
      <c r="E10" s="2">
        <v>7.04</v>
      </c>
      <c r="F10" s="2">
        <v>8.6199999999999992</v>
      </c>
      <c r="G10" s="2">
        <v>8.23</v>
      </c>
      <c r="H10" s="2">
        <v>1.9</v>
      </c>
      <c r="I10" s="7">
        <v>22.4</v>
      </c>
      <c r="J10" s="7">
        <v>21.7</v>
      </c>
      <c r="K10" s="2">
        <v>0.14000000000000001</v>
      </c>
      <c r="L10" s="2">
        <v>1.78</v>
      </c>
      <c r="M10" s="2">
        <v>4.1900000000000004</v>
      </c>
      <c r="N10" s="22"/>
      <c r="O10" s="22"/>
      <c r="P10" s="22"/>
    </row>
    <row r="11" spans="1:16" s="1" customFormat="1">
      <c r="A11" s="1">
        <v>9</v>
      </c>
      <c r="B11" s="3">
        <v>336</v>
      </c>
      <c r="C11" s="3">
        <v>1</v>
      </c>
      <c r="D11" s="4">
        <v>38957</v>
      </c>
      <c r="E11" s="2">
        <v>7.77</v>
      </c>
      <c r="F11" s="2">
        <v>8.68</v>
      </c>
      <c r="G11" s="2">
        <v>7.87</v>
      </c>
      <c r="H11" s="2">
        <v>2.29</v>
      </c>
      <c r="I11" s="7">
        <v>23.8</v>
      </c>
      <c r="J11" s="7">
        <v>24.3</v>
      </c>
      <c r="K11" s="2">
        <v>0.15</v>
      </c>
      <c r="L11" s="2">
        <v>1.92</v>
      </c>
      <c r="M11" s="2">
        <v>4.1900000000000004</v>
      </c>
      <c r="N11" s="22"/>
      <c r="O11" s="22">
        <v>101.99</v>
      </c>
      <c r="P11" s="22">
        <v>0.40556999999999999</v>
      </c>
    </row>
    <row r="12" spans="1:16" s="1" customFormat="1">
      <c r="A12" s="1">
        <v>10</v>
      </c>
      <c r="B12" s="3">
        <v>337</v>
      </c>
      <c r="C12" s="3">
        <v>1</v>
      </c>
      <c r="D12" s="4">
        <v>38958</v>
      </c>
      <c r="E12" s="2">
        <v>7.77</v>
      </c>
      <c r="F12" s="2">
        <v>8.91</v>
      </c>
      <c r="G12" s="2">
        <v>7.53</v>
      </c>
      <c r="H12" s="2">
        <v>1.79</v>
      </c>
      <c r="I12" s="7">
        <v>24.5</v>
      </c>
      <c r="J12" s="7">
        <v>23.4</v>
      </c>
      <c r="K12" s="2">
        <v>0.12</v>
      </c>
      <c r="L12" s="2">
        <v>1.81</v>
      </c>
      <c r="M12" s="2">
        <v>4.1900000000000004</v>
      </c>
      <c r="N12" s="22"/>
      <c r="O12" s="22">
        <v>103.22</v>
      </c>
      <c r="P12" s="22">
        <v>-0.09</v>
      </c>
    </row>
    <row r="13" spans="1:16" s="1" customFormat="1">
      <c r="A13" s="1">
        <v>11</v>
      </c>
      <c r="B13" s="3">
        <v>338</v>
      </c>
      <c r="C13" s="3">
        <v>1</v>
      </c>
      <c r="D13" s="4">
        <v>38959</v>
      </c>
      <c r="E13" s="2">
        <v>7.96</v>
      </c>
      <c r="F13" s="2">
        <v>8.74</v>
      </c>
      <c r="G13" s="2">
        <v>7.61</v>
      </c>
      <c r="H13" s="2">
        <v>1.79</v>
      </c>
      <c r="I13" s="7">
        <v>24.4</v>
      </c>
      <c r="J13" s="7">
        <v>24</v>
      </c>
      <c r="K13" s="2">
        <v>0.1</v>
      </c>
      <c r="L13" s="2">
        <v>1.1499999999999999</v>
      </c>
      <c r="M13" s="2">
        <v>4.1900000000000004</v>
      </c>
      <c r="N13" s="22"/>
      <c r="O13" s="22">
        <v>100.9</v>
      </c>
      <c r="P13" s="22">
        <v>-0.09</v>
      </c>
    </row>
    <row r="14" spans="1:16" s="1" customFormat="1">
      <c r="A14" s="1">
        <v>12</v>
      </c>
      <c r="B14" s="3">
        <v>380</v>
      </c>
      <c r="C14" s="3">
        <v>1</v>
      </c>
      <c r="D14" s="4">
        <v>39001</v>
      </c>
      <c r="E14" s="2">
        <v>8.18</v>
      </c>
      <c r="F14" s="2">
        <v>9.56</v>
      </c>
      <c r="G14" s="2">
        <v>9.36</v>
      </c>
      <c r="H14" s="2">
        <v>5.98</v>
      </c>
      <c r="I14" s="7">
        <v>23.8</v>
      </c>
      <c r="J14" s="7">
        <v>22.1</v>
      </c>
      <c r="K14" s="2">
        <v>0</v>
      </c>
      <c r="L14" s="2">
        <v>0.17</v>
      </c>
      <c r="M14" s="2">
        <v>4.1900000000000004</v>
      </c>
      <c r="N14" s="22"/>
      <c r="O14" s="22"/>
      <c r="P14" s="22"/>
    </row>
    <row r="15" spans="1:16" s="1" customFormat="1">
      <c r="A15" s="1">
        <v>13</v>
      </c>
      <c r="B15" s="3">
        <v>381</v>
      </c>
      <c r="C15" s="3">
        <v>1</v>
      </c>
      <c r="D15" s="4">
        <v>39002</v>
      </c>
      <c r="E15" s="2">
        <v>8.17</v>
      </c>
      <c r="F15" s="2">
        <v>9.0299999999999994</v>
      </c>
      <c r="G15" s="2">
        <v>12.98</v>
      </c>
      <c r="H15" s="2">
        <v>8.81</v>
      </c>
      <c r="I15" s="7">
        <v>23.6</v>
      </c>
      <c r="J15" s="7">
        <v>21.5</v>
      </c>
      <c r="K15" s="2">
        <v>0.14000000000000001</v>
      </c>
      <c r="L15" s="2">
        <v>2.23</v>
      </c>
      <c r="M15" s="2">
        <v>4.1900000000000004</v>
      </c>
      <c r="N15" s="22"/>
      <c r="O15" s="22"/>
      <c r="P15" s="22"/>
    </row>
    <row r="16" spans="1:16" s="1" customFormat="1">
      <c r="A16" s="1">
        <v>14</v>
      </c>
      <c r="B16" s="3">
        <v>385</v>
      </c>
      <c r="C16" s="3">
        <v>1</v>
      </c>
      <c r="D16" s="4">
        <v>39006</v>
      </c>
      <c r="E16" s="2">
        <v>8.1999999999999993</v>
      </c>
      <c r="F16" s="2">
        <v>9.0500000000000007</v>
      </c>
      <c r="G16" s="2">
        <v>9.7200000000000006</v>
      </c>
      <c r="H16" s="2">
        <v>1.38</v>
      </c>
      <c r="I16" s="7">
        <v>23.7</v>
      </c>
      <c r="J16" s="7">
        <v>22.2</v>
      </c>
      <c r="K16" s="2">
        <v>0.15</v>
      </c>
      <c r="L16" s="2">
        <v>1.96</v>
      </c>
      <c r="M16" s="2">
        <v>4.1900000000000004</v>
      </c>
      <c r="N16" s="22"/>
      <c r="O16" s="22"/>
      <c r="P16" s="22"/>
    </row>
    <row r="17" spans="1:16" s="1" customFormat="1">
      <c r="A17" s="1">
        <v>15</v>
      </c>
      <c r="B17" s="3">
        <v>386</v>
      </c>
      <c r="C17" s="3">
        <v>1</v>
      </c>
      <c r="D17" s="4">
        <v>39007</v>
      </c>
      <c r="E17" s="2">
        <v>8.18</v>
      </c>
      <c r="F17" s="2">
        <v>9.1</v>
      </c>
      <c r="G17" s="2">
        <v>8</v>
      </c>
      <c r="H17" s="2">
        <v>2.88</v>
      </c>
      <c r="I17" s="7">
        <v>23.3</v>
      </c>
      <c r="J17" s="7">
        <v>22.5</v>
      </c>
      <c r="K17" s="2">
        <v>0.12</v>
      </c>
      <c r="L17" s="2">
        <v>1.9</v>
      </c>
      <c r="M17" s="2">
        <v>4.1900000000000004</v>
      </c>
      <c r="N17" s="22"/>
      <c r="O17" s="22"/>
      <c r="P17" s="22"/>
    </row>
    <row r="18" spans="1:16" s="1" customFormat="1">
      <c r="A18" s="1">
        <v>16</v>
      </c>
      <c r="B18" s="3">
        <v>387</v>
      </c>
      <c r="C18" s="3">
        <v>1</v>
      </c>
      <c r="D18" s="4">
        <v>39008</v>
      </c>
      <c r="E18" s="2">
        <v>8.1999999999999993</v>
      </c>
      <c r="F18" s="2">
        <v>9.15</v>
      </c>
      <c r="G18" s="2">
        <v>9.26</v>
      </c>
      <c r="H18" s="2">
        <v>3.15</v>
      </c>
      <c r="I18" s="7" t="s">
        <v>53</v>
      </c>
      <c r="J18" s="7">
        <v>22.1</v>
      </c>
      <c r="K18" s="2">
        <v>0.11</v>
      </c>
      <c r="L18" s="2">
        <v>1.67</v>
      </c>
      <c r="M18" s="2">
        <v>4.1900000000000004</v>
      </c>
      <c r="N18" s="22"/>
      <c r="O18" s="22"/>
      <c r="P18" s="22"/>
    </row>
    <row r="19" spans="1:16" s="1" customFormat="1">
      <c r="A19" s="1">
        <v>17</v>
      </c>
      <c r="B19" s="3">
        <v>388</v>
      </c>
      <c r="C19" s="3">
        <v>1</v>
      </c>
      <c r="D19" s="4">
        <v>39009</v>
      </c>
      <c r="E19" s="2">
        <v>8.11</v>
      </c>
      <c r="F19" s="2">
        <v>9.0399999999999991</v>
      </c>
      <c r="G19" s="2">
        <v>8.68</v>
      </c>
      <c r="H19" s="2">
        <v>2.79</v>
      </c>
      <c r="I19" s="7">
        <v>22.9</v>
      </c>
      <c r="J19" s="7">
        <v>22.2</v>
      </c>
      <c r="K19" s="2">
        <v>0.16</v>
      </c>
      <c r="L19" s="2">
        <v>1.37</v>
      </c>
      <c r="M19" s="2">
        <v>4.1900000000000004</v>
      </c>
      <c r="N19" s="22"/>
      <c r="O19" s="22"/>
      <c r="P19" s="22"/>
    </row>
    <row r="20" spans="1:16" s="1" customFormat="1">
      <c r="A20" s="1">
        <v>18</v>
      </c>
      <c r="B20" s="3">
        <v>392</v>
      </c>
      <c r="C20" s="3">
        <v>1</v>
      </c>
      <c r="D20" s="4">
        <v>39013</v>
      </c>
      <c r="E20" s="2">
        <v>8.17</v>
      </c>
      <c r="F20" s="2">
        <v>9.11</v>
      </c>
      <c r="G20" s="2">
        <v>8.06</v>
      </c>
      <c r="H20" s="2">
        <v>1.66</v>
      </c>
      <c r="I20" s="7">
        <v>23.3</v>
      </c>
      <c r="J20" s="7">
        <v>22.1</v>
      </c>
      <c r="K20" s="2">
        <v>0.1</v>
      </c>
      <c r="L20" s="2">
        <v>1.49</v>
      </c>
      <c r="M20" s="2">
        <v>4.1900000000000004</v>
      </c>
      <c r="N20" s="22"/>
      <c r="O20" s="22"/>
      <c r="P20" s="22"/>
    </row>
    <row r="21" spans="1:16" s="1" customFormat="1">
      <c r="A21" s="1">
        <v>19</v>
      </c>
      <c r="B21" s="3">
        <v>393</v>
      </c>
      <c r="C21" s="3">
        <v>1</v>
      </c>
      <c r="D21" s="4">
        <v>39014</v>
      </c>
      <c r="E21" s="2">
        <v>8.1999999999999993</v>
      </c>
      <c r="F21" s="2">
        <v>9.3699999999999992</v>
      </c>
      <c r="G21" s="2">
        <v>6.34</v>
      </c>
      <c r="H21" s="2">
        <v>3.06</v>
      </c>
      <c r="I21" s="7">
        <v>22.8</v>
      </c>
      <c r="J21" s="7">
        <v>23</v>
      </c>
      <c r="K21" s="2">
        <v>7.0000000000000007E-2</v>
      </c>
      <c r="L21" s="2">
        <v>0.92</v>
      </c>
      <c r="M21" s="2">
        <v>4.1900000000000004</v>
      </c>
      <c r="N21" s="22"/>
      <c r="O21" s="22"/>
      <c r="P21" s="22"/>
    </row>
    <row r="22" spans="1:16" s="1" customFormat="1">
      <c r="A22" s="1">
        <v>20</v>
      </c>
      <c r="B22" s="3">
        <v>394</v>
      </c>
      <c r="C22" s="3">
        <v>1</v>
      </c>
      <c r="D22" s="4">
        <v>39015</v>
      </c>
      <c r="E22" s="2">
        <v>8.18</v>
      </c>
      <c r="F22" s="2">
        <v>9.42</v>
      </c>
      <c r="G22" s="2">
        <v>8.26</v>
      </c>
      <c r="H22" s="2">
        <v>3.66</v>
      </c>
      <c r="I22" s="7">
        <v>24</v>
      </c>
      <c r="J22" s="7">
        <v>21.1</v>
      </c>
      <c r="K22" s="2">
        <v>7.0000000000000007E-2</v>
      </c>
      <c r="L22" s="2">
        <v>1.42</v>
      </c>
      <c r="M22" s="2">
        <v>4.1900000000000004</v>
      </c>
      <c r="N22" s="22"/>
      <c r="O22" s="22"/>
      <c r="P22" s="22"/>
    </row>
    <row r="23" spans="1:16" s="1" customFormat="1">
      <c r="A23" s="1">
        <v>21</v>
      </c>
      <c r="B23" s="3">
        <v>395</v>
      </c>
      <c r="C23" s="3">
        <v>1</v>
      </c>
      <c r="D23" s="4">
        <v>39016</v>
      </c>
      <c r="E23" s="2">
        <v>8.17</v>
      </c>
      <c r="F23" s="2">
        <v>9.33</v>
      </c>
      <c r="G23" s="2">
        <v>7.45</v>
      </c>
      <c r="H23" s="2">
        <v>2.44</v>
      </c>
      <c r="I23" s="7">
        <v>23.7</v>
      </c>
      <c r="J23" s="7">
        <v>21.6</v>
      </c>
      <c r="K23" s="2">
        <v>0.12</v>
      </c>
      <c r="L23" s="2">
        <v>2.2000000000000002</v>
      </c>
      <c r="M23" s="2">
        <v>4.1900000000000004</v>
      </c>
      <c r="N23" s="22"/>
      <c r="O23" s="22"/>
      <c r="P23" s="22"/>
    </row>
    <row r="24" spans="1:16">
      <c r="A24" s="1">
        <v>22</v>
      </c>
    </row>
    <row r="25" spans="1:16">
      <c r="A25" s="1">
        <v>23</v>
      </c>
    </row>
    <row r="26" spans="1:16">
      <c r="A26" s="1">
        <v>24</v>
      </c>
    </row>
    <row r="27" spans="1:16">
      <c r="A27" s="1">
        <v>25</v>
      </c>
    </row>
    <row r="28" spans="1:16">
      <c r="A28" s="1">
        <v>26</v>
      </c>
    </row>
    <row r="29" spans="1:16">
      <c r="A29" s="1">
        <v>27</v>
      </c>
    </row>
    <row r="30" spans="1:16">
      <c r="A30" s="1">
        <v>28</v>
      </c>
    </row>
    <row r="31" spans="1:16">
      <c r="A31" s="1">
        <v>29</v>
      </c>
    </row>
    <row r="32" spans="1:16">
      <c r="A32" s="1">
        <v>30</v>
      </c>
    </row>
    <row r="33" spans="1:1">
      <c r="A33" s="1">
        <v>31</v>
      </c>
    </row>
    <row r="34" spans="1:1">
      <c r="A34" s="1">
        <v>32</v>
      </c>
    </row>
    <row r="35" spans="1:1">
      <c r="A35" s="1">
        <v>33</v>
      </c>
    </row>
    <row r="36" spans="1:1">
      <c r="A36" s="1">
        <v>34</v>
      </c>
    </row>
    <row r="37" spans="1:1">
      <c r="A37" s="1">
        <v>35</v>
      </c>
    </row>
    <row r="38" spans="1:1">
      <c r="A38" s="1">
        <v>36</v>
      </c>
    </row>
    <row r="39" spans="1:1">
      <c r="A39" s="1">
        <v>37</v>
      </c>
    </row>
    <row r="40" spans="1:1">
      <c r="A40" s="1">
        <v>38</v>
      </c>
    </row>
    <row r="41" spans="1:1">
      <c r="A41" s="1">
        <v>39</v>
      </c>
    </row>
    <row r="42" spans="1:1">
      <c r="A42" s="1">
        <v>40</v>
      </c>
    </row>
    <row r="43" spans="1:1">
      <c r="A43" s="1">
        <v>41</v>
      </c>
    </row>
    <row r="44" spans="1:1">
      <c r="A44" s="1">
        <v>42</v>
      </c>
    </row>
    <row r="45" spans="1:1">
      <c r="A45" s="1">
        <v>43</v>
      </c>
    </row>
    <row r="46" spans="1:1">
      <c r="A46" s="1">
        <v>44</v>
      </c>
    </row>
    <row r="47" spans="1:1">
      <c r="A47" s="1">
        <v>45</v>
      </c>
    </row>
    <row r="48" spans="1:1">
      <c r="A48" s="1">
        <v>46</v>
      </c>
    </row>
    <row r="49" spans="1:1">
      <c r="A49" s="1">
        <v>47</v>
      </c>
    </row>
    <row r="50" spans="1:1">
      <c r="A50" s="1">
        <v>48</v>
      </c>
    </row>
    <row r="51" spans="1:1">
      <c r="A51" s="1">
        <v>49</v>
      </c>
    </row>
    <row r="52" spans="1:1">
      <c r="A52" s="1">
        <v>50</v>
      </c>
    </row>
    <row r="53" spans="1:1">
      <c r="A53" s="1">
        <v>51</v>
      </c>
    </row>
    <row r="54" spans="1:1">
      <c r="A54" s="1">
        <v>52</v>
      </c>
    </row>
    <row r="55" spans="1:1">
      <c r="A55" s="1">
        <v>53</v>
      </c>
    </row>
    <row r="56" spans="1:1">
      <c r="A56" s="1">
        <v>54</v>
      </c>
    </row>
    <row r="57" spans="1:1">
      <c r="A57" s="1">
        <v>55</v>
      </c>
    </row>
    <row r="58" spans="1:1">
      <c r="A58" s="1">
        <v>56</v>
      </c>
    </row>
    <row r="59" spans="1:1">
      <c r="A59" s="1">
        <v>57</v>
      </c>
    </row>
    <row r="60" spans="1:1">
      <c r="A60" s="1">
        <v>58</v>
      </c>
    </row>
    <row r="61" spans="1:1">
      <c r="A61" s="1">
        <v>59</v>
      </c>
    </row>
    <row r="62" spans="1:1">
      <c r="A62" s="1">
        <v>60</v>
      </c>
    </row>
    <row r="63" spans="1:1">
      <c r="A63" s="1">
        <v>61</v>
      </c>
    </row>
    <row r="64" spans="1:1">
      <c r="A64" s="1">
        <v>62</v>
      </c>
    </row>
    <row r="65" spans="1:1">
      <c r="A65" s="1">
        <v>63</v>
      </c>
    </row>
    <row r="66" spans="1:1">
      <c r="A66" s="1">
        <v>64</v>
      </c>
    </row>
    <row r="67" spans="1:1">
      <c r="A67" s="1">
        <v>65</v>
      </c>
    </row>
    <row r="68" spans="1:1">
      <c r="A68" s="1">
        <v>66</v>
      </c>
    </row>
    <row r="69" spans="1:1">
      <c r="A69" s="1">
        <v>67</v>
      </c>
    </row>
    <row r="70" spans="1:1">
      <c r="A70" s="1">
        <v>68</v>
      </c>
    </row>
    <row r="71" spans="1:1">
      <c r="A71" s="1">
        <v>69</v>
      </c>
    </row>
    <row r="72" spans="1:1">
      <c r="A72" s="1">
        <v>70</v>
      </c>
    </row>
    <row r="73" spans="1:1">
      <c r="A73" s="1">
        <v>71</v>
      </c>
    </row>
    <row r="74" spans="1:1">
      <c r="A74" s="1">
        <v>72</v>
      </c>
    </row>
    <row r="75" spans="1:1">
      <c r="A75" s="1">
        <v>73</v>
      </c>
    </row>
    <row r="76" spans="1:1">
      <c r="A76" s="1">
        <v>74</v>
      </c>
    </row>
    <row r="77" spans="1:1">
      <c r="A77" s="1">
        <v>75</v>
      </c>
    </row>
    <row r="78" spans="1:1">
      <c r="A78" s="1">
        <v>76</v>
      </c>
    </row>
    <row r="79" spans="1:1">
      <c r="A79" s="1">
        <v>77</v>
      </c>
    </row>
    <row r="80" spans="1:1">
      <c r="A80" s="1">
        <v>78</v>
      </c>
    </row>
    <row r="100" spans="2:16" s="1" customFormat="1">
      <c r="B100" s="3" t="s">
        <v>60</v>
      </c>
      <c r="C100" s="3">
        <f>AVERAGE(C3:C90)</f>
        <v>1</v>
      </c>
      <c r="D100" s="3"/>
      <c r="E100" s="2">
        <f t="shared" ref="E100:P100" si="0">AVERAGE(E3:E90)</f>
        <v>8.0638095238095229</v>
      </c>
      <c r="F100" s="2">
        <f t="shared" si="0"/>
        <v>9.0147619047619045</v>
      </c>
      <c r="G100" s="2">
        <f t="shared" si="0"/>
        <v>8.244761904761905</v>
      </c>
      <c r="H100" s="2">
        <f t="shared" si="0"/>
        <v>2.9369999999999998</v>
      </c>
      <c r="I100" s="2">
        <f t="shared" si="0"/>
        <v>23.48</v>
      </c>
      <c r="J100" s="2">
        <f t="shared" si="0"/>
        <v>22.333333333333339</v>
      </c>
      <c r="K100" s="2">
        <f t="shared" si="0"/>
        <v>0.12285714285714286</v>
      </c>
      <c r="L100" s="2">
        <f t="shared" si="0"/>
        <v>1.6447619047619046</v>
      </c>
      <c r="M100" s="2"/>
      <c r="N100" s="3" t="e">
        <f t="shared" si="0"/>
        <v>#DIV/0!</v>
      </c>
      <c r="O100" s="3">
        <f t="shared" si="0"/>
        <v>102.03666666666668</v>
      </c>
      <c r="P100" s="3">
        <f t="shared" si="0"/>
        <v>3.3892500000000006E-2</v>
      </c>
    </row>
    <row r="101" spans="2:16" s="1" customFormat="1">
      <c r="B101" s="3" t="s">
        <v>61</v>
      </c>
      <c r="C101" s="3">
        <f>COUNT(C3:C90)</f>
        <v>21</v>
      </c>
      <c r="D101" s="3"/>
      <c r="E101" s="2">
        <f t="shared" ref="E101:P101" si="1">COUNT(E3:E90)</f>
        <v>21</v>
      </c>
      <c r="F101" s="2">
        <f t="shared" si="1"/>
        <v>21</v>
      </c>
      <c r="G101" s="2">
        <f t="shared" si="1"/>
        <v>21</v>
      </c>
      <c r="H101" s="2">
        <f t="shared" si="1"/>
        <v>20</v>
      </c>
      <c r="I101" s="2">
        <f t="shared" si="1"/>
        <v>20</v>
      </c>
      <c r="J101" s="2">
        <f t="shared" si="1"/>
        <v>21</v>
      </c>
      <c r="K101" s="2">
        <f t="shared" si="1"/>
        <v>21</v>
      </c>
      <c r="L101" s="2">
        <f t="shared" si="1"/>
        <v>21</v>
      </c>
      <c r="M101" s="2"/>
      <c r="N101" s="3">
        <f t="shared" si="1"/>
        <v>0</v>
      </c>
      <c r="O101" s="3">
        <f t="shared" si="1"/>
        <v>3</v>
      </c>
      <c r="P101" s="3">
        <f t="shared" si="1"/>
        <v>4</v>
      </c>
    </row>
    <row r="102" spans="2:16" s="1" customFormat="1">
      <c r="B102" s="3" t="s">
        <v>62</v>
      </c>
      <c r="C102" s="3">
        <f>STDEV(C3:C83)</f>
        <v>0</v>
      </c>
      <c r="D102" s="3"/>
      <c r="E102" s="2">
        <f t="shared" ref="E102:P102" si="2">STDEV(E3:E83)</f>
        <v>0.27168872244677711</v>
      </c>
      <c r="F102" s="2">
        <f t="shared" si="2"/>
        <v>0.24573601786508731</v>
      </c>
      <c r="G102" s="2">
        <f t="shared" si="2"/>
        <v>1.3318243842474899</v>
      </c>
      <c r="H102" s="2">
        <f t="shared" si="2"/>
        <v>1.6985073942791811</v>
      </c>
      <c r="I102" s="2">
        <f t="shared" si="2"/>
        <v>0.53073930561652938</v>
      </c>
      <c r="J102" s="2">
        <f t="shared" si="2"/>
        <v>1.0111050060865749</v>
      </c>
      <c r="K102" s="2">
        <f t="shared" si="2"/>
        <v>4.2678197846541935E-2</v>
      </c>
      <c r="L102" s="2">
        <f t="shared" si="2"/>
        <v>0.48648349455679429</v>
      </c>
      <c r="M102" s="2"/>
      <c r="N102" s="3" t="e">
        <f t="shared" si="2"/>
        <v>#DIV/0!</v>
      </c>
      <c r="O102" s="3">
        <f t="shared" si="2"/>
        <v>1.1607038094765287</v>
      </c>
      <c r="P102" s="3">
        <f t="shared" si="2"/>
        <v>0.24778500000000001</v>
      </c>
    </row>
  </sheetData>
  <sortState ref="B4:Q29">
    <sortCondition ref="C3:C29"/>
  </sortState>
  <mergeCells count="13">
    <mergeCell ref="A1:A2"/>
    <mergeCell ref="P1:P2"/>
    <mergeCell ref="B1:B2"/>
    <mergeCell ref="C1:C2"/>
    <mergeCell ref="D1:D2"/>
    <mergeCell ref="E1:F1"/>
    <mergeCell ref="G1:H1"/>
    <mergeCell ref="I1:J1"/>
    <mergeCell ref="K1:K2"/>
    <mergeCell ref="L1:L2"/>
    <mergeCell ref="N1:N2"/>
    <mergeCell ref="O1:O2"/>
    <mergeCell ref="M1:M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P102"/>
  <sheetViews>
    <sheetView workbookViewId="0">
      <selection activeCell="J16" sqref="J16"/>
    </sheetView>
  </sheetViews>
  <sheetFormatPr defaultRowHeight="12.75"/>
  <sheetData>
    <row r="1" spans="1:16" s="6" customFormat="1" ht="15" customHeight="1">
      <c r="A1" s="114" t="s">
        <v>101</v>
      </c>
      <c r="B1" s="115" t="s">
        <v>27</v>
      </c>
      <c r="C1" s="115" t="s">
        <v>48</v>
      </c>
      <c r="D1" s="115" t="s">
        <v>28</v>
      </c>
      <c r="E1" s="115" t="s">
        <v>32</v>
      </c>
      <c r="F1" s="115"/>
      <c r="G1" s="115" t="s">
        <v>45</v>
      </c>
      <c r="H1" s="115"/>
      <c r="I1" s="116" t="s">
        <v>46</v>
      </c>
      <c r="J1" s="116"/>
      <c r="K1" s="115" t="s">
        <v>49</v>
      </c>
      <c r="L1" s="115" t="s">
        <v>47</v>
      </c>
      <c r="M1" s="115" t="s">
        <v>139</v>
      </c>
      <c r="N1" s="115" t="s">
        <v>29</v>
      </c>
      <c r="O1" s="115" t="s">
        <v>31</v>
      </c>
      <c r="P1" s="115" t="s">
        <v>30</v>
      </c>
    </row>
    <row r="2" spans="1:16" s="6" customFormat="1" ht="15">
      <c r="A2" s="114"/>
      <c r="B2" s="115"/>
      <c r="C2" s="115"/>
      <c r="D2" s="115"/>
      <c r="E2" s="9" t="s">
        <v>43</v>
      </c>
      <c r="F2" s="9" t="s">
        <v>44</v>
      </c>
      <c r="G2" s="9" t="s">
        <v>43</v>
      </c>
      <c r="H2" s="9" t="s">
        <v>44</v>
      </c>
      <c r="I2" s="10" t="s">
        <v>43</v>
      </c>
      <c r="J2" s="10" t="s">
        <v>44</v>
      </c>
      <c r="K2" s="115"/>
      <c r="L2" s="115"/>
      <c r="M2" s="115"/>
      <c r="N2" s="115"/>
      <c r="O2" s="115"/>
      <c r="P2" s="115"/>
    </row>
    <row r="3" spans="1:16" s="1" customFormat="1">
      <c r="A3" s="1">
        <v>1</v>
      </c>
      <c r="B3" s="3">
        <v>239</v>
      </c>
      <c r="C3" s="3">
        <v>1</v>
      </c>
      <c r="D3" s="4">
        <v>38860</v>
      </c>
      <c r="E3" s="2">
        <v>7.99</v>
      </c>
      <c r="F3" s="2">
        <v>8.8000000000000007</v>
      </c>
      <c r="G3" s="2">
        <v>7.63</v>
      </c>
      <c r="H3" s="2">
        <v>3.21</v>
      </c>
      <c r="I3" s="7">
        <v>22.9</v>
      </c>
      <c r="J3" s="7">
        <v>21.6</v>
      </c>
      <c r="K3" s="2">
        <v>0.2</v>
      </c>
      <c r="L3" s="2">
        <v>2.1</v>
      </c>
      <c r="M3" s="2">
        <v>8.83</v>
      </c>
      <c r="N3" s="22"/>
      <c r="O3" s="22"/>
      <c r="P3" s="22"/>
    </row>
    <row r="4" spans="1:16" s="1" customFormat="1">
      <c r="A4" s="1">
        <v>2</v>
      </c>
      <c r="B4" s="3">
        <v>240</v>
      </c>
      <c r="C4" s="3">
        <v>1</v>
      </c>
      <c r="D4" s="4">
        <v>38861</v>
      </c>
      <c r="E4" s="2">
        <v>7.97</v>
      </c>
      <c r="F4" s="2">
        <v>8.98</v>
      </c>
      <c r="G4" s="2">
        <v>7.71</v>
      </c>
      <c r="H4" s="2">
        <v>2.09</v>
      </c>
      <c r="I4" s="7">
        <v>22.6</v>
      </c>
      <c r="J4" s="7">
        <v>22.7</v>
      </c>
      <c r="K4" s="2">
        <v>0.24</v>
      </c>
      <c r="L4" s="2">
        <v>2.6</v>
      </c>
      <c r="M4" s="2">
        <v>8.83</v>
      </c>
      <c r="N4" s="22"/>
      <c r="O4" s="22"/>
      <c r="P4" s="22">
        <v>150.215</v>
      </c>
    </row>
    <row r="5" spans="1:16" s="1" customFormat="1">
      <c r="A5" s="1">
        <v>3</v>
      </c>
      <c r="B5" s="3">
        <v>241</v>
      </c>
      <c r="C5" s="3">
        <v>1</v>
      </c>
      <c r="D5" s="4">
        <v>38862</v>
      </c>
      <c r="E5" s="2">
        <v>8.23</v>
      </c>
      <c r="F5" s="2">
        <v>8.93</v>
      </c>
      <c r="G5" s="2">
        <v>7.71</v>
      </c>
      <c r="H5" s="2">
        <v>3.16</v>
      </c>
      <c r="I5" s="7">
        <v>23.1</v>
      </c>
      <c r="J5" s="7">
        <v>23</v>
      </c>
      <c r="K5" s="2">
        <v>0.09</v>
      </c>
      <c r="L5" s="2">
        <v>1.84</v>
      </c>
      <c r="M5" s="2">
        <v>8.83</v>
      </c>
      <c r="N5" s="22"/>
      <c r="O5" s="22"/>
      <c r="P5" s="22"/>
    </row>
    <row r="6" spans="1:16" s="1" customFormat="1">
      <c r="A6" s="1">
        <v>4</v>
      </c>
      <c r="B6" s="3">
        <v>246</v>
      </c>
      <c r="C6" s="3">
        <v>1</v>
      </c>
      <c r="D6" s="4">
        <v>38867</v>
      </c>
      <c r="E6" s="2">
        <v>8.11</v>
      </c>
      <c r="F6" s="2">
        <v>8.73</v>
      </c>
      <c r="G6" s="2">
        <v>7.25</v>
      </c>
      <c r="H6" s="2">
        <v>1.76</v>
      </c>
      <c r="I6" s="7">
        <v>24</v>
      </c>
      <c r="J6" s="7">
        <v>24.5</v>
      </c>
      <c r="K6" s="2">
        <v>0.12</v>
      </c>
      <c r="L6" s="2">
        <v>1.8</v>
      </c>
      <c r="M6" s="2">
        <v>8.83</v>
      </c>
      <c r="N6" s="22"/>
      <c r="O6" s="22"/>
      <c r="P6" s="22"/>
    </row>
    <row r="7" spans="1:16" s="1" customFormat="1">
      <c r="A7" s="1">
        <v>5</v>
      </c>
      <c r="B7" s="3">
        <v>247</v>
      </c>
      <c r="C7" s="3">
        <v>1</v>
      </c>
      <c r="D7" s="4">
        <v>38868</v>
      </c>
      <c r="E7" s="2">
        <v>8.0299999999999994</v>
      </c>
      <c r="F7" s="2">
        <v>8.9</v>
      </c>
      <c r="G7" s="2">
        <v>7.18</v>
      </c>
      <c r="H7" s="2">
        <v>2.83</v>
      </c>
      <c r="I7" s="7">
        <v>23.8</v>
      </c>
      <c r="J7" s="7">
        <v>23.5</v>
      </c>
      <c r="K7" s="2">
        <v>0.1</v>
      </c>
      <c r="L7" s="2">
        <v>1.69</v>
      </c>
      <c r="M7" s="2">
        <v>8.83</v>
      </c>
      <c r="N7" s="22"/>
      <c r="O7" s="22"/>
      <c r="P7" s="22"/>
    </row>
    <row r="8" spans="1:16" s="1" customFormat="1">
      <c r="A8" s="1">
        <v>6</v>
      </c>
      <c r="B8" s="3">
        <v>248</v>
      </c>
      <c r="C8" s="3">
        <v>1</v>
      </c>
      <c r="D8" s="4">
        <v>38869</v>
      </c>
      <c r="E8" s="2">
        <v>8.17</v>
      </c>
      <c r="F8" s="2">
        <v>8.9600000000000009</v>
      </c>
      <c r="G8" s="2">
        <v>7.28</v>
      </c>
      <c r="H8" s="2">
        <v>3.6</v>
      </c>
      <c r="I8" s="7">
        <v>24</v>
      </c>
      <c r="J8" s="7">
        <v>23</v>
      </c>
      <c r="K8" s="2">
        <v>0.1</v>
      </c>
      <c r="L8" s="2">
        <v>1.83</v>
      </c>
      <c r="M8" s="2">
        <v>8.83</v>
      </c>
      <c r="N8" s="22"/>
      <c r="O8" s="22"/>
      <c r="P8" s="22"/>
    </row>
    <row r="9" spans="1:16" s="1" customFormat="1">
      <c r="A9" s="1">
        <v>7</v>
      </c>
      <c r="B9" s="3">
        <v>252</v>
      </c>
      <c r="C9" s="3">
        <v>1</v>
      </c>
      <c r="D9" s="4">
        <v>38873</v>
      </c>
      <c r="E9" s="2">
        <v>8.07</v>
      </c>
      <c r="F9" s="2" t="s">
        <v>52</v>
      </c>
      <c r="G9" s="2">
        <v>7.39</v>
      </c>
      <c r="H9" s="2">
        <v>2.33</v>
      </c>
      <c r="I9" s="7">
        <v>23.7</v>
      </c>
      <c r="J9" s="7">
        <v>22.1</v>
      </c>
      <c r="K9" s="2">
        <v>0.19</v>
      </c>
      <c r="L9" s="2">
        <v>1.82</v>
      </c>
      <c r="M9" s="2">
        <v>8.83</v>
      </c>
      <c r="N9" s="22"/>
      <c r="O9" s="22"/>
      <c r="P9" s="22"/>
    </row>
    <row r="10" spans="1:16" s="1" customFormat="1">
      <c r="A10" s="1">
        <v>8</v>
      </c>
      <c r="B10" s="3">
        <v>255</v>
      </c>
      <c r="C10" s="3">
        <v>1</v>
      </c>
      <c r="D10" s="4">
        <v>38876</v>
      </c>
      <c r="E10" s="2">
        <v>8.11</v>
      </c>
      <c r="F10" s="2">
        <v>8.93</v>
      </c>
      <c r="G10" s="2">
        <v>8.27</v>
      </c>
      <c r="H10" s="2">
        <v>3.05</v>
      </c>
      <c r="I10" s="7">
        <v>24.1</v>
      </c>
      <c r="J10" s="7">
        <v>22.1</v>
      </c>
      <c r="K10" s="2">
        <v>0.24</v>
      </c>
      <c r="L10" s="2">
        <v>3.16</v>
      </c>
      <c r="M10" s="2">
        <v>8.83</v>
      </c>
      <c r="N10" s="22"/>
      <c r="O10" s="22"/>
      <c r="P10" s="22"/>
    </row>
    <row r="11" spans="1:16" s="1" customFormat="1">
      <c r="A11" s="1">
        <v>9</v>
      </c>
      <c r="B11" s="3">
        <v>322</v>
      </c>
      <c r="C11" s="3">
        <v>1</v>
      </c>
      <c r="D11" s="23">
        <v>38943</v>
      </c>
      <c r="E11" s="2">
        <v>7.77</v>
      </c>
      <c r="F11" s="2">
        <v>8.76</v>
      </c>
      <c r="G11" s="2">
        <v>8.82</v>
      </c>
      <c r="H11" s="2">
        <v>1.1599999999999999</v>
      </c>
      <c r="I11" s="7">
        <v>24.7</v>
      </c>
      <c r="J11" s="7">
        <v>23.9</v>
      </c>
      <c r="K11" s="2">
        <v>0.08</v>
      </c>
      <c r="L11" s="2">
        <v>1.74</v>
      </c>
      <c r="M11" s="2">
        <v>8.83</v>
      </c>
      <c r="N11" s="22"/>
      <c r="O11" s="22"/>
      <c r="P11" s="22">
        <v>153.33000000000001</v>
      </c>
    </row>
    <row r="12" spans="1:16" s="1" customFormat="1">
      <c r="A12" s="1">
        <v>10</v>
      </c>
      <c r="B12" s="3">
        <v>323</v>
      </c>
      <c r="C12" s="3">
        <v>1</v>
      </c>
      <c r="D12" s="23">
        <v>38944</v>
      </c>
      <c r="E12" s="2">
        <v>8.02</v>
      </c>
      <c r="F12" s="2">
        <v>8.93</v>
      </c>
      <c r="G12" s="2">
        <v>6.78</v>
      </c>
      <c r="H12" s="2">
        <v>1.8</v>
      </c>
      <c r="I12" s="7">
        <v>25.3</v>
      </c>
      <c r="J12" s="7">
        <v>22.7</v>
      </c>
      <c r="K12" s="2">
        <v>0.12</v>
      </c>
      <c r="L12" s="2">
        <v>1.74</v>
      </c>
      <c r="M12" s="2">
        <v>8.83</v>
      </c>
      <c r="N12" s="22"/>
      <c r="O12" s="22">
        <v>101.17</v>
      </c>
      <c r="P12" s="22">
        <v>172.92699999999999</v>
      </c>
    </row>
    <row r="13" spans="1:16" s="1" customFormat="1">
      <c r="A13" s="1">
        <v>11</v>
      </c>
      <c r="B13" s="3">
        <v>324</v>
      </c>
      <c r="C13" s="3">
        <v>1</v>
      </c>
      <c r="D13" s="23">
        <v>38945</v>
      </c>
      <c r="E13" s="2">
        <v>7.97</v>
      </c>
      <c r="F13" s="2">
        <v>8.9499999999999993</v>
      </c>
      <c r="G13" s="2">
        <v>6.48</v>
      </c>
      <c r="H13" s="2">
        <v>1.27</v>
      </c>
      <c r="I13" s="7">
        <v>26.2</v>
      </c>
      <c r="J13" s="7">
        <v>22.6</v>
      </c>
      <c r="K13" s="2">
        <v>0.24</v>
      </c>
      <c r="L13" s="2">
        <v>1.93</v>
      </c>
      <c r="M13" s="2">
        <v>8.83</v>
      </c>
      <c r="N13" s="22"/>
      <c r="O13" s="22"/>
      <c r="P13" s="22"/>
    </row>
    <row r="14" spans="1:16" s="1" customFormat="1">
      <c r="A14" s="1">
        <v>12</v>
      </c>
      <c r="B14" s="3">
        <v>325</v>
      </c>
      <c r="C14" s="3">
        <v>1</v>
      </c>
      <c r="D14" s="23">
        <v>38946</v>
      </c>
      <c r="E14" s="2">
        <v>8.06</v>
      </c>
      <c r="F14" s="2">
        <v>8.3699999999999992</v>
      </c>
      <c r="G14" s="2">
        <v>6.36</v>
      </c>
      <c r="H14" s="2">
        <v>1.9</v>
      </c>
      <c r="I14" s="7">
        <v>26.4</v>
      </c>
      <c r="J14" s="7">
        <v>23.7</v>
      </c>
      <c r="K14" s="2">
        <v>0.22</v>
      </c>
      <c r="L14" s="2">
        <v>1.64</v>
      </c>
      <c r="M14" s="2">
        <v>8.83</v>
      </c>
      <c r="N14" s="22"/>
      <c r="O14" s="22">
        <v>102.34</v>
      </c>
      <c r="P14" s="22">
        <v>164.48699999999999</v>
      </c>
    </row>
    <row r="15" spans="1:16" s="1" customFormat="1">
      <c r="A15" s="1">
        <v>13</v>
      </c>
      <c r="B15" s="3">
        <v>329</v>
      </c>
      <c r="C15" s="3">
        <v>1</v>
      </c>
      <c r="D15" s="4">
        <v>38950</v>
      </c>
      <c r="E15" s="2">
        <v>7.93</v>
      </c>
      <c r="F15" s="2">
        <v>8.2200000000000006</v>
      </c>
      <c r="G15" s="2">
        <v>9.1999999999999993</v>
      </c>
      <c r="H15" s="2">
        <v>1.63</v>
      </c>
      <c r="I15" s="7">
        <v>24.6</v>
      </c>
      <c r="J15" s="7">
        <v>24</v>
      </c>
      <c r="K15" s="2">
        <v>0.3</v>
      </c>
      <c r="L15" s="2">
        <v>1.61</v>
      </c>
      <c r="M15" s="2">
        <v>8.83</v>
      </c>
      <c r="N15" s="22"/>
      <c r="O15" s="22">
        <v>101.73</v>
      </c>
      <c r="P15" s="22">
        <v>157.55199999999999</v>
      </c>
    </row>
    <row r="16" spans="1:16" s="1" customFormat="1">
      <c r="A16" s="1">
        <v>14</v>
      </c>
      <c r="B16" s="3">
        <v>332</v>
      </c>
      <c r="C16" s="3">
        <v>1</v>
      </c>
      <c r="D16" s="4">
        <v>38953</v>
      </c>
      <c r="E16" s="2">
        <v>7.51</v>
      </c>
      <c r="F16" s="2">
        <v>8.86</v>
      </c>
      <c r="G16" s="2">
        <v>9.01</v>
      </c>
      <c r="H16" s="2">
        <v>2.4500000000000002</v>
      </c>
      <c r="I16" s="7">
        <v>24.8</v>
      </c>
      <c r="J16" s="7">
        <v>23.8</v>
      </c>
      <c r="K16" s="2">
        <v>0.14000000000000001</v>
      </c>
      <c r="L16" s="2">
        <v>1.32</v>
      </c>
      <c r="M16" s="2">
        <v>8.83</v>
      </c>
      <c r="N16" s="22"/>
      <c r="O16" s="22">
        <v>102.1</v>
      </c>
      <c r="P16" s="22">
        <v>154.89599999999999</v>
      </c>
    </row>
    <row r="17" spans="1:16" s="1" customFormat="1">
      <c r="A17" s="1">
        <v>15</v>
      </c>
      <c r="B17" s="3">
        <v>399</v>
      </c>
      <c r="C17" s="3">
        <v>1</v>
      </c>
      <c r="D17" s="4">
        <v>39020</v>
      </c>
      <c r="E17" s="2">
        <v>8.1300000000000008</v>
      </c>
      <c r="F17" s="2">
        <v>8.98</v>
      </c>
      <c r="G17" s="2">
        <v>7.1</v>
      </c>
      <c r="H17" s="2">
        <v>2.83</v>
      </c>
      <c r="I17" s="7">
        <v>23.1</v>
      </c>
      <c r="J17" s="7">
        <v>21.6</v>
      </c>
      <c r="K17" s="2">
        <v>0.17</v>
      </c>
      <c r="L17" s="2">
        <v>1.75</v>
      </c>
      <c r="M17" s="2">
        <v>8.83</v>
      </c>
      <c r="N17" s="22"/>
      <c r="O17" s="22"/>
      <c r="P17" s="22"/>
    </row>
    <row r="18" spans="1:16" s="1" customFormat="1">
      <c r="A18" s="1">
        <v>16</v>
      </c>
      <c r="B18" s="3">
        <v>400</v>
      </c>
      <c r="C18" s="3">
        <v>1</v>
      </c>
      <c r="D18" s="4">
        <v>39021</v>
      </c>
      <c r="E18" s="2">
        <v>8.14</v>
      </c>
      <c r="F18" s="2">
        <v>9.07</v>
      </c>
      <c r="G18" s="2">
        <v>7.54</v>
      </c>
      <c r="H18" s="2">
        <v>3.23</v>
      </c>
      <c r="I18" s="7">
        <v>23.1</v>
      </c>
      <c r="J18" s="7">
        <v>22.5</v>
      </c>
      <c r="K18" s="2">
        <v>0.18</v>
      </c>
      <c r="L18" s="2">
        <v>1.89</v>
      </c>
      <c r="M18" s="2">
        <v>8.83</v>
      </c>
      <c r="N18" s="22"/>
      <c r="O18" s="22"/>
      <c r="P18" s="22"/>
    </row>
    <row r="19" spans="1:16" s="1" customFormat="1">
      <c r="A19" s="1">
        <v>17</v>
      </c>
      <c r="B19" s="3">
        <v>401</v>
      </c>
      <c r="C19" s="3">
        <v>1</v>
      </c>
      <c r="D19" s="4">
        <v>39022</v>
      </c>
      <c r="E19" s="2">
        <v>8.15</v>
      </c>
      <c r="F19" s="2"/>
      <c r="G19" s="2">
        <v>8.27</v>
      </c>
      <c r="H19" s="2"/>
      <c r="I19" s="7">
        <v>23.3</v>
      </c>
      <c r="J19" s="7"/>
      <c r="K19" s="2">
        <v>0.15</v>
      </c>
      <c r="L19" s="2">
        <v>2.29</v>
      </c>
      <c r="M19" s="2">
        <v>8.83</v>
      </c>
      <c r="N19" s="22"/>
      <c r="O19" s="22"/>
      <c r="P19" s="22"/>
    </row>
    <row r="20" spans="1:16" s="1" customFormat="1">
      <c r="A20" s="1">
        <v>18</v>
      </c>
      <c r="B20" s="3">
        <v>402</v>
      </c>
      <c r="C20" s="3">
        <v>1</v>
      </c>
      <c r="D20" s="4">
        <v>39023</v>
      </c>
      <c r="E20" s="2"/>
      <c r="F20" s="2">
        <v>9.1300000000000008</v>
      </c>
      <c r="G20" s="2"/>
      <c r="H20" s="2">
        <v>2.2400000000000002</v>
      </c>
      <c r="I20" s="7">
        <v>20.7</v>
      </c>
      <c r="J20" s="7">
        <v>21.4</v>
      </c>
      <c r="K20" s="2">
        <v>0.15</v>
      </c>
      <c r="L20" s="2">
        <v>1.79</v>
      </c>
      <c r="M20" s="2">
        <v>8.83</v>
      </c>
      <c r="N20" s="22"/>
      <c r="O20" s="22"/>
      <c r="P20" s="22"/>
    </row>
    <row r="21" spans="1:16" s="1" customFormat="1">
      <c r="A21" s="1">
        <v>19</v>
      </c>
      <c r="B21" s="3">
        <v>406</v>
      </c>
      <c r="C21" s="3">
        <v>1</v>
      </c>
      <c r="D21" s="4">
        <v>39027</v>
      </c>
      <c r="E21" s="2">
        <v>8.1</v>
      </c>
      <c r="F21" s="2">
        <v>9.19</v>
      </c>
      <c r="G21" s="2"/>
      <c r="H21" s="2">
        <v>2.09</v>
      </c>
      <c r="I21" s="7"/>
      <c r="J21" s="7">
        <v>21.6</v>
      </c>
      <c r="K21" s="2">
        <v>0.11</v>
      </c>
      <c r="L21" s="2">
        <v>1.02</v>
      </c>
      <c r="M21" s="2">
        <v>8.83</v>
      </c>
      <c r="N21" s="22"/>
      <c r="O21" s="22"/>
      <c r="P21" s="22"/>
    </row>
    <row r="22" spans="1:16" s="1" customFormat="1">
      <c r="A22" s="1">
        <v>20</v>
      </c>
      <c r="B22" s="3">
        <v>407</v>
      </c>
      <c r="C22" s="3">
        <v>1</v>
      </c>
      <c r="D22" s="4">
        <v>39028</v>
      </c>
      <c r="E22" s="2">
        <v>8.14</v>
      </c>
      <c r="F22" s="2">
        <v>9.1</v>
      </c>
      <c r="G22" s="2">
        <v>7.63</v>
      </c>
      <c r="H22" s="2">
        <v>1.75</v>
      </c>
      <c r="I22" s="7">
        <v>22.2</v>
      </c>
      <c r="J22" s="7">
        <v>21.7</v>
      </c>
      <c r="K22" s="2">
        <v>0.14000000000000001</v>
      </c>
      <c r="L22" s="2">
        <v>2.02</v>
      </c>
      <c r="M22" s="2">
        <v>8.83</v>
      </c>
      <c r="N22" s="22"/>
      <c r="O22" s="22"/>
      <c r="P22" s="22"/>
    </row>
    <row r="23" spans="1:16" s="1" customFormat="1">
      <c r="A23" s="1">
        <v>21</v>
      </c>
      <c r="B23" s="3">
        <v>408</v>
      </c>
      <c r="C23" s="3">
        <v>1</v>
      </c>
      <c r="D23" s="4">
        <v>39029</v>
      </c>
      <c r="E23" s="2">
        <v>7.99</v>
      </c>
      <c r="F23" s="2">
        <v>9.1999999999999993</v>
      </c>
      <c r="G23" s="2">
        <v>7.99</v>
      </c>
      <c r="H23" s="2">
        <v>2.16</v>
      </c>
      <c r="I23" s="7">
        <v>22.7</v>
      </c>
      <c r="J23" s="7">
        <v>20.8</v>
      </c>
      <c r="K23" s="2">
        <v>0.11</v>
      </c>
      <c r="L23" s="2">
        <v>2</v>
      </c>
      <c r="M23" s="2">
        <v>8.83</v>
      </c>
      <c r="N23" s="22"/>
      <c r="O23" s="22"/>
      <c r="P23" s="22"/>
    </row>
    <row r="24" spans="1:16" s="1" customFormat="1">
      <c r="A24" s="1">
        <v>22</v>
      </c>
      <c r="B24" s="3">
        <v>420</v>
      </c>
      <c r="C24" s="3">
        <v>1</v>
      </c>
      <c r="D24" s="4">
        <v>39041</v>
      </c>
      <c r="E24" s="2">
        <v>8.0299999999999994</v>
      </c>
      <c r="F24" s="2">
        <v>8.76</v>
      </c>
      <c r="G24" s="2">
        <v>8.23</v>
      </c>
      <c r="H24" s="2">
        <v>2.48</v>
      </c>
      <c r="I24" s="7">
        <v>21.7</v>
      </c>
      <c r="J24" s="7">
        <v>20.5</v>
      </c>
      <c r="K24" s="2">
        <v>7.0000000000000007E-2</v>
      </c>
      <c r="L24" s="2">
        <v>1.04</v>
      </c>
      <c r="M24" s="2">
        <v>8.83</v>
      </c>
      <c r="N24" s="22"/>
      <c r="O24" s="22">
        <v>103.13</v>
      </c>
      <c r="P24" s="22"/>
    </row>
    <row r="25" spans="1:16" s="1" customFormat="1">
      <c r="A25" s="1">
        <v>23</v>
      </c>
      <c r="B25" s="3">
        <v>434</v>
      </c>
      <c r="C25" s="3">
        <v>1</v>
      </c>
      <c r="D25" s="4">
        <v>39055</v>
      </c>
      <c r="E25" s="2">
        <v>8</v>
      </c>
      <c r="F25" s="2">
        <v>9.26</v>
      </c>
      <c r="G25" s="2">
        <v>8.74</v>
      </c>
      <c r="H25" s="2">
        <v>2.34</v>
      </c>
      <c r="I25" s="7">
        <v>20.2</v>
      </c>
      <c r="J25" s="7">
        <v>21.1</v>
      </c>
      <c r="K25" s="2">
        <v>0.08</v>
      </c>
      <c r="L25" s="2">
        <v>1.27</v>
      </c>
      <c r="M25" s="2">
        <v>8.83</v>
      </c>
      <c r="N25" s="22"/>
      <c r="O25" s="22">
        <v>103.1</v>
      </c>
      <c r="P25" s="22">
        <v>151.83500000000001</v>
      </c>
    </row>
    <row r="26" spans="1:16" s="1" customFormat="1">
      <c r="A26" s="1">
        <v>24</v>
      </c>
      <c r="B26" s="3">
        <v>435</v>
      </c>
      <c r="C26" s="3">
        <v>1</v>
      </c>
      <c r="D26" s="4">
        <v>39056</v>
      </c>
      <c r="E26" s="2">
        <v>8.1</v>
      </c>
      <c r="F26" s="2">
        <v>8.85</v>
      </c>
      <c r="G26" s="2">
        <v>9.02</v>
      </c>
      <c r="H26" s="2">
        <v>1.67</v>
      </c>
      <c r="I26" s="7">
        <v>21.2</v>
      </c>
      <c r="J26" s="7">
        <v>21.1</v>
      </c>
      <c r="K26" s="2">
        <v>0.09</v>
      </c>
      <c r="L26" s="2">
        <v>1.19</v>
      </c>
      <c r="M26" s="2">
        <v>8.83</v>
      </c>
      <c r="N26" s="22"/>
      <c r="O26" s="22"/>
      <c r="P26" s="22"/>
    </row>
    <row r="27" spans="1:16" s="1" customFormat="1">
      <c r="A27" s="1">
        <v>25</v>
      </c>
      <c r="B27" s="3">
        <v>436</v>
      </c>
      <c r="C27" s="3">
        <v>1</v>
      </c>
      <c r="D27" s="4">
        <v>39057</v>
      </c>
      <c r="E27" s="2">
        <v>7.99</v>
      </c>
      <c r="F27" s="2">
        <v>8.9600000000000009</v>
      </c>
      <c r="G27" s="2">
        <v>7.75</v>
      </c>
      <c r="H27" s="2">
        <v>2.0099999999999998</v>
      </c>
      <c r="I27" s="7">
        <v>22.2</v>
      </c>
      <c r="J27" s="7">
        <v>19.399999999999999</v>
      </c>
      <c r="K27" s="2">
        <v>0.11</v>
      </c>
      <c r="L27" s="2">
        <v>1.4</v>
      </c>
      <c r="M27" s="2">
        <v>8.83</v>
      </c>
      <c r="N27" s="22"/>
      <c r="O27" s="22">
        <v>99.96</v>
      </c>
      <c r="P27" s="22">
        <v>156.08500000000001</v>
      </c>
    </row>
    <row r="28" spans="1:16" s="1" customFormat="1">
      <c r="A28" s="1">
        <v>26</v>
      </c>
      <c r="B28" s="3">
        <v>437</v>
      </c>
      <c r="C28" s="3">
        <v>1</v>
      </c>
      <c r="D28" s="4">
        <v>39058</v>
      </c>
      <c r="E28" s="2">
        <v>8.0299999999999994</v>
      </c>
      <c r="F28" s="2">
        <v>9.1</v>
      </c>
      <c r="G28" s="2">
        <v>7.79</v>
      </c>
      <c r="H28" s="2">
        <v>2.33</v>
      </c>
      <c r="I28" s="7">
        <v>20.399999999999999</v>
      </c>
      <c r="J28" s="7">
        <v>21.2</v>
      </c>
      <c r="K28" s="2">
        <v>0</v>
      </c>
      <c r="L28" s="2">
        <v>0.9</v>
      </c>
      <c r="M28" s="2">
        <v>8.83</v>
      </c>
      <c r="N28" s="22"/>
      <c r="O28" s="22"/>
      <c r="P28" s="22"/>
    </row>
    <row r="29" spans="1:16" s="1" customFormat="1">
      <c r="A29" s="1">
        <v>27</v>
      </c>
      <c r="B29" s="3">
        <v>448</v>
      </c>
      <c r="C29" s="3">
        <v>1</v>
      </c>
      <c r="D29" s="4">
        <v>39069</v>
      </c>
      <c r="E29" s="2">
        <v>7.8</v>
      </c>
      <c r="F29" s="2">
        <v>9.2799999999999994</v>
      </c>
      <c r="G29" s="2">
        <v>9.4</v>
      </c>
      <c r="H29" s="2">
        <v>2.1</v>
      </c>
      <c r="I29" s="7">
        <v>21.3</v>
      </c>
      <c r="J29" s="7">
        <v>21.4</v>
      </c>
      <c r="K29" s="2">
        <v>7.0000000000000007E-2</v>
      </c>
      <c r="L29" s="2">
        <v>1.21</v>
      </c>
      <c r="M29" s="2">
        <v>8.83</v>
      </c>
      <c r="N29" s="22"/>
      <c r="O29" s="22">
        <v>97.35</v>
      </c>
      <c r="P29" s="22">
        <v>153.58799999999999</v>
      </c>
    </row>
    <row r="30" spans="1:16" s="1" customFormat="1">
      <c r="A30" s="1">
        <v>28</v>
      </c>
      <c r="B30" s="3">
        <v>449</v>
      </c>
      <c r="C30" s="3">
        <v>1</v>
      </c>
      <c r="D30" s="4">
        <v>39070</v>
      </c>
      <c r="E30" s="2">
        <v>8.18</v>
      </c>
      <c r="F30" s="2">
        <v>9.06</v>
      </c>
      <c r="G30" s="2">
        <v>8.6999999999999993</v>
      </c>
      <c r="H30" s="2">
        <v>3.68</v>
      </c>
      <c r="I30" s="7">
        <v>21.3</v>
      </c>
      <c r="J30" s="7">
        <v>21.3</v>
      </c>
      <c r="K30" s="2"/>
      <c r="L30" s="2"/>
      <c r="M30" s="2">
        <v>8.83</v>
      </c>
      <c r="N30" s="22"/>
      <c r="O30" s="22"/>
      <c r="P30" s="22"/>
    </row>
    <row r="31" spans="1:16" s="1" customFormat="1">
      <c r="A31" s="1">
        <v>29</v>
      </c>
      <c r="B31" s="3">
        <v>458</v>
      </c>
      <c r="C31" s="3">
        <v>1</v>
      </c>
      <c r="D31" s="4">
        <v>39079</v>
      </c>
      <c r="E31" s="2"/>
      <c r="F31" s="2"/>
      <c r="G31" s="2"/>
      <c r="H31" s="2"/>
      <c r="I31" s="7"/>
      <c r="J31" s="7"/>
      <c r="K31" s="2"/>
      <c r="L31" s="2"/>
      <c r="M31" s="2">
        <v>8.83</v>
      </c>
      <c r="N31" s="22"/>
      <c r="O31" s="22"/>
      <c r="P31" s="22"/>
    </row>
    <row r="32" spans="1:16" s="1" customFormat="1">
      <c r="A32" s="1">
        <v>30</v>
      </c>
      <c r="B32" s="3">
        <v>459</v>
      </c>
      <c r="C32" s="3">
        <v>1</v>
      </c>
      <c r="D32" s="4">
        <v>39080</v>
      </c>
      <c r="E32" s="2"/>
      <c r="F32" s="2">
        <v>9.25</v>
      </c>
      <c r="G32" s="2"/>
      <c r="H32" s="2">
        <v>2.3199999999999998</v>
      </c>
      <c r="I32" s="7"/>
      <c r="J32" s="7">
        <v>21.8</v>
      </c>
      <c r="K32" s="2">
        <v>0.04</v>
      </c>
      <c r="L32" s="2">
        <v>0.83</v>
      </c>
      <c r="M32" s="2">
        <v>8.83</v>
      </c>
      <c r="N32" s="22"/>
      <c r="O32" s="22">
        <v>103.16</v>
      </c>
      <c r="P32" s="22">
        <v>157.762</v>
      </c>
    </row>
    <row r="33" spans="1:16" s="1" customFormat="1">
      <c r="A33" s="1">
        <v>31</v>
      </c>
      <c r="B33" s="3">
        <v>464</v>
      </c>
      <c r="C33" s="3">
        <v>1</v>
      </c>
      <c r="D33" s="4">
        <v>39085</v>
      </c>
      <c r="E33" s="2">
        <v>8.01</v>
      </c>
      <c r="F33" s="2">
        <v>9.18</v>
      </c>
      <c r="G33" s="2">
        <v>8.6300000000000008</v>
      </c>
      <c r="H33" s="2">
        <v>2.11</v>
      </c>
      <c r="I33" s="7">
        <v>22.7</v>
      </c>
      <c r="J33" s="7">
        <v>21.6</v>
      </c>
      <c r="K33" s="2">
        <v>0.13</v>
      </c>
      <c r="L33" s="2">
        <v>1.26</v>
      </c>
      <c r="M33" s="2">
        <v>8.83</v>
      </c>
      <c r="N33" s="22"/>
      <c r="O33" s="22"/>
      <c r="P33" s="22"/>
    </row>
    <row r="34" spans="1:16" s="1" customFormat="1">
      <c r="A34" s="1">
        <v>32</v>
      </c>
      <c r="B34" s="3">
        <v>465</v>
      </c>
      <c r="C34" s="3">
        <v>1</v>
      </c>
      <c r="D34" s="4">
        <v>39086</v>
      </c>
      <c r="E34" s="2">
        <v>8.16</v>
      </c>
      <c r="F34" s="2">
        <v>9.2799999999999994</v>
      </c>
      <c r="G34" s="2">
        <v>9.2200000000000006</v>
      </c>
      <c r="H34" s="2">
        <v>1.83</v>
      </c>
      <c r="I34" s="7">
        <v>21.9</v>
      </c>
      <c r="J34" s="7">
        <v>23.8</v>
      </c>
      <c r="K34" s="2">
        <v>0.11</v>
      </c>
      <c r="L34" s="2">
        <v>1.23</v>
      </c>
      <c r="M34" s="2">
        <v>8.83</v>
      </c>
      <c r="N34" s="22"/>
      <c r="O34" s="22"/>
      <c r="P34" s="22">
        <v>164.35400000000001</v>
      </c>
    </row>
    <row r="35" spans="1:16" s="1" customFormat="1">
      <c r="A35" s="1">
        <v>33</v>
      </c>
      <c r="B35" s="3">
        <v>469</v>
      </c>
      <c r="C35" s="3">
        <v>1</v>
      </c>
      <c r="D35" s="4">
        <v>39090</v>
      </c>
      <c r="E35" s="2">
        <v>8.11</v>
      </c>
      <c r="F35" s="2">
        <v>9.32</v>
      </c>
      <c r="G35" s="2">
        <v>8.34</v>
      </c>
      <c r="H35" s="2">
        <v>1.82</v>
      </c>
      <c r="I35" s="7">
        <v>22</v>
      </c>
      <c r="J35" s="7">
        <v>23</v>
      </c>
      <c r="K35" s="2">
        <v>0.02</v>
      </c>
      <c r="L35" s="2">
        <v>1.92</v>
      </c>
      <c r="M35" s="2">
        <v>8.83</v>
      </c>
      <c r="N35" s="22"/>
      <c r="O35" s="22">
        <v>102.82</v>
      </c>
      <c r="P35" s="22">
        <v>167.072</v>
      </c>
    </row>
    <row r="36" spans="1:16" s="1" customFormat="1">
      <c r="A36" s="1">
        <v>34</v>
      </c>
      <c r="B36" s="3">
        <v>470</v>
      </c>
      <c r="C36" s="3">
        <v>1</v>
      </c>
      <c r="D36" s="4">
        <v>39091</v>
      </c>
      <c r="E36" s="2">
        <v>8.25</v>
      </c>
      <c r="F36" s="2">
        <v>9.19</v>
      </c>
      <c r="G36" s="2">
        <v>8.6999999999999993</v>
      </c>
      <c r="H36" s="2">
        <v>1.51</v>
      </c>
      <c r="I36" s="7">
        <v>21.9</v>
      </c>
      <c r="J36" s="7">
        <v>21.6</v>
      </c>
      <c r="K36" s="2">
        <v>0.11</v>
      </c>
      <c r="L36" s="2">
        <v>1.95</v>
      </c>
      <c r="M36" s="2">
        <v>8.83</v>
      </c>
      <c r="N36" s="22"/>
      <c r="O36" s="22"/>
      <c r="P36" s="22"/>
    </row>
    <row r="37" spans="1:16" s="1" customFormat="1">
      <c r="A37" s="1">
        <v>35</v>
      </c>
      <c r="B37" s="3">
        <v>471</v>
      </c>
      <c r="C37" s="3">
        <v>1</v>
      </c>
      <c r="D37" s="4">
        <v>39092</v>
      </c>
      <c r="E37" s="2">
        <v>8.2100000000000009</v>
      </c>
      <c r="F37" s="2">
        <v>9.2100000000000009</v>
      </c>
      <c r="G37" s="2">
        <v>8.61</v>
      </c>
      <c r="H37" s="2">
        <v>1.72</v>
      </c>
      <c r="I37" s="7">
        <v>21.8</v>
      </c>
      <c r="J37" s="7">
        <v>21.8</v>
      </c>
      <c r="K37" s="2">
        <v>7.0000000000000007E-2</v>
      </c>
      <c r="L37" s="2">
        <v>1.85</v>
      </c>
      <c r="M37" s="2">
        <v>8.83</v>
      </c>
      <c r="N37" s="22"/>
      <c r="O37" s="22">
        <v>102.7</v>
      </c>
      <c r="P37" s="22">
        <v>163.45699999999999</v>
      </c>
    </row>
    <row r="38" spans="1:16" s="1" customFormat="1">
      <c r="A38" s="1">
        <v>36</v>
      </c>
      <c r="B38" s="3">
        <v>472</v>
      </c>
      <c r="C38" s="3">
        <v>1</v>
      </c>
      <c r="D38" s="4">
        <v>39093</v>
      </c>
      <c r="E38" s="2">
        <v>8.25</v>
      </c>
      <c r="F38" s="2">
        <v>9.19</v>
      </c>
      <c r="G38" s="2">
        <v>8.15</v>
      </c>
      <c r="H38" s="2">
        <v>1.1599999999999999</v>
      </c>
      <c r="I38" s="7">
        <v>22.9</v>
      </c>
      <c r="J38" s="7">
        <v>21.5</v>
      </c>
      <c r="K38" s="2">
        <v>0.02</v>
      </c>
      <c r="L38" s="2">
        <v>1.65</v>
      </c>
      <c r="M38" s="2">
        <v>8.83</v>
      </c>
      <c r="N38" s="22"/>
      <c r="O38" s="22"/>
      <c r="P38" s="22"/>
    </row>
    <row r="39" spans="1:16" s="1" customFormat="1">
      <c r="A39" s="1">
        <v>37</v>
      </c>
      <c r="B39" s="3"/>
      <c r="C39" s="3"/>
      <c r="D39" s="4"/>
      <c r="E39" s="2"/>
      <c r="F39" s="2"/>
      <c r="G39" s="2"/>
      <c r="H39" s="2"/>
      <c r="I39" s="7"/>
      <c r="J39" s="7"/>
      <c r="K39" s="2"/>
      <c r="L39" s="2"/>
      <c r="M39" s="2"/>
      <c r="N39" s="22"/>
      <c r="O39" s="22"/>
      <c r="P39" s="22"/>
    </row>
    <row r="40" spans="1:16" s="1" customFormat="1">
      <c r="A40" s="1">
        <v>38</v>
      </c>
      <c r="B40" s="3"/>
      <c r="C40" s="3"/>
      <c r="D40" s="4"/>
      <c r="E40" s="2"/>
      <c r="F40" s="2"/>
      <c r="G40" s="2"/>
      <c r="H40" s="2"/>
      <c r="I40" s="7"/>
      <c r="J40" s="7"/>
      <c r="K40" s="2"/>
      <c r="L40" s="2"/>
      <c r="M40" s="2"/>
      <c r="N40" s="22"/>
      <c r="O40" s="22"/>
      <c r="P40" s="22"/>
    </row>
    <row r="41" spans="1:16" s="1" customFormat="1">
      <c r="A41" s="1">
        <v>39</v>
      </c>
      <c r="B41" s="3"/>
      <c r="C41" s="3"/>
      <c r="D41" s="4"/>
      <c r="E41" s="2"/>
      <c r="F41" s="2"/>
      <c r="G41" s="2"/>
      <c r="H41" s="2"/>
      <c r="I41" s="7"/>
      <c r="J41" s="7"/>
      <c r="K41" s="2"/>
      <c r="L41" s="2"/>
      <c r="M41" s="2"/>
      <c r="N41" s="22"/>
      <c r="O41" s="22"/>
      <c r="P41" s="22"/>
    </row>
    <row r="42" spans="1:16" s="1" customFormat="1">
      <c r="A42" s="1">
        <v>40</v>
      </c>
      <c r="B42" s="3"/>
      <c r="C42" s="3"/>
      <c r="D42" s="4"/>
      <c r="E42" s="2"/>
      <c r="F42" s="2"/>
      <c r="G42" s="2"/>
      <c r="H42" s="2"/>
      <c r="I42" s="7"/>
      <c r="J42" s="7"/>
      <c r="K42" s="2"/>
      <c r="L42" s="2"/>
      <c r="M42" s="2"/>
      <c r="N42" s="22"/>
      <c r="O42" s="22"/>
      <c r="P42" s="22"/>
    </row>
    <row r="43" spans="1:16" s="1" customFormat="1">
      <c r="A43" s="1">
        <v>41</v>
      </c>
      <c r="B43" s="3"/>
      <c r="C43" s="3"/>
      <c r="D43" s="4"/>
      <c r="E43" s="2"/>
      <c r="F43" s="2"/>
      <c r="G43" s="2"/>
      <c r="H43" s="2"/>
      <c r="I43" s="7"/>
      <c r="J43" s="7"/>
      <c r="K43" s="2"/>
      <c r="L43" s="2"/>
      <c r="M43" s="2"/>
      <c r="N43" s="22"/>
      <c r="O43" s="22"/>
      <c r="P43" s="22"/>
    </row>
    <row r="44" spans="1:16" s="1" customFormat="1">
      <c r="A44" s="1">
        <v>42</v>
      </c>
      <c r="B44" s="3"/>
      <c r="C44" s="3"/>
      <c r="D44" s="4"/>
      <c r="E44" s="2"/>
      <c r="F44" s="2"/>
      <c r="G44" s="2"/>
      <c r="H44" s="2"/>
      <c r="I44" s="7"/>
      <c r="J44" s="7"/>
      <c r="K44" s="2"/>
      <c r="L44" s="2"/>
      <c r="M44" s="2"/>
      <c r="N44" s="22"/>
      <c r="O44" s="22"/>
      <c r="P44" s="22"/>
    </row>
    <row r="45" spans="1:16" s="1" customFormat="1">
      <c r="A45" s="1">
        <v>43</v>
      </c>
      <c r="B45" s="3"/>
      <c r="C45" s="3"/>
      <c r="D45" s="4"/>
      <c r="E45" s="2"/>
      <c r="F45" s="2"/>
      <c r="G45" s="2"/>
      <c r="H45" s="2"/>
      <c r="I45" s="7"/>
      <c r="J45" s="7"/>
      <c r="K45" s="2"/>
      <c r="L45" s="2"/>
      <c r="M45" s="2"/>
      <c r="N45" s="22"/>
      <c r="O45" s="22"/>
      <c r="P45" s="22"/>
    </row>
    <row r="46" spans="1:16" s="1" customFormat="1">
      <c r="A46" s="1">
        <v>44</v>
      </c>
      <c r="B46" s="3"/>
      <c r="C46" s="3"/>
      <c r="D46" s="4"/>
      <c r="E46" s="2"/>
      <c r="F46" s="2"/>
      <c r="G46" s="2"/>
      <c r="H46" s="2"/>
      <c r="I46" s="7"/>
      <c r="J46" s="7"/>
      <c r="K46" s="2"/>
      <c r="L46" s="2"/>
      <c r="M46" s="2"/>
      <c r="N46" s="22"/>
      <c r="O46" s="22"/>
      <c r="P46" s="22"/>
    </row>
    <row r="47" spans="1:16" s="1" customFormat="1">
      <c r="A47" s="1">
        <v>45</v>
      </c>
      <c r="B47" s="3"/>
      <c r="C47" s="3"/>
      <c r="D47" s="4"/>
      <c r="E47" s="2"/>
      <c r="F47" s="2"/>
      <c r="G47" s="2"/>
      <c r="H47" s="2"/>
      <c r="I47" s="7"/>
      <c r="J47" s="7"/>
      <c r="K47" s="2"/>
      <c r="L47" s="2"/>
      <c r="M47" s="2"/>
      <c r="N47" s="22"/>
      <c r="O47" s="22"/>
      <c r="P47" s="22"/>
    </row>
    <row r="48" spans="1:16" s="1" customFormat="1">
      <c r="A48" s="1">
        <v>46</v>
      </c>
      <c r="B48" s="3"/>
      <c r="C48" s="3"/>
      <c r="D48" s="4"/>
      <c r="E48" s="2"/>
      <c r="F48" s="2"/>
      <c r="G48" s="2"/>
      <c r="H48" s="2"/>
      <c r="I48" s="7"/>
      <c r="J48" s="7"/>
      <c r="K48" s="2"/>
      <c r="L48" s="2"/>
      <c r="M48" s="2"/>
      <c r="N48" s="22"/>
      <c r="O48" s="22"/>
      <c r="P48" s="22"/>
    </row>
    <row r="49" spans="1:16" s="1" customFormat="1">
      <c r="A49" s="1">
        <v>47</v>
      </c>
      <c r="B49" s="3"/>
      <c r="C49" s="3"/>
      <c r="D49" s="4"/>
      <c r="E49" s="2"/>
      <c r="F49" s="2"/>
      <c r="G49" s="2"/>
      <c r="H49" s="2"/>
      <c r="I49" s="7"/>
      <c r="J49" s="7"/>
      <c r="K49" s="2"/>
      <c r="L49" s="2"/>
      <c r="M49" s="2"/>
      <c r="N49" s="22"/>
      <c r="O49" s="22"/>
      <c r="P49" s="22"/>
    </row>
    <row r="50" spans="1:16" s="1" customFormat="1">
      <c r="A50" s="1">
        <v>48</v>
      </c>
      <c r="B50" s="3"/>
      <c r="C50" s="3"/>
      <c r="D50" s="4"/>
      <c r="E50" s="2"/>
      <c r="F50" s="2"/>
      <c r="G50" s="2"/>
      <c r="H50" s="2"/>
      <c r="I50" s="7"/>
      <c r="J50" s="7"/>
      <c r="K50" s="2"/>
      <c r="L50" s="2"/>
      <c r="M50" s="2"/>
      <c r="N50" s="22"/>
      <c r="O50" s="22"/>
      <c r="P50" s="22"/>
    </row>
    <row r="51" spans="1:16" s="1" customFormat="1">
      <c r="A51" s="1">
        <v>49</v>
      </c>
      <c r="B51" s="3"/>
      <c r="C51" s="3"/>
      <c r="D51" s="4"/>
      <c r="E51" s="2"/>
      <c r="F51" s="2"/>
      <c r="G51" s="2"/>
      <c r="H51" s="2"/>
      <c r="I51" s="7"/>
      <c r="J51" s="7"/>
      <c r="K51" s="2"/>
      <c r="L51" s="2"/>
      <c r="M51" s="2"/>
      <c r="N51" s="22"/>
      <c r="O51" s="22"/>
      <c r="P51" s="22"/>
    </row>
    <row r="52" spans="1:16" s="1" customFormat="1">
      <c r="A52" s="1">
        <v>50</v>
      </c>
      <c r="B52" s="3"/>
      <c r="C52" s="3"/>
      <c r="D52" s="4"/>
      <c r="E52" s="2"/>
      <c r="F52" s="2"/>
      <c r="G52" s="2"/>
      <c r="H52" s="2"/>
      <c r="I52" s="7"/>
      <c r="J52" s="7"/>
      <c r="K52" s="2"/>
      <c r="L52" s="2"/>
      <c r="M52" s="2"/>
      <c r="N52" s="22"/>
      <c r="O52" s="22"/>
      <c r="P52" s="22"/>
    </row>
    <row r="53" spans="1:16" s="1" customFormat="1">
      <c r="A53" s="1">
        <v>51</v>
      </c>
      <c r="B53" s="3"/>
      <c r="C53" s="3"/>
      <c r="D53" s="23"/>
      <c r="E53" s="2"/>
      <c r="F53" s="2"/>
      <c r="G53" s="2"/>
      <c r="H53" s="2"/>
      <c r="I53" s="7"/>
      <c r="J53" s="7"/>
      <c r="K53" s="2"/>
      <c r="L53" s="2"/>
      <c r="M53" s="2"/>
      <c r="N53" s="22"/>
      <c r="O53" s="22"/>
      <c r="P53" s="22"/>
    </row>
    <row r="54" spans="1:16" s="1" customFormat="1">
      <c r="A54" s="1">
        <v>52</v>
      </c>
      <c r="B54" s="3"/>
      <c r="C54" s="3"/>
      <c r="D54" s="4"/>
      <c r="E54" s="2"/>
      <c r="F54" s="2"/>
      <c r="G54" s="2"/>
      <c r="H54" s="2"/>
      <c r="I54" s="7"/>
      <c r="J54" s="7"/>
      <c r="K54" s="2"/>
      <c r="L54" s="2"/>
      <c r="M54" s="2"/>
      <c r="N54" s="22"/>
      <c r="O54" s="22"/>
      <c r="P54" s="22"/>
    </row>
    <row r="55" spans="1:16" s="1" customFormat="1">
      <c r="A55" s="1">
        <v>53</v>
      </c>
      <c r="B55" s="3"/>
      <c r="C55" s="3"/>
      <c r="D55" s="4"/>
      <c r="E55" s="2"/>
      <c r="F55" s="2"/>
      <c r="G55" s="2"/>
      <c r="H55" s="2"/>
      <c r="I55" s="7"/>
      <c r="J55" s="7"/>
      <c r="K55" s="2"/>
      <c r="L55" s="2"/>
      <c r="M55" s="2"/>
      <c r="N55" s="22"/>
      <c r="O55" s="22"/>
      <c r="P55" s="22"/>
    </row>
    <row r="56" spans="1:16" s="1" customFormat="1">
      <c r="A56" s="1">
        <v>54</v>
      </c>
      <c r="B56" s="3"/>
      <c r="C56" s="3"/>
      <c r="D56" s="4"/>
      <c r="E56" s="2"/>
      <c r="F56" s="2"/>
      <c r="G56" s="2"/>
      <c r="H56" s="2"/>
      <c r="I56" s="7"/>
      <c r="J56" s="7"/>
      <c r="K56" s="2"/>
      <c r="L56" s="2"/>
      <c r="M56" s="2"/>
      <c r="N56" s="22"/>
      <c r="O56" s="22"/>
      <c r="P56" s="22"/>
    </row>
    <row r="57" spans="1:16" s="1" customFormat="1">
      <c r="A57" s="1">
        <v>55</v>
      </c>
      <c r="B57" s="3"/>
      <c r="C57" s="3"/>
      <c r="D57" s="4"/>
      <c r="E57" s="2"/>
      <c r="F57" s="2"/>
      <c r="G57" s="2"/>
      <c r="H57" s="2"/>
      <c r="I57" s="7"/>
      <c r="J57" s="7"/>
      <c r="K57" s="2"/>
      <c r="L57" s="2"/>
      <c r="M57" s="2"/>
      <c r="N57" s="22"/>
      <c r="O57" s="22"/>
      <c r="P57" s="22"/>
    </row>
    <row r="58" spans="1:16" s="1" customFormat="1">
      <c r="A58" s="1">
        <v>56</v>
      </c>
      <c r="B58" s="3"/>
      <c r="C58" s="3"/>
      <c r="D58" s="4"/>
      <c r="E58" s="2"/>
      <c r="F58" s="2"/>
      <c r="G58" s="2"/>
      <c r="H58" s="2"/>
      <c r="I58" s="7"/>
      <c r="J58" s="7"/>
      <c r="K58" s="2"/>
      <c r="L58" s="2"/>
      <c r="M58" s="2"/>
      <c r="N58" s="22"/>
      <c r="O58" s="22"/>
      <c r="P58" s="22"/>
    </row>
    <row r="59" spans="1:16" s="1" customFormat="1">
      <c r="A59" s="1">
        <v>57</v>
      </c>
      <c r="B59" s="3"/>
      <c r="C59" s="3"/>
      <c r="D59" s="4"/>
      <c r="E59" s="2"/>
      <c r="F59" s="2"/>
      <c r="G59" s="2"/>
      <c r="H59" s="2"/>
      <c r="I59" s="7"/>
      <c r="J59" s="7"/>
      <c r="K59" s="2"/>
      <c r="L59" s="2"/>
      <c r="M59" s="2"/>
      <c r="N59" s="22"/>
      <c r="O59" s="22"/>
      <c r="P59" s="22"/>
    </row>
    <row r="60" spans="1:16" s="1" customFormat="1">
      <c r="A60" s="1">
        <v>58</v>
      </c>
      <c r="B60" s="3"/>
      <c r="C60" s="3"/>
      <c r="D60" s="4"/>
      <c r="E60" s="2"/>
      <c r="F60" s="2"/>
      <c r="G60" s="2"/>
      <c r="H60" s="2"/>
      <c r="I60" s="7"/>
      <c r="J60" s="7"/>
      <c r="K60" s="2"/>
      <c r="L60" s="2"/>
      <c r="M60" s="2"/>
      <c r="N60" s="22"/>
      <c r="O60" s="22"/>
      <c r="P60" s="22"/>
    </row>
    <row r="61" spans="1:16" s="1" customFormat="1">
      <c r="A61" s="1">
        <v>59</v>
      </c>
      <c r="B61" s="3"/>
      <c r="C61" s="3"/>
      <c r="D61" s="4"/>
      <c r="E61" s="2"/>
      <c r="F61" s="2"/>
      <c r="G61" s="2"/>
      <c r="H61" s="2"/>
      <c r="I61" s="7"/>
      <c r="J61" s="7"/>
      <c r="K61" s="2"/>
      <c r="L61" s="2"/>
      <c r="M61" s="2"/>
      <c r="N61" s="22"/>
      <c r="O61" s="22"/>
      <c r="P61" s="22"/>
    </row>
    <row r="62" spans="1:16" s="1" customFormat="1">
      <c r="A62" s="1">
        <v>60</v>
      </c>
      <c r="B62" s="3"/>
      <c r="C62" s="3"/>
      <c r="D62" s="4"/>
      <c r="E62" s="2"/>
      <c r="F62" s="2"/>
      <c r="G62" s="2"/>
      <c r="H62" s="2"/>
      <c r="I62" s="7"/>
      <c r="J62" s="7"/>
      <c r="K62" s="2"/>
      <c r="L62" s="2"/>
      <c r="M62" s="2"/>
      <c r="N62" s="22"/>
      <c r="O62" s="22"/>
      <c r="P62" s="22"/>
    </row>
    <row r="63" spans="1:16" s="1" customFormat="1">
      <c r="A63" s="1">
        <v>61</v>
      </c>
      <c r="B63" s="3"/>
      <c r="C63" s="3"/>
      <c r="D63" s="4"/>
      <c r="E63" s="2"/>
      <c r="F63" s="2"/>
      <c r="G63" s="2"/>
      <c r="H63" s="2"/>
      <c r="I63" s="7"/>
      <c r="J63" s="7"/>
      <c r="K63" s="2"/>
      <c r="L63" s="2"/>
      <c r="M63" s="2"/>
      <c r="N63" s="22"/>
      <c r="O63" s="22"/>
      <c r="P63" s="22"/>
    </row>
    <row r="64" spans="1:16" s="1" customFormat="1">
      <c r="A64" s="1">
        <v>62</v>
      </c>
      <c r="B64" s="3"/>
      <c r="C64" s="3"/>
      <c r="D64" s="4"/>
      <c r="E64" s="2"/>
      <c r="F64" s="2"/>
      <c r="G64" s="2"/>
      <c r="H64" s="2"/>
      <c r="I64" s="7"/>
      <c r="J64" s="7"/>
      <c r="K64" s="2"/>
      <c r="L64" s="2"/>
      <c r="M64" s="2"/>
      <c r="N64" s="22"/>
      <c r="O64" s="22"/>
      <c r="P64" s="22"/>
    </row>
    <row r="65" spans="1:16" s="1" customFormat="1">
      <c r="A65" s="1">
        <v>63</v>
      </c>
      <c r="B65" s="3"/>
      <c r="C65" s="3"/>
      <c r="D65" s="4"/>
      <c r="E65" s="2"/>
      <c r="F65" s="2"/>
      <c r="G65" s="2"/>
      <c r="H65" s="2"/>
      <c r="I65" s="7"/>
      <c r="J65" s="7"/>
      <c r="K65" s="2"/>
      <c r="L65" s="2"/>
      <c r="M65" s="2"/>
      <c r="N65" s="22"/>
      <c r="O65" s="22"/>
      <c r="P65" s="22"/>
    </row>
    <row r="66" spans="1:16" s="1" customFormat="1">
      <c r="A66" s="1">
        <v>64</v>
      </c>
      <c r="B66" s="3"/>
      <c r="C66" s="3"/>
      <c r="D66" s="4"/>
      <c r="E66" s="2"/>
      <c r="F66" s="2"/>
      <c r="G66" s="2"/>
      <c r="H66" s="2"/>
      <c r="I66" s="7"/>
      <c r="J66" s="7"/>
      <c r="K66" s="2"/>
      <c r="L66" s="2"/>
      <c r="M66" s="2"/>
      <c r="N66" s="22"/>
      <c r="O66" s="22"/>
      <c r="P66" s="22"/>
    </row>
    <row r="67" spans="1:16" s="1" customFormat="1">
      <c r="A67" s="1">
        <v>65</v>
      </c>
      <c r="B67" s="3"/>
      <c r="C67" s="3"/>
      <c r="D67" s="4"/>
      <c r="E67" s="2"/>
      <c r="F67" s="2"/>
      <c r="G67" s="2"/>
      <c r="H67" s="2"/>
      <c r="I67" s="7"/>
      <c r="J67" s="7"/>
      <c r="K67" s="2"/>
      <c r="L67" s="2"/>
      <c r="M67" s="2"/>
      <c r="N67" s="22"/>
      <c r="O67" s="22"/>
      <c r="P67" s="22"/>
    </row>
    <row r="68" spans="1:16" s="1" customFormat="1">
      <c r="A68" s="1">
        <v>66</v>
      </c>
      <c r="B68" s="3"/>
      <c r="C68" s="3"/>
      <c r="D68" s="4"/>
      <c r="E68" s="2"/>
      <c r="F68" s="2"/>
      <c r="G68" s="2"/>
      <c r="H68" s="2"/>
      <c r="I68" s="7"/>
      <c r="J68" s="7"/>
      <c r="K68" s="2"/>
      <c r="L68" s="2"/>
      <c r="M68" s="2"/>
      <c r="N68" s="22"/>
      <c r="O68" s="22"/>
      <c r="P68" s="22"/>
    </row>
    <row r="69" spans="1:16" s="1" customFormat="1">
      <c r="A69" s="1">
        <v>67</v>
      </c>
      <c r="B69" s="3"/>
      <c r="C69" s="3"/>
      <c r="D69" s="4"/>
      <c r="E69" s="2"/>
      <c r="F69" s="2"/>
      <c r="G69" s="2"/>
      <c r="H69" s="2"/>
      <c r="I69" s="7"/>
      <c r="J69" s="7"/>
      <c r="K69" s="2"/>
      <c r="L69" s="2"/>
      <c r="M69" s="2"/>
      <c r="N69" s="22"/>
      <c r="O69" s="22"/>
      <c r="P69" s="22"/>
    </row>
    <row r="70" spans="1:16" s="1" customFormat="1">
      <c r="A70" s="1">
        <v>68</v>
      </c>
      <c r="B70" s="3"/>
      <c r="C70" s="3"/>
      <c r="D70" s="4"/>
      <c r="E70" s="2"/>
      <c r="F70" s="2"/>
      <c r="G70" s="2"/>
      <c r="H70" s="2"/>
      <c r="I70" s="7"/>
      <c r="J70" s="7"/>
      <c r="K70" s="2"/>
      <c r="L70" s="2"/>
      <c r="M70" s="2"/>
      <c r="N70" s="22"/>
      <c r="O70" s="22"/>
      <c r="P70" s="22"/>
    </row>
    <row r="71" spans="1:16">
      <c r="A71" s="1">
        <v>69</v>
      </c>
    </row>
    <row r="72" spans="1:16">
      <c r="A72" s="1">
        <v>70</v>
      </c>
    </row>
    <row r="73" spans="1:16">
      <c r="A73" s="1">
        <v>71</v>
      </c>
    </row>
    <row r="74" spans="1:16">
      <c r="A74" s="1">
        <v>72</v>
      </c>
    </row>
    <row r="75" spans="1:16">
      <c r="A75" s="1">
        <v>73</v>
      </c>
    </row>
    <row r="76" spans="1:16">
      <c r="A76" s="1">
        <v>74</v>
      </c>
    </row>
    <row r="77" spans="1:16">
      <c r="A77" s="1">
        <v>75</v>
      </c>
    </row>
    <row r="78" spans="1:16">
      <c r="A78" s="1">
        <v>76</v>
      </c>
    </row>
    <row r="79" spans="1:16">
      <c r="A79" s="1">
        <v>77</v>
      </c>
    </row>
    <row r="80" spans="1:16">
      <c r="A80" s="1">
        <v>78</v>
      </c>
    </row>
    <row r="100" spans="2:16" s="1" customFormat="1">
      <c r="B100" s="3" t="s">
        <v>60</v>
      </c>
      <c r="C100" s="3">
        <f>AVERAGE(C3:C90)</f>
        <v>1</v>
      </c>
      <c r="D100" s="3"/>
      <c r="E100" s="2">
        <f t="shared" ref="E100:P100" si="0">AVERAGE(E3:E90)</f>
        <v>8.0518181818181827</v>
      </c>
      <c r="F100" s="2">
        <f t="shared" si="0"/>
        <v>8.9963636363636343</v>
      </c>
      <c r="G100" s="2">
        <f t="shared" si="0"/>
        <v>8.0274999999999999</v>
      </c>
      <c r="H100" s="2">
        <f t="shared" si="0"/>
        <v>2.2241176470588226</v>
      </c>
      <c r="I100" s="2">
        <f t="shared" si="0"/>
        <v>22.933333333333334</v>
      </c>
      <c r="J100" s="2">
        <f t="shared" si="0"/>
        <v>22.173529411764701</v>
      </c>
      <c r="K100" s="2">
        <f t="shared" si="0"/>
        <v>0.12676470588235289</v>
      </c>
      <c r="L100" s="2">
        <f t="shared" si="0"/>
        <v>1.6847058823529413</v>
      </c>
      <c r="M100" s="2"/>
      <c r="N100" s="3" t="e">
        <f t="shared" si="0"/>
        <v>#DIV/0!</v>
      </c>
      <c r="O100" s="3">
        <f t="shared" si="0"/>
        <v>101.77818181818184</v>
      </c>
      <c r="P100" s="3">
        <f t="shared" si="0"/>
        <v>159.04307692307691</v>
      </c>
    </row>
    <row r="101" spans="2:16" s="1" customFormat="1">
      <c r="B101" s="3" t="s">
        <v>61</v>
      </c>
      <c r="C101" s="3">
        <f>COUNT(C3:C90)</f>
        <v>36</v>
      </c>
      <c r="D101" s="3"/>
      <c r="E101" s="2">
        <f t="shared" ref="E101:P101" si="1">COUNT(E3:E90)</f>
        <v>33</v>
      </c>
      <c r="F101" s="2">
        <f t="shared" si="1"/>
        <v>33</v>
      </c>
      <c r="G101" s="2">
        <f t="shared" si="1"/>
        <v>32</v>
      </c>
      <c r="H101" s="2">
        <f t="shared" si="1"/>
        <v>34</v>
      </c>
      <c r="I101" s="2">
        <f t="shared" si="1"/>
        <v>33</v>
      </c>
      <c r="J101" s="2">
        <f t="shared" si="1"/>
        <v>34</v>
      </c>
      <c r="K101" s="2">
        <f t="shared" si="1"/>
        <v>34</v>
      </c>
      <c r="L101" s="2">
        <f t="shared" si="1"/>
        <v>34</v>
      </c>
      <c r="M101" s="2"/>
      <c r="N101" s="3">
        <f t="shared" si="1"/>
        <v>0</v>
      </c>
      <c r="O101" s="3">
        <f t="shared" si="1"/>
        <v>11</v>
      </c>
      <c r="P101" s="3">
        <f t="shared" si="1"/>
        <v>13</v>
      </c>
    </row>
    <row r="102" spans="2:16" s="1" customFormat="1">
      <c r="B102" s="3" t="s">
        <v>62</v>
      </c>
      <c r="C102" s="3">
        <f>STDEV(C3:C83)</f>
        <v>0</v>
      </c>
      <c r="D102" s="3"/>
      <c r="E102" s="2">
        <f t="shared" ref="E102:P102" si="2">STDEV(E3:E83)</f>
        <v>0.14862819688434273</v>
      </c>
      <c r="F102" s="2">
        <f t="shared" si="2"/>
        <v>0.24785099079157139</v>
      </c>
      <c r="G102" s="2">
        <f t="shared" si="2"/>
        <v>0.81150199252433608</v>
      </c>
      <c r="H102" s="2">
        <f t="shared" si="2"/>
        <v>0.65615093259540103</v>
      </c>
      <c r="I102" s="2">
        <f t="shared" si="2"/>
        <v>1.5531553903800697</v>
      </c>
      <c r="J102" s="2">
        <f t="shared" si="2"/>
        <v>1.1574027411274523</v>
      </c>
      <c r="K102" s="2">
        <f t="shared" si="2"/>
        <v>6.9357247692556509E-2</v>
      </c>
      <c r="L102" s="2">
        <f t="shared" si="2"/>
        <v>0.47909153483674444</v>
      </c>
      <c r="M102" s="2"/>
      <c r="N102" s="3" t="e">
        <f t="shared" si="2"/>
        <v>#DIV/0!</v>
      </c>
      <c r="O102" s="3">
        <f t="shared" si="2"/>
        <v>1.7642325140514687</v>
      </c>
      <c r="P102" s="3">
        <f t="shared" si="2"/>
        <v>6.8108565719437753</v>
      </c>
    </row>
  </sheetData>
  <sortState ref="B4:Q60">
    <sortCondition ref="C3:C60"/>
  </sortState>
  <mergeCells count="13">
    <mergeCell ref="A1:A2"/>
    <mergeCell ref="P1:P2"/>
    <mergeCell ref="B1:B2"/>
    <mergeCell ref="C1:C2"/>
    <mergeCell ref="D1:D2"/>
    <mergeCell ref="E1:F1"/>
    <mergeCell ref="G1:H1"/>
    <mergeCell ref="I1:J1"/>
    <mergeCell ref="K1:K2"/>
    <mergeCell ref="L1:L2"/>
    <mergeCell ref="N1:N2"/>
    <mergeCell ref="O1:O2"/>
    <mergeCell ref="M1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35</vt:i4>
      </vt:variant>
    </vt:vector>
  </HeadingPairs>
  <TitlesOfParts>
    <vt:vector size="35" baseType="lpstr">
      <vt:lpstr>Conditions Table</vt:lpstr>
      <vt:lpstr>Data Summary</vt:lpstr>
      <vt:lpstr>% Change</vt:lpstr>
      <vt:lpstr>24 Hour</vt:lpstr>
      <vt:lpstr>A</vt:lpstr>
      <vt:lpstr>B</vt:lpstr>
      <vt:lpstr>C</vt:lpstr>
      <vt:lpstr>D</vt:lpstr>
      <vt:lpstr>E</vt:lpstr>
      <vt:lpstr>F</vt:lpstr>
      <vt:lpstr>G</vt:lpstr>
      <vt:lpstr>H</vt:lpstr>
      <vt:lpstr>I</vt:lpstr>
      <vt:lpstr>J</vt:lpstr>
      <vt:lpstr>72+ Hour</vt:lpstr>
      <vt:lpstr>A (3)</vt:lpstr>
      <vt:lpstr>B (3)</vt:lpstr>
      <vt:lpstr>C (3)</vt:lpstr>
      <vt:lpstr>D (3)</vt:lpstr>
      <vt:lpstr>E (3)</vt:lpstr>
      <vt:lpstr>F (3)</vt:lpstr>
      <vt:lpstr>G (3)</vt:lpstr>
      <vt:lpstr>H (3)</vt:lpstr>
      <vt:lpstr>I (3)</vt:lpstr>
      <vt:lpstr>J (3)</vt:lpstr>
      <vt:lpstr>A (2)</vt:lpstr>
      <vt:lpstr>B (2)</vt:lpstr>
      <vt:lpstr>C (2)</vt:lpstr>
      <vt:lpstr>D (2)</vt:lpstr>
      <vt:lpstr>E (2)</vt:lpstr>
      <vt:lpstr>F (2)</vt:lpstr>
      <vt:lpstr>G (2)</vt:lpstr>
      <vt:lpstr>H (2)</vt:lpstr>
      <vt:lpstr>I (2)</vt:lpstr>
      <vt:lpstr>J (2)</vt:lpstr>
    </vt:vector>
  </TitlesOfParts>
  <Company>USEPA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ORD</dc:creator>
  <cp:lastModifiedBy>Alissa Jo ODonnell</cp:lastModifiedBy>
  <cp:lastPrinted>2013-08-29T18:38:47Z</cp:lastPrinted>
  <dcterms:created xsi:type="dcterms:W3CDTF">2007-08-07T19:34:57Z</dcterms:created>
  <dcterms:modified xsi:type="dcterms:W3CDTF">2013-12-10T20:20:23Z</dcterms:modified>
</cp:coreProperties>
</file>