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FAS\New Jersey\190827 Soil Manuscript\Files for 2nd resubmission to Science\200429 Online Raw Data Files\"/>
    </mc:Choice>
  </mc:AlternateContent>
  <xr:revisionPtr revIDLastSave="0" documentId="13_ncr:1_{B19DB8C8-BB87-4947-A8EF-4333C7EC5792}" xr6:coauthVersionLast="44" xr6:coauthVersionMax="44" xr10:uidLastSave="{00000000-0000-0000-0000-000000000000}"/>
  <bookViews>
    <workbookView xWindow="-110" yWindow="-110" windowWidth="19420" windowHeight="10420" xr2:uid="{8F1E3851-29B0-4607-87A1-9F701B0B6C19}"/>
  </bookViews>
  <sheets>
    <sheet name="Frags&amp;Intensities" sheetId="4" r:id="rId1"/>
    <sheet name="PrecursorTabl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4" l="1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J16" i="5" l="1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E37" i="4"/>
  <c r="F37" i="4" s="1"/>
  <c r="G37" i="4" s="1"/>
  <c r="E36" i="4"/>
  <c r="F36" i="4" s="1"/>
  <c r="G36" i="4" s="1"/>
  <c r="E35" i="4"/>
  <c r="F35" i="4" s="1"/>
  <c r="G35" i="4" s="1"/>
  <c r="E34" i="4"/>
  <c r="F34" i="4" s="1"/>
  <c r="G34" i="4" s="1"/>
  <c r="E33" i="4"/>
  <c r="F33" i="4" s="1"/>
  <c r="G33" i="4" s="1"/>
  <c r="E32" i="4"/>
  <c r="F32" i="4" s="1"/>
  <c r="G32" i="4" s="1"/>
  <c r="E31" i="4"/>
  <c r="F31" i="4" s="1"/>
  <c r="G31" i="4" s="1"/>
  <c r="E30" i="4"/>
  <c r="F30" i="4" s="1"/>
  <c r="G30" i="4" s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E25" i="4"/>
  <c r="F25" i="4" s="1"/>
  <c r="G25" i="4" s="1"/>
  <c r="E24" i="4"/>
  <c r="F24" i="4" s="1"/>
  <c r="G24" i="4" s="1"/>
  <c r="E23" i="4"/>
  <c r="F23" i="4" s="1"/>
  <c r="G23" i="4" s="1"/>
  <c r="E22" i="4"/>
  <c r="F22" i="4" s="1"/>
  <c r="G22" i="4" s="1"/>
  <c r="E21" i="4"/>
  <c r="F21" i="4" s="1"/>
  <c r="G21" i="4" s="1"/>
  <c r="E20" i="4"/>
  <c r="F20" i="4" s="1"/>
  <c r="G20" i="4" s="1"/>
  <c r="E19" i="4"/>
  <c r="F19" i="4" s="1"/>
  <c r="G19" i="4" s="1"/>
  <c r="E18" i="4"/>
  <c r="F18" i="4" s="1"/>
  <c r="G18" i="4" s="1"/>
  <c r="E17" i="4"/>
  <c r="F17" i="4" s="1"/>
  <c r="G17" i="4" s="1"/>
  <c r="E16" i="4"/>
  <c r="F16" i="4" s="1"/>
  <c r="G16" i="4" s="1"/>
  <c r="E15" i="4"/>
  <c r="F15" i="4" s="1"/>
  <c r="G15" i="4" s="1"/>
  <c r="E14" i="4"/>
  <c r="F14" i="4" s="1"/>
  <c r="G14" i="4" s="1"/>
  <c r="E13" i="4"/>
  <c r="F13" i="4" s="1"/>
  <c r="G13" i="4" s="1"/>
  <c r="E12" i="4"/>
  <c r="F12" i="4" s="1"/>
  <c r="G12" i="4" s="1"/>
  <c r="E11" i="4"/>
  <c r="F11" i="4" s="1"/>
  <c r="G11" i="4" s="1"/>
  <c r="E10" i="4"/>
  <c r="F10" i="4" s="1"/>
  <c r="G10" i="4" s="1"/>
  <c r="E9" i="4"/>
  <c r="F9" i="4" s="1"/>
  <c r="G9" i="4" s="1"/>
</calcChain>
</file>

<file path=xl/sharedStrings.xml><?xml version="1.0" encoding="utf-8"?>
<sst xmlns="http://schemas.openxmlformats.org/spreadsheetml/2006/main" count="105" uniqueCount="71">
  <si>
    <t>Congener</t>
  </si>
  <si>
    <t>Formula</t>
  </si>
  <si>
    <t>0,3</t>
  </si>
  <si>
    <t>4,0</t>
  </si>
  <si>
    <t>1,2 (PEP)</t>
  </si>
  <si>
    <t>2,1</t>
  </si>
  <si>
    <t>3,0</t>
  </si>
  <si>
    <t>0,2</t>
  </si>
  <si>
    <t>1,1</t>
  </si>
  <si>
    <t>2,0</t>
  </si>
  <si>
    <t>0,1</t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</si>
  <si>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)3O(C</t>
    </r>
    <r>
      <rPr>
        <vertAlign val="subscript"/>
        <sz val="8"/>
        <color rgb="FF000000"/>
        <rFont val="Calibri"/>
        <family val="2"/>
      </rPr>
      <t>3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6</t>
    </r>
    <r>
      <rPr>
        <sz val="8"/>
        <color rgb="FF000000"/>
        <rFont val="Calibri"/>
        <family val="2"/>
      </rPr>
      <t>O)2</t>
    </r>
    <r>
      <rPr>
        <vertAlign val="superscript"/>
        <sz val="8"/>
        <color rgb="FF000000"/>
        <rFont val="Calibri"/>
        <family val="2"/>
      </rPr>
      <t>-</t>
    </r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</si>
  <si>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)3OC</t>
    </r>
    <r>
      <rPr>
        <vertAlign val="subscript"/>
        <sz val="8"/>
        <color rgb="FF000000"/>
        <rFont val="Calibri"/>
        <family val="2"/>
      </rPr>
      <t>3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6</t>
    </r>
    <r>
      <rPr>
        <sz val="8"/>
        <color rgb="FF000000"/>
        <rFont val="Calibri"/>
        <family val="2"/>
      </rPr>
      <t>O</t>
    </r>
    <r>
      <rPr>
        <vertAlign val="superscript"/>
        <sz val="8"/>
        <color rgb="FF000000"/>
        <rFont val="Calibri"/>
        <family val="2"/>
      </rPr>
      <t>-</t>
    </r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</si>
  <si>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</t>
    </r>
    <r>
      <rPr>
        <vertAlign val="superscript"/>
        <sz val="8"/>
        <color rgb="FF000000"/>
        <rFont val="Calibri"/>
        <family val="2"/>
      </rPr>
      <t>-</t>
    </r>
  </si>
  <si>
    <r>
      <t>Cl(CF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</rPr>
      <t>)3O(C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</rPr>
      <t>F</t>
    </r>
    <r>
      <rPr>
        <vertAlign val="subscript"/>
        <sz val="8"/>
        <color rgb="FFFF0000"/>
        <rFont val="Calibri"/>
        <family val="2"/>
      </rPr>
      <t>4</t>
    </r>
    <r>
      <rPr>
        <sz val="8"/>
        <color rgb="FFFF0000"/>
        <rFont val="Calibri"/>
        <family val="2"/>
      </rPr>
      <t>O)4</t>
    </r>
    <r>
      <rPr>
        <vertAlign val="superscript"/>
        <sz val="8"/>
        <color rgb="FFFF0000"/>
        <rFont val="Calibri"/>
        <family val="2"/>
      </rPr>
      <t>-</t>
    </r>
    <r>
      <rPr>
        <sz val="8"/>
        <color rgb="FFFF0000"/>
        <rFont val="Calibri"/>
        <family val="2"/>
      </rPr>
      <t xml:space="preserve">              </t>
    </r>
  </si>
  <si>
    <r>
      <t>Cl(CF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</rPr>
      <t>)3O(C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</rPr>
      <t>F</t>
    </r>
    <r>
      <rPr>
        <vertAlign val="subscript"/>
        <sz val="8"/>
        <color rgb="FFFF0000"/>
        <rFont val="Calibri"/>
        <family val="2"/>
      </rPr>
      <t>4</t>
    </r>
    <r>
      <rPr>
        <sz val="8"/>
        <color rgb="FFFF0000"/>
        <rFont val="Calibri"/>
        <family val="2"/>
      </rPr>
      <t>O)2CF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</rPr>
      <t>O</t>
    </r>
    <r>
      <rPr>
        <vertAlign val="superscript"/>
        <sz val="8"/>
        <color rgb="FFFF0000"/>
        <rFont val="Calibri"/>
        <family val="2"/>
      </rPr>
      <t>-</t>
    </r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</si>
  <si>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)3OC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4</t>
    </r>
    <r>
      <rPr>
        <sz val="8"/>
        <color rgb="FF000000"/>
        <rFont val="Calibri"/>
        <family val="2"/>
      </rPr>
      <t>OCF</t>
    </r>
    <r>
      <rPr>
        <vertAlign val="subscript"/>
        <sz val="8"/>
        <color rgb="FF000000"/>
        <rFont val="Calibri"/>
        <family val="2"/>
      </rPr>
      <t>2</t>
    </r>
    <r>
      <rPr>
        <vertAlign val="superscript"/>
        <sz val="8"/>
        <color rgb="FF000000"/>
        <rFont val="Calibri"/>
        <family val="2"/>
      </rPr>
      <t>-</t>
    </r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</si>
  <si>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)3OC</t>
    </r>
    <r>
      <rPr>
        <vertAlign val="subscript"/>
        <sz val="8"/>
        <color rgb="FF000000"/>
        <rFont val="Calibri"/>
        <family val="2"/>
      </rPr>
      <t>3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6</t>
    </r>
    <r>
      <rPr>
        <sz val="8"/>
        <color rgb="FF000000"/>
        <rFont val="Calibri"/>
        <family val="2"/>
      </rPr>
      <t>OC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4</t>
    </r>
    <r>
      <rPr>
        <sz val="8"/>
        <color rgb="FF000000"/>
        <rFont val="Calibri"/>
        <family val="2"/>
      </rPr>
      <t>O</t>
    </r>
    <r>
      <rPr>
        <vertAlign val="superscript"/>
        <sz val="8"/>
        <color rgb="FF000000"/>
        <rFont val="Calibri"/>
        <family val="2"/>
      </rPr>
      <t>-</t>
    </r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</si>
  <si>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)3OC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4</t>
    </r>
    <r>
      <rPr>
        <sz val="8"/>
        <color rgb="FF000000"/>
        <rFont val="Calibri"/>
        <family val="2"/>
      </rPr>
      <t>O</t>
    </r>
    <r>
      <rPr>
        <vertAlign val="superscript"/>
        <sz val="8"/>
        <color rgb="FF000000"/>
        <rFont val="Calibri"/>
        <family val="2"/>
      </rPr>
      <t>-</t>
    </r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</si>
  <si>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)3O(C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4</t>
    </r>
    <r>
      <rPr>
        <sz val="8"/>
        <color rgb="FF000000"/>
        <rFont val="Calibri"/>
        <family val="2"/>
      </rPr>
      <t>O)2C</t>
    </r>
    <r>
      <rPr>
        <vertAlign val="subscript"/>
        <sz val="8"/>
        <color rgb="FF000000"/>
        <rFont val="Calibri"/>
        <family val="2"/>
      </rPr>
      <t>3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6</t>
    </r>
    <r>
      <rPr>
        <sz val="8"/>
        <color rgb="FF000000"/>
        <rFont val="Calibri"/>
        <family val="2"/>
      </rPr>
      <t>O</t>
    </r>
    <r>
      <rPr>
        <vertAlign val="superscript"/>
        <sz val="8"/>
        <color rgb="FF000000"/>
        <rFont val="Calibri"/>
        <family val="2"/>
      </rPr>
      <t>-</t>
    </r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</si>
  <si>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)3O(C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4</t>
    </r>
    <r>
      <rPr>
        <sz val="8"/>
        <color rgb="FF000000"/>
        <rFont val="Calibri"/>
        <family val="2"/>
      </rPr>
      <t>O)2</t>
    </r>
    <r>
      <rPr>
        <vertAlign val="superscript"/>
        <sz val="8"/>
        <color rgb="FF000000"/>
        <rFont val="Calibri"/>
        <family val="2"/>
      </rPr>
      <t>-</t>
    </r>
  </si>
  <si>
    <r>
      <t>Cl(CF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</rPr>
      <t>)3O(C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</rPr>
      <t>F</t>
    </r>
    <r>
      <rPr>
        <vertAlign val="subscript"/>
        <sz val="8"/>
        <color rgb="FFFF0000"/>
        <rFont val="Calibri"/>
        <family val="2"/>
      </rPr>
      <t>4</t>
    </r>
    <r>
      <rPr>
        <sz val="8"/>
        <color rgb="FFFF0000"/>
        <rFont val="Calibri"/>
        <family val="2"/>
      </rPr>
      <t>O)3</t>
    </r>
    <r>
      <rPr>
        <vertAlign val="superscript"/>
        <sz val="8"/>
        <color rgb="FFFF0000"/>
        <rFont val="Calibri"/>
        <family val="2"/>
      </rPr>
      <t>-</t>
    </r>
    <r>
      <rPr>
        <sz val="8"/>
        <color rgb="FFFF0000"/>
        <rFont val="Calibri"/>
        <family val="2"/>
      </rPr>
      <t xml:space="preserve">                </t>
    </r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</si>
  <si>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)3OC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4</t>
    </r>
    <r>
      <rPr>
        <sz val="8"/>
        <color rgb="FF000000"/>
        <rFont val="Calibri"/>
        <family val="2"/>
      </rPr>
      <t>OC</t>
    </r>
    <r>
      <rPr>
        <vertAlign val="subscript"/>
        <sz val="8"/>
        <color rgb="FF000000"/>
        <rFont val="Calibri"/>
        <family val="2"/>
      </rPr>
      <t>3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6</t>
    </r>
    <r>
      <rPr>
        <sz val="8"/>
        <color rgb="FF000000"/>
        <rFont val="Calibri"/>
        <family val="2"/>
      </rPr>
      <t>O</t>
    </r>
    <r>
      <rPr>
        <vertAlign val="superscript"/>
        <sz val="8"/>
        <color rgb="FF000000"/>
        <rFont val="Calibri"/>
        <family val="2"/>
      </rPr>
      <t>-</t>
    </r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</si>
  <si>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O</t>
    </r>
    <r>
      <rPr>
        <vertAlign val="superscript"/>
        <sz val="8"/>
        <color rgb="FF000000"/>
        <rFont val="Calibri"/>
        <family val="2"/>
      </rPr>
      <t>-</t>
    </r>
  </si>
  <si>
    <r>
      <t>Cl(CF</t>
    </r>
    <r>
      <rPr>
        <vertAlign val="sub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)3OC</t>
    </r>
    <r>
      <rPr>
        <vertAlign val="subscript"/>
        <sz val="8"/>
        <color rgb="FF000000"/>
        <rFont val="Calibri"/>
        <family val="2"/>
        <scheme val="minor"/>
      </rPr>
      <t>3</t>
    </r>
    <r>
      <rPr>
        <sz val="8"/>
        <color rgb="FF000000"/>
        <rFont val="Calibri"/>
        <family val="2"/>
        <scheme val="minor"/>
      </rPr>
      <t>F</t>
    </r>
    <r>
      <rPr>
        <vertAlign val="subscript"/>
        <sz val="8"/>
        <color rgb="FF000000"/>
        <rFont val="Calibri"/>
        <family val="2"/>
        <scheme val="minor"/>
      </rPr>
      <t>6</t>
    </r>
    <r>
      <rPr>
        <sz val="8"/>
        <color rgb="FF000000"/>
        <rFont val="Calibri"/>
        <family val="2"/>
        <scheme val="minor"/>
      </rPr>
      <t>OC</t>
    </r>
    <r>
      <rPr>
        <vertAlign val="sub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F</t>
    </r>
    <r>
      <rPr>
        <vertAlign val="subscript"/>
        <sz val="8"/>
        <color rgb="FF000000"/>
        <rFont val="Calibri"/>
        <family val="2"/>
        <scheme val="minor"/>
      </rPr>
      <t>4</t>
    </r>
    <r>
      <rPr>
        <sz val="8"/>
        <color rgb="FF000000"/>
        <rFont val="Calibri"/>
        <family val="2"/>
        <scheme val="minor"/>
      </rPr>
      <t>OC</t>
    </r>
    <r>
      <rPr>
        <vertAlign val="subscript"/>
        <sz val="8"/>
        <color rgb="FF000000"/>
        <rFont val="Calibri"/>
        <family val="2"/>
        <scheme val="minor"/>
      </rPr>
      <t>3</t>
    </r>
    <r>
      <rPr>
        <sz val="8"/>
        <color rgb="FF000000"/>
        <rFont val="Calibri"/>
        <family val="2"/>
        <scheme val="minor"/>
      </rPr>
      <t>F</t>
    </r>
    <r>
      <rPr>
        <vertAlign val="subscript"/>
        <sz val="8"/>
        <color rgb="FF000000"/>
        <rFont val="Calibri"/>
        <family val="2"/>
        <scheme val="minor"/>
      </rPr>
      <t>6</t>
    </r>
    <r>
      <rPr>
        <sz val="8"/>
        <color rgb="FF000000"/>
        <rFont val="Calibri"/>
        <family val="2"/>
        <scheme val="minor"/>
      </rPr>
      <t>O</t>
    </r>
    <r>
      <rPr>
        <vertAlign val="superscript"/>
        <sz val="8"/>
        <color rgb="FF000000"/>
        <rFont val="Calibri"/>
        <family val="2"/>
        <scheme val="minor"/>
      </rPr>
      <t>-</t>
    </r>
  </si>
  <si>
    <t>Intensity</t>
  </si>
  <si>
    <t>Observed Mass</t>
  </si>
  <si>
    <t>Exact Mass</t>
  </si>
  <si>
    <t>Mass Error</t>
  </si>
  <si>
    <t>Spectral Signal</t>
  </si>
  <si>
    <t>(Da)</t>
  </si>
  <si>
    <t>(mDa)</t>
  </si>
  <si>
    <t>(ppm)</t>
  </si>
  <si>
    <t>(Counts)</t>
  </si>
  <si>
    <t>1,2</t>
  </si>
  <si>
    <t>Molecular Formula</t>
  </si>
  <si>
    <r>
      <t>HC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</si>
  <si>
    <r>
      <t>HC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</si>
  <si>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r>
      <t>HC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</si>
  <si>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r>
      <t>HC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</si>
  <si>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r>
      <t>HC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</si>
  <si>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r>
      <t>HC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</si>
  <si>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r>
      <t>HC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</si>
  <si>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r>
      <t>HC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</si>
  <si>
    <r>
      <t>HC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</si>
  <si>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t>Molecular Mass</t>
  </si>
  <si>
    <t>Precursor Formula</t>
  </si>
  <si>
    <r>
      <t>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</t>
    </r>
  </si>
  <si>
    <r>
      <t>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</si>
  <si>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</si>
  <si>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</si>
  <si>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</si>
  <si>
    <r>
      <t>C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</si>
  <si>
    <r>
      <t>C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</si>
  <si>
    <r>
      <t>C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</si>
  <si>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ClF</t>
    </r>
    <r>
      <rPr>
        <vertAlign val="sub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</si>
  <si>
    <t>Elucidation of chloroperfluoropolyethercarboxylates on QToF operated in negative ESI, MS/MS mode</t>
  </si>
  <si>
    <t>Subject:</t>
  </si>
  <si>
    <t>Sample:</t>
  </si>
  <si>
    <t>Operators:</t>
  </si>
  <si>
    <t>John Washington, Charlita Rosal</t>
  </si>
  <si>
    <t>New Jersey Soil Sample SS8 181114 analytical run</t>
  </si>
  <si>
    <t>Laboratory:</t>
  </si>
  <si>
    <t>USEPA/ ORD Athens, GA</t>
  </si>
  <si>
    <t>(e,p)</t>
  </si>
  <si>
    <t>(counts)</t>
  </si>
  <si>
    <t>Congener spectrum count</t>
  </si>
  <si>
    <t>Absolute Mass Error</t>
  </si>
  <si>
    <t>Log Intensity</t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</si>
  <si>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)3O(C</t>
    </r>
    <r>
      <rPr>
        <vertAlign val="subscript"/>
        <sz val="8"/>
        <color rgb="FF000000"/>
        <rFont val="Calibri"/>
        <family val="2"/>
      </rPr>
      <t>3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6</t>
    </r>
    <r>
      <rPr>
        <sz val="8"/>
        <color rgb="FF000000"/>
        <rFont val="Calibri"/>
        <family val="2"/>
      </rPr>
      <t>O)</t>
    </r>
    <r>
      <rPr>
        <vertAlign val="subscript"/>
        <sz val="8"/>
        <color rgb="FF000000"/>
        <rFont val="Calibri"/>
        <family val="2"/>
      </rPr>
      <t>3</t>
    </r>
    <r>
      <rPr>
        <vertAlign val="superscript"/>
        <sz val="8"/>
        <color rgb="FF000000"/>
        <rFont val="Calibri"/>
        <family val="2"/>
      </rPr>
      <t>-</t>
    </r>
  </si>
  <si>
    <r>
      <t>Cl(CF</t>
    </r>
    <r>
      <rPr>
        <vertAlign val="sub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)3O(C</t>
    </r>
    <r>
      <rPr>
        <vertAlign val="subscript"/>
        <sz val="8"/>
        <color rgb="FF000000"/>
        <rFont val="Calibri"/>
        <family val="2"/>
      </rPr>
      <t>3</t>
    </r>
    <r>
      <rPr>
        <sz val="8"/>
        <color rgb="FF000000"/>
        <rFont val="Calibri"/>
        <family val="2"/>
      </rPr>
      <t>F</t>
    </r>
    <r>
      <rPr>
        <vertAlign val="subscript"/>
        <sz val="8"/>
        <color rgb="FF000000"/>
        <rFont val="Calibri"/>
        <family val="2"/>
      </rPr>
      <t>6</t>
    </r>
    <r>
      <rPr>
        <sz val="8"/>
        <color rgb="FF000000"/>
        <rFont val="Calibri"/>
        <family val="2"/>
      </rPr>
      <t>O)</t>
    </r>
    <r>
      <rPr>
        <vertAlign val="subscript"/>
        <sz val="8"/>
        <color rgb="FF000000"/>
        <rFont val="Calibri"/>
        <family val="2"/>
      </rPr>
      <t>2</t>
    </r>
    <r>
      <rPr>
        <vertAlign val="superscript"/>
        <sz val="8"/>
        <color rgb="FF000000"/>
        <rFont val="Calibri"/>
        <family val="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</si>
</sst>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E+00"/>
    <numFmt numFmtId="165" formatCode="0.0000"/>
    <numFmt numFmtId="166" formatCode="0.000"/>
    <numFmt numFmtId="167" formatCode="0.00000"/>
  </numFmts>
  <fonts count="15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vertAlign val="subscript"/>
      <sz val="8"/>
      <color rgb="FF000000"/>
      <name val="Calibri"/>
      <family val="2"/>
    </font>
    <font>
      <vertAlign val="superscript"/>
      <sz val="8"/>
      <color rgb="FF000000"/>
      <name val="Calibri"/>
      <family val="2"/>
    </font>
    <font>
      <sz val="8"/>
      <color rgb="FFFF0000"/>
      <name val="Calibri"/>
      <family val="2"/>
    </font>
    <font>
      <vertAlign val="subscript"/>
      <sz val="8"/>
      <color rgb="FFFF0000"/>
      <name val="Calibri"/>
      <family val="2"/>
    </font>
    <font>
      <vertAlign val="superscript"/>
      <sz val="8"/>
      <color rgb="FFFF0000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vertAlign val="subscript"/>
      <sz val="8"/>
      <color rgb="FF000000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7" fillId="0" borderId="0" xfId="0" applyFont="1" applyFill="1" applyBorder="1"/>
    <xf numFmtId="164" fontId="0" fillId="0" borderId="0" xfId="0" applyNumberFormat="1"/>
    <xf numFmtId="0" fontId="1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3" fillId="0" borderId="13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0" xfId="0" applyNumberFormat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164" fontId="0" fillId="2" borderId="0" xfId="0" applyNumberFormat="1" applyFill="1"/>
    <xf numFmtId="165" fontId="0" fillId="0" borderId="0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0" xfId="0" applyFont="1"/>
    <xf numFmtId="167" fontId="1" fillId="2" borderId="0" xfId="0" applyNumberFormat="1" applyFont="1" applyFill="1" applyBorder="1"/>
    <xf numFmtId="167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/>
    <xf numFmtId="2" fontId="1" fillId="2" borderId="0" xfId="0" applyNumberFormat="1" applyFont="1" applyFill="1" applyBorder="1"/>
    <xf numFmtId="2" fontId="1" fillId="0" borderId="0" xfId="0" applyNumberFormat="1" applyFont="1" applyFill="1" applyBorder="1"/>
    <xf numFmtId="2" fontId="4" fillId="0" borderId="0" xfId="0" applyNumberFormat="1" applyFont="1" applyFill="1" applyBorder="1"/>
    <xf numFmtId="2" fontId="8" fillId="0" borderId="0" xfId="0" applyNumberFormat="1" applyFont="1" applyFill="1" applyBorder="1"/>
    <xf numFmtId="0" fontId="1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'Frags&amp;Intensities'!$I$9:$I$37</c:f>
              <c:numCache>
                <c:formatCode>0.0E+00</c:formatCode>
                <c:ptCount val="29"/>
                <c:pt idx="0">
                  <c:v>4.6434526764861879</c:v>
                </c:pt>
                <c:pt idx="1">
                  <c:v>4.7075701760979367</c:v>
                </c:pt>
                <c:pt idx="2">
                  <c:v>4.5910646070264995</c:v>
                </c:pt>
                <c:pt idx="3">
                  <c:v>3.9956351945975501</c:v>
                </c:pt>
                <c:pt idx="4">
                  <c:v>3.4623979978989561</c:v>
                </c:pt>
                <c:pt idx="5">
                  <c:v>3.4149733479708178</c:v>
                </c:pt>
                <c:pt idx="6">
                  <c:v>3.2041199826559246</c:v>
                </c:pt>
                <c:pt idx="7">
                  <c:v>2.510545010206612</c:v>
                </c:pt>
                <c:pt idx="8">
                  <c:v>3.6532125137753435</c:v>
                </c:pt>
                <c:pt idx="9">
                  <c:v>3.6901960800285138</c:v>
                </c:pt>
                <c:pt idx="10">
                  <c:v>3.6020599913279625</c:v>
                </c:pt>
                <c:pt idx="11">
                  <c:v>3.2304489213782741</c:v>
                </c:pt>
                <c:pt idx="12">
                  <c:v>3.568201724066995</c:v>
                </c:pt>
                <c:pt idx="13">
                  <c:v>4.2304489213782741</c:v>
                </c:pt>
                <c:pt idx="14">
                  <c:v>4.0413926851582254</c:v>
                </c:pt>
                <c:pt idx="15">
                  <c:v>4.8512583487190755</c:v>
                </c:pt>
                <c:pt idx="16">
                  <c:v>4.0791812460476251</c:v>
                </c:pt>
                <c:pt idx="17">
                  <c:v>4.2304489213782741</c:v>
                </c:pt>
                <c:pt idx="18">
                  <c:v>6.0413926851582254</c:v>
                </c:pt>
                <c:pt idx="19">
                  <c:v>6.3010299956639813</c:v>
                </c:pt>
                <c:pt idx="20">
                  <c:v>6.204119982655925</c:v>
                </c:pt>
                <c:pt idx="21">
                  <c:v>4.7403626894942441</c:v>
                </c:pt>
                <c:pt idx="22">
                  <c:v>3.6334684555795866</c:v>
                </c:pt>
                <c:pt idx="23">
                  <c:v>5.6720978579357171</c:v>
                </c:pt>
                <c:pt idx="24">
                  <c:v>3.4313637641589874</c:v>
                </c:pt>
                <c:pt idx="25">
                  <c:v>3.7634279935629373</c:v>
                </c:pt>
                <c:pt idx="26">
                  <c:v>3.1461280356782382</c:v>
                </c:pt>
                <c:pt idx="27">
                  <c:v>4.1461280356782382</c:v>
                </c:pt>
                <c:pt idx="28">
                  <c:v>4.5797835966168101</c:v>
                </c:pt>
              </c:numCache>
            </c:numRef>
          </c:xVal>
          <c:yVal>
            <c:numRef>
              <c:f>'Frags&amp;Intensities'!$F$9:$F$37</c:f>
              <c:numCache>
                <c:formatCode>0.00</c:formatCode>
                <c:ptCount val="29"/>
                <c:pt idx="0">
                  <c:v>2.0986101999369566</c:v>
                </c:pt>
                <c:pt idx="1">
                  <c:v>0.99537129995042051</c:v>
                </c:pt>
                <c:pt idx="2">
                  <c:v>0.1106470999729936</c:v>
                </c:pt>
                <c:pt idx="3">
                  <c:v>1.6833344000133366</c:v>
                </c:pt>
                <c:pt idx="4">
                  <c:v>6.4732242000218321</c:v>
                </c:pt>
                <c:pt idx="5">
                  <c:v>10.047205800049142</c:v>
                </c:pt>
                <c:pt idx="6">
                  <c:v>3.8093529000207127</c:v>
                </c:pt>
                <c:pt idx="7">
                  <c:v>1.2166655999976683</c:v>
                </c:pt>
                <c:pt idx="8">
                  <c:v>2.3021562000167251</c:v>
                </c:pt>
                <c:pt idx="9">
                  <c:v>2.4581746999956522</c:v>
                </c:pt>
                <c:pt idx="10">
                  <c:v>0.1106470999729936</c:v>
                </c:pt>
                <c:pt idx="11">
                  <c:v>1.6358068999693387</c:v>
                </c:pt>
                <c:pt idx="12">
                  <c:v>1.2166655999976683</c:v>
                </c:pt>
                <c:pt idx="13">
                  <c:v>2.5542977999748473</c:v>
                </c:pt>
                <c:pt idx="14">
                  <c:v>0.49172069998348888</c:v>
                </c:pt>
                <c:pt idx="15">
                  <c:v>1.6833344000133366</c:v>
                </c:pt>
                <c:pt idx="16">
                  <c:v>0.56924820000858745</c:v>
                </c:pt>
                <c:pt idx="17">
                  <c:v>1.2166655999976683</c:v>
                </c:pt>
                <c:pt idx="18">
                  <c:v>0.99537129995042051</c:v>
                </c:pt>
                <c:pt idx="19">
                  <c:v>0.1106470999729936</c:v>
                </c:pt>
                <c:pt idx="20">
                  <c:v>1.6833344000133366</c:v>
                </c:pt>
                <c:pt idx="21">
                  <c:v>2.0418253000116238</c:v>
                </c:pt>
                <c:pt idx="22">
                  <c:v>1.6358068999693387</c:v>
                </c:pt>
                <c:pt idx="23">
                  <c:v>1.6833344000133366</c:v>
                </c:pt>
                <c:pt idx="24">
                  <c:v>0.54172069997093786</c:v>
                </c:pt>
                <c:pt idx="25">
                  <c:v>1.9877391000022726</c:v>
                </c:pt>
                <c:pt idx="26">
                  <c:v>1.2166655999976683</c:v>
                </c:pt>
                <c:pt idx="27">
                  <c:v>0.1106470999729936</c:v>
                </c:pt>
                <c:pt idx="28">
                  <c:v>1.2166655999976683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9-4C91-9E94-18CA6613564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('Frags&amp;Intensities'!$I$9,'Frags&amp;Intensities'!$I$13,'Frags&amp;Intensities'!$I$17,'Frags&amp;Intensities'!$I$22,'Frags&amp;Intensities'!$I$25,'Frags&amp;Intensities'!$I$27,'Frags&amp;Intensities'!$I$30,'Frags&amp;Intensities'!$I$33,'Frags&amp;Intensities'!$I$36)</c:f>
              <c:numCache>
                <c:formatCode>0.0E+00</c:formatCode>
                <c:ptCount val="9"/>
                <c:pt idx="0">
                  <c:v>4.6434526764861879</c:v>
                </c:pt>
                <c:pt idx="1">
                  <c:v>3.4623979978989561</c:v>
                </c:pt>
                <c:pt idx="2">
                  <c:v>3.6532125137753435</c:v>
                </c:pt>
                <c:pt idx="3">
                  <c:v>4.2304489213782741</c:v>
                </c:pt>
                <c:pt idx="4">
                  <c:v>4.0791812460476251</c:v>
                </c:pt>
                <c:pt idx="5">
                  <c:v>6.0413926851582254</c:v>
                </c:pt>
                <c:pt idx="6">
                  <c:v>4.7403626894942441</c:v>
                </c:pt>
                <c:pt idx="7">
                  <c:v>3.4313637641589874</c:v>
                </c:pt>
                <c:pt idx="8">
                  <c:v>4.1461280356782382</c:v>
                </c:pt>
              </c:numCache>
            </c:numRef>
          </c:xVal>
          <c:yVal>
            <c:numRef>
              <c:f>('Frags&amp;Intensities'!$F$9,'Frags&amp;Intensities'!$F$13,'Frags&amp;Intensities'!$F$17,'Frags&amp;Intensities'!$F$22,'Frags&amp;Intensities'!$F$25,'Frags&amp;Intensities'!$F$27,'Frags&amp;Intensities'!$F$30,'Frags&amp;Intensities'!$F$33,'Frags&amp;Intensities'!$F$36)</c:f>
              <c:numCache>
                <c:formatCode>0.00</c:formatCode>
                <c:ptCount val="9"/>
                <c:pt idx="0">
                  <c:v>2.0986101999369566</c:v>
                </c:pt>
                <c:pt idx="1">
                  <c:v>6.4732242000218321</c:v>
                </c:pt>
                <c:pt idx="2">
                  <c:v>2.3021562000167251</c:v>
                </c:pt>
                <c:pt idx="3">
                  <c:v>2.5542977999748473</c:v>
                </c:pt>
                <c:pt idx="4">
                  <c:v>0.56924820000858745</c:v>
                </c:pt>
                <c:pt idx="5">
                  <c:v>0.99537129995042051</c:v>
                </c:pt>
                <c:pt idx="6">
                  <c:v>2.0418253000116238</c:v>
                </c:pt>
                <c:pt idx="7">
                  <c:v>0.54172069997093786</c:v>
                </c:pt>
                <c:pt idx="8">
                  <c:v>0.1106470999729936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04-4E3B-8ECE-5DE7E3423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714736"/>
        <c:axId val="366713424"/>
      </c:scatterChart>
      <c:valAx>
        <c:axId val="366714736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Intensity (cnt)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713424"/>
        <c:crosses val="autoZero"/>
        <c:crossBetween val="midCat"/>
      </c:valAx>
      <c:valAx>
        <c:axId val="36671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Error (mDa)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714736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9</xdr:row>
      <xdr:rowOff>103187</xdr:rowOff>
    </xdr:from>
    <xdr:to>
      <xdr:col>19</xdr:col>
      <xdr:colOff>330200</xdr:colOff>
      <xdr:row>23</xdr:row>
      <xdr:rowOff>179387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E2E40-B1C5-4967-9BAF-381B1D45E2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0.41666</cdr:x>
      <cdr:y>0.30336</cdr:y>
    </cdr:from>
    <cdr:to>
      <cdr:x>0.61666</cdr:x>
      <cdr:y>0.39364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7F5FBBC-C66B-4E27-9D4D-A5793E7E35BE}"/>
            </a:ext>
          </a:extLst>
        </cdr:cNvPr>
        <cdr:cNvSpPr txBox="1"/>
      </cdr:nvSpPr>
      <cdr:spPr>
        <a:xfrm xmlns:a="http://schemas.openxmlformats.org/drawingml/2006/main">
          <a:off x="1904985" y="805198"/>
          <a:ext cx="914400" cy="239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4,0 precursor</a:t>
          </a:r>
        </a:p>
      </cdr:txBody>
    </cdr:sp>
  </cdr:relSizeAnchor>
  <cdr:relSizeAnchor xmlns:cdr="http://schemas.openxmlformats.org/drawingml/2006/chartDrawing">
    <cdr:from>
      <cdr:x>0.34236</cdr:x>
      <cdr:y>0.0706</cdr:y>
    </cdr:from>
    <cdr:to>
      <cdr:x>0.54236</cdr:x>
      <cdr:y>0.16088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66454AD-1E9D-4F93-AB03-2115F6C980A6}"/>
            </a:ext>
          </a:extLst>
        </cdr:cNvPr>
        <cdr:cNvSpPr txBox="1"/>
      </cdr:nvSpPr>
      <cdr:spPr>
        <a:xfrm xmlns:a="http://schemas.openxmlformats.org/drawingml/2006/main">
          <a:off x="1565275" y="193675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4,0 fragment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6DBF-8B70-4A8E-ABDE-997E0B0EF3EE}">
  <dimension ref="A1:J39"/>
  <sheetViews>
    <sheetView tabSelected="1" workbookViewId="0"/>
  </sheetViews>
  <sheetFormatPr defaultRowHeight="14.5" x14ac:dyDescent="0.35"/>
  <cols>
    <col min="1" max="1" width="10.6328125" customWidth="1"/>
    <col min="2" max="2" width="18.54296875" customWidth="1"/>
    <col min="5" max="7" width="7.54296875" customWidth="1"/>
    <col min="8" max="9" width="7.7265625" customWidth="1"/>
  </cols>
  <sheetData>
    <row r="1" spans="1:10" x14ac:dyDescent="0.35">
      <c r="A1" s="35" t="s">
        <v>57</v>
      </c>
      <c r="B1" s="35" t="s">
        <v>56</v>
      </c>
    </row>
    <row r="2" spans="1:10" x14ac:dyDescent="0.35">
      <c r="A2" s="35" t="s">
        <v>58</v>
      </c>
      <c r="B2" t="s">
        <v>61</v>
      </c>
    </row>
    <row r="3" spans="1:10" x14ac:dyDescent="0.35">
      <c r="A3" s="35" t="s">
        <v>59</v>
      </c>
      <c r="B3" t="s">
        <v>60</v>
      </c>
    </row>
    <row r="4" spans="1:10" x14ac:dyDescent="0.35">
      <c r="A4" s="35" t="s">
        <v>62</v>
      </c>
      <c r="B4" t="s">
        <v>63</v>
      </c>
    </row>
    <row r="7" spans="1:10" s="8" customFormat="1" ht="32.5" x14ac:dyDescent="0.35">
      <c r="A7" s="7" t="s">
        <v>0</v>
      </c>
      <c r="B7" s="7" t="s">
        <v>1</v>
      </c>
      <c r="C7" s="7" t="s">
        <v>26</v>
      </c>
      <c r="D7" s="7" t="s">
        <v>27</v>
      </c>
      <c r="E7" s="7" t="s">
        <v>28</v>
      </c>
      <c r="F7" s="7" t="s">
        <v>67</v>
      </c>
      <c r="G7" s="7" t="s">
        <v>67</v>
      </c>
      <c r="H7" s="7" t="s">
        <v>25</v>
      </c>
      <c r="I7" s="7" t="s">
        <v>68</v>
      </c>
      <c r="J7" s="7" t="s">
        <v>66</v>
      </c>
    </row>
    <row r="8" spans="1:10" s="8" customFormat="1" x14ac:dyDescent="0.35">
      <c r="A8" s="7" t="s">
        <v>64</v>
      </c>
      <c r="B8" s="7"/>
      <c r="C8" s="7" t="s">
        <v>30</v>
      </c>
      <c r="D8" s="7" t="s">
        <v>30</v>
      </c>
      <c r="E8" s="7" t="s">
        <v>31</v>
      </c>
      <c r="F8" s="7" t="s">
        <v>31</v>
      </c>
      <c r="G8" s="7" t="s">
        <v>31</v>
      </c>
      <c r="H8" s="7" t="s">
        <v>65</v>
      </c>
      <c r="I8" s="7" t="s">
        <v>65</v>
      </c>
      <c r="J8" s="7"/>
    </row>
    <row r="9" spans="1:10" x14ac:dyDescent="0.35">
      <c r="A9" s="26" t="s">
        <v>2</v>
      </c>
      <c r="B9" s="27" t="s">
        <v>69</v>
      </c>
      <c r="C9" s="36">
        <v>698.90809000000002</v>
      </c>
      <c r="D9" s="26">
        <v>698.91018861019995</v>
      </c>
      <c r="E9" s="40">
        <f>+(D9-C9)*1000</f>
        <v>2.0986101999369566</v>
      </c>
      <c r="F9" s="40">
        <f>ABS(E9)</f>
        <v>2.0986101999369566</v>
      </c>
      <c r="G9" s="40">
        <f>F9*1000/D9</f>
        <v>3.0026893786025561</v>
      </c>
      <c r="H9" s="28">
        <v>44000</v>
      </c>
      <c r="I9" s="28">
        <f>LOG(H9)</f>
        <v>4.6434526764861879</v>
      </c>
      <c r="J9" s="1">
        <v>1</v>
      </c>
    </row>
    <row r="10" spans="1:10" x14ac:dyDescent="0.35">
      <c r="A10" s="1"/>
      <c r="B10" s="1" t="s">
        <v>70</v>
      </c>
      <c r="C10" s="37">
        <v>532.92584999999997</v>
      </c>
      <c r="D10" s="1">
        <v>532.92485462870002</v>
      </c>
      <c r="E10" s="41">
        <f>+(D10-C10)*1000</f>
        <v>-0.99537129995042051</v>
      </c>
      <c r="F10" s="41">
        <f t="shared" ref="F10:F37" si="0">ABS(E10)</f>
        <v>0.99537129995042051</v>
      </c>
      <c r="G10" s="41">
        <f t="shared" ref="G10:G37" si="1">F10*1000/D10</f>
        <v>1.8677516938929724</v>
      </c>
      <c r="H10" s="6">
        <v>51000</v>
      </c>
      <c r="I10" s="6">
        <f t="shared" ref="I10:I37" si="2">LOG(H10)</f>
        <v>4.7075701760979367</v>
      </c>
      <c r="J10" s="1">
        <v>2</v>
      </c>
    </row>
    <row r="11" spans="1:10" x14ac:dyDescent="0.35">
      <c r="A11" s="1"/>
      <c r="B11" s="1" t="s">
        <v>12</v>
      </c>
      <c r="C11" s="37">
        <v>366.93941000000001</v>
      </c>
      <c r="D11" s="1">
        <v>366.93952064709998</v>
      </c>
      <c r="E11" s="41">
        <f t="shared" ref="E11:E16" si="3">+(D11-C11)*1000</f>
        <v>0.1106470999729936</v>
      </c>
      <c r="F11" s="41">
        <f t="shared" si="0"/>
        <v>0.1106470999729936</v>
      </c>
      <c r="G11" s="41">
        <f t="shared" si="1"/>
        <v>0.30154042763741229</v>
      </c>
      <c r="H11" s="6">
        <v>39000</v>
      </c>
      <c r="I11" s="6">
        <f t="shared" si="2"/>
        <v>4.5910646070264995</v>
      </c>
      <c r="J11" s="1">
        <v>3</v>
      </c>
    </row>
    <row r="12" spans="1:10" x14ac:dyDescent="0.35">
      <c r="A12" s="1"/>
      <c r="B12" s="2" t="s">
        <v>13</v>
      </c>
      <c r="C12" s="38">
        <v>200.95587</v>
      </c>
      <c r="D12" s="1">
        <v>200.95418666559999</v>
      </c>
      <c r="E12" s="41">
        <f t="shared" si="3"/>
        <v>-1.6833344000133366</v>
      </c>
      <c r="F12" s="41">
        <f t="shared" si="0"/>
        <v>1.6833344000133366</v>
      </c>
      <c r="G12" s="41">
        <f t="shared" si="1"/>
        <v>8.376707288087049</v>
      </c>
      <c r="H12" s="6">
        <v>9900</v>
      </c>
      <c r="I12" s="6">
        <f t="shared" si="2"/>
        <v>3.9956351945975501</v>
      </c>
      <c r="J12" s="1">
        <v>4</v>
      </c>
    </row>
    <row r="13" spans="1:10" x14ac:dyDescent="0.35">
      <c r="A13" s="26" t="s">
        <v>3</v>
      </c>
      <c r="B13" s="27" t="s">
        <v>14</v>
      </c>
      <c r="C13" s="36">
        <v>664.91476999999998</v>
      </c>
      <c r="D13" s="26">
        <v>664.90829677579995</v>
      </c>
      <c r="E13" s="40">
        <f t="shared" si="3"/>
        <v>-6.4732242000218321</v>
      </c>
      <c r="F13" s="40">
        <f t="shared" si="0"/>
        <v>6.4732242000218321</v>
      </c>
      <c r="G13" s="40">
        <f t="shared" si="1"/>
        <v>9.735514252733914</v>
      </c>
      <c r="H13" s="28">
        <v>2900</v>
      </c>
      <c r="I13" s="28">
        <f t="shared" si="2"/>
        <v>3.4623979978989561</v>
      </c>
      <c r="J13" s="1">
        <v>1</v>
      </c>
    </row>
    <row r="14" spans="1:10" x14ac:dyDescent="0.35">
      <c r="A14" s="5"/>
      <c r="B14" s="4" t="s">
        <v>15</v>
      </c>
      <c r="C14" s="39">
        <v>498.93301000000002</v>
      </c>
      <c r="D14" s="4">
        <v>498.92296279419998</v>
      </c>
      <c r="E14" s="42">
        <f t="shared" si="3"/>
        <v>-10.047205800049142</v>
      </c>
      <c r="F14" s="41">
        <f t="shared" si="0"/>
        <v>10.047205800049142</v>
      </c>
      <c r="G14" s="41">
        <f t="shared" si="1"/>
        <v>20.137789898023794</v>
      </c>
      <c r="H14" s="6">
        <v>2600</v>
      </c>
      <c r="I14" s="6">
        <f t="shared" si="2"/>
        <v>3.4149733479708178</v>
      </c>
      <c r="J14" s="1">
        <v>2</v>
      </c>
    </row>
    <row r="15" spans="1:10" x14ac:dyDescent="0.35">
      <c r="A15" s="5"/>
      <c r="B15" s="2" t="s">
        <v>16</v>
      </c>
      <c r="C15" s="37">
        <v>366.94333</v>
      </c>
      <c r="D15" s="1">
        <v>366.93952064709998</v>
      </c>
      <c r="E15" s="41">
        <f t="shared" si="3"/>
        <v>-3.8093529000207127</v>
      </c>
      <c r="F15" s="41">
        <f t="shared" si="0"/>
        <v>3.8093529000207127</v>
      </c>
      <c r="G15" s="41">
        <f t="shared" si="1"/>
        <v>10.381418968725137</v>
      </c>
      <c r="H15" s="6">
        <v>1600</v>
      </c>
      <c r="I15" s="6">
        <f t="shared" si="2"/>
        <v>3.2041199826559246</v>
      </c>
      <c r="J15" s="1">
        <v>3</v>
      </c>
    </row>
    <row r="16" spans="1:10" x14ac:dyDescent="0.35">
      <c r="A16" s="5"/>
      <c r="B16" s="2" t="s">
        <v>13</v>
      </c>
      <c r="C16" s="38">
        <v>200.95296999999999</v>
      </c>
      <c r="D16" s="1">
        <v>200.95418666559999</v>
      </c>
      <c r="E16" s="41">
        <f t="shared" si="3"/>
        <v>1.2166655999976683</v>
      </c>
      <c r="F16" s="41">
        <f t="shared" si="0"/>
        <v>1.2166655999976683</v>
      </c>
      <c r="G16" s="41">
        <f t="shared" si="1"/>
        <v>6.054442657730112</v>
      </c>
      <c r="H16" s="6">
        <v>324</v>
      </c>
      <c r="I16" s="6">
        <f t="shared" si="2"/>
        <v>2.510545010206612</v>
      </c>
      <c r="J16" s="1">
        <v>4</v>
      </c>
    </row>
    <row r="17" spans="1:10" x14ac:dyDescent="0.35">
      <c r="A17" s="26" t="s">
        <v>4</v>
      </c>
      <c r="B17" s="27" t="s">
        <v>24</v>
      </c>
      <c r="C17" s="36">
        <v>648.91107999999997</v>
      </c>
      <c r="D17" s="26">
        <v>648.91338215619999</v>
      </c>
      <c r="E17" s="40">
        <f>+(D17-C17)*1000</f>
        <v>2.3021562000167251</v>
      </c>
      <c r="F17" s="40">
        <f t="shared" si="0"/>
        <v>2.3021562000167251</v>
      </c>
      <c r="G17" s="40">
        <f t="shared" si="1"/>
        <v>3.547709545405203</v>
      </c>
      <c r="H17" s="28">
        <v>4500</v>
      </c>
      <c r="I17" s="28">
        <f t="shared" si="2"/>
        <v>3.6532125137753435</v>
      </c>
      <c r="J17" s="1">
        <v>1</v>
      </c>
    </row>
    <row r="18" spans="1:10" x14ac:dyDescent="0.35">
      <c r="A18" s="5"/>
      <c r="B18" s="2" t="s">
        <v>17</v>
      </c>
      <c r="C18" s="37">
        <v>482.92559</v>
      </c>
      <c r="D18" s="1">
        <v>482.9280481747</v>
      </c>
      <c r="E18" s="41">
        <f t="shared" ref="E18:E21" si="4">+(D18-C18)*1000</f>
        <v>2.4581746999956522</v>
      </c>
      <c r="F18" s="41">
        <f t="shared" si="0"/>
        <v>2.4581746999956522</v>
      </c>
      <c r="G18" s="41">
        <f t="shared" si="1"/>
        <v>5.0901468847930813</v>
      </c>
      <c r="H18" s="6">
        <v>4900</v>
      </c>
      <c r="I18" s="6">
        <f t="shared" si="2"/>
        <v>3.6901960800285138</v>
      </c>
      <c r="J18" s="1">
        <v>2</v>
      </c>
    </row>
    <row r="19" spans="1:10" x14ac:dyDescent="0.35">
      <c r="A19" s="5"/>
      <c r="B19" s="2" t="s">
        <v>12</v>
      </c>
      <c r="C19" s="37">
        <v>366.93941000000001</v>
      </c>
      <c r="D19" s="1">
        <v>366.93952064709998</v>
      </c>
      <c r="E19" s="41">
        <f t="shared" si="4"/>
        <v>0.1106470999729936</v>
      </c>
      <c r="F19" s="41">
        <f t="shared" si="0"/>
        <v>0.1106470999729936</v>
      </c>
      <c r="G19" s="41">
        <f t="shared" si="1"/>
        <v>0.30154042763741229</v>
      </c>
      <c r="H19" s="6">
        <v>4000</v>
      </c>
      <c r="I19" s="6">
        <f t="shared" si="2"/>
        <v>3.6020599913279625</v>
      </c>
      <c r="J19" s="1">
        <v>3</v>
      </c>
    </row>
    <row r="20" spans="1:10" x14ac:dyDescent="0.35">
      <c r="A20" s="5"/>
      <c r="B20" s="2" t="s">
        <v>18</v>
      </c>
      <c r="C20" s="38">
        <v>316.94434999999999</v>
      </c>
      <c r="D20" s="1">
        <v>316.94271419310002</v>
      </c>
      <c r="E20" s="41">
        <f t="shared" si="4"/>
        <v>-1.6358068999693387</v>
      </c>
      <c r="F20" s="41">
        <f t="shared" si="0"/>
        <v>1.6358068999693387</v>
      </c>
      <c r="G20" s="41">
        <f t="shared" si="1"/>
        <v>5.1612068260787014</v>
      </c>
      <c r="H20" s="6">
        <v>1700</v>
      </c>
      <c r="I20" s="6">
        <f t="shared" si="2"/>
        <v>3.2304489213782741</v>
      </c>
      <c r="J20" s="1">
        <v>4</v>
      </c>
    </row>
    <row r="21" spans="1:10" x14ac:dyDescent="0.35">
      <c r="A21" s="5"/>
      <c r="B21" s="1" t="s">
        <v>13</v>
      </c>
      <c r="C21" s="37">
        <v>200.95296999999999</v>
      </c>
      <c r="D21" s="1">
        <v>200.95418666559999</v>
      </c>
      <c r="E21" s="41">
        <f t="shared" si="4"/>
        <v>1.2166655999976683</v>
      </c>
      <c r="F21" s="41">
        <f t="shared" si="0"/>
        <v>1.2166655999976683</v>
      </c>
      <c r="G21" s="41">
        <f t="shared" si="1"/>
        <v>6.054442657730112</v>
      </c>
      <c r="H21" s="6">
        <v>3700</v>
      </c>
      <c r="I21" s="6">
        <f t="shared" si="2"/>
        <v>3.568201724066995</v>
      </c>
      <c r="J21" s="1">
        <v>5</v>
      </c>
    </row>
    <row r="22" spans="1:10" x14ac:dyDescent="0.35">
      <c r="A22" s="26" t="s">
        <v>5</v>
      </c>
      <c r="B22" s="27" t="s">
        <v>19</v>
      </c>
      <c r="C22" s="36">
        <v>598.91913</v>
      </c>
      <c r="D22" s="26">
        <v>598.91657570220002</v>
      </c>
      <c r="E22" s="40">
        <f>+(D22-C22)*1000</f>
        <v>-2.5542977999748473</v>
      </c>
      <c r="F22" s="40">
        <f t="shared" si="0"/>
        <v>2.5542977999748473</v>
      </c>
      <c r="G22" s="40">
        <f t="shared" si="1"/>
        <v>4.2648640956047332</v>
      </c>
      <c r="H22" s="28">
        <v>17000</v>
      </c>
      <c r="I22" s="28">
        <f t="shared" si="2"/>
        <v>4.2304489213782741</v>
      </c>
      <c r="J22" s="1">
        <v>1</v>
      </c>
    </row>
    <row r="23" spans="1:10" x14ac:dyDescent="0.35">
      <c r="A23" s="5"/>
      <c r="B23" s="2" t="s">
        <v>20</v>
      </c>
      <c r="C23" s="37">
        <v>432.93074999999999</v>
      </c>
      <c r="D23" s="1">
        <v>432.93124172069997</v>
      </c>
      <c r="E23" s="41">
        <f t="shared" ref="E23:E24" si="5">+(D23-C23)*1000</f>
        <v>0.49172069998348888</v>
      </c>
      <c r="F23" s="41">
        <f t="shared" si="0"/>
        <v>0.49172069998348888</v>
      </c>
      <c r="G23" s="41">
        <f t="shared" si="1"/>
        <v>1.1357939843498663</v>
      </c>
      <c r="H23" s="6">
        <v>11000</v>
      </c>
      <c r="I23" s="6">
        <f t="shared" si="2"/>
        <v>4.0413926851582254</v>
      </c>
      <c r="J23" s="1">
        <v>2</v>
      </c>
    </row>
    <row r="24" spans="1:10" x14ac:dyDescent="0.35">
      <c r="A24" s="5"/>
      <c r="B24" s="2" t="s">
        <v>13</v>
      </c>
      <c r="C24" s="37">
        <v>200.95587</v>
      </c>
      <c r="D24" s="1">
        <v>200.95418666559999</v>
      </c>
      <c r="E24" s="41">
        <f t="shared" si="5"/>
        <v>-1.6833344000133366</v>
      </c>
      <c r="F24" s="41">
        <f t="shared" si="0"/>
        <v>1.6833344000133366</v>
      </c>
      <c r="G24" s="41">
        <f t="shared" si="1"/>
        <v>8.376707288087049</v>
      </c>
      <c r="H24" s="6">
        <v>71000</v>
      </c>
      <c r="I24" s="6">
        <f t="shared" si="2"/>
        <v>4.8512583487190755</v>
      </c>
      <c r="J24" s="1">
        <v>3</v>
      </c>
    </row>
    <row r="25" spans="1:10" x14ac:dyDescent="0.35">
      <c r="A25" s="26" t="s">
        <v>6</v>
      </c>
      <c r="B25" s="27" t="s">
        <v>21</v>
      </c>
      <c r="C25" s="36">
        <v>548.91920000000005</v>
      </c>
      <c r="D25" s="26">
        <v>548.91976924820005</v>
      </c>
      <c r="E25" s="40">
        <f>+(D25-C25)*1000</f>
        <v>0.56924820000858745</v>
      </c>
      <c r="F25" s="40">
        <f t="shared" si="0"/>
        <v>0.56924820000858745</v>
      </c>
      <c r="G25" s="40">
        <f t="shared" si="1"/>
        <v>1.0370335191028539</v>
      </c>
      <c r="H25" s="28">
        <v>12000</v>
      </c>
      <c r="I25" s="28">
        <f t="shared" si="2"/>
        <v>4.0791812460476251</v>
      </c>
      <c r="J25" s="1">
        <v>1</v>
      </c>
    </row>
    <row r="26" spans="1:10" x14ac:dyDescent="0.35">
      <c r="A26" s="5"/>
      <c r="B26" s="2" t="s">
        <v>13</v>
      </c>
      <c r="C26" s="37">
        <v>200.95296999999999</v>
      </c>
      <c r="D26" s="1">
        <v>200.95418666559999</v>
      </c>
      <c r="E26" s="41">
        <f t="shared" ref="E26:E37" si="6">+(D26-C26)*1000</f>
        <v>1.2166655999976683</v>
      </c>
      <c r="F26" s="41">
        <f t="shared" si="0"/>
        <v>1.2166655999976683</v>
      </c>
      <c r="G26" s="41">
        <f t="shared" si="1"/>
        <v>6.054442657730112</v>
      </c>
      <c r="H26" s="6">
        <v>17000</v>
      </c>
      <c r="I26" s="6">
        <f t="shared" si="2"/>
        <v>4.2304489213782741</v>
      </c>
      <c r="J26" s="1">
        <v>2</v>
      </c>
    </row>
    <row r="27" spans="1:10" x14ac:dyDescent="0.35">
      <c r="A27" s="26" t="s">
        <v>7</v>
      </c>
      <c r="B27" s="27" t="s">
        <v>11</v>
      </c>
      <c r="C27" s="36">
        <v>532.92584999999997</v>
      </c>
      <c r="D27" s="26">
        <v>532.92485462870002</v>
      </c>
      <c r="E27" s="40">
        <f t="shared" si="6"/>
        <v>-0.99537129995042051</v>
      </c>
      <c r="F27" s="40">
        <f t="shared" si="0"/>
        <v>0.99537129995042051</v>
      </c>
      <c r="G27" s="40">
        <f t="shared" si="1"/>
        <v>1.8677516938929724</v>
      </c>
      <c r="H27" s="28">
        <v>1100000</v>
      </c>
      <c r="I27" s="28">
        <f t="shared" si="2"/>
        <v>6.0413926851582254</v>
      </c>
      <c r="J27" s="1">
        <v>1</v>
      </c>
    </row>
    <row r="28" spans="1:10" x14ac:dyDescent="0.35">
      <c r="A28" s="1"/>
      <c r="B28" s="2" t="s">
        <v>12</v>
      </c>
      <c r="C28" s="37">
        <v>366.93941000000001</v>
      </c>
      <c r="D28" s="1">
        <v>366.93952064709998</v>
      </c>
      <c r="E28" s="41">
        <f t="shared" si="6"/>
        <v>0.1106470999729936</v>
      </c>
      <c r="F28" s="41">
        <f t="shared" si="0"/>
        <v>0.1106470999729936</v>
      </c>
      <c r="G28" s="41">
        <f t="shared" si="1"/>
        <v>0.30154042763741229</v>
      </c>
      <c r="H28" s="6">
        <v>2000000</v>
      </c>
      <c r="I28" s="6">
        <f t="shared" si="2"/>
        <v>6.3010299956639813</v>
      </c>
      <c r="J28" s="1">
        <v>2</v>
      </c>
    </row>
    <row r="29" spans="1:10" x14ac:dyDescent="0.35">
      <c r="A29" s="1"/>
      <c r="B29" s="2" t="s">
        <v>13</v>
      </c>
      <c r="C29" s="38">
        <v>200.95587</v>
      </c>
      <c r="D29" s="1">
        <v>200.95418666559999</v>
      </c>
      <c r="E29" s="41">
        <f t="shared" si="6"/>
        <v>-1.6833344000133366</v>
      </c>
      <c r="F29" s="41">
        <f t="shared" si="0"/>
        <v>1.6833344000133366</v>
      </c>
      <c r="G29" s="41">
        <f t="shared" si="1"/>
        <v>8.376707288087049</v>
      </c>
      <c r="H29" s="6">
        <v>1600000</v>
      </c>
      <c r="I29" s="6">
        <f t="shared" si="2"/>
        <v>6.204119982655925</v>
      </c>
      <c r="J29" s="1">
        <v>3</v>
      </c>
    </row>
    <row r="30" spans="1:10" x14ac:dyDescent="0.35">
      <c r="A30" s="26" t="s">
        <v>8</v>
      </c>
      <c r="B30" s="27" t="s">
        <v>22</v>
      </c>
      <c r="C30" s="36">
        <v>482.93009000000001</v>
      </c>
      <c r="D30" s="26">
        <v>482.9280481747</v>
      </c>
      <c r="E30" s="40">
        <f t="shared" si="6"/>
        <v>-2.0418253000116238</v>
      </c>
      <c r="F30" s="40">
        <f t="shared" si="0"/>
        <v>2.0418253000116238</v>
      </c>
      <c r="G30" s="40">
        <f t="shared" si="1"/>
        <v>4.22801141438981</v>
      </c>
      <c r="H30" s="28">
        <v>55000</v>
      </c>
      <c r="I30" s="28">
        <f t="shared" si="2"/>
        <v>4.7403626894942441</v>
      </c>
      <c r="J30" s="1">
        <v>1</v>
      </c>
    </row>
    <row r="31" spans="1:10" x14ac:dyDescent="0.35">
      <c r="A31" s="1"/>
      <c r="B31" s="1" t="s">
        <v>18</v>
      </c>
      <c r="C31" s="37">
        <v>316.94434999999999</v>
      </c>
      <c r="D31" s="1">
        <v>316.94271419310002</v>
      </c>
      <c r="E31" s="43">
        <f t="shared" si="6"/>
        <v>-1.6358068999693387</v>
      </c>
      <c r="F31" s="41">
        <f t="shared" si="0"/>
        <v>1.6358068999693387</v>
      </c>
      <c r="G31" s="41">
        <f t="shared" si="1"/>
        <v>5.1612068260787014</v>
      </c>
      <c r="H31" s="6">
        <v>4300</v>
      </c>
      <c r="I31" s="6">
        <f t="shared" si="2"/>
        <v>3.6334684555795866</v>
      </c>
      <c r="J31" s="1">
        <v>2</v>
      </c>
    </row>
    <row r="32" spans="1:10" x14ac:dyDescent="0.35">
      <c r="A32" s="1"/>
      <c r="B32" s="2" t="s">
        <v>13</v>
      </c>
      <c r="C32" s="38">
        <v>200.95587</v>
      </c>
      <c r="D32" s="1">
        <v>200.95418666559999</v>
      </c>
      <c r="E32" s="43">
        <f t="shared" si="6"/>
        <v>-1.6833344000133366</v>
      </c>
      <c r="F32" s="41">
        <f t="shared" si="0"/>
        <v>1.6833344000133366</v>
      </c>
      <c r="G32" s="41">
        <f t="shared" si="1"/>
        <v>8.376707288087049</v>
      </c>
      <c r="H32" s="6">
        <v>470000</v>
      </c>
      <c r="I32" s="6">
        <f t="shared" si="2"/>
        <v>5.6720978579357171</v>
      </c>
      <c r="J32" s="1">
        <v>3</v>
      </c>
    </row>
    <row r="33" spans="1:10" x14ac:dyDescent="0.35">
      <c r="A33" s="26" t="s">
        <v>9</v>
      </c>
      <c r="B33" s="27" t="s">
        <v>20</v>
      </c>
      <c r="C33" s="36">
        <v>432.9307</v>
      </c>
      <c r="D33" s="26">
        <v>432.93124172069997</v>
      </c>
      <c r="E33" s="40">
        <f t="shared" si="6"/>
        <v>0.54172069997093786</v>
      </c>
      <c r="F33" s="40">
        <f t="shared" si="0"/>
        <v>0.54172069997093786</v>
      </c>
      <c r="G33" s="40">
        <f t="shared" si="1"/>
        <v>1.2512857649585427</v>
      </c>
      <c r="H33" s="28">
        <v>2700</v>
      </c>
      <c r="I33" s="28">
        <f t="shared" si="2"/>
        <v>3.4313637641589874</v>
      </c>
      <c r="J33" s="1">
        <v>1</v>
      </c>
    </row>
    <row r="34" spans="1:10" x14ac:dyDescent="0.35">
      <c r="A34" s="1"/>
      <c r="B34" s="2" t="s">
        <v>23</v>
      </c>
      <c r="C34" s="37">
        <v>266.94391999999999</v>
      </c>
      <c r="D34" s="1">
        <v>266.94590773909999</v>
      </c>
      <c r="E34" s="43">
        <f t="shared" si="6"/>
        <v>1.9877391000022726</v>
      </c>
      <c r="F34" s="41">
        <f t="shared" si="0"/>
        <v>1.9877391000022726</v>
      </c>
      <c r="G34" s="41">
        <f t="shared" si="1"/>
        <v>7.4462242813064305</v>
      </c>
      <c r="H34" s="6">
        <v>5800</v>
      </c>
      <c r="I34" s="6">
        <f t="shared" si="2"/>
        <v>3.7634279935629373</v>
      </c>
      <c r="J34" s="1">
        <v>2</v>
      </c>
    </row>
    <row r="35" spans="1:10" x14ac:dyDescent="0.35">
      <c r="A35" s="1"/>
      <c r="B35" s="2" t="s">
        <v>13</v>
      </c>
      <c r="C35" s="38">
        <v>200.95296999999999</v>
      </c>
      <c r="D35" s="1">
        <v>200.95418666559999</v>
      </c>
      <c r="E35" s="43">
        <f t="shared" si="6"/>
        <v>1.2166655999976683</v>
      </c>
      <c r="F35" s="41">
        <f t="shared" si="0"/>
        <v>1.2166655999976683</v>
      </c>
      <c r="G35" s="41">
        <f t="shared" si="1"/>
        <v>6.054442657730112</v>
      </c>
      <c r="H35" s="6">
        <v>1400</v>
      </c>
      <c r="I35" s="6">
        <f t="shared" si="2"/>
        <v>3.1461280356782382</v>
      </c>
      <c r="J35" s="1">
        <v>3</v>
      </c>
    </row>
    <row r="36" spans="1:10" x14ac:dyDescent="0.35">
      <c r="A36" s="26" t="s">
        <v>10</v>
      </c>
      <c r="B36" s="27" t="s">
        <v>12</v>
      </c>
      <c r="C36" s="36">
        <v>366.93941000000001</v>
      </c>
      <c r="D36" s="26">
        <v>366.93952064709998</v>
      </c>
      <c r="E36" s="40">
        <f t="shared" si="6"/>
        <v>0.1106470999729936</v>
      </c>
      <c r="F36" s="40">
        <f t="shared" si="0"/>
        <v>0.1106470999729936</v>
      </c>
      <c r="G36" s="40">
        <f t="shared" si="1"/>
        <v>0.30154042763741229</v>
      </c>
      <c r="H36" s="28">
        <v>14000</v>
      </c>
      <c r="I36" s="28">
        <f t="shared" si="2"/>
        <v>4.1461280356782382</v>
      </c>
      <c r="J36" s="1">
        <v>1</v>
      </c>
    </row>
    <row r="37" spans="1:10" x14ac:dyDescent="0.35">
      <c r="A37" s="1"/>
      <c r="B37" s="2" t="s">
        <v>13</v>
      </c>
      <c r="C37" s="37">
        <v>200.95296999999999</v>
      </c>
      <c r="D37" s="1">
        <v>200.95418666559999</v>
      </c>
      <c r="E37" s="43">
        <f t="shared" si="6"/>
        <v>1.2166655999976683</v>
      </c>
      <c r="F37" s="41">
        <f t="shared" si="0"/>
        <v>1.2166655999976683</v>
      </c>
      <c r="G37" s="41">
        <f t="shared" si="1"/>
        <v>6.054442657730112</v>
      </c>
      <c r="H37" s="6">
        <v>38000</v>
      </c>
      <c r="I37" s="6">
        <f t="shared" si="2"/>
        <v>4.5797835966168101</v>
      </c>
      <c r="J37" s="1">
        <v>2</v>
      </c>
    </row>
    <row r="38" spans="1:10" x14ac:dyDescent="0.35">
      <c r="A38" s="1"/>
      <c r="B38" s="3"/>
      <c r="C38" s="3"/>
      <c r="D38" s="4"/>
      <c r="E38" s="4"/>
      <c r="F38" s="4"/>
      <c r="G38" s="4"/>
      <c r="H38" s="6"/>
      <c r="I38" s="6"/>
    </row>
    <row r="39" spans="1:10" x14ac:dyDescent="0.35">
      <c r="A39" s="1"/>
      <c r="B39" s="3"/>
      <c r="C39" s="3"/>
      <c r="D39" s="4"/>
      <c r="E39" s="4"/>
      <c r="F39" s="4"/>
      <c r="G39" s="4"/>
      <c r="H39" s="6"/>
      <c r="I39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C8D9-FB73-43AD-9662-66DB857C1395}">
  <dimension ref="D5:L19"/>
  <sheetViews>
    <sheetView workbookViewId="0"/>
  </sheetViews>
  <sheetFormatPr defaultRowHeight="14.5" x14ac:dyDescent="0.35"/>
  <cols>
    <col min="4" max="4" width="10.26953125" customWidth="1"/>
    <col min="5" max="5" width="11.81640625" customWidth="1"/>
    <col min="6" max="7" width="11.26953125" customWidth="1"/>
    <col min="8" max="8" width="9.7265625" customWidth="1"/>
  </cols>
  <sheetData>
    <row r="5" spans="4:12" ht="15" thickBot="1" x14ac:dyDescent="0.4"/>
    <row r="6" spans="4:12" ht="29.5" thickTop="1" x14ac:dyDescent="0.35">
      <c r="D6" s="44" t="s">
        <v>0</v>
      </c>
      <c r="E6" s="46" t="s">
        <v>35</v>
      </c>
      <c r="F6" s="33" t="s">
        <v>45</v>
      </c>
      <c r="G6" s="46" t="s">
        <v>46</v>
      </c>
      <c r="H6" s="9" t="s">
        <v>26</v>
      </c>
      <c r="I6" s="10" t="s">
        <v>27</v>
      </c>
      <c r="J6" s="48" t="s">
        <v>28</v>
      </c>
      <c r="K6" s="48"/>
      <c r="L6" s="11" t="s">
        <v>29</v>
      </c>
    </row>
    <row r="7" spans="4:12" ht="15" thickBot="1" x14ac:dyDescent="0.4">
      <c r="D7" s="45"/>
      <c r="E7" s="47"/>
      <c r="F7" s="34" t="s">
        <v>30</v>
      </c>
      <c r="G7" s="47"/>
      <c r="H7" s="12" t="s">
        <v>30</v>
      </c>
      <c r="I7" s="13" t="s">
        <v>30</v>
      </c>
      <c r="J7" s="13" t="s">
        <v>31</v>
      </c>
      <c r="K7" s="13" t="s">
        <v>32</v>
      </c>
      <c r="L7" s="14" t="s">
        <v>33</v>
      </c>
    </row>
    <row r="8" spans="4:12" ht="17" thickTop="1" x14ac:dyDescent="0.45">
      <c r="D8" s="15" t="s">
        <v>10</v>
      </c>
      <c r="E8" s="31" t="s">
        <v>36</v>
      </c>
      <c r="F8" s="29">
        <v>461.93400000000003</v>
      </c>
      <c r="G8" s="31" t="s">
        <v>47</v>
      </c>
      <c r="H8" s="16">
        <v>366.93941000000001</v>
      </c>
      <c r="I8" s="17">
        <v>366.93950000000001</v>
      </c>
      <c r="J8" s="18">
        <f t="shared" ref="J8:J16" si="0">ABS(H8-I8)*1000</f>
        <v>9.0000000000145519E-2</v>
      </c>
      <c r="K8" s="18">
        <f t="shared" ref="K8:K16" si="1">J8*1000/I8</f>
        <v>0.24527204075915926</v>
      </c>
      <c r="L8" s="19">
        <v>14000</v>
      </c>
    </row>
    <row r="9" spans="4:12" ht="16.5" x14ac:dyDescent="0.45">
      <c r="D9" s="15" t="s">
        <v>9</v>
      </c>
      <c r="E9" s="31" t="s">
        <v>37</v>
      </c>
      <c r="F9" s="29">
        <v>527.92570000000001</v>
      </c>
      <c r="G9" s="31" t="s">
        <v>48</v>
      </c>
      <c r="H9" s="16">
        <v>432.9307</v>
      </c>
      <c r="I9" s="17">
        <v>432.93119999999999</v>
      </c>
      <c r="J9" s="18">
        <f t="shared" si="0"/>
        <v>0.49999999998817657</v>
      </c>
      <c r="K9" s="18">
        <f t="shared" si="1"/>
        <v>1.154917917646445</v>
      </c>
      <c r="L9" s="19">
        <v>2700</v>
      </c>
    </row>
    <row r="10" spans="4:12" ht="16.5" x14ac:dyDescent="0.45">
      <c r="D10" s="15" t="s">
        <v>8</v>
      </c>
      <c r="E10" s="31" t="s">
        <v>38</v>
      </c>
      <c r="F10" s="29">
        <v>577.92250000000001</v>
      </c>
      <c r="G10" s="31" t="s">
        <v>49</v>
      </c>
      <c r="H10" s="16">
        <v>482.93009000000001</v>
      </c>
      <c r="I10" s="17">
        <v>482.928</v>
      </c>
      <c r="J10" s="18">
        <f t="shared" si="0"/>
        <v>2.0900000000096952</v>
      </c>
      <c r="K10" s="18">
        <f t="shared" si="1"/>
        <v>4.3277672862407961</v>
      </c>
      <c r="L10" s="19">
        <v>55000</v>
      </c>
    </row>
    <row r="11" spans="4:12" ht="16.5" x14ac:dyDescent="0.45">
      <c r="D11" s="15" t="s">
        <v>7</v>
      </c>
      <c r="E11" s="31" t="s">
        <v>39</v>
      </c>
      <c r="F11" s="29">
        <v>627.91930000000002</v>
      </c>
      <c r="G11" s="31" t="s">
        <v>50</v>
      </c>
      <c r="H11" s="16">
        <v>532.92584999999997</v>
      </c>
      <c r="I11" s="17">
        <v>532.92489999999998</v>
      </c>
      <c r="J11" s="18">
        <f t="shared" si="0"/>
        <v>0.94999999998890416</v>
      </c>
      <c r="K11" s="18">
        <f t="shared" si="1"/>
        <v>1.7826151489429451</v>
      </c>
      <c r="L11" s="19">
        <v>1100000</v>
      </c>
    </row>
    <row r="12" spans="4:12" ht="16.5" x14ac:dyDescent="0.45">
      <c r="D12" s="15" t="s">
        <v>6</v>
      </c>
      <c r="E12" s="31" t="s">
        <v>40</v>
      </c>
      <c r="F12" s="29">
        <v>643.91420000000005</v>
      </c>
      <c r="G12" s="31" t="s">
        <v>51</v>
      </c>
      <c r="H12" s="16">
        <v>548.91922</v>
      </c>
      <c r="I12" s="17">
        <v>548.91980000000001</v>
      </c>
      <c r="J12" s="18">
        <f t="shared" si="0"/>
        <v>0.58000000001356966</v>
      </c>
      <c r="K12" s="18">
        <f t="shared" si="1"/>
        <v>1.0566206575415382</v>
      </c>
      <c r="L12" s="19">
        <v>12000</v>
      </c>
    </row>
    <row r="13" spans="4:12" ht="16.5" x14ac:dyDescent="0.45">
      <c r="D13" s="15" t="s">
        <v>5</v>
      </c>
      <c r="E13" s="31" t="s">
        <v>41</v>
      </c>
      <c r="F13" s="29">
        <v>693.91099999999994</v>
      </c>
      <c r="G13" s="31" t="s">
        <v>52</v>
      </c>
      <c r="H13" s="16">
        <v>598.91913</v>
      </c>
      <c r="I13" s="17">
        <v>598.91660000000002</v>
      </c>
      <c r="J13" s="18">
        <f t="shared" si="0"/>
        <v>2.529999999978827</v>
      </c>
      <c r="K13" s="18">
        <f t="shared" si="1"/>
        <v>4.2242943341006525</v>
      </c>
      <c r="L13" s="19">
        <v>17000</v>
      </c>
    </row>
    <row r="14" spans="4:12" ht="16.5" x14ac:dyDescent="0.45">
      <c r="D14" s="15" t="s">
        <v>34</v>
      </c>
      <c r="E14" s="31" t="s">
        <v>42</v>
      </c>
      <c r="F14" s="29">
        <v>743.90779999999995</v>
      </c>
      <c r="G14" s="31" t="s">
        <v>53</v>
      </c>
      <c r="H14" s="16">
        <v>648.91107999999997</v>
      </c>
      <c r="I14" s="17">
        <v>648.91340000000002</v>
      </c>
      <c r="J14" s="18">
        <f t="shared" si="0"/>
        <v>2.3200000000542786</v>
      </c>
      <c r="K14" s="18">
        <f t="shared" si="1"/>
        <v>3.5752074160500902</v>
      </c>
      <c r="L14" s="19">
        <v>4500</v>
      </c>
    </row>
    <row r="15" spans="4:12" ht="16.5" x14ac:dyDescent="0.45">
      <c r="D15" s="15" t="s">
        <v>3</v>
      </c>
      <c r="E15" s="31" t="s">
        <v>43</v>
      </c>
      <c r="F15" s="29">
        <v>759.90279999999996</v>
      </c>
      <c r="G15" s="31" t="s">
        <v>54</v>
      </c>
      <c r="H15" s="16">
        <v>664.91476999999998</v>
      </c>
      <c r="I15" s="17">
        <v>664.90829699999995</v>
      </c>
      <c r="J15" s="18">
        <f t="shared" si="0"/>
        <v>6.4730000000281507</v>
      </c>
      <c r="K15" s="18">
        <f t="shared" si="1"/>
        <v>9.7351770601054053</v>
      </c>
      <c r="L15" s="19">
        <v>2900</v>
      </c>
    </row>
    <row r="16" spans="4:12" ht="17" thickBot="1" x14ac:dyDescent="0.5">
      <c r="D16" s="20" t="s">
        <v>2</v>
      </c>
      <c r="E16" s="32" t="s">
        <v>44</v>
      </c>
      <c r="F16" s="30">
        <v>793.90459999999996</v>
      </c>
      <c r="G16" s="32" t="s">
        <v>55</v>
      </c>
      <c r="H16" s="21">
        <v>698.90809000000002</v>
      </c>
      <c r="I16" s="22">
        <v>698.91020000000003</v>
      </c>
      <c r="J16" s="23">
        <f t="shared" si="0"/>
        <v>2.1100000000160435</v>
      </c>
      <c r="K16" s="23">
        <f t="shared" si="1"/>
        <v>3.0189858439840247</v>
      </c>
      <c r="L16" s="24">
        <v>44000</v>
      </c>
    </row>
    <row r="17" spans="5:7" ht="15" thickTop="1" x14ac:dyDescent="0.35"/>
    <row r="18" spans="5:7" x14ac:dyDescent="0.35">
      <c r="E18" s="25"/>
      <c r="F18" s="25"/>
      <c r="G18" s="25"/>
    </row>
    <row r="19" spans="5:7" x14ac:dyDescent="0.35">
      <c r="E19" s="25"/>
      <c r="F19" s="25"/>
      <c r="G19" s="25"/>
    </row>
  </sheetData>
  <mergeCells count="4">
    <mergeCell ref="D6:D7"/>
    <mergeCell ref="E6:E7"/>
    <mergeCell ref="J6:K6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Frags&amp;Intensities</vt:lpstr>
      <vt:lpstr>PrecursorTable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Rosal, Charlita</dc:creator>
  <cp:lastModifiedBy>Washington, John</cp:lastModifiedBy>
  <cp:lastPrinted>2019-02-25T21:44:37Z</cp:lastPrinted>
  <dcterms:created xsi:type="dcterms:W3CDTF">2019-02-20T21:26:09Z</dcterms:created>
  <dcterms:modified xsi:type="dcterms:W3CDTF">2020-04-29T17:01:36Z</dcterms:modified>
</cp:coreProperties>
</file>